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4f377b46f05657d/Documents/websites/gitm/"/>
    </mc:Choice>
  </mc:AlternateContent>
  <xr:revisionPtr revIDLastSave="0" documentId="8_{1ADC1466-CB93-48FB-9E39-A2E6C3D9E4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tion" sheetId="10" r:id="rId1"/>
    <sheet name="Your Design" sheetId="5" r:id="rId2"/>
    <sheet name="Decision Sheet" sheetId="11" r:id="rId3"/>
    <sheet name="Results" sheetId="6" r:id="rId4"/>
    <sheet name="All Results" sheetId="7" r:id="rId5"/>
    <sheet name="Analysis" sheetId="8" r:id="rId6"/>
    <sheet name="Copyright" sheetId="12" r:id="rId7"/>
    <sheet name="Counter" sheetId="9" state="hidden" r:id="rId8"/>
  </sheets>
  <definedNames>
    <definedName name="choice">#REF!</definedName>
    <definedName name="low">Analysis!$D$172:$R$178</definedName>
    <definedName name="price">#REF!</definedName>
    <definedName name="pricelu">#REF!</definedName>
    <definedName name="service">#REF!</definedName>
    <definedName name="store">#REF!</definedName>
    <definedName name="top">Analysis!$D$164:$R$170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6" l="1"/>
  <c r="F15" i="6"/>
  <c r="E15" i="6"/>
  <c r="D15" i="6"/>
  <c r="C15" i="6"/>
  <c r="C172" i="8" l="1"/>
  <c r="C164" i="8"/>
  <c r="E159" i="8"/>
  <c r="F159" i="8" s="1"/>
  <c r="G159" i="8" s="1"/>
  <c r="H159" i="8" s="1"/>
  <c r="I159" i="8" s="1"/>
  <c r="J159" i="8" s="1"/>
  <c r="K159" i="8" s="1"/>
  <c r="L159" i="8" s="1"/>
  <c r="M159" i="8" s="1"/>
  <c r="N159" i="8" s="1"/>
  <c r="O159" i="8" s="1"/>
  <c r="P159" i="8" s="1"/>
  <c r="Q159" i="8" s="1"/>
  <c r="R159" i="8" s="1"/>
  <c r="D21" i="5" l="1"/>
  <c r="D20" i="5"/>
  <c r="E136" i="8"/>
  <c r="F136" i="8" s="1"/>
  <c r="G136" i="8" s="1"/>
  <c r="H136" i="8" s="1"/>
  <c r="I136" i="8" s="1"/>
  <c r="J136" i="8" s="1"/>
  <c r="K136" i="8" s="1"/>
  <c r="L136" i="8" s="1"/>
  <c r="M136" i="8" s="1"/>
  <c r="N136" i="8" s="1"/>
  <c r="O136" i="8" s="1"/>
  <c r="P136" i="8" s="1"/>
  <c r="Q136" i="8" s="1"/>
  <c r="R136" i="8" s="1"/>
  <c r="D22" i="5" l="1"/>
  <c r="D18" i="5" s="1"/>
  <c r="J82" i="8"/>
  <c r="K81" i="8"/>
  <c r="K79" i="8"/>
  <c r="J78" i="8"/>
  <c r="K77" i="8"/>
  <c r="L76" i="8"/>
  <c r="J77" i="8"/>
  <c r="J72" i="8"/>
  <c r="M72" i="8"/>
  <c r="L72" i="8"/>
  <c r="I72" i="8"/>
  <c r="M67" i="8"/>
  <c r="I67" i="8"/>
  <c r="R70" i="8"/>
  <c r="R86" i="8" s="1"/>
  <c r="E60" i="8"/>
  <c r="E165" i="8" s="1"/>
  <c r="E173" i="8" s="1"/>
  <c r="F60" i="8"/>
  <c r="F165" i="8" s="1"/>
  <c r="F173" i="8" s="1"/>
  <c r="G60" i="8"/>
  <c r="G165" i="8" s="1"/>
  <c r="G173" i="8" s="1"/>
  <c r="H60" i="8"/>
  <c r="H165" i="8" s="1"/>
  <c r="H173" i="8" s="1"/>
  <c r="I60" i="8"/>
  <c r="I165" i="8" s="1"/>
  <c r="I173" i="8" s="1"/>
  <c r="J60" i="8"/>
  <c r="J165" i="8" s="1"/>
  <c r="J173" i="8" s="1"/>
  <c r="K60" i="8"/>
  <c r="K165" i="8" s="1"/>
  <c r="K173" i="8" s="1"/>
  <c r="L60" i="8"/>
  <c r="L165" i="8" s="1"/>
  <c r="L173" i="8" s="1"/>
  <c r="M60" i="8"/>
  <c r="M165" i="8" s="1"/>
  <c r="M173" i="8" s="1"/>
  <c r="N60" i="8"/>
  <c r="N165" i="8" s="1"/>
  <c r="N173" i="8" s="1"/>
  <c r="O60" i="8"/>
  <c r="O165" i="8" s="1"/>
  <c r="O173" i="8" s="1"/>
  <c r="P60" i="8"/>
  <c r="P165" i="8" s="1"/>
  <c r="P173" i="8" s="1"/>
  <c r="Q60" i="8"/>
  <c r="Q165" i="8" s="1"/>
  <c r="Q173" i="8" s="1"/>
  <c r="R60" i="8"/>
  <c r="R165" i="8" s="1"/>
  <c r="R173" i="8" s="1"/>
  <c r="E61" i="8"/>
  <c r="E166" i="8" s="1"/>
  <c r="E174" i="8" s="1"/>
  <c r="F61" i="8"/>
  <c r="F166" i="8" s="1"/>
  <c r="F174" i="8" s="1"/>
  <c r="G61" i="8"/>
  <c r="G166" i="8" s="1"/>
  <c r="G174" i="8" s="1"/>
  <c r="H61" i="8"/>
  <c r="H166" i="8" s="1"/>
  <c r="H174" i="8" s="1"/>
  <c r="I61" i="8"/>
  <c r="I166" i="8" s="1"/>
  <c r="I174" i="8" s="1"/>
  <c r="J61" i="8"/>
  <c r="J166" i="8" s="1"/>
  <c r="J174" i="8" s="1"/>
  <c r="K61" i="8"/>
  <c r="K166" i="8" s="1"/>
  <c r="K174" i="8" s="1"/>
  <c r="L61" i="8"/>
  <c r="L166" i="8" s="1"/>
  <c r="L174" i="8" s="1"/>
  <c r="M61" i="8"/>
  <c r="M166" i="8" s="1"/>
  <c r="M174" i="8" s="1"/>
  <c r="N61" i="8"/>
  <c r="N166" i="8" s="1"/>
  <c r="N174" i="8" s="1"/>
  <c r="O61" i="8"/>
  <c r="O166" i="8" s="1"/>
  <c r="O174" i="8" s="1"/>
  <c r="P61" i="8"/>
  <c r="P166" i="8" s="1"/>
  <c r="P174" i="8" s="1"/>
  <c r="Q61" i="8"/>
  <c r="Q166" i="8" s="1"/>
  <c r="Q174" i="8" s="1"/>
  <c r="R61" i="8"/>
  <c r="R166" i="8" s="1"/>
  <c r="R174" i="8" s="1"/>
  <c r="E62" i="8"/>
  <c r="E167" i="8" s="1"/>
  <c r="E175" i="8" s="1"/>
  <c r="F62" i="8"/>
  <c r="F167" i="8" s="1"/>
  <c r="F175" i="8" s="1"/>
  <c r="G62" i="8"/>
  <c r="G167" i="8" s="1"/>
  <c r="G175" i="8" s="1"/>
  <c r="H62" i="8"/>
  <c r="H167" i="8" s="1"/>
  <c r="H175" i="8" s="1"/>
  <c r="I62" i="8"/>
  <c r="I167" i="8" s="1"/>
  <c r="I175" i="8" s="1"/>
  <c r="J62" i="8"/>
  <c r="J167" i="8" s="1"/>
  <c r="J175" i="8" s="1"/>
  <c r="K62" i="8"/>
  <c r="K167" i="8" s="1"/>
  <c r="K175" i="8" s="1"/>
  <c r="L62" i="8"/>
  <c r="L167" i="8" s="1"/>
  <c r="L175" i="8" s="1"/>
  <c r="M62" i="8"/>
  <c r="M167" i="8" s="1"/>
  <c r="M175" i="8" s="1"/>
  <c r="N62" i="8"/>
  <c r="N167" i="8" s="1"/>
  <c r="N175" i="8" s="1"/>
  <c r="O62" i="8"/>
  <c r="O167" i="8" s="1"/>
  <c r="O175" i="8" s="1"/>
  <c r="P62" i="8"/>
  <c r="P167" i="8" s="1"/>
  <c r="P175" i="8" s="1"/>
  <c r="Q62" i="8"/>
  <c r="Q167" i="8" s="1"/>
  <c r="Q175" i="8" s="1"/>
  <c r="R62" i="8"/>
  <c r="R167" i="8" s="1"/>
  <c r="R175" i="8" s="1"/>
  <c r="E63" i="8"/>
  <c r="E168" i="8" s="1"/>
  <c r="E176" i="8" s="1"/>
  <c r="F63" i="8"/>
  <c r="F168" i="8" s="1"/>
  <c r="F176" i="8" s="1"/>
  <c r="G63" i="8"/>
  <c r="G168" i="8" s="1"/>
  <c r="G176" i="8" s="1"/>
  <c r="H63" i="8"/>
  <c r="H168" i="8" s="1"/>
  <c r="H176" i="8" s="1"/>
  <c r="I63" i="8"/>
  <c r="I168" i="8" s="1"/>
  <c r="I176" i="8" s="1"/>
  <c r="J63" i="8"/>
  <c r="J168" i="8" s="1"/>
  <c r="J176" i="8" s="1"/>
  <c r="K63" i="8"/>
  <c r="K168" i="8" s="1"/>
  <c r="K176" i="8" s="1"/>
  <c r="L63" i="8"/>
  <c r="L168" i="8" s="1"/>
  <c r="L176" i="8" s="1"/>
  <c r="M63" i="8"/>
  <c r="M168" i="8" s="1"/>
  <c r="M176" i="8" s="1"/>
  <c r="N63" i="8"/>
  <c r="N168" i="8" s="1"/>
  <c r="N176" i="8" s="1"/>
  <c r="O63" i="8"/>
  <c r="O168" i="8" s="1"/>
  <c r="O176" i="8" s="1"/>
  <c r="P63" i="8"/>
  <c r="P168" i="8" s="1"/>
  <c r="P176" i="8" s="1"/>
  <c r="Q63" i="8"/>
  <c r="Q168" i="8" s="1"/>
  <c r="Q176" i="8" s="1"/>
  <c r="R63" i="8"/>
  <c r="R168" i="8" s="1"/>
  <c r="R176" i="8" s="1"/>
  <c r="E64" i="8"/>
  <c r="E169" i="8" s="1"/>
  <c r="E177" i="8" s="1"/>
  <c r="F64" i="8"/>
  <c r="F169" i="8" s="1"/>
  <c r="F177" i="8" s="1"/>
  <c r="G64" i="8"/>
  <c r="G169" i="8" s="1"/>
  <c r="G177" i="8" s="1"/>
  <c r="H64" i="8"/>
  <c r="H169" i="8" s="1"/>
  <c r="H177" i="8" s="1"/>
  <c r="I64" i="8"/>
  <c r="I169" i="8" s="1"/>
  <c r="I177" i="8" s="1"/>
  <c r="J64" i="8"/>
  <c r="J169" i="8" s="1"/>
  <c r="J177" i="8" s="1"/>
  <c r="K64" i="8"/>
  <c r="K169" i="8" s="1"/>
  <c r="K177" i="8" s="1"/>
  <c r="L64" i="8"/>
  <c r="L169" i="8" s="1"/>
  <c r="L177" i="8" s="1"/>
  <c r="M64" i="8"/>
  <c r="M169" i="8" s="1"/>
  <c r="M177" i="8" s="1"/>
  <c r="N64" i="8"/>
  <c r="N169" i="8" s="1"/>
  <c r="N177" i="8" s="1"/>
  <c r="O64" i="8"/>
  <c r="O169" i="8" s="1"/>
  <c r="O177" i="8" s="1"/>
  <c r="P64" i="8"/>
  <c r="P169" i="8" s="1"/>
  <c r="P177" i="8" s="1"/>
  <c r="Q64" i="8"/>
  <c r="Q169" i="8" s="1"/>
  <c r="Q177" i="8" s="1"/>
  <c r="R64" i="8"/>
  <c r="R169" i="8" s="1"/>
  <c r="R177" i="8" s="1"/>
  <c r="E65" i="8"/>
  <c r="E170" i="8" s="1"/>
  <c r="E178" i="8" s="1"/>
  <c r="F65" i="8"/>
  <c r="F170" i="8" s="1"/>
  <c r="F178" i="8" s="1"/>
  <c r="G65" i="8"/>
  <c r="G170" i="8" s="1"/>
  <c r="G178" i="8" s="1"/>
  <c r="H65" i="8"/>
  <c r="H170" i="8" s="1"/>
  <c r="H178" i="8" s="1"/>
  <c r="I65" i="8"/>
  <c r="I170" i="8" s="1"/>
  <c r="I178" i="8" s="1"/>
  <c r="J65" i="8"/>
  <c r="J170" i="8" s="1"/>
  <c r="J178" i="8" s="1"/>
  <c r="K65" i="8"/>
  <c r="K170" i="8" s="1"/>
  <c r="K178" i="8" s="1"/>
  <c r="L65" i="8"/>
  <c r="L170" i="8" s="1"/>
  <c r="L178" i="8" s="1"/>
  <c r="M65" i="8"/>
  <c r="M170" i="8" s="1"/>
  <c r="M178" i="8" s="1"/>
  <c r="N65" i="8"/>
  <c r="N170" i="8" s="1"/>
  <c r="N178" i="8" s="1"/>
  <c r="O65" i="8"/>
  <c r="O170" i="8" s="1"/>
  <c r="O178" i="8" s="1"/>
  <c r="P65" i="8"/>
  <c r="P170" i="8" s="1"/>
  <c r="P178" i="8" s="1"/>
  <c r="Q65" i="8"/>
  <c r="Q170" i="8" s="1"/>
  <c r="Q178" i="8" s="1"/>
  <c r="R65" i="8"/>
  <c r="R170" i="8" s="1"/>
  <c r="R178" i="8" s="1"/>
  <c r="E66" i="8"/>
  <c r="F66" i="8"/>
  <c r="G66" i="8"/>
  <c r="H66" i="8"/>
  <c r="I66" i="8"/>
  <c r="J66" i="8"/>
  <c r="K66" i="8"/>
  <c r="L66" i="8"/>
  <c r="M66" i="8"/>
  <c r="N66" i="8"/>
  <c r="O66" i="8"/>
  <c r="P66" i="8"/>
  <c r="Q66" i="8"/>
  <c r="R66" i="8"/>
  <c r="E67" i="8"/>
  <c r="F67" i="8"/>
  <c r="G67" i="8"/>
  <c r="H67" i="8"/>
  <c r="K67" i="8"/>
  <c r="L67" i="8"/>
  <c r="N67" i="8"/>
  <c r="O67" i="8"/>
  <c r="P67" i="8"/>
  <c r="Q67" i="8"/>
  <c r="R67" i="8"/>
  <c r="E68" i="8"/>
  <c r="F68" i="8"/>
  <c r="G68" i="8"/>
  <c r="H68" i="8"/>
  <c r="I68" i="8"/>
  <c r="J68" i="8"/>
  <c r="K68" i="8"/>
  <c r="M68" i="8"/>
  <c r="N68" i="8"/>
  <c r="O68" i="8"/>
  <c r="P68" i="8"/>
  <c r="Q68" i="8"/>
  <c r="R68" i="8"/>
  <c r="E69" i="8"/>
  <c r="F69" i="8"/>
  <c r="G69" i="8"/>
  <c r="H69" i="8"/>
  <c r="I69" i="8"/>
  <c r="J69" i="8"/>
  <c r="K69" i="8"/>
  <c r="L69" i="8"/>
  <c r="M69" i="8"/>
  <c r="N69" i="8"/>
  <c r="O69" i="8"/>
  <c r="P69" i="8"/>
  <c r="Q69" i="8"/>
  <c r="R69" i="8"/>
  <c r="E70" i="8"/>
  <c r="E86" i="8" s="1"/>
  <c r="F70" i="8"/>
  <c r="G70" i="8"/>
  <c r="H70" i="8"/>
  <c r="H86" i="8" s="1"/>
  <c r="I70" i="8"/>
  <c r="J70" i="8"/>
  <c r="J86" i="8" s="1"/>
  <c r="K70" i="8"/>
  <c r="L70" i="8"/>
  <c r="M70" i="8"/>
  <c r="M86" i="8" s="1"/>
  <c r="N70" i="8"/>
  <c r="O70" i="8"/>
  <c r="O86" i="8" s="1"/>
  <c r="P70" i="8"/>
  <c r="Q70" i="8"/>
  <c r="E71" i="8"/>
  <c r="F71" i="8"/>
  <c r="G71" i="8"/>
  <c r="H71" i="8"/>
  <c r="L71" i="8"/>
  <c r="N71" i="8"/>
  <c r="O71" i="8"/>
  <c r="P71" i="8"/>
  <c r="Q71" i="8"/>
  <c r="R71" i="8"/>
  <c r="E72" i="8"/>
  <c r="F72" i="8"/>
  <c r="G72" i="8"/>
  <c r="H72" i="8"/>
  <c r="K72" i="8"/>
  <c r="N72" i="8"/>
  <c r="O72" i="8"/>
  <c r="P72" i="8"/>
  <c r="Q72" i="8"/>
  <c r="R72" i="8"/>
  <c r="E73" i="8"/>
  <c r="F73" i="8"/>
  <c r="G73" i="8"/>
  <c r="H73" i="8"/>
  <c r="N73" i="8"/>
  <c r="O73" i="8"/>
  <c r="P73" i="8"/>
  <c r="Q73" i="8"/>
  <c r="R73" i="8"/>
  <c r="E74" i="8"/>
  <c r="F74" i="8"/>
  <c r="G74" i="8"/>
  <c r="H74" i="8"/>
  <c r="I74" i="8"/>
  <c r="J74" i="8"/>
  <c r="K74" i="8"/>
  <c r="L74" i="8"/>
  <c r="M74" i="8"/>
  <c r="N74" i="8"/>
  <c r="O74" i="8"/>
  <c r="P74" i="8"/>
  <c r="Q74" i="8"/>
  <c r="R74" i="8"/>
  <c r="E75" i="8"/>
  <c r="F75" i="8"/>
  <c r="G75" i="8"/>
  <c r="H75" i="8"/>
  <c r="I75" i="8"/>
  <c r="J75" i="8"/>
  <c r="K75" i="8"/>
  <c r="L75" i="8"/>
  <c r="M75" i="8"/>
  <c r="N75" i="8"/>
  <c r="O75" i="8"/>
  <c r="P75" i="8"/>
  <c r="Q75" i="8"/>
  <c r="R75" i="8"/>
  <c r="E76" i="8"/>
  <c r="F76" i="8"/>
  <c r="G76" i="8"/>
  <c r="H76" i="8"/>
  <c r="J76" i="8"/>
  <c r="K76" i="8"/>
  <c r="N76" i="8"/>
  <c r="O76" i="8"/>
  <c r="P76" i="8"/>
  <c r="Q76" i="8"/>
  <c r="R76" i="8"/>
  <c r="E77" i="8"/>
  <c r="F77" i="8"/>
  <c r="G77" i="8"/>
  <c r="H77" i="8"/>
  <c r="N77" i="8"/>
  <c r="O77" i="8"/>
  <c r="P77" i="8"/>
  <c r="Q77" i="8"/>
  <c r="R77" i="8"/>
  <c r="E78" i="8"/>
  <c r="F78" i="8"/>
  <c r="G78" i="8"/>
  <c r="H78" i="8"/>
  <c r="K78" i="8"/>
  <c r="N78" i="8"/>
  <c r="O78" i="8"/>
  <c r="P78" i="8"/>
  <c r="Q78" i="8"/>
  <c r="R78" i="8"/>
  <c r="E79" i="8"/>
  <c r="F79" i="8"/>
  <c r="G79" i="8"/>
  <c r="H79" i="8"/>
  <c r="N79" i="8"/>
  <c r="O79" i="8"/>
  <c r="P79" i="8"/>
  <c r="Q79" i="8"/>
  <c r="R79" i="8"/>
  <c r="E80" i="8"/>
  <c r="F80" i="8"/>
  <c r="G80" i="8"/>
  <c r="H80" i="8"/>
  <c r="N80" i="8"/>
  <c r="O80" i="8"/>
  <c r="P80" i="8"/>
  <c r="Q80" i="8"/>
  <c r="R80" i="8"/>
  <c r="E81" i="8"/>
  <c r="F81" i="8"/>
  <c r="G81" i="8"/>
  <c r="H81" i="8"/>
  <c r="I81" i="8"/>
  <c r="J81" i="8"/>
  <c r="L81" i="8"/>
  <c r="M81" i="8"/>
  <c r="N81" i="8"/>
  <c r="O81" i="8"/>
  <c r="P81" i="8"/>
  <c r="Q81" i="8"/>
  <c r="R81" i="8"/>
  <c r="E82" i="8"/>
  <c r="F82" i="8"/>
  <c r="G82" i="8"/>
  <c r="H82" i="8"/>
  <c r="I82" i="8"/>
  <c r="K82" i="8"/>
  <c r="L82" i="8"/>
  <c r="M82" i="8"/>
  <c r="N82" i="8"/>
  <c r="O82" i="8"/>
  <c r="P82" i="8"/>
  <c r="Q82" i="8"/>
  <c r="R82" i="8"/>
  <c r="E83" i="8"/>
  <c r="F83" i="8"/>
  <c r="G83" i="8"/>
  <c r="H83" i="8"/>
  <c r="I83" i="8"/>
  <c r="J83" i="8"/>
  <c r="K83" i="8"/>
  <c r="L83" i="8"/>
  <c r="M83" i="8"/>
  <c r="N83" i="8"/>
  <c r="O83" i="8"/>
  <c r="P83" i="8"/>
  <c r="Q83" i="8"/>
  <c r="R83" i="8"/>
  <c r="D83" i="8"/>
  <c r="D61" i="8"/>
  <c r="D166" i="8" s="1"/>
  <c r="D174" i="8" s="1"/>
  <c r="D62" i="8"/>
  <c r="D167" i="8" s="1"/>
  <c r="D175" i="8" s="1"/>
  <c r="D63" i="8"/>
  <c r="D168" i="8" s="1"/>
  <c r="D176" i="8" s="1"/>
  <c r="D64" i="8"/>
  <c r="D169" i="8" s="1"/>
  <c r="D177" i="8" s="1"/>
  <c r="D65" i="8"/>
  <c r="D170" i="8" s="1"/>
  <c r="D178" i="8" s="1"/>
  <c r="D66" i="8"/>
  <c r="D67" i="8"/>
  <c r="D68" i="8"/>
  <c r="D69" i="8"/>
  <c r="D70" i="8"/>
  <c r="D86" i="8" s="1"/>
  <c r="D71" i="8"/>
  <c r="D72" i="8"/>
  <c r="D73" i="8"/>
  <c r="D74" i="8"/>
  <c r="D75" i="8"/>
  <c r="D76" i="8"/>
  <c r="D77" i="8"/>
  <c r="D78" i="8"/>
  <c r="D79" i="8"/>
  <c r="D80" i="8"/>
  <c r="D81" i="8"/>
  <c r="D82" i="8"/>
  <c r="D60" i="8"/>
  <c r="D165" i="8" s="1"/>
  <c r="D173" i="8" s="1"/>
  <c r="E11" i="9"/>
  <c r="F10" i="9"/>
  <c r="F6" i="9"/>
  <c r="F7" i="9"/>
  <c r="F8" i="9"/>
  <c r="F9" i="9"/>
  <c r="F5" i="9"/>
  <c r="G27" i="6"/>
  <c r="F27" i="6"/>
  <c r="E27" i="6"/>
  <c r="D27" i="6"/>
  <c r="C27" i="6"/>
  <c r="G26" i="6"/>
  <c r="F26" i="6"/>
  <c r="E26" i="6"/>
  <c r="D26" i="6"/>
  <c r="C26" i="6"/>
  <c r="G21" i="6"/>
  <c r="F21" i="6"/>
  <c r="E21" i="6"/>
  <c r="D21" i="6"/>
  <c r="C21" i="6"/>
  <c r="T5" i="6"/>
  <c r="U5" i="6"/>
  <c r="V5" i="6"/>
  <c r="W5" i="6"/>
  <c r="T6" i="6"/>
  <c r="U6" i="6"/>
  <c r="V6" i="6"/>
  <c r="W6" i="6"/>
  <c r="T7" i="6"/>
  <c r="U7" i="6"/>
  <c r="V7" i="6"/>
  <c r="W7" i="6"/>
  <c r="T8" i="6"/>
  <c r="U8" i="6"/>
  <c r="V8" i="6"/>
  <c r="W8" i="6"/>
  <c r="T9" i="6"/>
  <c r="U9" i="6"/>
  <c r="V9" i="6"/>
  <c r="W9" i="6"/>
  <c r="T10" i="6"/>
  <c r="U10" i="6"/>
  <c r="V10" i="6"/>
  <c r="W10" i="6"/>
  <c r="S10" i="6"/>
  <c r="S9" i="6"/>
  <c r="S8" i="6"/>
  <c r="S7" i="6"/>
  <c r="S6" i="6"/>
  <c r="S5" i="6"/>
  <c r="F10" i="5"/>
  <c r="F9" i="5"/>
  <c r="F8" i="5"/>
  <c r="F7" i="5"/>
  <c r="F6" i="5"/>
  <c r="F5" i="5"/>
  <c r="G86" i="8" l="1"/>
  <c r="F86" i="8"/>
  <c r="E13" i="6"/>
  <c r="C13" i="6"/>
  <c r="C17" i="6" s="1"/>
  <c r="E12" i="6"/>
  <c r="C12" i="6"/>
  <c r="Q86" i="8"/>
  <c r="P86" i="8"/>
  <c r="O7" i="8" s="1"/>
  <c r="N86" i="8"/>
  <c r="D13" i="6"/>
  <c r="D17" i="6" s="1"/>
  <c r="D12" i="6"/>
  <c r="D16" i="6" s="1"/>
  <c r="G13" i="6"/>
  <c r="G12" i="6"/>
  <c r="F13" i="6"/>
  <c r="F17" i="6" s="1"/>
  <c r="F12" i="6"/>
  <c r="F16" i="6" s="1"/>
  <c r="M91" i="8"/>
  <c r="M98" i="8" s="1"/>
  <c r="M156" i="8"/>
  <c r="M157" i="8" s="1"/>
  <c r="P155" i="8"/>
  <c r="L91" i="8"/>
  <c r="L98" i="8" s="1"/>
  <c r="L156" i="8"/>
  <c r="R91" i="8"/>
  <c r="R98" i="8" s="1"/>
  <c r="R156" i="8"/>
  <c r="P7" i="8"/>
  <c r="Q155" i="8"/>
  <c r="N7" i="8"/>
  <c r="O155" i="8"/>
  <c r="K91" i="8"/>
  <c r="K98" i="8" s="1"/>
  <c r="K156" i="8"/>
  <c r="D91" i="8"/>
  <c r="D110" i="8" s="1"/>
  <c r="D156" i="8"/>
  <c r="D157" i="8" s="1"/>
  <c r="E91" i="8"/>
  <c r="E156" i="8"/>
  <c r="E157" i="8" s="1"/>
  <c r="M7" i="8"/>
  <c r="N155" i="8"/>
  <c r="J91" i="8"/>
  <c r="J98" i="8" s="1"/>
  <c r="J156" i="8"/>
  <c r="J157" i="8" s="1"/>
  <c r="I91" i="8"/>
  <c r="I98" i="8" s="1"/>
  <c r="I156" i="8"/>
  <c r="G7" i="8"/>
  <c r="H155" i="8"/>
  <c r="Q91" i="8"/>
  <c r="Q156" i="8"/>
  <c r="Q157" i="8" s="1"/>
  <c r="C7" i="8"/>
  <c r="D155" i="8"/>
  <c r="F7" i="8"/>
  <c r="G155" i="8"/>
  <c r="P91" i="8"/>
  <c r="P156" i="8"/>
  <c r="P157" i="8" s="1"/>
  <c r="H91" i="8"/>
  <c r="H156" i="8"/>
  <c r="E7" i="8"/>
  <c r="F155" i="8"/>
  <c r="O91" i="8"/>
  <c r="O156" i="8"/>
  <c r="O157" i="8" s="1"/>
  <c r="G91" i="8"/>
  <c r="G156" i="8"/>
  <c r="G157" i="8" s="1"/>
  <c r="Q7" i="8"/>
  <c r="R155" i="8"/>
  <c r="D7" i="8"/>
  <c r="E155" i="8"/>
  <c r="N91" i="8"/>
  <c r="N156" i="8"/>
  <c r="N157" i="8" s="1"/>
  <c r="F91" i="8"/>
  <c r="F98" i="8" s="1"/>
  <c r="F156" i="8"/>
  <c r="F12" i="9"/>
  <c r="E17" i="6"/>
  <c r="H98" i="8"/>
  <c r="Q98" i="8"/>
  <c r="L73" i="8"/>
  <c r="L86" i="8" s="1"/>
  <c r="L80" i="8"/>
  <c r="J71" i="8"/>
  <c r="K80" i="8"/>
  <c r="K73" i="8"/>
  <c r="K86" i="8" s="1"/>
  <c r="I78" i="8"/>
  <c r="I79" i="8"/>
  <c r="M78" i="8"/>
  <c r="M79" i="8"/>
  <c r="J79" i="8"/>
  <c r="M76" i="8"/>
  <c r="I76" i="8"/>
  <c r="K71" i="8"/>
  <c r="L68" i="8"/>
  <c r="J67" i="8"/>
  <c r="I77" i="8"/>
  <c r="M77" i="8"/>
  <c r="L77" i="8"/>
  <c r="P23" i="6"/>
  <c r="G17" i="6"/>
  <c r="F16" i="5"/>
  <c r="F17" i="5" s="1"/>
  <c r="F13" i="5"/>
  <c r="F14" i="5" s="1"/>
  <c r="D106" i="8" l="1"/>
  <c r="H157" i="8"/>
  <c r="E130" i="8"/>
  <c r="E122" i="8"/>
  <c r="E114" i="8"/>
  <c r="E106" i="8"/>
  <c r="E118" i="8"/>
  <c r="E126" i="8"/>
  <c r="E110" i="8"/>
  <c r="E98" i="8"/>
  <c r="H126" i="8"/>
  <c r="H118" i="8"/>
  <c r="H110" i="8"/>
  <c r="H114" i="8"/>
  <c r="H106" i="8"/>
  <c r="H130" i="8"/>
  <c r="H122" i="8"/>
  <c r="G118" i="8"/>
  <c r="G110" i="8"/>
  <c r="G130" i="8"/>
  <c r="G122" i="8"/>
  <c r="G114" i="8"/>
  <c r="G106" i="8"/>
  <c r="G126" i="8"/>
  <c r="G98" i="8"/>
  <c r="F106" i="8"/>
  <c r="F130" i="8"/>
  <c r="F122" i="8"/>
  <c r="F114" i="8"/>
  <c r="F126" i="8"/>
  <c r="F118" i="8"/>
  <c r="F110" i="8"/>
  <c r="D118" i="8"/>
  <c r="O122" i="8"/>
  <c r="O114" i="8"/>
  <c r="O130" i="8"/>
  <c r="O110" i="8"/>
  <c r="O106" i="8"/>
  <c r="O126" i="8"/>
  <c r="O118" i="8"/>
  <c r="R130" i="8"/>
  <c r="R126" i="8"/>
  <c r="R114" i="8"/>
  <c r="R122" i="8"/>
  <c r="R110" i="8"/>
  <c r="R118" i="8"/>
  <c r="R106" i="8"/>
  <c r="Q130" i="8"/>
  <c r="Q126" i="8"/>
  <c r="Q122" i="8"/>
  <c r="Q106" i="8"/>
  <c r="Q118" i="8"/>
  <c r="Q110" i="8"/>
  <c r="Q114" i="8"/>
  <c r="N98" i="8"/>
  <c r="N118" i="8"/>
  <c r="N114" i="8"/>
  <c r="N110" i="8"/>
  <c r="N106" i="8"/>
  <c r="N126" i="8"/>
  <c r="N130" i="8"/>
  <c r="N122" i="8"/>
  <c r="P98" i="8"/>
  <c r="P126" i="8"/>
  <c r="P122" i="8"/>
  <c r="P118" i="8"/>
  <c r="P114" i="8"/>
  <c r="P110" i="8"/>
  <c r="P106" i="8"/>
  <c r="P130" i="8"/>
  <c r="R157" i="8"/>
  <c r="I130" i="8"/>
  <c r="I126" i="8"/>
  <c r="I118" i="8"/>
  <c r="I114" i="8"/>
  <c r="I110" i="8"/>
  <c r="I106" i="8"/>
  <c r="J130" i="8"/>
  <c r="J126" i="8"/>
  <c r="J122" i="8"/>
  <c r="J118" i="8"/>
  <c r="J114" i="8"/>
  <c r="J110" i="8"/>
  <c r="J106" i="8"/>
  <c r="K106" i="8"/>
  <c r="K130" i="8"/>
  <c r="K126" i="8"/>
  <c r="K122" i="8"/>
  <c r="K118" i="8"/>
  <c r="K114" i="8"/>
  <c r="K110" i="8"/>
  <c r="L118" i="8"/>
  <c r="L110" i="8"/>
  <c r="L130" i="8"/>
  <c r="L126" i="8"/>
  <c r="L122" i="8"/>
  <c r="L106" i="8"/>
  <c r="M122" i="8"/>
  <c r="M114" i="8"/>
  <c r="M126" i="8"/>
  <c r="M110" i="8"/>
  <c r="M130" i="8"/>
  <c r="M118" i="8"/>
  <c r="M106" i="8"/>
  <c r="D98" i="8"/>
  <c r="D122" i="8"/>
  <c r="D126" i="8"/>
  <c r="F157" i="8"/>
  <c r="D18" i="6"/>
  <c r="D25" i="6" s="1"/>
  <c r="S87" i="8"/>
  <c r="T87" i="8" s="1"/>
  <c r="T88" i="8" s="1"/>
  <c r="T89" i="8" s="1"/>
  <c r="P142" i="8"/>
  <c r="P158" i="8"/>
  <c r="P160" i="8" s="1"/>
  <c r="P141" i="8"/>
  <c r="O142" i="8"/>
  <c r="O141" i="8"/>
  <c r="O158" i="8"/>
  <c r="O160" i="8" s="1"/>
  <c r="D142" i="8"/>
  <c r="D141" i="8"/>
  <c r="R142" i="8"/>
  <c r="R158" i="8"/>
  <c r="R160" i="8" s="1"/>
  <c r="R141" i="8"/>
  <c r="N102" i="8"/>
  <c r="O102" i="8"/>
  <c r="I102" i="8"/>
  <c r="D114" i="8"/>
  <c r="D130" i="8"/>
  <c r="R102" i="8"/>
  <c r="N142" i="8"/>
  <c r="N158" i="8"/>
  <c r="N160" i="8" s="1"/>
  <c r="N141" i="8"/>
  <c r="J7" i="8"/>
  <c r="K155" i="8"/>
  <c r="K157" i="8" s="1"/>
  <c r="J142" i="8"/>
  <c r="J141" i="8"/>
  <c r="J158" i="8"/>
  <c r="J160" i="8" s="1"/>
  <c r="J102" i="8"/>
  <c r="K102" i="8"/>
  <c r="L102" i="8"/>
  <c r="F142" i="8"/>
  <c r="F141" i="8"/>
  <c r="H158" i="8"/>
  <c r="H160" i="8" s="1"/>
  <c r="H141" i="8"/>
  <c r="H142" i="8"/>
  <c r="Q142" i="8"/>
  <c r="Q158" i="8"/>
  <c r="Q160" i="8" s="1"/>
  <c r="Q141" i="8"/>
  <c r="O98" i="8"/>
  <c r="D102" i="8"/>
  <c r="H102" i="8"/>
  <c r="Q102" i="8"/>
  <c r="K7" i="8"/>
  <c r="L155" i="8"/>
  <c r="L157" i="8" s="1"/>
  <c r="G158" i="8"/>
  <c r="G160" i="8" s="1"/>
  <c r="G141" i="8"/>
  <c r="G142" i="8"/>
  <c r="E158" i="8"/>
  <c r="E160" i="8" s="1"/>
  <c r="E141" i="8"/>
  <c r="E142" i="8"/>
  <c r="M158" i="8"/>
  <c r="M160" i="8" s="1"/>
  <c r="M142" i="8"/>
  <c r="M141" i="8"/>
  <c r="F102" i="8"/>
  <c r="G102" i="8"/>
  <c r="P102" i="8"/>
  <c r="E102" i="8"/>
  <c r="M102" i="8"/>
  <c r="F18" i="6"/>
  <c r="F25" i="6" s="1"/>
  <c r="F23" i="6"/>
  <c r="F24" i="6" s="1"/>
  <c r="D23" i="6"/>
  <c r="D24" i="6" s="1"/>
  <c r="E23" i="6"/>
  <c r="E24" i="6" s="1"/>
  <c r="E16" i="6"/>
  <c r="E18" i="6" s="1"/>
  <c r="E25" i="6" s="1"/>
  <c r="C16" i="6"/>
  <c r="C18" i="6" s="1"/>
  <c r="C25" i="6" s="1"/>
  <c r="C23" i="6"/>
  <c r="C24" i="6" s="1"/>
  <c r="M71" i="8"/>
  <c r="J73" i="8"/>
  <c r="J80" i="8"/>
  <c r="L79" i="8"/>
  <c r="L78" i="8"/>
  <c r="L114" i="8" s="1"/>
  <c r="I71" i="8"/>
  <c r="E22" i="6"/>
  <c r="G22" i="6"/>
  <c r="C22" i="6"/>
  <c r="F22" i="6"/>
  <c r="D22" i="6"/>
  <c r="G16" i="6"/>
  <c r="G18" i="6" s="1"/>
  <c r="G25" i="6" s="1"/>
  <c r="G23" i="6"/>
  <c r="G24" i="6" s="1"/>
  <c r="S98" i="8" l="1"/>
  <c r="D14" i="8" s="1"/>
  <c r="U133" i="8"/>
  <c r="K141" i="8"/>
  <c r="K142" i="8"/>
  <c r="L141" i="8"/>
  <c r="L142" i="8"/>
  <c r="J162" i="8"/>
  <c r="I10" i="8" s="1"/>
  <c r="J161" i="8"/>
  <c r="M162" i="8"/>
  <c r="L10" i="8" s="1"/>
  <c r="M161" i="8"/>
  <c r="S110" i="8"/>
  <c r="G14" i="8" s="1"/>
  <c r="S126" i="8"/>
  <c r="L14" i="8" s="1"/>
  <c r="S118" i="8"/>
  <c r="J14" i="8" s="1"/>
  <c r="S106" i="8"/>
  <c r="F14" i="8" s="1"/>
  <c r="S102" i="8"/>
  <c r="E14" i="8" s="1"/>
  <c r="S130" i="8"/>
  <c r="M14" i="8" s="1"/>
  <c r="I7" i="8"/>
  <c r="J155" i="8"/>
  <c r="S114" i="8"/>
  <c r="H14" i="8" s="1"/>
  <c r="U134" i="8"/>
  <c r="I80" i="8"/>
  <c r="I122" i="8" s="1"/>
  <c r="I73" i="8"/>
  <c r="I86" i="8" s="1"/>
  <c r="M73" i="8"/>
  <c r="M80" i="8"/>
  <c r="J172" i="8" l="1"/>
  <c r="M129" i="8"/>
  <c r="M125" i="8"/>
  <c r="M121" i="8"/>
  <c r="M117" i="8"/>
  <c r="M113" i="8"/>
  <c r="M109" i="8"/>
  <c r="M105" i="8"/>
  <c r="M101" i="8"/>
  <c r="J125" i="8"/>
  <c r="J129" i="8"/>
  <c r="J113" i="8"/>
  <c r="J121" i="8"/>
  <c r="J101" i="8"/>
  <c r="J117" i="8"/>
  <c r="J105" i="8"/>
  <c r="J109" i="8"/>
  <c r="J115" i="8"/>
  <c r="J111" i="8"/>
  <c r="J131" i="8"/>
  <c r="J127" i="8"/>
  <c r="J123" i="8"/>
  <c r="J107" i="8"/>
  <c r="J103" i="8"/>
  <c r="J119" i="8"/>
  <c r="M103" i="8"/>
  <c r="M131" i="8"/>
  <c r="M127" i="8"/>
  <c r="M123" i="8"/>
  <c r="M119" i="8"/>
  <c r="M115" i="8"/>
  <c r="M111" i="8"/>
  <c r="M107" i="8"/>
  <c r="M172" i="8"/>
  <c r="I14" i="8"/>
  <c r="J94" i="8"/>
  <c r="I9" i="8"/>
  <c r="J97" i="8"/>
  <c r="J164" i="8"/>
  <c r="L7" i="8"/>
  <c r="K8" i="8" s="1"/>
  <c r="M155" i="8"/>
  <c r="M99" i="8"/>
  <c r="M95" i="8"/>
  <c r="J95" i="8"/>
  <c r="J99" i="8"/>
  <c r="L9" i="8"/>
  <c r="M164" i="8"/>
  <c r="M94" i="8"/>
  <c r="M97" i="8"/>
  <c r="H7" i="8"/>
  <c r="I155" i="8"/>
  <c r="I157" i="8" s="1"/>
  <c r="U135" i="8"/>
  <c r="S122" i="8"/>
  <c r="K14" i="8" s="1"/>
  <c r="F8" i="8"/>
  <c r="Q8" i="8"/>
  <c r="G8" i="8"/>
  <c r="I141" i="8" l="1"/>
  <c r="C14" i="8"/>
  <c r="D158" i="8"/>
  <c r="D160" i="8" s="1"/>
  <c r="I158" i="8"/>
  <c r="I160" i="8" s="1"/>
  <c r="F158" i="8"/>
  <c r="F160" i="8" s="1"/>
  <c r="I142" i="8"/>
  <c r="K158" i="8"/>
  <c r="K160" i="8" s="1"/>
  <c r="L158" i="8"/>
  <c r="L160" i="8" s="1"/>
  <c r="H8" i="8"/>
  <c r="I89" i="8" s="1"/>
  <c r="I90" i="8" s="1"/>
  <c r="L8" i="8"/>
  <c r="C8" i="8"/>
  <c r="D133" i="8" s="1"/>
  <c r="J8" i="8"/>
  <c r="K133" i="8" s="1"/>
  <c r="D8" i="8"/>
  <c r="E89" i="8" s="1"/>
  <c r="E92" i="8" s="1"/>
  <c r="P8" i="8"/>
  <c r="Q133" i="8" s="1"/>
  <c r="N8" i="8"/>
  <c r="O89" i="8" s="1"/>
  <c r="O92" i="8" s="1"/>
  <c r="E8" i="8"/>
  <c r="F133" i="8" s="1"/>
  <c r="M8" i="8"/>
  <c r="N89" i="8" s="1"/>
  <c r="N90" i="8" s="1"/>
  <c r="I8" i="8"/>
  <c r="O8" i="8"/>
  <c r="P133" i="8" s="1"/>
  <c r="L89" i="8"/>
  <c r="L92" i="8" s="1"/>
  <c r="L133" i="8"/>
  <c r="H89" i="8"/>
  <c r="H92" i="8" s="1"/>
  <c r="H133" i="8"/>
  <c r="R89" i="8"/>
  <c r="R92" i="8" s="1"/>
  <c r="R133" i="8"/>
  <c r="G89" i="8"/>
  <c r="G90" i="8" s="1"/>
  <c r="G133" i="8"/>
  <c r="G162" i="8" l="1"/>
  <c r="G161" i="8"/>
  <c r="H161" i="8"/>
  <c r="H162" i="8"/>
  <c r="E162" i="8"/>
  <c r="E161" i="8"/>
  <c r="P161" i="8"/>
  <c r="N161" i="8"/>
  <c r="O162" i="8"/>
  <c r="P162" i="8"/>
  <c r="N162" i="8"/>
  <c r="O161" i="8"/>
  <c r="R162" i="8"/>
  <c r="Q162" i="8"/>
  <c r="R161" i="8"/>
  <c r="Q161" i="8"/>
  <c r="Q89" i="8"/>
  <c r="Q92" i="8" s="1"/>
  <c r="K89" i="8"/>
  <c r="K90" i="8" s="1"/>
  <c r="L162" i="8"/>
  <c r="K10" i="8" s="1"/>
  <c r="L161" i="8"/>
  <c r="F162" i="8"/>
  <c r="E10" i="8" s="1"/>
  <c r="F161" i="8"/>
  <c r="I161" i="8"/>
  <c r="I162" i="8"/>
  <c r="H10" i="8" s="1"/>
  <c r="K162" i="8"/>
  <c r="J10" i="8" s="1"/>
  <c r="K161" i="8"/>
  <c r="D162" i="8"/>
  <c r="C10" i="8" s="1"/>
  <c r="D161" i="8"/>
  <c r="I133" i="8"/>
  <c r="E133" i="8"/>
  <c r="N133" i="8"/>
  <c r="L90" i="8"/>
  <c r="F89" i="8"/>
  <c r="F90" i="8" s="1"/>
  <c r="O133" i="8"/>
  <c r="M89" i="8"/>
  <c r="M133" i="8"/>
  <c r="P89" i="8"/>
  <c r="P92" i="8" s="1"/>
  <c r="D89" i="8"/>
  <c r="D92" i="8" s="1"/>
  <c r="J89" i="8"/>
  <c r="J133" i="8"/>
  <c r="G92" i="8"/>
  <c r="R90" i="8"/>
  <c r="O90" i="8"/>
  <c r="E90" i="8"/>
  <c r="H90" i="8"/>
  <c r="N92" i="8"/>
  <c r="Q90" i="8"/>
  <c r="K92" i="8"/>
  <c r="I92" i="8"/>
  <c r="E101" i="8" l="1"/>
  <c r="E129" i="8"/>
  <c r="E109" i="8"/>
  <c r="E121" i="8"/>
  <c r="E164" i="8"/>
  <c r="E113" i="8"/>
  <c r="E117" i="8"/>
  <c r="E94" i="8"/>
  <c r="D9" i="8"/>
  <c r="E105" i="8"/>
  <c r="E97" i="8"/>
  <c r="E125" i="8"/>
  <c r="D10" i="8"/>
  <c r="E115" i="8"/>
  <c r="E111" i="8"/>
  <c r="E99" i="8"/>
  <c r="E95" i="8"/>
  <c r="E103" i="8"/>
  <c r="E127" i="8"/>
  <c r="E107" i="8"/>
  <c r="E172" i="8"/>
  <c r="E123" i="8"/>
  <c r="E119" i="8"/>
  <c r="E131" i="8"/>
  <c r="H172" i="8"/>
  <c r="H127" i="8"/>
  <c r="G10" i="8"/>
  <c r="H123" i="8"/>
  <c r="H111" i="8"/>
  <c r="H119" i="8"/>
  <c r="H115" i="8"/>
  <c r="H107" i="8"/>
  <c r="H103" i="8"/>
  <c r="H95" i="8"/>
  <c r="H131" i="8"/>
  <c r="H99" i="8"/>
  <c r="H113" i="8"/>
  <c r="H94" i="8"/>
  <c r="H125" i="8"/>
  <c r="H109" i="8"/>
  <c r="H97" i="8"/>
  <c r="H129" i="8"/>
  <c r="H101" i="8"/>
  <c r="H105" i="8"/>
  <c r="G9" i="8"/>
  <c r="H121" i="8"/>
  <c r="H164" i="8"/>
  <c r="H117" i="8"/>
  <c r="G109" i="8"/>
  <c r="G105" i="8"/>
  <c r="G121" i="8"/>
  <c r="G101" i="8"/>
  <c r="G94" i="8"/>
  <c r="G129" i="8"/>
  <c r="G97" i="8"/>
  <c r="G117" i="8"/>
  <c r="G164" i="8"/>
  <c r="G125" i="8"/>
  <c r="G113" i="8"/>
  <c r="F9" i="8"/>
  <c r="F10" i="8"/>
  <c r="G107" i="8"/>
  <c r="G131" i="8"/>
  <c r="G103" i="8"/>
  <c r="G127" i="8"/>
  <c r="G111" i="8"/>
  <c r="G172" i="8"/>
  <c r="G119" i="8"/>
  <c r="G115" i="8"/>
  <c r="G123" i="8"/>
  <c r="G95" i="8"/>
  <c r="G99" i="8"/>
  <c r="T133" i="8"/>
  <c r="P10" i="8"/>
  <c r="Q115" i="8"/>
  <c r="Q111" i="8"/>
  <c r="Q95" i="8"/>
  <c r="Q99" i="8"/>
  <c r="Q107" i="8"/>
  <c r="Q172" i="8"/>
  <c r="Q103" i="8"/>
  <c r="Q131" i="8"/>
  <c r="Q123" i="8"/>
  <c r="Q119" i="8"/>
  <c r="Q127" i="8"/>
  <c r="O109" i="8"/>
  <c r="O94" i="8"/>
  <c r="O113" i="8"/>
  <c r="O105" i="8"/>
  <c r="O97" i="8"/>
  <c r="O164" i="8"/>
  <c r="O101" i="8"/>
  <c r="O129" i="8"/>
  <c r="N9" i="8"/>
  <c r="O125" i="8"/>
  <c r="O117" i="8"/>
  <c r="O121" i="8"/>
  <c r="N172" i="8"/>
  <c r="M10" i="8"/>
  <c r="N131" i="8"/>
  <c r="N103" i="8"/>
  <c r="N127" i="8"/>
  <c r="N123" i="8"/>
  <c r="N119" i="8"/>
  <c r="N115" i="8"/>
  <c r="N95" i="8"/>
  <c r="N107" i="8"/>
  <c r="N111" i="8"/>
  <c r="N99" i="8"/>
  <c r="Q10" i="8"/>
  <c r="R103" i="8"/>
  <c r="R107" i="8"/>
  <c r="R111" i="8"/>
  <c r="R131" i="8"/>
  <c r="R172" i="8"/>
  <c r="R127" i="8"/>
  <c r="R95" i="8"/>
  <c r="R123" i="8"/>
  <c r="R99" i="8"/>
  <c r="R119" i="8"/>
  <c r="R115" i="8"/>
  <c r="P172" i="8"/>
  <c r="O10" i="8"/>
  <c r="P115" i="8"/>
  <c r="P123" i="8"/>
  <c r="P103" i="8"/>
  <c r="P95" i="8"/>
  <c r="P131" i="8"/>
  <c r="P119" i="8"/>
  <c r="P107" i="8"/>
  <c r="P111" i="8"/>
  <c r="P99" i="8"/>
  <c r="P127" i="8"/>
  <c r="N10" i="8"/>
  <c r="O172" i="8"/>
  <c r="O111" i="8"/>
  <c r="O115" i="8"/>
  <c r="O131" i="8"/>
  <c r="O107" i="8"/>
  <c r="O119" i="8"/>
  <c r="O99" i="8"/>
  <c r="O103" i="8"/>
  <c r="O95" i="8"/>
  <c r="O127" i="8"/>
  <c r="O123" i="8"/>
  <c r="Q109" i="8"/>
  <c r="Q105" i="8"/>
  <c r="Q101" i="8"/>
  <c r="Q129" i="8"/>
  <c r="Q94" i="8"/>
  <c r="Q125" i="8"/>
  <c r="Q97" i="8"/>
  <c r="Q117" i="8"/>
  <c r="Q164" i="8"/>
  <c r="Q113" i="8"/>
  <c r="Q121" i="8"/>
  <c r="P9" i="8"/>
  <c r="N105" i="8"/>
  <c r="N94" i="8"/>
  <c r="N109" i="8"/>
  <c r="N101" i="8"/>
  <c r="M9" i="8"/>
  <c r="N121" i="8"/>
  <c r="N97" i="8"/>
  <c r="N117" i="8"/>
  <c r="N129" i="8"/>
  <c r="N164" i="8"/>
  <c r="N125" i="8"/>
  <c r="N113" i="8"/>
  <c r="R164" i="8"/>
  <c r="R117" i="8"/>
  <c r="R94" i="8"/>
  <c r="R129" i="8"/>
  <c r="Q9" i="8"/>
  <c r="R97" i="8"/>
  <c r="R125" i="8"/>
  <c r="R121" i="8"/>
  <c r="R109" i="8"/>
  <c r="R101" i="8"/>
  <c r="R113" i="8"/>
  <c r="R105" i="8"/>
  <c r="P109" i="8"/>
  <c r="P117" i="8"/>
  <c r="P105" i="8"/>
  <c r="P101" i="8"/>
  <c r="P129" i="8"/>
  <c r="O9" i="8"/>
  <c r="P125" i="8"/>
  <c r="P94" i="8"/>
  <c r="P164" i="8"/>
  <c r="P113" i="8"/>
  <c r="P121" i="8"/>
  <c r="P97" i="8"/>
  <c r="K131" i="8"/>
  <c r="K123" i="8"/>
  <c r="K103" i="8"/>
  <c r="K115" i="8"/>
  <c r="K107" i="8"/>
  <c r="K119" i="8"/>
  <c r="K127" i="8"/>
  <c r="K111" i="8"/>
  <c r="K172" i="8"/>
  <c r="K95" i="8"/>
  <c r="K99" i="8"/>
  <c r="I131" i="8"/>
  <c r="I127" i="8"/>
  <c r="I123" i="8"/>
  <c r="I119" i="8"/>
  <c r="I115" i="8"/>
  <c r="I111" i="8"/>
  <c r="I107" i="8"/>
  <c r="I103" i="8"/>
  <c r="I172" i="8"/>
  <c r="I95" i="8"/>
  <c r="I99" i="8"/>
  <c r="I105" i="8"/>
  <c r="I101" i="8"/>
  <c r="I109" i="8"/>
  <c r="I113" i="8"/>
  <c r="I129" i="8"/>
  <c r="I125" i="8"/>
  <c r="I121" i="8"/>
  <c r="I117" i="8"/>
  <c r="I94" i="8"/>
  <c r="I97" i="8"/>
  <c r="H9" i="8"/>
  <c r="I164" i="8"/>
  <c r="F115" i="8"/>
  <c r="F103" i="8"/>
  <c r="F127" i="8"/>
  <c r="F123" i="8"/>
  <c r="F107" i="8"/>
  <c r="F131" i="8"/>
  <c r="F119" i="8"/>
  <c r="F111" i="8"/>
  <c r="F172" i="8"/>
  <c r="F95" i="8"/>
  <c r="F99" i="8"/>
  <c r="F101" i="8"/>
  <c r="F129" i="8"/>
  <c r="F125" i="8"/>
  <c r="F121" i="8"/>
  <c r="F117" i="8"/>
  <c r="F113" i="8"/>
  <c r="F109" i="8"/>
  <c r="F105" i="8"/>
  <c r="F164" i="8"/>
  <c r="F97" i="8"/>
  <c r="F94" i="8"/>
  <c r="E9" i="8"/>
  <c r="D125" i="8"/>
  <c r="D109" i="8"/>
  <c r="D113" i="8"/>
  <c r="D129" i="8"/>
  <c r="D101" i="8"/>
  <c r="D105" i="8"/>
  <c r="D117" i="8"/>
  <c r="D121" i="8"/>
  <c r="D97" i="8"/>
  <c r="D164" i="8"/>
  <c r="C9" i="8"/>
  <c r="D94" i="8"/>
  <c r="L113" i="8"/>
  <c r="L109" i="8"/>
  <c r="L129" i="8"/>
  <c r="L117" i="8"/>
  <c r="L101" i="8"/>
  <c r="L121" i="8"/>
  <c r="L105" i="8"/>
  <c r="L125" i="8"/>
  <c r="L164" i="8"/>
  <c r="K9" i="8"/>
  <c r="L94" i="8"/>
  <c r="L97" i="8"/>
  <c r="D131" i="8"/>
  <c r="D119" i="8"/>
  <c r="D103" i="8"/>
  <c r="D123" i="8"/>
  <c r="D107" i="8"/>
  <c r="D111" i="8"/>
  <c r="D115" i="8"/>
  <c r="D127" i="8"/>
  <c r="D172" i="8"/>
  <c r="D95" i="8"/>
  <c r="D99" i="8"/>
  <c r="L103" i="8"/>
  <c r="L131" i="8"/>
  <c r="L127" i="8"/>
  <c r="L123" i="8"/>
  <c r="L119" i="8"/>
  <c r="L115" i="8"/>
  <c r="L111" i="8"/>
  <c r="L107" i="8"/>
  <c r="L172" i="8"/>
  <c r="L95" i="8"/>
  <c r="L99" i="8"/>
  <c r="K105" i="8"/>
  <c r="K101" i="8"/>
  <c r="K129" i="8"/>
  <c r="K125" i="8"/>
  <c r="K121" i="8"/>
  <c r="K117" i="8"/>
  <c r="K113" i="8"/>
  <c r="K109" i="8"/>
  <c r="J9" i="8"/>
  <c r="K94" i="8"/>
  <c r="K97" i="8"/>
  <c r="K164" i="8"/>
  <c r="V134" i="8"/>
  <c r="P90" i="8"/>
  <c r="F92" i="8"/>
  <c r="T134" i="8"/>
  <c r="V133" i="8"/>
  <c r="T135" i="8"/>
  <c r="V135" i="8"/>
  <c r="M90" i="8"/>
  <c r="M92" i="8"/>
  <c r="D90" i="8"/>
  <c r="J90" i="8"/>
  <c r="J92" i="8"/>
  <c r="S113" i="8" l="1"/>
  <c r="H13" i="8" s="1"/>
  <c r="S125" i="8"/>
  <c r="L13" i="8" s="1"/>
  <c r="S131" i="8"/>
  <c r="M15" i="8" s="1"/>
  <c r="S121" i="8"/>
  <c r="K13" i="8" s="1"/>
  <c r="S103" i="8"/>
  <c r="E15" i="8" s="1"/>
  <c r="S94" i="8"/>
  <c r="C13" i="8" s="1"/>
  <c r="S107" i="8"/>
  <c r="F15" i="8" s="1"/>
  <c r="S105" i="8"/>
  <c r="F13" i="8" s="1"/>
  <c r="C22" i="8"/>
  <c r="L22" i="8"/>
  <c r="E21" i="8"/>
  <c r="F22" i="8"/>
  <c r="J23" i="8"/>
  <c r="E23" i="8"/>
  <c r="J21" i="8"/>
  <c r="J22" i="8"/>
  <c r="C21" i="8"/>
  <c r="E22" i="8"/>
  <c r="C23" i="8"/>
  <c r="F23" i="8"/>
  <c r="L21" i="8"/>
  <c r="H23" i="8"/>
  <c r="F21" i="8"/>
  <c r="H21" i="8"/>
  <c r="H22" i="8"/>
  <c r="L23" i="8"/>
  <c r="J19" i="8"/>
  <c r="H19" i="8"/>
  <c r="F19" i="8"/>
  <c r="F20" i="8"/>
  <c r="E20" i="8"/>
  <c r="L20" i="8"/>
  <c r="J20" i="8"/>
  <c r="J18" i="8"/>
  <c r="E19" i="8"/>
  <c r="H18" i="8"/>
  <c r="L19" i="8"/>
  <c r="H20" i="8"/>
  <c r="F18" i="8"/>
  <c r="C19" i="8"/>
  <c r="E18" i="8"/>
  <c r="C18" i="8"/>
  <c r="C20" i="8"/>
  <c r="L18" i="8"/>
  <c r="T136" i="8"/>
  <c r="V136" i="8"/>
  <c r="S111" i="8"/>
  <c r="G15" i="8" s="1"/>
  <c r="S97" i="8"/>
  <c r="D13" i="8" s="1"/>
  <c r="S117" i="8"/>
  <c r="J13" i="8" s="1"/>
  <c r="S129" i="8"/>
  <c r="M13" i="8" s="1"/>
  <c r="S101" i="8"/>
  <c r="E13" i="8" s="1"/>
  <c r="S127" i="8"/>
  <c r="L15" i="8" s="1"/>
  <c r="S115" i="8"/>
  <c r="H15" i="8" s="1"/>
  <c r="S109" i="8"/>
  <c r="G13" i="8" s="1"/>
  <c r="S123" i="8"/>
  <c r="K15" i="8" s="1"/>
  <c r="S119" i="8"/>
  <c r="J15" i="8" s="1"/>
  <c r="S99" i="8"/>
  <c r="D15" i="8" s="1"/>
  <c r="S95" i="8"/>
  <c r="C15" i="8" s="1"/>
  <c r="I13" i="8" l="1"/>
  <c r="I15" i="8"/>
  <c r="O137" i="8"/>
  <c r="E137" i="8"/>
  <c r="R137" i="8"/>
  <c r="L137" i="8"/>
  <c r="K137" i="8"/>
  <c r="H137" i="8"/>
  <c r="M137" i="8"/>
  <c r="N137" i="8"/>
  <c r="J137" i="8"/>
  <c r="F137" i="8"/>
  <c r="G137" i="8"/>
  <c r="D137" i="8"/>
  <c r="I137" i="8"/>
  <c r="Q137" i="8"/>
  <c r="P137" i="8"/>
  <c r="E138" i="8" l="1"/>
  <c r="D138" i="8"/>
  <c r="O138" i="8"/>
  <c r="N138" i="8"/>
  <c r="G138" i="8"/>
  <c r="M138" i="8"/>
  <c r="M139" i="8" s="1"/>
  <c r="J138" i="8"/>
  <c r="J139" i="8" s="1"/>
  <c r="P138" i="8"/>
  <c r="P139" i="8" s="1"/>
  <c r="I138" i="8"/>
  <c r="Q138" i="8"/>
  <c r="H138" i="8"/>
  <c r="L138" i="8"/>
  <c r="K138" i="8"/>
  <c r="F138" i="8"/>
  <c r="R138" i="8"/>
  <c r="G139" i="8" l="1"/>
  <c r="H139" i="8"/>
  <c r="E139" i="8"/>
  <c r="N139" i="8"/>
  <c r="O139" i="8"/>
  <c r="R139" i="8"/>
  <c r="Q139" i="8"/>
  <c r="I139" i="8"/>
  <c r="K139" i="8"/>
  <c r="L139" i="8"/>
  <c r="F139" i="8"/>
  <c r="D139" i="8"/>
</calcChain>
</file>

<file path=xl/sharedStrings.xml><?xml version="1.0" encoding="utf-8"?>
<sst xmlns="http://schemas.openxmlformats.org/spreadsheetml/2006/main" count="435" uniqueCount="206">
  <si>
    <t>High</t>
  </si>
  <si>
    <t>Medium</t>
  </si>
  <si>
    <t>Low</t>
  </si>
  <si>
    <t>Unit Market Share</t>
  </si>
  <si>
    <t>Gourmet</t>
  </si>
  <si>
    <t>$ Market Share</t>
  </si>
  <si>
    <t>Traditional</t>
  </si>
  <si>
    <t>PRODUCT</t>
  </si>
  <si>
    <t>PLACE</t>
  </si>
  <si>
    <t>Take-away only</t>
  </si>
  <si>
    <t>Both T/A and dine-in</t>
  </si>
  <si>
    <t>Dine-in or take-away?</t>
  </si>
  <si>
    <t>Product choice?</t>
  </si>
  <si>
    <t>Product quality?</t>
  </si>
  <si>
    <t>PROCESS</t>
  </si>
  <si>
    <t>PHY/EVIDENCE</t>
  </si>
  <si>
    <t>Independent</t>
  </si>
  <si>
    <t>PEOPLE</t>
  </si>
  <si>
    <t>Service level?</t>
  </si>
  <si>
    <t>Order at counter</t>
  </si>
  <si>
    <t>Table service</t>
  </si>
  <si>
    <t>Wait time?</t>
  </si>
  <si>
    <t>Ready in 15 mins</t>
  </si>
  <si>
    <t>More than 15 minutes</t>
  </si>
  <si>
    <t>per pizza cost</t>
  </si>
  <si>
    <t>fixed rent cost</t>
  </si>
  <si>
    <t>fixed staff cost</t>
  </si>
  <si>
    <t>DESIGNING YOUR PIZZA STORE OFFERING</t>
  </si>
  <si>
    <t>Base Variable Costs PER Pizza Sold</t>
  </si>
  <si>
    <t>Additional Variable Pizza Costs from Above</t>
  </si>
  <si>
    <t>TOTAL Variable Costs PER Pizza Sold</t>
  </si>
  <si>
    <t>Base Fixed Costs PER Sales Period</t>
  </si>
  <si>
    <t>Additional Fixed Costs from Above</t>
  </si>
  <si>
    <t>TOTAL Fixed Costs</t>
  </si>
  <si>
    <t>EXTRA COST</t>
  </si>
  <si>
    <t>CHOOSE HERE</t>
  </si>
  <si>
    <t>Can only change above</t>
  </si>
  <si>
    <t>Market Sales and Profitability</t>
  </si>
  <si>
    <t>Store 1</t>
  </si>
  <si>
    <t>Store 2</t>
  </si>
  <si>
    <t>Store 3</t>
  </si>
  <si>
    <t>Store 4</t>
  </si>
  <si>
    <t>Store 5</t>
  </si>
  <si>
    <t>CONFIGURATION</t>
  </si>
  <si>
    <t>Variable Cost per Pizza</t>
  </si>
  <si>
    <t>Fixed Costs</t>
  </si>
  <si>
    <t>COST STRUCTURE</t>
  </si>
  <si>
    <t>SALES and PROFIT</t>
  </si>
  <si>
    <t>Units Sold</t>
  </si>
  <si>
    <t>Sales Revenue $'s</t>
  </si>
  <si>
    <t>Variable Costs $'s</t>
  </si>
  <si>
    <t>Fixed Costs $'s</t>
  </si>
  <si>
    <t>NET PROFIT $$$'s</t>
  </si>
  <si>
    <t>Average Sales Price $</t>
  </si>
  <si>
    <t>Price Premium Ratio</t>
  </si>
  <si>
    <t>KEY METRICS</t>
  </si>
  <si>
    <t>Enter required data into the pink-coloured cells = configuration, units sold, sales revenues $'s = all PER store</t>
  </si>
  <si>
    <t>Average Gross Margin</t>
  </si>
  <si>
    <t>% Gross Margin</t>
  </si>
  <si>
    <t>% Net Margin</t>
  </si>
  <si>
    <t>MARKETPLACE ONE</t>
  </si>
  <si>
    <t>MARKETPLACE TWO</t>
  </si>
  <si>
    <t>MARKETPLACE THREE</t>
  </si>
  <si>
    <t>Pins/Points</t>
  </si>
  <si>
    <t>Green 4</t>
  </si>
  <si>
    <t>Value</t>
  </si>
  <si>
    <t>Number</t>
  </si>
  <si>
    <t>Quick Value Calculator</t>
  </si>
  <si>
    <t>Enter the Number Held of Each Type</t>
  </si>
  <si>
    <t>Total Number</t>
  </si>
  <si>
    <t>TOTAL $ VALUE</t>
  </si>
  <si>
    <t>ONE 1</t>
  </si>
  <si>
    <t>ONE 2</t>
  </si>
  <si>
    <t>ONE 3</t>
  </si>
  <si>
    <t>ONE 4</t>
  </si>
  <si>
    <t>ONE 5</t>
  </si>
  <si>
    <t>TWO 1</t>
  </si>
  <si>
    <t>TWO 2</t>
  </si>
  <si>
    <t>TWO 3</t>
  </si>
  <si>
    <t>TWO 4</t>
  </si>
  <si>
    <t>TWO 5</t>
  </si>
  <si>
    <t>THREE 1</t>
  </si>
  <si>
    <t>THREE 2</t>
  </si>
  <si>
    <t>THREE 3</t>
  </si>
  <si>
    <t>THREE 4</t>
  </si>
  <si>
    <t>THREE 5</t>
  </si>
  <si>
    <t>NP</t>
  </si>
  <si>
    <t>Active?</t>
  </si>
  <si>
    <t>Market/Team</t>
  </si>
  <si>
    <t>Net Profit</t>
  </si>
  <si>
    <t>Profit Rank</t>
  </si>
  <si>
    <t>Top 3</t>
  </si>
  <si>
    <t>Low 3</t>
  </si>
  <si>
    <t>Rev</t>
  </si>
  <si>
    <t>Avg</t>
  </si>
  <si>
    <t>Revenue</t>
  </si>
  <si>
    <t>Units</t>
  </si>
  <si>
    <t>Avg Price</t>
  </si>
  <si>
    <t>Price</t>
  </si>
  <si>
    <t>Unit Cost</t>
  </si>
  <si>
    <t>Cost</t>
  </si>
  <si>
    <t>Margin</t>
  </si>
  <si>
    <t>Avg Gr Margin</t>
  </si>
  <si>
    <t>Fixed</t>
  </si>
  <si>
    <t>Unit Mkt Share</t>
  </si>
  <si>
    <t>Quality Level</t>
  </si>
  <si>
    <t xml:space="preserve">Product </t>
  </si>
  <si>
    <t>Low Team A</t>
  </si>
  <si>
    <t>Low Team B</t>
  </si>
  <si>
    <t>Low Team C</t>
  </si>
  <si>
    <t>Dine-in?</t>
  </si>
  <si>
    <t>Service</t>
  </si>
  <si>
    <t>Wait time</t>
  </si>
  <si>
    <t>Net</t>
  </si>
  <si>
    <t>MS$</t>
  </si>
  <si>
    <t>UMS</t>
  </si>
  <si>
    <t>Low 3 Y/N</t>
  </si>
  <si>
    <t>Top 3 Y/N</t>
  </si>
  <si>
    <t>Chain or own?</t>
  </si>
  <si>
    <t>Chain-brand</t>
  </si>
  <si>
    <t>Chain?</t>
  </si>
  <si>
    <t>New rank</t>
  </si>
  <si>
    <t>Degree of differentiation</t>
  </si>
  <si>
    <t>Promotional efforts</t>
  </si>
  <si>
    <t>Special deals/offers</t>
  </si>
  <si>
    <t>Signage, display = clear positioning</t>
  </si>
  <si>
    <t>Plus also consider other in-class factors…</t>
  </si>
  <si>
    <t>Target market/consumers</t>
  </si>
  <si>
    <t xml:space="preserve">Personal relationships </t>
  </si>
  <si>
    <t>Financial Outcomes</t>
  </si>
  <si>
    <t>Marketing Mix Configuration</t>
  </si>
  <si>
    <t>OVERALL SUMMARY</t>
  </si>
  <si>
    <t>STEP 1</t>
  </si>
  <si>
    <t>Traditional or gourmet toppings?</t>
  </si>
  <si>
    <t>Low, medium or high quality pizzas?</t>
  </si>
  <si>
    <t>Take-away only, or dine-in as well?</t>
  </si>
  <si>
    <t>If dine-in, table or counter service?</t>
  </si>
  <si>
    <t>Ready in 15 minutes, or a longer wait-time?</t>
  </si>
  <si>
    <t>Part of a well-known chain, or independent?</t>
  </si>
  <si>
    <t>Marketing Mix</t>
  </si>
  <si>
    <t>Key Decisions</t>
  </si>
  <si>
    <t>Possible Choices</t>
  </si>
  <si>
    <t>Impact of Cost Structure</t>
  </si>
  <si>
    <t>Medium adds $1.50/pizza, high adds $3/pizza</t>
  </si>
  <si>
    <t>Type of Cost</t>
  </si>
  <si>
    <t>Variable per pizza</t>
  </si>
  <si>
    <t>Fixed cost</t>
  </si>
  <si>
    <t>Table service adds $50 in staff costs</t>
  </si>
  <si>
    <t>Fast service adds $50 in staff costs</t>
  </si>
  <si>
    <t>Being part of a brand/franchise adds a $1/pizza fee</t>
  </si>
  <si>
    <t>You choose your marketing mix configuration - using "Your Design" tab</t>
  </si>
  <si>
    <t>Please note that your cost structure will calculate automatically in the "Your Design" tab</t>
  </si>
  <si>
    <t>STEP 2</t>
  </si>
  <si>
    <t>Prepare your shopfront and in-store display advertising</t>
  </si>
  <si>
    <t>Things to consider…</t>
  </si>
  <si>
    <t>A store name</t>
  </si>
  <si>
    <t>A logo</t>
  </si>
  <si>
    <t>A tag-line</t>
  </si>
  <si>
    <t>What your store offers</t>
  </si>
  <si>
    <t>Why people should come to your store</t>
  </si>
  <si>
    <t>How you are different</t>
  </si>
  <si>
    <t>Your product/pizza offering</t>
  </si>
  <si>
    <t>Other marketing mix "benefits"</t>
  </si>
  <si>
    <t>Your price per pizza</t>
  </si>
  <si>
    <t>Remember: This needs to match your above configuration</t>
  </si>
  <si>
    <t>STEP 3</t>
  </si>
  <si>
    <t>STEP 4</t>
  </si>
  <si>
    <t>YOUR PIZZA STORE OFFERING: DECISION SHEET</t>
  </si>
  <si>
    <t>Dine-in &amp; take-away</t>
  </si>
  <si>
    <t>Less than 15 mins</t>
  </si>
  <si>
    <t>More than 15 mins</t>
  </si>
  <si>
    <t>Counter service</t>
  </si>
  <si>
    <t>Lecturer to complete</t>
  </si>
  <si>
    <t>Team No:</t>
  </si>
  <si>
    <t>Please circle your choices below</t>
  </si>
  <si>
    <t xml:space="preserve">Your TOTAL Variable Cost PER Pizza </t>
  </si>
  <si>
    <t>Your TOTAL Fixed Costs</t>
  </si>
  <si>
    <t>NR Use</t>
  </si>
  <si>
    <t>NR2 Use</t>
  </si>
  <si>
    <t>NP In</t>
  </si>
  <si>
    <t>SR In</t>
  </si>
  <si>
    <t>Act NP</t>
  </si>
  <si>
    <t>Rank</t>
  </si>
  <si>
    <t>Adj</t>
  </si>
  <si>
    <t>R+A</t>
  </si>
  <si>
    <t>New Rk</t>
  </si>
  <si>
    <t>Low Rank</t>
  </si>
  <si>
    <t>Top Team A</t>
  </si>
  <si>
    <t>Top Team B</t>
  </si>
  <si>
    <t>Top Team C</t>
  </si>
  <si>
    <t>Let's Review the Overall Results: What are the Key Success Factors?</t>
  </si>
  <si>
    <t>Traditional = $3 per pizza, gourmet = $2 EXTRA/pizza</t>
  </si>
  <si>
    <t>Base fixed cost = $150, dine-in adds $100 extra rent</t>
  </si>
  <si>
    <t>You will take turns as a shop owner and as a customer</t>
  </si>
  <si>
    <r>
      <t xml:space="preserve">LECTURER to Copy/Paste VALUES for Completed Markets Here, </t>
    </r>
    <r>
      <rPr>
        <b/>
        <i/>
        <sz val="18"/>
        <color theme="1"/>
        <rFont val="Calibri"/>
        <family val="2"/>
        <scheme val="minor"/>
      </rPr>
      <t>Blue Headings are Fixed</t>
    </r>
  </si>
  <si>
    <t>Once the pizza marketplaces have run, your lecturer will release the "Analysis" results - and our final (and most important) task is to examine what makes a store financially successful in this simulated marketplace</t>
  </si>
  <si>
    <t>Avg: TOP 3 Teams</t>
  </si>
  <si>
    <t>Avg: ALL Teams</t>
  </si>
  <si>
    <t>Avg: LOW 3 Teams</t>
  </si>
  <si>
    <t>This game is designed for teaching purposes only - it is NOT a business planning tool.</t>
  </si>
  <si>
    <t xml:space="preserve">Full instructions are available at: </t>
  </si>
  <si>
    <t>It is distributed FREE to learning institutions and training organizations.</t>
  </si>
  <si>
    <t xml:space="preserve">For further information, email: </t>
  </si>
  <si>
    <t>geoff@greatideasforteachingmarketing.com</t>
  </si>
  <si>
    <t xml:space="preserve">Copyright (2021): Great Ideas for Teaching Marketing </t>
  </si>
  <si>
    <t>https://www.greatideasforteachingmarketing.com/pizza-store-design-game/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</si>
</sst>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%"/>
    <numFmt numFmtId="165" formatCode="#,##0_ ;\-#,##0\ "/>
    <numFmt numFmtId="166" formatCode="_-* #,##0.0_-;\-* #,##0.0_-;_-* &quot;-&quot;??_-;_-@_-"/>
    <numFmt numFmtId="167" formatCode="_-* #,##0_-;\-* #,##0_-;_-* &quot;-&quot;??_-;_-@_-"/>
    <numFmt numFmtId="168" formatCode="0.00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28"/>
      <color theme="0" tint="-4.9989318521683403E-2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sz val="12"/>
      <color theme="0" tint="-4.9989318521683403E-2"/>
      <name val="Calibri"/>
      <family val="2"/>
      <scheme val="minor"/>
    </font>
    <font>
      <i/>
      <sz val="10"/>
      <color theme="0" tint="-4.9989318521683403E-2"/>
      <name val="Calibri"/>
      <family val="2"/>
      <scheme val="minor"/>
    </font>
    <font>
      <i/>
      <sz val="12"/>
      <color theme="0" tint="-4.9989318521683403E-2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b/>
      <i/>
      <sz val="10"/>
      <color theme="0" tint="-4.9989318521683403E-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5" fillId="0" borderId="0" applyNumberFormat="0" applyFill="0" applyBorder="0" applyAlignment="0" applyProtection="0"/>
  </cellStyleXfs>
  <cellXfs count="40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0" xfId="0" applyFont="1"/>
    <xf numFmtId="0" fontId="3" fillId="0" borderId="10" xfId="0" applyFont="1" applyBorder="1"/>
    <xf numFmtId="0" fontId="3" fillId="0" borderId="12" xfId="0" applyFont="1" applyBorder="1"/>
    <xf numFmtId="0" fontId="3" fillId="0" borderId="7" xfId="0" applyFont="1" applyBorder="1"/>
    <xf numFmtId="0" fontId="8" fillId="0" borderId="0" xfId="0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11" xfId="0" applyFont="1" applyBorder="1"/>
    <xf numFmtId="0" fontId="3" fillId="0" borderId="15" xfId="0" applyFont="1" applyBorder="1"/>
    <xf numFmtId="0" fontId="4" fillId="3" borderId="13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/>
    </xf>
    <xf numFmtId="0" fontId="12" fillId="0" borderId="14" xfId="0" applyFont="1" applyBorder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center"/>
    </xf>
    <xf numFmtId="0" fontId="3" fillId="5" borderId="0" xfId="0" applyFont="1" applyFill="1"/>
    <xf numFmtId="0" fontId="7" fillId="5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4" fillId="5" borderId="0" xfId="0" applyFont="1" applyFill="1" applyBorder="1" applyAlignment="1" applyProtection="1">
      <alignment horizontal="center" vertical="center"/>
      <protection locked="0"/>
    </xf>
    <xf numFmtId="0" fontId="8" fillId="5" borderId="0" xfId="0" applyFont="1" applyFill="1" applyBorder="1" applyAlignment="1">
      <alignment horizontal="center" vertical="center"/>
    </xf>
    <xf numFmtId="1" fontId="8" fillId="5" borderId="0" xfId="0" applyNumberFormat="1" applyFont="1" applyFill="1" applyBorder="1" applyAlignment="1">
      <alignment horizontal="center" vertical="center"/>
    </xf>
    <xf numFmtId="0" fontId="8" fillId="5" borderId="0" xfId="0" applyFont="1" applyFill="1" applyBorder="1" applyAlignment="1" applyProtection="1">
      <alignment horizontal="center" vertical="center"/>
      <protection locked="0"/>
    </xf>
    <xf numFmtId="9" fontId="9" fillId="5" borderId="0" xfId="2" applyFont="1" applyFill="1" applyBorder="1" applyAlignment="1">
      <alignment horizontal="center" vertical="center"/>
    </xf>
    <xf numFmtId="165" fontId="8" fillId="5" borderId="0" xfId="1" applyNumberFormat="1" applyFont="1" applyFill="1" applyBorder="1" applyAlignment="1">
      <alignment horizontal="center" vertical="center"/>
    </xf>
    <xf numFmtId="0" fontId="8" fillId="5" borderId="0" xfId="2" applyNumberFormat="1" applyFont="1" applyFill="1" applyBorder="1" applyAlignment="1">
      <alignment horizontal="center" vertical="center"/>
    </xf>
    <xf numFmtId="0" fontId="14" fillId="5" borderId="0" xfId="0" applyFont="1" applyFill="1"/>
    <xf numFmtId="0" fontId="15" fillId="5" borderId="0" xfId="0" applyFont="1" applyFill="1" applyBorder="1" applyAlignment="1">
      <alignment vertical="center"/>
    </xf>
    <xf numFmtId="0" fontId="14" fillId="5" borderId="0" xfId="0" applyFont="1" applyFill="1" applyAlignment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0" fontId="14" fillId="5" borderId="0" xfId="0" applyFont="1" applyFill="1" applyBorder="1"/>
    <xf numFmtId="0" fontId="17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 applyProtection="1">
      <alignment horizontal="center" vertical="center"/>
      <protection locked="0"/>
    </xf>
    <xf numFmtId="0" fontId="19" fillId="5" borderId="0" xfId="0" applyFont="1" applyFill="1" applyBorder="1" applyAlignment="1">
      <alignment horizontal="center" vertical="center"/>
    </xf>
    <xf numFmtId="1" fontId="19" fillId="5" borderId="0" xfId="0" applyNumberFormat="1" applyFont="1" applyFill="1" applyBorder="1" applyAlignment="1">
      <alignment horizontal="center" vertical="center"/>
    </xf>
    <xf numFmtId="2" fontId="19" fillId="5" borderId="0" xfId="1" applyNumberFormat="1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center" vertical="center"/>
    </xf>
    <xf numFmtId="2" fontId="19" fillId="5" borderId="0" xfId="0" applyNumberFormat="1" applyFont="1" applyFill="1" applyBorder="1" applyAlignment="1">
      <alignment horizontal="center" vertical="center"/>
    </xf>
    <xf numFmtId="0" fontId="19" fillId="5" borderId="0" xfId="0" applyFont="1" applyFill="1" applyBorder="1" applyAlignment="1" applyProtection="1">
      <alignment horizontal="center" vertical="center"/>
      <protection locked="0"/>
    </xf>
    <xf numFmtId="9" fontId="21" fillId="5" borderId="0" xfId="2" applyFont="1" applyFill="1" applyBorder="1" applyAlignment="1">
      <alignment horizontal="center" vertical="center"/>
    </xf>
    <xf numFmtId="9" fontId="19" fillId="5" borderId="0" xfId="2" applyFont="1" applyFill="1" applyBorder="1" applyAlignment="1">
      <alignment horizontal="center" vertical="center"/>
    </xf>
    <xf numFmtId="165" fontId="19" fillId="5" borderId="0" xfId="1" applyNumberFormat="1" applyFont="1" applyFill="1" applyBorder="1" applyAlignment="1">
      <alignment horizontal="center" vertical="center"/>
    </xf>
    <xf numFmtId="0" fontId="19" fillId="5" borderId="0" xfId="2" applyNumberFormat="1" applyFont="1" applyFill="1" applyBorder="1" applyAlignment="1">
      <alignment horizontal="center" vertical="center"/>
    </xf>
    <xf numFmtId="1" fontId="19" fillId="5" borderId="0" xfId="1" applyNumberFormat="1" applyFont="1" applyFill="1" applyBorder="1" applyAlignment="1">
      <alignment horizontal="center" vertical="center"/>
    </xf>
    <xf numFmtId="2" fontId="19" fillId="5" borderId="0" xfId="2" applyNumberFormat="1" applyFont="1" applyFill="1" applyBorder="1" applyAlignment="1">
      <alignment horizontal="center" vertical="center"/>
    </xf>
    <xf numFmtId="0" fontId="22" fillId="5" borderId="0" xfId="0" applyFont="1" applyFill="1" applyBorder="1" applyAlignment="1">
      <alignment horizontal="center" vertical="center"/>
    </xf>
    <xf numFmtId="2" fontId="18" fillId="5" borderId="0" xfId="1" applyNumberFormat="1" applyFont="1" applyFill="1" applyBorder="1" applyAlignment="1">
      <alignment horizontal="center" vertical="center"/>
    </xf>
    <xf numFmtId="0" fontId="23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/>
    </xf>
    <xf numFmtId="0" fontId="3" fillId="5" borderId="0" xfId="0" applyFont="1" applyFill="1" applyBorder="1"/>
    <xf numFmtId="0" fontId="13" fillId="0" borderId="13" xfId="0" applyFont="1" applyBorder="1" applyAlignment="1">
      <alignment horizontal="center" wrapText="1"/>
    </xf>
    <xf numFmtId="2" fontId="8" fillId="0" borderId="8" xfId="0" applyNumberFormat="1" applyFont="1" applyBorder="1" applyAlignment="1">
      <alignment horizontal="center" vertical="center"/>
    </xf>
    <xf numFmtId="2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3" fillId="6" borderId="14" xfId="0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/>
    </xf>
    <xf numFmtId="0" fontId="24" fillId="6" borderId="14" xfId="0" applyFont="1" applyFill="1" applyBorder="1" applyAlignment="1" applyProtection="1">
      <alignment horizontal="center" vertical="center"/>
      <protection locked="0"/>
    </xf>
    <xf numFmtId="0" fontId="24" fillId="6" borderId="15" xfId="0" applyFont="1" applyFill="1" applyBorder="1" applyAlignment="1" applyProtection="1">
      <alignment horizontal="center" vertical="center"/>
      <protection locked="0"/>
    </xf>
    <xf numFmtId="0" fontId="24" fillId="6" borderId="0" xfId="0" applyFont="1" applyFill="1" applyBorder="1" applyAlignment="1" applyProtection="1">
      <alignment horizontal="center" vertical="center"/>
      <protection locked="0"/>
    </xf>
    <xf numFmtId="0" fontId="24" fillId="6" borderId="6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2" fontId="8" fillId="0" borderId="14" xfId="0" applyNumberFormat="1" applyFont="1" applyBorder="1" applyAlignment="1" applyProtection="1">
      <alignment horizontal="center" vertical="center"/>
    </xf>
    <xf numFmtId="2" fontId="8" fillId="0" borderId="0" xfId="0" applyNumberFormat="1" applyFont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8" borderId="14" xfId="0" applyFont="1" applyFill="1" applyBorder="1" applyAlignment="1" applyProtection="1">
      <alignment horizontal="center" vertical="center"/>
      <protection locked="0"/>
    </xf>
    <xf numFmtId="0" fontId="8" fillId="8" borderId="0" xfId="0" applyFont="1" applyFill="1" applyBorder="1" applyAlignment="1" applyProtection="1">
      <alignment horizontal="center" vertical="center"/>
      <protection locked="0"/>
    </xf>
    <xf numFmtId="4" fontId="8" fillId="8" borderId="14" xfId="0" applyNumberFormat="1" applyFont="1" applyFill="1" applyBorder="1" applyAlignment="1" applyProtection="1">
      <alignment horizontal="center" vertical="center"/>
      <protection locked="0"/>
    </xf>
    <xf numFmtId="4" fontId="8" fillId="8" borderId="0" xfId="0" applyNumberFormat="1" applyFont="1" applyFill="1" applyBorder="1" applyAlignment="1" applyProtection="1">
      <alignment horizontal="center" vertical="center"/>
      <protection locked="0"/>
    </xf>
    <xf numFmtId="4" fontId="8" fillId="0" borderId="14" xfId="0" applyNumberFormat="1" applyFont="1" applyBorder="1" applyAlignment="1" applyProtection="1">
      <alignment horizontal="center" vertical="center"/>
    </xf>
    <xf numFmtId="4" fontId="8" fillId="0" borderId="0" xfId="0" applyNumberFormat="1" applyFont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4" fontId="4" fillId="0" borderId="15" xfId="0" applyNumberFormat="1" applyFont="1" applyBorder="1" applyAlignment="1" applyProtection="1">
      <alignment horizontal="center" vertical="center"/>
    </xf>
    <xf numFmtId="4" fontId="4" fillId="0" borderId="6" xfId="0" applyNumberFormat="1" applyFont="1" applyBorder="1" applyAlignment="1" applyProtection="1">
      <alignment horizontal="center" vertical="center"/>
    </xf>
    <xf numFmtId="4" fontId="8" fillId="0" borderId="12" xfId="0" applyNumberFormat="1" applyFont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</xf>
    <xf numFmtId="164" fontId="8" fillId="0" borderId="14" xfId="2" applyNumberFormat="1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4" fontId="8" fillId="8" borderId="12" xfId="0" applyNumberFormat="1" applyFont="1" applyFill="1" applyBorder="1" applyAlignment="1" applyProtection="1">
      <alignment horizontal="center" vertical="center"/>
      <protection locked="0"/>
    </xf>
    <xf numFmtId="4" fontId="4" fillId="0" borderId="7" xfId="0" applyNumberFormat="1" applyFont="1" applyBorder="1" applyAlignment="1" applyProtection="1">
      <alignment horizontal="center" vertical="center"/>
    </xf>
    <xf numFmtId="2" fontId="8" fillId="0" borderId="12" xfId="0" applyNumberFormat="1" applyFont="1" applyBorder="1" applyAlignment="1" applyProtection="1">
      <alignment horizontal="center" vertical="center"/>
    </xf>
    <xf numFmtId="164" fontId="8" fillId="0" borderId="12" xfId="2" applyNumberFormat="1" applyFont="1" applyBorder="1" applyAlignment="1" applyProtection="1">
      <alignment horizontal="center" vertical="center"/>
    </xf>
    <xf numFmtId="0" fontId="8" fillId="9" borderId="13" xfId="0" applyFont="1" applyFill="1" applyBorder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0" fontId="14" fillId="5" borderId="0" xfId="0" applyFont="1" applyFill="1" applyAlignment="1" applyProtection="1">
      <alignment horizontal="center" vertical="center"/>
    </xf>
    <xf numFmtId="43" fontId="14" fillId="5" borderId="0" xfId="1" applyFont="1" applyFill="1" applyAlignment="1" applyProtection="1">
      <alignment horizontal="center" vertical="center"/>
    </xf>
    <xf numFmtId="0" fontId="0" fillId="0" borderId="0" xfId="0" applyProtection="1"/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2" fontId="8" fillId="0" borderId="14" xfId="0" applyNumberFormat="1" applyFont="1" applyBorder="1" applyAlignment="1" applyProtection="1">
      <alignment horizontal="center" vertical="center"/>
      <protection locked="0"/>
    </xf>
    <xf numFmtId="2" fontId="8" fillId="0" borderId="0" xfId="0" applyNumberFormat="1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4" fontId="8" fillId="0" borderId="14" xfId="0" applyNumberFormat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Alignment="1" applyProtection="1">
      <alignment horizontal="center" vertical="center"/>
      <protection locked="0"/>
    </xf>
    <xf numFmtId="4" fontId="8" fillId="0" borderId="0" xfId="0" applyNumberFormat="1" applyFont="1" applyBorder="1" applyAlignment="1" applyProtection="1">
      <alignment horizontal="center" vertical="center"/>
      <protection locked="0"/>
    </xf>
    <xf numFmtId="4" fontId="4" fillId="0" borderId="15" xfId="0" applyNumberFormat="1" applyFont="1" applyBorder="1" applyAlignment="1" applyProtection="1">
      <alignment horizontal="center" vertical="center"/>
      <protection locked="0"/>
    </xf>
    <xf numFmtId="4" fontId="4" fillId="0" borderId="7" xfId="0" applyNumberFormat="1" applyFont="1" applyBorder="1" applyAlignment="1" applyProtection="1">
      <alignment horizontal="center" vertical="center"/>
      <protection locked="0"/>
    </xf>
    <xf numFmtId="4" fontId="4" fillId="0" borderId="6" xfId="0" applyNumberFormat="1" applyFont="1" applyBorder="1" applyAlignment="1" applyProtection="1">
      <alignment horizontal="center" vertical="center"/>
      <protection locked="0"/>
    </xf>
    <xf numFmtId="2" fontId="8" fillId="0" borderId="12" xfId="0" applyNumberFormat="1" applyFont="1" applyBorder="1" applyAlignment="1" applyProtection="1">
      <alignment horizontal="center" vertical="center"/>
      <protection locked="0"/>
    </xf>
    <xf numFmtId="164" fontId="8" fillId="0" borderId="14" xfId="2" applyNumberFormat="1" applyFont="1" applyBorder="1" applyAlignment="1" applyProtection="1">
      <alignment horizontal="center" vertical="center"/>
      <protection locked="0"/>
    </xf>
    <xf numFmtId="164" fontId="8" fillId="0" borderId="12" xfId="2" applyNumberFormat="1" applyFont="1" applyBorder="1" applyAlignment="1" applyProtection="1">
      <alignment horizontal="center" vertical="center"/>
      <protection locked="0"/>
    </xf>
    <xf numFmtId="0" fontId="4" fillId="4" borderId="13" xfId="0" applyFont="1" applyFill="1" applyBorder="1" applyAlignment="1" applyProtection="1">
      <alignment horizontal="center" vertical="center"/>
    </xf>
    <xf numFmtId="0" fontId="8" fillId="4" borderId="4" xfId="0" applyFont="1" applyFill="1" applyBorder="1" applyAlignment="1" applyProtection="1">
      <alignment horizontal="center" vertical="center"/>
    </xf>
    <xf numFmtId="0" fontId="8" fillId="4" borderId="5" xfId="0" applyFont="1" applyFill="1" applyBorder="1" applyAlignment="1" applyProtection="1">
      <alignment horizontal="center" vertical="center"/>
    </xf>
    <xf numFmtId="0" fontId="4" fillId="4" borderId="5" xfId="0" applyFont="1" applyFill="1" applyBorder="1" applyAlignment="1" applyProtection="1">
      <alignment horizontal="center" vertical="center"/>
    </xf>
    <xf numFmtId="0" fontId="4" fillId="4" borderId="9" xfId="0" applyFont="1" applyFill="1" applyBorder="1" applyAlignment="1" applyProtection="1">
      <alignment horizontal="center" vertical="center"/>
    </xf>
    <xf numFmtId="0" fontId="8" fillId="4" borderId="9" xfId="0" applyFont="1" applyFill="1" applyBorder="1" applyAlignment="1" applyProtection="1">
      <alignment horizontal="center" vertical="center"/>
    </xf>
    <xf numFmtId="0" fontId="8" fillId="4" borderId="13" xfId="0" applyFont="1" applyFill="1" applyBorder="1" applyAlignment="1" applyProtection="1">
      <alignment horizontal="center" vertical="center"/>
    </xf>
    <xf numFmtId="0" fontId="5" fillId="4" borderId="13" xfId="0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center" vertical="center"/>
    </xf>
    <xf numFmtId="0" fontId="0" fillId="5" borderId="0" xfId="0" applyFill="1" applyProtection="1"/>
    <xf numFmtId="0" fontId="8" fillId="0" borderId="0" xfId="0" applyFont="1"/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" fontId="8" fillId="0" borderId="18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3" fontId="8" fillId="0" borderId="20" xfId="0" applyNumberFormat="1" applyFont="1" applyBorder="1" applyAlignment="1">
      <alignment horizontal="center" vertical="center"/>
    </xf>
    <xf numFmtId="0" fontId="8" fillId="6" borderId="16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3" fontId="8" fillId="11" borderId="0" xfId="0" applyNumberFormat="1" applyFont="1" applyFill="1" applyBorder="1" applyAlignment="1">
      <alignment horizontal="center" vertical="center"/>
    </xf>
    <xf numFmtId="4" fontId="8" fillId="11" borderId="0" xfId="0" applyNumberFormat="1" applyFont="1" applyFill="1" applyBorder="1" applyAlignment="1">
      <alignment horizontal="center" vertical="center"/>
    </xf>
    <xf numFmtId="164" fontId="8" fillId="11" borderId="12" xfId="0" applyNumberFormat="1" applyFont="1" applyFill="1" applyBorder="1" applyAlignment="1">
      <alignment horizontal="center" vertical="center"/>
    </xf>
    <xf numFmtId="3" fontId="8" fillId="12" borderId="6" xfId="0" applyNumberFormat="1" applyFont="1" applyFill="1" applyBorder="1" applyAlignment="1">
      <alignment horizontal="center" vertical="center"/>
    </xf>
    <xf numFmtId="4" fontId="8" fillId="12" borderId="6" xfId="0" applyNumberFormat="1" applyFont="1" applyFill="1" applyBorder="1" applyAlignment="1">
      <alignment horizontal="center" vertical="center"/>
    </xf>
    <xf numFmtId="164" fontId="8" fillId="12" borderId="7" xfId="0" applyNumberFormat="1" applyFont="1" applyFill="1" applyBorder="1" applyAlignment="1">
      <alignment horizontal="center" vertical="center"/>
    </xf>
    <xf numFmtId="3" fontId="8" fillId="3" borderId="2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4" fontId="0" fillId="5" borderId="0" xfId="0" applyNumberFormat="1" applyFill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64" fontId="8" fillId="11" borderId="4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164" fontId="8" fillId="12" borderId="5" xfId="0" applyNumberFormat="1" applyFont="1" applyFill="1" applyBorder="1" applyAlignment="1">
      <alignment horizontal="center" vertical="center"/>
    </xf>
    <xf numFmtId="3" fontId="8" fillId="11" borderId="14" xfId="1" applyNumberFormat="1" applyFont="1" applyFill="1" applyBorder="1" applyAlignment="1">
      <alignment horizontal="center" vertical="center"/>
    </xf>
    <xf numFmtId="3" fontId="8" fillId="3" borderId="13" xfId="1" applyNumberFormat="1" applyFont="1" applyFill="1" applyBorder="1" applyAlignment="1">
      <alignment horizontal="center" vertical="center"/>
    </xf>
    <xf numFmtId="3" fontId="8" fillId="12" borderId="15" xfId="1" applyNumberFormat="1" applyFont="1" applyFill="1" applyBorder="1" applyAlignment="1">
      <alignment horizontal="center" vertical="center"/>
    </xf>
    <xf numFmtId="3" fontId="8" fillId="11" borderId="4" xfId="0" applyNumberFormat="1" applyFont="1" applyFill="1" applyBorder="1" applyAlignment="1">
      <alignment horizontal="center" vertical="center"/>
    </xf>
    <xf numFmtId="4" fontId="8" fillId="11" borderId="12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/>
    </xf>
    <xf numFmtId="4" fontId="8" fillId="3" borderId="3" xfId="0" applyNumberFormat="1" applyFont="1" applyFill="1" applyBorder="1" applyAlignment="1">
      <alignment horizontal="center" vertical="center"/>
    </xf>
    <xf numFmtId="3" fontId="8" fillId="12" borderId="5" xfId="0" applyNumberFormat="1" applyFont="1" applyFill="1" applyBorder="1" applyAlignment="1">
      <alignment horizontal="center" vertical="center"/>
    </xf>
    <xf numFmtId="4" fontId="8" fillId="12" borderId="7" xfId="0" applyNumberFormat="1" applyFont="1" applyFill="1" applyBorder="1" applyAlignment="1">
      <alignment horizontal="center" vertical="center"/>
    </xf>
    <xf numFmtId="4" fontId="8" fillId="11" borderId="14" xfId="0" applyNumberFormat="1" applyFont="1" applyFill="1" applyBorder="1" applyAlignment="1">
      <alignment horizontal="center" vertical="center"/>
    </xf>
    <xf numFmtId="4" fontId="8" fillId="3" borderId="13" xfId="0" applyNumberFormat="1" applyFont="1" applyFill="1" applyBorder="1" applyAlignment="1">
      <alignment horizontal="center" vertical="center"/>
    </xf>
    <xf numFmtId="4" fontId="8" fillId="12" borderId="15" xfId="0" applyNumberFormat="1" applyFont="1" applyFill="1" applyBorder="1" applyAlignment="1">
      <alignment horizontal="center" vertical="center"/>
    </xf>
    <xf numFmtId="164" fontId="8" fillId="11" borderId="4" xfId="2" applyNumberFormat="1" applyFont="1" applyFill="1" applyBorder="1" applyAlignment="1">
      <alignment horizontal="center" vertical="center"/>
    </xf>
    <xf numFmtId="165" fontId="8" fillId="11" borderId="14" xfId="0" applyNumberFormat="1" applyFont="1" applyFill="1" applyBorder="1" applyAlignment="1">
      <alignment horizontal="center" vertical="center"/>
    </xf>
    <xf numFmtId="164" fontId="8" fillId="3" borderId="1" xfId="2" applyNumberFormat="1" applyFont="1" applyFill="1" applyBorder="1" applyAlignment="1">
      <alignment horizontal="center" vertical="center"/>
    </xf>
    <xf numFmtId="165" fontId="8" fillId="3" borderId="13" xfId="0" applyNumberFormat="1" applyFont="1" applyFill="1" applyBorder="1" applyAlignment="1">
      <alignment horizontal="center" vertical="center"/>
    </xf>
    <xf numFmtId="164" fontId="8" fillId="12" borderId="5" xfId="2" applyNumberFormat="1" applyFont="1" applyFill="1" applyBorder="1" applyAlignment="1">
      <alignment horizontal="center" vertical="center"/>
    </xf>
    <xf numFmtId="165" fontId="8" fillId="12" borderId="15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27" fillId="5" borderId="0" xfId="0" applyFont="1" applyFill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26" fillId="0" borderId="0" xfId="0" applyFont="1" applyFill="1"/>
    <xf numFmtId="2" fontId="6" fillId="0" borderId="13" xfId="0" applyNumberFormat="1" applyFont="1" applyFill="1" applyBorder="1" applyAlignment="1">
      <alignment horizontal="center" vertical="center"/>
    </xf>
    <xf numFmtId="0" fontId="26" fillId="0" borderId="13" xfId="0" applyFont="1" applyFill="1" applyBorder="1"/>
    <xf numFmtId="0" fontId="26" fillId="0" borderId="29" xfId="0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horizontal="center" vertical="center"/>
    </xf>
    <xf numFmtId="0" fontId="26" fillId="0" borderId="32" xfId="0" applyFont="1" applyFill="1" applyBorder="1" applyAlignment="1">
      <alignment horizontal="center" vertical="center"/>
    </xf>
    <xf numFmtId="0" fontId="26" fillId="0" borderId="33" xfId="0" applyFont="1" applyFill="1" applyBorder="1" applyAlignment="1">
      <alignment horizontal="center" vertical="center"/>
    </xf>
    <xf numFmtId="0" fontId="29" fillId="0" borderId="34" xfId="0" applyFont="1" applyFill="1" applyBorder="1" applyAlignment="1" applyProtection="1">
      <alignment horizontal="center" vertical="center"/>
      <protection locked="0"/>
    </xf>
    <xf numFmtId="0" fontId="29" fillId="0" borderId="35" xfId="0" applyFont="1" applyFill="1" applyBorder="1" applyAlignment="1" applyProtection="1">
      <alignment horizontal="center" vertical="center"/>
      <protection locked="0"/>
    </xf>
    <xf numFmtId="0" fontId="29" fillId="0" borderId="36" xfId="0" applyFont="1" applyFill="1" applyBorder="1" applyAlignment="1" applyProtection="1">
      <alignment horizontal="center" vertical="center"/>
      <protection locked="0"/>
    </xf>
    <xf numFmtId="0" fontId="29" fillId="0" borderId="37" xfId="0" applyFont="1" applyFill="1" applyBorder="1" applyAlignment="1">
      <alignment horizontal="center" vertical="center"/>
    </xf>
    <xf numFmtId="0" fontId="29" fillId="0" borderId="38" xfId="0" applyFont="1" applyFill="1" applyBorder="1" applyAlignment="1">
      <alignment horizontal="center" vertical="center"/>
    </xf>
    <xf numFmtId="0" fontId="29" fillId="0" borderId="39" xfId="0" applyFont="1" applyFill="1" applyBorder="1" applyAlignment="1">
      <alignment horizontal="center" vertical="center"/>
    </xf>
    <xf numFmtId="2" fontId="29" fillId="0" borderId="31" xfId="0" applyNumberFormat="1" applyFont="1" applyFill="1" applyBorder="1" applyAlignment="1">
      <alignment horizontal="center" vertical="center"/>
    </xf>
    <xf numFmtId="2" fontId="29" fillId="0" borderId="32" xfId="0" applyNumberFormat="1" applyFont="1" applyFill="1" applyBorder="1" applyAlignment="1">
      <alignment horizontal="center" vertical="center"/>
    </xf>
    <xf numFmtId="0" fontId="29" fillId="0" borderId="32" xfId="0" applyFont="1" applyFill="1" applyBorder="1" applyAlignment="1">
      <alignment horizontal="center" vertical="center"/>
    </xf>
    <xf numFmtId="2" fontId="29" fillId="0" borderId="33" xfId="0" applyNumberFormat="1" applyFont="1" applyFill="1" applyBorder="1" applyAlignment="1">
      <alignment horizontal="center" vertical="center"/>
    </xf>
    <xf numFmtId="0" fontId="26" fillId="5" borderId="0" xfId="0" applyFont="1" applyFill="1"/>
    <xf numFmtId="0" fontId="26" fillId="5" borderId="0" xfId="0" applyFont="1" applyFill="1" applyBorder="1"/>
    <xf numFmtId="0" fontId="26" fillId="5" borderId="0" xfId="0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26" fillId="5" borderId="4" xfId="0" applyFont="1" applyFill="1" applyBorder="1" applyAlignment="1">
      <alignment horizontal="center" vertical="center"/>
    </xf>
    <xf numFmtId="0" fontId="29" fillId="5" borderId="12" xfId="0" applyFont="1" applyFill="1" applyBorder="1"/>
    <xf numFmtId="0" fontId="26" fillId="5" borderId="5" xfId="0" applyFont="1" applyFill="1" applyBorder="1"/>
    <xf numFmtId="0" fontId="26" fillId="5" borderId="7" xfId="0" applyFont="1" applyFill="1" applyBorder="1"/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2" fillId="5" borderId="0" xfId="0" applyFont="1" applyFill="1" applyAlignment="1" applyProtection="1">
      <alignment horizontal="center" vertical="center"/>
    </xf>
    <xf numFmtId="0" fontId="14" fillId="5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3" fontId="8" fillId="0" borderId="12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10" borderId="13" xfId="0" applyFont="1" applyFill="1" applyBorder="1" applyAlignment="1">
      <alignment horizontal="center" vertical="center"/>
    </xf>
    <xf numFmtId="0" fontId="24" fillId="11" borderId="11" xfId="0" applyFont="1" applyFill="1" applyBorder="1" applyAlignment="1">
      <alignment horizontal="center" vertical="center"/>
    </xf>
    <xf numFmtId="0" fontId="24" fillId="11" borderId="14" xfId="0" applyFont="1" applyFill="1" applyBorder="1" applyAlignment="1">
      <alignment horizontal="center" vertical="center"/>
    </xf>
    <xf numFmtId="0" fontId="24" fillId="11" borderId="15" xfId="0" applyFont="1" applyFill="1" applyBorder="1" applyAlignment="1">
      <alignment horizontal="center" vertical="center"/>
    </xf>
    <xf numFmtId="0" fontId="24" fillId="12" borderId="11" xfId="0" applyFont="1" applyFill="1" applyBorder="1" applyAlignment="1">
      <alignment horizontal="center" vertical="center"/>
    </xf>
    <xf numFmtId="0" fontId="24" fillId="12" borderId="14" xfId="0" applyFont="1" applyFill="1" applyBorder="1" applyAlignment="1">
      <alignment horizontal="center" vertical="center"/>
    </xf>
    <xf numFmtId="0" fontId="24" fillId="12" borderId="15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vertical="center"/>
    </xf>
    <xf numFmtId="0" fontId="0" fillId="5" borderId="0" xfId="0" applyFont="1" applyFill="1" applyAlignment="1">
      <alignment vertical="center"/>
    </xf>
    <xf numFmtId="0" fontId="32" fillId="5" borderId="0" xfId="0" applyFont="1" applyFill="1"/>
    <xf numFmtId="0" fontId="32" fillId="5" borderId="0" xfId="0" applyFont="1" applyFill="1" applyBorder="1"/>
    <xf numFmtId="0" fontId="6" fillId="3" borderId="13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5" borderId="0" xfId="0" applyFont="1" applyFill="1" applyAlignment="1">
      <alignment vertical="center"/>
    </xf>
    <xf numFmtId="0" fontId="0" fillId="5" borderId="0" xfId="0" applyFont="1" applyFill="1" applyAlignment="1" applyProtection="1">
      <alignment horizontal="center" vertical="center"/>
    </xf>
    <xf numFmtId="0" fontId="18" fillId="5" borderId="0" xfId="0" applyFont="1" applyFill="1" applyBorder="1" applyAlignment="1" applyProtection="1">
      <alignment horizontal="center" vertical="center"/>
    </xf>
    <xf numFmtId="0" fontId="17" fillId="5" borderId="0" xfId="0" applyFont="1" applyFill="1" applyBorder="1" applyAlignment="1" applyProtection="1">
      <alignment horizontal="center" vertical="center"/>
    </xf>
    <xf numFmtId="0" fontId="19" fillId="5" borderId="0" xfId="0" applyFont="1" applyFill="1" applyBorder="1" applyAlignment="1" applyProtection="1">
      <alignment horizontal="center" vertical="center"/>
    </xf>
    <xf numFmtId="167" fontId="14" fillId="5" borderId="0" xfId="1" applyNumberFormat="1" applyFont="1" applyFill="1" applyBorder="1" applyAlignment="1">
      <alignment vertical="center"/>
    </xf>
    <xf numFmtId="166" fontId="14" fillId="5" borderId="0" xfId="1" applyNumberFormat="1" applyFont="1" applyFill="1" applyBorder="1" applyAlignment="1">
      <alignment vertical="center"/>
    </xf>
    <xf numFmtId="164" fontId="14" fillId="5" borderId="0" xfId="2" applyNumberFormat="1" applyFont="1" applyFill="1" applyBorder="1" applyAlignment="1">
      <alignment vertical="center"/>
    </xf>
    <xf numFmtId="168" fontId="14" fillId="5" borderId="0" xfId="0" applyNumberFormat="1" applyFont="1" applyFill="1" applyBorder="1" applyAlignment="1">
      <alignment vertical="center"/>
    </xf>
    <xf numFmtId="0" fontId="16" fillId="5" borderId="0" xfId="0" applyFont="1" applyFill="1" applyBorder="1" applyAlignment="1">
      <alignment vertical="center"/>
    </xf>
    <xf numFmtId="0" fontId="16" fillId="5" borderId="0" xfId="0" applyFont="1" applyFill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/>
    </xf>
    <xf numFmtId="0" fontId="34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24" fillId="7" borderId="1" xfId="0" applyFont="1" applyFill="1" applyBorder="1" applyAlignment="1" applyProtection="1">
      <alignment horizontal="center" vertical="center"/>
    </xf>
    <xf numFmtId="0" fontId="24" fillId="7" borderId="2" xfId="0" applyFont="1" applyFill="1" applyBorder="1" applyAlignment="1" applyProtection="1">
      <alignment horizontal="center" vertical="center"/>
    </xf>
    <xf numFmtId="0" fontId="24" fillId="7" borderId="3" xfId="0" applyFont="1" applyFill="1" applyBorder="1" applyAlignment="1" applyProtection="1">
      <alignment horizontal="center" vertical="center"/>
    </xf>
    <xf numFmtId="0" fontId="31" fillId="8" borderId="11" xfId="0" applyFont="1" applyFill="1" applyBorder="1" applyAlignment="1" applyProtection="1">
      <alignment horizontal="center" vertical="center" wrapText="1"/>
    </xf>
    <xf numFmtId="0" fontId="31" fillId="8" borderId="14" xfId="0" applyFont="1" applyFill="1" applyBorder="1" applyAlignment="1" applyProtection="1">
      <alignment horizontal="center" vertical="center" wrapText="1"/>
    </xf>
    <xf numFmtId="0" fontId="31" fillId="8" borderId="15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/>
    </xf>
    <xf numFmtId="0" fontId="5" fillId="4" borderId="2" xfId="0" applyFont="1" applyFill="1" applyBorder="1" applyAlignment="1" applyProtection="1">
      <alignment horizontal="center"/>
    </xf>
    <xf numFmtId="0" fontId="5" fillId="4" borderId="3" xfId="0" applyFont="1" applyFill="1" applyBorder="1" applyAlignment="1" applyProtection="1">
      <alignment horizontal="center"/>
    </xf>
    <xf numFmtId="0" fontId="4" fillId="4" borderId="1" xfId="0" applyFont="1" applyFill="1" applyBorder="1" applyAlignment="1" applyProtection="1">
      <alignment horizontal="center"/>
    </xf>
    <xf numFmtId="0" fontId="4" fillId="4" borderId="2" xfId="0" applyFont="1" applyFill="1" applyBorder="1" applyAlignment="1" applyProtection="1">
      <alignment horizontal="center"/>
    </xf>
    <xf numFmtId="0" fontId="4" fillId="4" borderId="3" xfId="0" applyFont="1" applyFill="1" applyBorder="1" applyAlignment="1" applyProtection="1">
      <alignment horizontal="center"/>
    </xf>
    <xf numFmtId="0" fontId="11" fillId="2" borderId="1" xfId="0" applyFont="1" applyFill="1" applyBorder="1" applyAlignment="1" applyProtection="1">
      <alignment horizontal="center"/>
    </xf>
    <xf numFmtId="0" fontId="11" fillId="2" borderId="2" xfId="0" applyFont="1" applyFill="1" applyBorder="1" applyAlignment="1" applyProtection="1">
      <alignment horizontal="center"/>
    </xf>
    <xf numFmtId="0" fontId="11" fillId="2" borderId="3" xfId="0" applyFont="1" applyFill="1" applyBorder="1" applyAlignment="1" applyProtection="1">
      <alignment horizontal="center"/>
    </xf>
    <xf numFmtId="0" fontId="17" fillId="5" borderId="0" xfId="0" applyFont="1" applyFill="1" applyBorder="1" applyAlignment="1" applyProtection="1">
      <alignment horizontal="center" vertical="center"/>
    </xf>
    <xf numFmtId="0" fontId="18" fillId="5" borderId="0" xfId="0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4" fillId="11" borderId="8" xfId="0" applyFont="1" applyFill="1" applyBorder="1" applyAlignment="1">
      <alignment horizontal="center" vertical="center"/>
    </xf>
    <xf numFmtId="0" fontId="24" fillId="11" borderId="0" xfId="0" applyFont="1" applyFill="1" applyBorder="1" applyAlignment="1">
      <alignment horizontal="center" vertical="center"/>
    </xf>
    <xf numFmtId="0" fontId="24" fillId="11" borderId="6" xfId="0" applyFont="1" applyFill="1" applyBorder="1" applyAlignment="1">
      <alignment horizontal="center" vertical="center"/>
    </xf>
    <xf numFmtId="0" fontId="24" fillId="12" borderId="9" xfId="0" applyFont="1" applyFill="1" applyBorder="1" applyAlignment="1">
      <alignment horizontal="center" vertical="center"/>
    </xf>
    <xf numFmtId="0" fontId="24" fillId="12" borderId="8" xfId="0" applyFont="1" applyFill="1" applyBorder="1" applyAlignment="1">
      <alignment horizontal="center" vertical="center"/>
    </xf>
    <xf numFmtId="0" fontId="24" fillId="12" borderId="4" xfId="0" applyFont="1" applyFill="1" applyBorder="1" applyAlignment="1">
      <alignment horizontal="center" vertical="center"/>
    </xf>
    <xf numFmtId="0" fontId="24" fillId="12" borderId="0" xfId="0" applyFont="1" applyFill="1" applyBorder="1" applyAlignment="1">
      <alignment horizontal="center" vertical="center"/>
    </xf>
    <xf numFmtId="0" fontId="24" fillId="12" borderId="5" xfId="0" applyFont="1" applyFill="1" applyBorder="1" applyAlignment="1">
      <alignment horizontal="center" vertical="center"/>
    </xf>
    <xf numFmtId="0" fontId="24" fillId="12" borderId="6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24" fillId="11" borderId="9" xfId="0" applyFont="1" applyFill="1" applyBorder="1" applyAlignment="1">
      <alignment horizontal="center" vertical="center"/>
    </xf>
    <xf numFmtId="0" fontId="24" fillId="11" borderId="10" xfId="0" applyFont="1" applyFill="1" applyBorder="1" applyAlignment="1">
      <alignment horizontal="center" vertical="center"/>
    </xf>
    <xf numFmtId="0" fontId="24" fillId="11" borderId="4" xfId="0" applyFont="1" applyFill="1" applyBorder="1" applyAlignment="1">
      <alignment horizontal="center" vertical="center"/>
    </xf>
    <xf numFmtId="0" fontId="24" fillId="11" borderId="12" xfId="0" applyFont="1" applyFill="1" applyBorder="1" applyAlignment="1">
      <alignment horizontal="center" vertical="center"/>
    </xf>
    <xf numFmtId="0" fontId="24" fillId="11" borderId="5" xfId="0" applyFont="1" applyFill="1" applyBorder="1" applyAlignment="1">
      <alignment horizontal="center" vertical="center"/>
    </xf>
    <xf numFmtId="0" fontId="24" fillId="11" borderId="7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/>
    </xf>
    <xf numFmtId="0" fontId="33" fillId="2" borderId="3" xfId="0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center" vertical="center"/>
    </xf>
    <xf numFmtId="0" fontId="24" fillId="3" borderId="5" xfId="0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center" vertical="center"/>
    </xf>
    <xf numFmtId="0" fontId="24" fillId="3" borderId="7" xfId="0" applyFont="1" applyFill="1" applyBorder="1" applyAlignment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center" vertical="center"/>
    </xf>
    <xf numFmtId="0" fontId="5" fillId="4" borderId="3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horizontal="center" vertical="center"/>
    </xf>
    <xf numFmtId="0" fontId="24" fillId="3" borderId="10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0" fontId="26" fillId="0" borderId="29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/>
    </xf>
    <xf numFmtId="0" fontId="0" fillId="13" borderId="0" xfId="0" applyFill="1"/>
    <xf numFmtId="0" fontId="2" fillId="3" borderId="9" xfId="0" applyFont="1" applyFill="1" applyBorder="1"/>
    <xf numFmtId="0" fontId="2" fillId="3" borderId="8" xfId="0" applyFont="1" applyFill="1" applyBorder="1"/>
    <xf numFmtId="0" fontId="2" fillId="3" borderId="10" xfId="0" applyFont="1" applyFill="1" applyBorder="1"/>
    <xf numFmtId="0" fontId="2" fillId="3" borderId="4" xfId="0" applyFont="1" applyFill="1" applyBorder="1"/>
    <xf numFmtId="0" fontId="2" fillId="3" borderId="0" xfId="0" applyFont="1" applyFill="1"/>
    <xf numFmtId="0" fontId="2" fillId="3" borderId="12" xfId="0" applyFont="1" applyFill="1" applyBorder="1"/>
    <xf numFmtId="0" fontId="36" fillId="3" borderId="0" xfId="3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2" fillId="13" borderId="0" xfId="0" applyFont="1" applyFill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505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434340</xdr:colOff>
      <xdr:row>5</xdr:row>
      <xdr:rowOff>190500</xdr:rowOff>
    </xdr:from>
    <xdr:to>
      <xdr:col>9</xdr:col>
      <xdr:colOff>266700</xdr:colOff>
      <xdr:row>7</xdr:row>
      <xdr:rowOff>205740</xdr:rowOff>
    </xdr:to>
    <xdr:sp macro="" textlink="">
      <xdr:nvSpPr>
        <xdr:cNvPr id="2" name="Arrow: Left 1">
          <a:extLst>
            <a:ext uri="{FF2B5EF4-FFF2-40B4-BE49-F238E27FC236}">
              <a16:creationId xmlns:a16="http://schemas.microsoft.com/office/drawing/2014/main" id="{88A98320-2014-49DB-BE6A-5FF6A459EEBD}"/>
            </a:ext>
          </a:extLst>
        </xdr:cNvPr>
        <xdr:cNvSpPr/>
      </xdr:nvSpPr>
      <xdr:spPr>
        <a:xfrm>
          <a:off x="9707880" y="1485900"/>
          <a:ext cx="1051560" cy="548640"/>
        </a:xfrm>
        <a:prstGeom prst="leftArrow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7</xdr:col>
      <xdr:colOff>403860</xdr:colOff>
      <xdr:row>18</xdr:row>
      <xdr:rowOff>99060</xdr:rowOff>
    </xdr:from>
    <xdr:to>
      <xdr:col>9</xdr:col>
      <xdr:colOff>236220</xdr:colOff>
      <xdr:row>20</xdr:row>
      <xdr:rowOff>114300</xdr:rowOff>
    </xdr:to>
    <xdr:sp macro="" textlink="">
      <xdr:nvSpPr>
        <xdr:cNvPr id="3" name="Arrow: Left 2">
          <a:extLst>
            <a:ext uri="{FF2B5EF4-FFF2-40B4-BE49-F238E27FC236}">
              <a16:creationId xmlns:a16="http://schemas.microsoft.com/office/drawing/2014/main" id="{BBCFEF8A-B498-4F52-968F-F7077EE88E19}"/>
            </a:ext>
          </a:extLst>
        </xdr:cNvPr>
        <xdr:cNvSpPr/>
      </xdr:nvSpPr>
      <xdr:spPr>
        <a:xfrm>
          <a:off x="9677400" y="4861560"/>
          <a:ext cx="1051560" cy="548640"/>
        </a:xfrm>
        <a:prstGeom prst="leftArrow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7</xdr:col>
      <xdr:colOff>487680</xdr:colOff>
      <xdr:row>13</xdr:row>
      <xdr:rowOff>152400</xdr:rowOff>
    </xdr:from>
    <xdr:to>
      <xdr:col>9</xdr:col>
      <xdr:colOff>320040</xdr:colOff>
      <xdr:row>15</xdr:row>
      <xdr:rowOff>167640</xdr:rowOff>
    </xdr:to>
    <xdr:sp macro="" textlink="">
      <xdr:nvSpPr>
        <xdr:cNvPr id="4" name="Arrow: Left 3">
          <a:extLst>
            <a:ext uri="{FF2B5EF4-FFF2-40B4-BE49-F238E27FC236}">
              <a16:creationId xmlns:a16="http://schemas.microsoft.com/office/drawing/2014/main" id="{91938119-CF6D-48E9-A8D1-3A559C7DC0E3}"/>
            </a:ext>
          </a:extLst>
        </xdr:cNvPr>
        <xdr:cNvSpPr/>
      </xdr:nvSpPr>
      <xdr:spPr>
        <a:xfrm>
          <a:off x="9761220" y="3581400"/>
          <a:ext cx="1051560" cy="548640"/>
        </a:xfrm>
        <a:prstGeom prst="leftArrow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1381126</xdr:colOff>
      <xdr:row>1</xdr:row>
      <xdr:rowOff>228600</xdr:rowOff>
    </xdr:from>
    <xdr:to>
      <xdr:col>2</xdr:col>
      <xdr:colOff>19051</xdr:colOff>
      <xdr:row>6</xdr:row>
      <xdr:rowOff>19050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 rot="2879775">
          <a:off x="1638301" y="762000"/>
          <a:ext cx="990600" cy="323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11</xdr:col>
      <xdr:colOff>1009650</xdr:colOff>
      <xdr:row>1</xdr:row>
      <xdr:rowOff>228600</xdr:rowOff>
    </xdr:from>
    <xdr:to>
      <xdr:col>11</xdr:col>
      <xdr:colOff>1333500</xdr:colOff>
      <xdr:row>6</xdr:row>
      <xdr:rowOff>19050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rot="2879775">
          <a:off x="15382875" y="762000"/>
          <a:ext cx="990600" cy="323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6</xdr:col>
      <xdr:colOff>1055290</xdr:colOff>
      <xdr:row>3</xdr:row>
      <xdr:rowOff>18331</xdr:rowOff>
    </xdr:from>
    <xdr:to>
      <xdr:col>6</xdr:col>
      <xdr:colOff>1379140</xdr:colOff>
      <xdr:row>5</xdr:row>
      <xdr:rowOff>121019</xdr:rowOff>
    </xdr:to>
    <xdr:sp macro="" textlink="">
      <xdr:nvSpPr>
        <xdr:cNvPr id="4" name="Right Arrow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 rot="2879775">
          <a:off x="8719196" y="860250"/>
          <a:ext cx="597988" cy="323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geoff@greatideasforteachingmarket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I274"/>
  <sheetViews>
    <sheetView tabSelected="1" zoomScale="80" zoomScaleNormal="80" workbookViewId="0">
      <selection activeCell="B11" sqref="B11:F11"/>
    </sheetView>
  </sheetViews>
  <sheetFormatPr defaultRowHeight="15" x14ac:dyDescent="0.25"/>
  <cols>
    <col min="1" max="1" width="2.85546875" style="248" customWidth="1"/>
    <col min="2" max="2" width="19.28515625" style="231" customWidth="1"/>
    <col min="3" max="4" width="49.7109375" style="231" customWidth="1"/>
    <col min="5" max="5" width="49.7109375" style="2" customWidth="1"/>
    <col min="6" max="6" width="21.7109375" style="2" customWidth="1"/>
    <col min="7" max="61" width="8.85546875" style="248"/>
    <col min="62" max="16384" width="9.140625" style="231"/>
  </cols>
  <sheetData>
    <row r="1" spans="2:6" s="248" customFormat="1" ht="15.75" thickBot="1" x14ac:dyDescent="0.3">
      <c r="E1" s="23"/>
      <c r="F1" s="23"/>
    </row>
    <row r="2" spans="2:6" ht="24" thickBot="1" x14ac:dyDescent="0.3">
      <c r="B2" s="261" t="s">
        <v>132</v>
      </c>
      <c r="C2" s="351" t="s">
        <v>150</v>
      </c>
      <c r="D2" s="352"/>
      <c r="E2" s="352"/>
      <c r="F2" s="353"/>
    </row>
    <row r="3" spans="2:6" s="248" customFormat="1" ht="15.75" thickBot="1" x14ac:dyDescent="0.3">
      <c r="E3" s="23"/>
      <c r="F3" s="23"/>
    </row>
    <row r="4" spans="2:6" ht="19.5" thickBot="1" x14ac:dyDescent="0.3">
      <c r="B4" s="262" t="s">
        <v>139</v>
      </c>
      <c r="C4" s="263" t="s">
        <v>140</v>
      </c>
      <c r="D4" s="264" t="s">
        <v>141</v>
      </c>
      <c r="E4" s="263" t="s">
        <v>142</v>
      </c>
      <c r="F4" s="265" t="s">
        <v>144</v>
      </c>
    </row>
    <row r="5" spans="2:6" x14ac:dyDescent="0.25">
      <c r="B5" s="362" t="s">
        <v>7</v>
      </c>
      <c r="C5" s="193" t="s">
        <v>12</v>
      </c>
      <c r="D5" s="266" t="s">
        <v>133</v>
      </c>
      <c r="E5" s="267" t="s">
        <v>191</v>
      </c>
      <c r="F5" s="268" t="s">
        <v>145</v>
      </c>
    </row>
    <row r="6" spans="2:6" x14ac:dyDescent="0.25">
      <c r="B6" s="288"/>
      <c r="C6" s="193" t="s">
        <v>13</v>
      </c>
      <c r="D6" s="266" t="s">
        <v>134</v>
      </c>
      <c r="E6" s="267" t="s">
        <v>143</v>
      </c>
      <c r="F6" s="268" t="s">
        <v>145</v>
      </c>
    </row>
    <row r="7" spans="2:6" ht="15.75" x14ac:dyDescent="0.25">
      <c r="B7" s="226" t="s">
        <v>8</v>
      </c>
      <c r="C7" s="193" t="s">
        <v>11</v>
      </c>
      <c r="D7" s="266" t="s">
        <v>135</v>
      </c>
      <c r="E7" s="267" t="s">
        <v>192</v>
      </c>
      <c r="F7" s="268" t="s">
        <v>146</v>
      </c>
    </row>
    <row r="8" spans="2:6" ht="15.75" x14ac:dyDescent="0.25">
      <c r="B8" s="226" t="s">
        <v>17</v>
      </c>
      <c r="C8" s="193" t="s">
        <v>18</v>
      </c>
      <c r="D8" s="266" t="s">
        <v>136</v>
      </c>
      <c r="E8" s="267" t="s">
        <v>147</v>
      </c>
      <c r="F8" s="268" t="s">
        <v>146</v>
      </c>
    </row>
    <row r="9" spans="2:6" ht="15.75" x14ac:dyDescent="0.25">
      <c r="B9" s="226" t="s">
        <v>14</v>
      </c>
      <c r="C9" s="193" t="s">
        <v>21</v>
      </c>
      <c r="D9" s="266" t="s">
        <v>137</v>
      </c>
      <c r="E9" s="267" t="s">
        <v>148</v>
      </c>
      <c r="F9" s="268" t="s">
        <v>146</v>
      </c>
    </row>
    <row r="10" spans="2:6" ht="16.5" thickBot="1" x14ac:dyDescent="0.3">
      <c r="B10" s="192" t="s">
        <v>15</v>
      </c>
      <c r="C10" s="194" t="s">
        <v>118</v>
      </c>
      <c r="D10" s="269" t="s">
        <v>138</v>
      </c>
      <c r="E10" s="270" t="s">
        <v>149</v>
      </c>
      <c r="F10" s="271" t="s">
        <v>145</v>
      </c>
    </row>
    <row r="11" spans="2:6" ht="15.75" thickBot="1" x14ac:dyDescent="0.3">
      <c r="B11" s="363" t="s">
        <v>151</v>
      </c>
      <c r="C11" s="364"/>
      <c r="D11" s="364"/>
      <c r="E11" s="364"/>
      <c r="F11" s="365"/>
    </row>
    <row r="12" spans="2:6" s="248" customFormat="1" ht="15.75" thickBot="1" x14ac:dyDescent="0.3">
      <c r="E12" s="23"/>
      <c r="F12" s="23"/>
    </row>
    <row r="13" spans="2:6" ht="24" thickBot="1" x14ac:dyDescent="0.3">
      <c r="B13" s="272" t="s">
        <v>152</v>
      </c>
      <c r="C13" s="366" t="s">
        <v>153</v>
      </c>
      <c r="D13" s="367"/>
      <c r="E13" s="367"/>
      <c r="F13" s="368"/>
    </row>
    <row r="14" spans="2:6" s="248" customFormat="1" ht="15.75" thickBot="1" x14ac:dyDescent="0.3">
      <c r="E14" s="23"/>
      <c r="F14" s="23"/>
    </row>
    <row r="15" spans="2:6" ht="15.75" x14ac:dyDescent="0.25">
      <c r="B15" s="369" t="s">
        <v>154</v>
      </c>
      <c r="C15" s="13" t="s">
        <v>155</v>
      </c>
      <c r="D15" s="13" t="s">
        <v>158</v>
      </c>
      <c r="E15" s="273" t="s">
        <v>161</v>
      </c>
      <c r="F15" s="372" t="s">
        <v>164</v>
      </c>
    </row>
    <row r="16" spans="2:6" ht="15.75" x14ac:dyDescent="0.25">
      <c r="B16" s="370"/>
      <c r="C16" s="235" t="s">
        <v>156</v>
      </c>
      <c r="D16" s="235" t="s">
        <v>159</v>
      </c>
      <c r="E16" s="236" t="s">
        <v>162</v>
      </c>
      <c r="F16" s="373"/>
    </row>
    <row r="17" spans="2:6" ht="16.5" thickBot="1" x14ac:dyDescent="0.3">
      <c r="B17" s="371"/>
      <c r="C17" s="14" t="s">
        <v>157</v>
      </c>
      <c r="D17" s="14" t="s">
        <v>160</v>
      </c>
      <c r="E17" s="241" t="s">
        <v>163</v>
      </c>
      <c r="F17" s="374"/>
    </row>
    <row r="18" spans="2:6" s="248" customFormat="1" ht="16.5" thickBot="1" x14ac:dyDescent="0.3">
      <c r="B18" s="274"/>
      <c r="C18" s="274"/>
      <c r="D18" s="274"/>
      <c r="E18" s="143"/>
      <c r="F18" s="143"/>
    </row>
    <row r="19" spans="2:6" ht="24" thickBot="1" x14ac:dyDescent="0.3">
      <c r="B19" s="261" t="s">
        <v>165</v>
      </c>
      <c r="C19" s="351" t="s">
        <v>193</v>
      </c>
      <c r="D19" s="352"/>
      <c r="E19" s="352"/>
      <c r="F19" s="353"/>
    </row>
    <row r="20" spans="2:6" s="248" customFormat="1" ht="15.75" thickBot="1" x14ac:dyDescent="0.3">
      <c r="E20" s="23"/>
      <c r="F20" s="23"/>
    </row>
    <row r="21" spans="2:6" ht="27" customHeight="1" x14ac:dyDescent="0.25">
      <c r="B21" s="360" t="s">
        <v>166</v>
      </c>
      <c r="C21" s="354" t="s">
        <v>195</v>
      </c>
      <c r="D21" s="355"/>
      <c r="E21" s="355"/>
      <c r="F21" s="356"/>
    </row>
    <row r="22" spans="2:6" ht="27" customHeight="1" thickBot="1" x14ac:dyDescent="0.3">
      <c r="B22" s="361"/>
      <c r="C22" s="357"/>
      <c r="D22" s="358"/>
      <c r="E22" s="358"/>
      <c r="F22" s="359"/>
    </row>
    <row r="23" spans="2:6" s="248" customFormat="1" x14ac:dyDescent="0.25">
      <c r="E23" s="23"/>
      <c r="F23" s="23"/>
    </row>
    <row r="24" spans="2:6" s="248" customFormat="1" x14ac:dyDescent="0.25">
      <c r="E24" s="23"/>
      <c r="F24" s="23"/>
    </row>
    <row r="25" spans="2:6" s="248" customFormat="1" x14ac:dyDescent="0.25">
      <c r="E25" s="23"/>
      <c r="F25" s="23"/>
    </row>
    <row r="26" spans="2:6" s="248" customFormat="1" x14ac:dyDescent="0.25">
      <c r="E26" s="23"/>
      <c r="F26" s="23"/>
    </row>
    <row r="27" spans="2:6" s="248" customFormat="1" x14ac:dyDescent="0.25">
      <c r="E27" s="23"/>
      <c r="F27" s="23"/>
    </row>
    <row r="28" spans="2:6" s="248" customFormat="1" x14ac:dyDescent="0.25">
      <c r="E28" s="23"/>
      <c r="F28" s="23"/>
    </row>
    <row r="29" spans="2:6" s="248" customFormat="1" x14ac:dyDescent="0.25">
      <c r="E29" s="23"/>
      <c r="F29" s="23"/>
    </row>
    <row r="30" spans="2:6" s="248" customFormat="1" x14ac:dyDescent="0.25">
      <c r="E30" s="23"/>
      <c r="F30" s="23"/>
    </row>
    <row r="31" spans="2:6" s="248" customFormat="1" x14ac:dyDescent="0.25">
      <c r="E31" s="23"/>
      <c r="F31" s="23"/>
    </row>
    <row r="32" spans="2:6" s="248" customFormat="1" x14ac:dyDescent="0.25">
      <c r="E32" s="23"/>
      <c r="F32" s="23"/>
    </row>
    <row r="33" spans="5:6" s="248" customFormat="1" x14ac:dyDescent="0.25">
      <c r="E33" s="23"/>
      <c r="F33" s="23"/>
    </row>
    <row r="34" spans="5:6" s="248" customFormat="1" x14ac:dyDescent="0.25">
      <c r="E34" s="23"/>
      <c r="F34" s="23"/>
    </row>
    <row r="35" spans="5:6" s="248" customFormat="1" x14ac:dyDescent="0.25">
      <c r="E35" s="23"/>
      <c r="F35" s="23"/>
    </row>
    <row r="36" spans="5:6" s="248" customFormat="1" x14ac:dyDescent="0.25">
      <c r="E36" s="23"/>
      <c r="F36" s="23"/>
    </row>
    <row r="37" spans="5:6" s="248" customFormat="1" x14ac:dyDescent="0.25">
      <c r="E37" s="23"/>
      <c r="F37" s="23"/>
    </row>
    <row r="38" spans="5:6" s="248" customFormat="1" x14ac:dyDescent="0.25">
      <c r="E38" s="23"/>
      <c r="F38" s="23"/>
    </row>
    <row r="39" spans="5:6" s="248" customFormat="1" x14ac:dyDescent="0.25">
      <c r="E39" s="23"/>
      <c r="F39" s="23"/>
    </row>
    <row r="40" spans="5:6" s="248" customFormat="1" x14ac:dyDescent="0.25">
      <c r="E40" s="23"/>
      <c r="F40" s="23"/>
    </row>
    <row r="41" spans="5:6" s="248" customFormat="1" x14ac:dyDescent="0.25">
      <c r="E41" s="23"/>
      <c r="F41" s="23"/>
    </row>
    <row r="42" spans="5:6" s="248" customFormat="1" x14ac:dyDescent="0.25">
      <c r="E42" s="23"/>
      <c r="F42" s="23"/>
    </row>
    <row r="43" spans="5:6" s="248" customFormat="1" x14ac:dyDescent="0.25">
      <c r="E43" s="23"/>
      <c r="F43" s="23"/>
    </row>
    <row r="44" spans="5:6" s="248" customFormat="1" x14ac:dyDescent="0.25">
      <c r="E44" s="23"/>
      <c r="F44" s="23"/>
    </row>
    <row r="45" spans="5:6" s="248" customFormat="1" x14ac:dyDescent="0.25">
      <c r="E45" s="23"/>
      <c r="F45" s="23"/>
    </row>
    <row r="46" spans="5:6" s="248" customFormat="1" x14ac:dyDescent="0.25">
      <c r="E46" s="23"/>
      <c r="F46" s="23"/>
    </row>
    <row r="47" spans="5:6" s="248" customFormat="1" x14ac:dyDescent="0.25">
      <c r="E47" s="23"/>
      <c r="F47" s="23"/>
    </row>
    <row r="48" spans="5:6" s="248" customFormat="1" x14ac:dyDescent="0.25">
      <c r="E48" s="23"/>
      <c r="F48" s="23"/>
    </row>
    <row r="49" spans="5:6" s="248" customFormat="1" x14ac:dyDescent="0.25">
      <c r="E49" s="23"/>
      <c r="F49" s="23"/>
    </row>
    <row r="50" spans="5:6" s="248" customFormat="1" x14ac:dyDescent="0.25">
      <c r="E50" s="23"/>
      <c r="F50" s="23"/>
    </row>
    <row r="51" spans="5:6" s="248" customFormat="1" x14ac:dyDescent="0.25">
      <c r="E51" s="23"/>
      <c r="F51" s="23"/>
    </row>
    <row r="52" spans="5:6" s="248" customFormat="1" x14ac:dyDescent="0.25">
      <c r="E52" s="23"/>
      <c r="F52" s="23"/>
    </row>
    <row r="53" spans="5:6" s="248" customFormat="1" x14ac:dyDescent="0.25">
      <c r="E53" s="23"/>
      <c r="F53" s="23"/>
    </row>
    <row r="54" spans="5:6" s="248" customFormat="1" x14ac:dyDescent="0.25">
      <c r="E54" s="23"/>
      <c r="F54" s="23"/>
    </row>
    <row r="55" spans="5:6" s="248" customFormat="1" x14ac:dyDescent="0.25">
      <c r="E55" s="23"/>
      <c r="F55" s="23"/>
    </row>
    <row r="56" spans="5:6" s="248" customFormat="1" x14ac:dyDescent="0.25">
      <c r="E56" s="23"/>
      <c r="F56" s="23"/>
    </row>
    <row r="57" spans="5:6" s="248" customFormat="1" x14ac:dyDescent="0.25">
      <c r="E57" s="23"/>
      <c r="F57" s="23"/>
    </row>
    <row r="58" spans="5:6" s="248" customFormat="1" x14ac:dyDescent="0.25">
      <c r="E58" s="23"/>
      <c r="F58" s="23"/>
    </row>
    <row r="59" spans="5:6" s="248" customFormat="1" x14ac:dyDescent="0.25">
      <c r="E59" s="23"/>
      <c r="F59" s="23"/>
    </row>
    <row r="60" spans="5:6" s="248" customFormat="1" x14ac:dyDescent="0.25">
      <c r="E60" s="23"/>
      <c r="F60" s="23"/>
    </row>
    <row r="61" spans="5:6" s="248" customFormat="1" x14ac:dyDescent="0.25">
      <c r="E61" s="23"/>
      <c r="F61" s="23"/>
    </row>
    <row r="62" spans="5:6" s="248" customFormat="1" x14ac:dyDescent="0.25">
      <c r="E62" s="23"/>
      <c r="F62" s="23"/>
    </row>
    <row r="63" spans="5:6" s="248" customFormat="1" x14ac:dyDescent="0.25">
      <c r="E63" s="23"/>
      <c r="F63" s="23"/>
    </row>
    <row r="64" spans="5:6" s="248" customFormat="1" x14ac:dyDescent="0.25">
      <c r="E64" s="23"/>
      <c r="F64" s="23"/>
    </row>
    <row r="65" spans="5:6" s="248" customFormat="1" x14ac:dyDescent="0.25">
      <c r="E65" s="23"/>
      <c r="F65" s="23"/>
    </row>
    <row r="66" spans="5:6" s="248" customFormat="1" x14ac:dyDescent="0.25">
      <c r="E66" s="23"/>
      <c r="F66" s="23"/>
    </row>
    <row r="67" spans="5:6" s="248" customFormat="1" x14ac:dyDescent="0.25">
      <c r="E67" s="23"/>
      <c r="F67" s="23"/>
    </row>
    <row r="68" spans="5:6" s="248" customFormat="1" x14ac:dyDescent="0.25">
      <c r="E68" s="23"/>
      <c r="F68" s="23"/>
    </row>
    <row r="69" spans="5:6" s="248" customFormat="1" x14ac:dyDescent="0.25">
      <c r="E69" s="23"/>
      <c r="F69" s="23"/>
    </row>
    <row r="70" spans="5:6" s="248" customFormat="1" x14ac:dyDescent="0.25">
      <c r="E70" s="23"/>
      <c r="F70" s="23"/>
    </row>
    <row r="71" spans="5:6" s="248" customFormat="1" x14ac:dyDescent="0.25">
      <c r="E71" s="23"/>
      <c r="F71" s="23"/>
    </row>
    <row r="72" spans="5:6" s="248" customFormat="1" x14ac:dyDescent="0.25">
      <c r="E72" s="23"/>
      <c r="F72" s="23"/>
    </row>
    <row r="73" spans="5:6" s="248" customFormat="1" x14ac:dyDescent="0.25">
      <c r="E73" s="23"/>
      <c r="F73" s="23"/>
    </row>
    <row r="74" spans="5:6" s="248" customFormat="1" x14ac:dyDescent="0.25">
      <c r="E74" s="23"/>
      <c r="F74" s="23"/>
    </row>
    <row r="75" spans="5:6" s="248" customFormat="1" x14ac:dyDescent="0.25">
      <c r="E75" s="23"/>
      <c r="F75" s="23"/>
    </row>
    <row r="76" spans="5:6" s="248" customFormat="1" x14ac:dyDescent="0.25">
      <c r="E76" s="23"/>
      <c r="F76" s="23"/>
    </row>
    <row r="77" spans="5:6" s="248" customFormat="1" x14ac:dyDescent="0.25">
      <c r="E77" s="23"/>
      <c r="F77" s="23"/>
    </row>
    <row r="78" spans="5:6" s="248" customFormat="1" x14ac:dyDescent="0.25">
      <c r="E78" s="23"/>
      <c r="F78" s="23"/>
    </row>
    <row r="79" spans="5:6" s="248" customFormat="1" x14ac:dyDescent="0.25">
      <c r="E79" s="23"/>
      <c r="F79" s="23"/>
    </row>
    <row r="80" spans="5:6" s="248" customFormat="1" x14ac:dyDescent="0.25">
      <c r="E80" s="23"/>
      <c r="F80" s="23"/>
    </row>
    <row r="81" spans="5:6" s="248" customFormat="1" x14ac:dyDescent="0.25">
      <c r="E81" s="23"/>
      <c r="F81" s="23"/>
    </row>
    <row r="82" spans="5:6" s="248" customFormat="1" x14ac:dyDescent="0.25">
      <c r="E82" s="23"/>
      <c r="F82" s="23"/>
    </row>
    <row r="83" spans="5:6" s="248" customFormat="1" x14ac:dyDescent="0.25">
      <c r="E83" s="23"/>
      <c r="F83" s="23"/>
    </row>
    <row r="84" spans="5:6" s="248" customFormat="1" x14ac:dyDescent="0.25">
      <c r="E84" s="23"/>
      <c r="F84" s="23"/>
    </row>
    <row r="85" spans="5:6" s="248" customFormat="1" x14ac:dyDescent="0.25">
      <c r="E85" s="23"/>
      <c r="F85" s="23"/>
    </row>
    <row r="86" spans="5:6" s="248" customFormat="1" x14ac:dyDescent="0.25">
      <c r="E86" s="23"/>
      <c r="F86" s="23"/>
    </row>
    <row r="87" spans="5:6" s="248" customFormat="1" x14ac:dyDescent="0.25">
      <c r="E87" s="23"/>
      <c r="F87" s="23"/>
    </row>
    <row r="88" spans="5:6" s="248" customFormat="1" x14ac:dyDescent="0.25">
      <c r="E88" s="23"/>
      <c r="F88" s="23"/>
    </row>
    <row r="89" spans="5:6" s="248" customFormat="1" x14ac:dyDescent="0.25">
      <c r="E89" s="23"/>
      <c r="F89" s="23"/>
    </row>
    <row r="90" spans="5:6" s="248" customFormat="1" x14ac:dyDescent="0.25">
      <c r="E90" s="23"/>
      <c r="F90" s="23"/>
    </row>
    <row r="91" spans="5:6" s="248" customFormat="1" x14ac:dyDescent="0.25">
      <c r="E91" s="23"/>
      <c r="F91" s="23"/>
    </row>
    <row r="92" spans="5:6" s="248" customFormat="1" x14ac:dyDescent="0.25">
      <c r="E92" s="23"/>
      <c r="F92" s="23"/>
    </row>
    <row r="93" spans="5:6" s="248" customFormat="1" x14ac:dyDescent="0.25">
      <c r="E93" s="23"/>
      <c r="F93" s="23"/>
    </row>
    <row r="94" spans="5:6" s="248" customFormat="1" x14ac:dyDescent="0.25">
      <c r="E94" s="23"/>
      <c r="F94" s="23"/>
    </row>
    <row r="95" spans="5:6" s="248" customFormat="1" x14ac:dyDescent="0.25">
      <c r="E95" s="23"/>
      <c r="F95" s="23"/>
    </row>
    <row r="96" spans="5:6" s="248" customFormat="1" x14ac:dyDescent="0.25">
      <c r="E96" s="23"/>
      <c r="F96" s="23"/>
    </row>
    <row r="97" spans="5:6" s="248" customFormat="1" x14ac:dyDescent="0.25">
      <c r="E97" s="23"/>
      <c r="F97" s="23"/>
    </row>
    <row r="98" spans="5:6" s="248" customFormat="1" x14ac:dyDescent="0.25">
      <c r="E98" s="23"/>
      <c r="F98" s="23"/>
    </row>
    <row r="99" spans="5:6" s="248" customFormat="1" x14ac:dyDescent="0.25">
      <c r="E99" s="23"/>
      <c r="F99" s="23"/>
    </row>
    <row r="100" spans="5:6" s="248" customFormat="1" x14ac:dyDescent="0.25">
      <c r="E100" s="23"/>
      <c r="F100" s="23"/>
    </row>
    <row r="101" spans="5:6" s="248" customFormat="1" x14ac:dyDescent="0.25">
      <c r="E101" s="23"/>
      <c r="F101" s="23"/>
    </row>
    <row r="102" spans="5:6" s="248" customFormat="1" x14ac:dyDescent="0.25">
      <c r="E102" s="23"/>
      <c r="F102" s="23"/>
    </row>
    <row r="103" spans="5:6" s="248" customFormat="1" x14ac:dyDescent="0.25">
      <c r="E103" s="23"/>
      <c r="F103" s="23"/>
    </row>
    <row r="104" spans="5:6" s="248" customFormat="1" x14ac:dyDescent="0.25">
      <c r="E104" s="23"/>
      <c r="F104" s="23"/>
    </row>
    <row r="105" spans="5:6" s="248" customFormat="1" x14ac:dyDescent="0.25">
      <c r="E105" s="23"/>
      <c r="F105" s="23"/>
    </row>
    <row r="106" spans="5:6" s="248" customFormat="1" x14ac:dyDescent="0.25">
      <c r="E106" s="23"/>
      <c r="F106" s="23"/>
    </row>
    <row r="107" spans="5:6" s="248" customFormat="1" x14ac:dyDescent="0.25">
      <c r="E107" s="23"/>
      <c r="F107" s="23"/>
    </row>
    <row r="108" spans="5:6" s="248" customFormat="1" x14ac:dyDescent="0.25">
      <c r="E108" s="23"/>
      <c r="F108" s="23"/>
    </row>
    <row r="109" spans="5:6" s="248" customFormat="1" x14ac:dyDescent="0.25">
      <c r="E109" s="23"/>
      <c r="F109" s="23"/>
    </row>
    <row r="110" spans="5:6" s="248" customFormat="1" x14ac:dyDescent="0.25">
      <c r="E110" s="23"/>
      <c r="F110" s="23"/>
    </row>
    <row r="111" spans="5:6" s="248" customFormat="1" x14ac:dyDescent="0.25">
      <c r="E111" s="23"/>
      <c r="F111" s="23"/>
    </row>
    <row r="112" spans="5:6" s="248" customFormat="1" x14ac:dyDescent="0.25">
      <c r="E112" s="23"/>
      <c r="F112" s="23"/>
    </row>
    <row r="113" spans="5:6" s="248" customFormat="1" x14ac:dyDescent="0.25">
      <c r="E113" s="23"/>
      <c r="F113" s="23"/>
    </row>
    <row r="114" spans="5:6" s="248" customFormat="1" x14ac:dyDescent="0.25">
      <c r="E114" s="23"/>
      <c r="F114" s="23"/>
    </row>
    <row r="115" spans="5:6" s="248" customFormat="1" x14ac:dyDescent="0.25">
      <c r="E115" s="23"/>
      <c r="F115" s="23"/>
    </row>
    <row r="116" spans="5:6" s="248" customFormat="1" x14ac:dyDescent="0.25">
      <c r="E116" s="23"/>
      <c r="F116" s="23"/>
    </row>
    <row r="117" spans="5:6" s="248" customFormat="1" x14ac:dyDescent="0.25">
      <c r="E117" s="23"/>
      <c r="F117" s="23"/>
    </row>
    <row r="118" spans="5:6" s="248" customFormat="1" x14ac:dyDescent="0.25">
      <c r="E118" s="23"/>
      <c r="F118" s="23"/>
    </row>
    <row r="119" spans="5:6" s="248" customFormat="1" x14ac:dyDescent="0.25">
      <c r="E119" s="23"/>
      <c r="F119" s="23"/>
    </row>
    <row r="120" spans="5:6" s="248" customFormat="1" x14ac:dyDescent="0.25">
      <c r="E120" s="23"/>
      <c r="F120" s="23"/>
    </row>
    <row r="121" spans="5:6" s="248" customFormat="1" x14ac:dyDescent="0.25">
      <c r="E121" s="23"/>
      <c r="F121" s="23"/>
    </row>
    <row r="122" spans="5:6" s="248" customFormat="1" x14ac:dyDescent="0.25">
      <c r="E122" s="23"/>
      <c r="F122" s="23"/>
    </row>
    <row r="123" spans="5:6" s="248" customFormat="1" x14ac:dyDescent="0.25">
      <c r="E123" s="23"/>
      <c r="F123" s="23"/>
    </row>
    <row r="124" spans="5:6" s="248" customFormat="1" x14ac:dyDescent="0.25">
      <c r="E124" s="23"/>
      <c r="F124" s="23"/>
    </row>
    <row r="125" spans="5:6" s="248" customFormat="1" x14ac:dyDescent="0.25">
      <c r="E125" s="23"/>
      <c r="F125" s="23"/>
    </row>
    <row r="126" spans="5:6" s="248" customFormat="1" x14ac:dyDescent="0.25">
      <c r="E126" s="23"/>
      <c r="F126" s="23"/>
    </row>
    <row r="127" spans="5:6" s="248" customFormat="1" x14ac:dyDescent="0.25">
      <c r="E127" s="23"/>
      <c r="F127" s="23"/>
    </row>
    <row r="128" spans="5:6" s="248" customFormat="1" x14ac:dyDescent="0.25">
      <c r="E128" s="23"/>
      <c r="F128" s="23"/>
    </row>
    <row r="129" spans="5:6" s="248" customFormat="1" x14ac:dyDescent="0.25">
      <c r="E129" s="23"/>
      <c r="F129" s="23"/>
    </row>
    <row r="130" spans="5:6" s="248" customFormat="1" x14ac:dyDescent="0.25">
      <c r="E130" s="23"/>
      <c r="F130" s="23"/>
    </row>
    <row r="131" spans="5:6" s="248" customFormat="1" x14ac:dyDescent="0.25">
      <c r="E131" s="23"/>
      <c r="F131" s="23"/>
    </row>
    <row r="132" spans="5:6" s="248" customFormat="1" x14ac:dyDescent="0.25">
      <c r="E132" s="23"/>
      <c r="F132" s="23"/>
    </row>
    <row r="133" spans="5:6" s="248" customFormat="1" x14ac:dyDescent="0.25">
      <c r="E133" s="23"/>
      <c r="F133" s="23"/>
    </row>
    <row r="134" spans="5:6" s="248" customFormat="1" x14ac:dyDescent="0.25">
      <c r="E134" s="23"/>
      <c r="F134" s="23"/>
    </row>
    <row r="135" spans="5:6" s="248" customFormat="1" x14ac:dyDescent="0.25">
      <c r="E135" s="23"/>
      <c r="F135" s="23"/>
    </row>
    <row r="136" spans="5:6" s="248" customFormat="1" x14ac:dyDescent="0.25">
      <c r="E136" s="23"/>
      <c r="F136" s="23"/>
    </row>
    <row r="137" spans="5:6" s="248" customFormat="1" x14ac:dyDescent="0.25">
      <c r="E137" s="23"/>
      <c r="F137" s="23"/>
    </row>
    <row r="138" spans="5:6" s="248" customFormat="1" x14ac:dyDescent="0.25">
      <c r="E138" s="23"/>
      <c r="F138" s="23"/>
    </row>
    <row r="139" spans="5:6" s="248" customFormat="1" x14ac:dyDescent="0.25">
      <c r="E139" s="23"/>
      <c r="F139" s="23"/>
    </row>
    <row r="140" spans="5:6" s="248" customFormat="1" x14ac:dyDescent="0.25">
      <c r="E140" s="23"/>
      <c r="F140" s="23"/>
    </row>
    <row r="141" spans="5:6" s="248" customFormat="1" x14ac:dyDescent="0.25">
      <c r="E141" s="23"/>
      <c r="F141" s="23"/>
    </row>
    <row r="142" spans="5:6" s="248" customFormat="1" x14ac:dyDescent="0.25">
      <c r="E142" s="23"/>
      <c r="F142" s="23"/>
    </row>
    <row r="143" spans="5:6" s="248" customFormat="1" x14ac:dyDescent="0.25">
      <c r="E143" s="23"/>
      <c r="F143" s="23"/>
    </row>
    <row r="144" spans="5:6" s="248" customFormat="1" x14ac:dyDescent="0.25">
      <c r="E144" s="23"/>
      <c r="F144" s="23"/>
    </row>
    <row r="145" spans="5:6" s="248" customFormat="1" x14ac:dyDescent="0.25">
      <c r="E145" s="23"/>
      <c r="F145" s="23"/>
    </row>
    <row r="146" spans="5:6" s="248" customFormat="1" x14ac:dyDescent="0.25">
      <c r="E146" s="23"/>
      <c r="F146" s="23"/>
    </row>
    <row r="147" spans="5:6" s="248" customFormat="1" x14ac:dyDescent="0.25">
      <c r="E147" s="23"/>
      <c r="F147" s="23"/>
    </row>
    <row r="148" spans="5:6" s="248" customFormat="1" x14ac:dyDescent="0.25">
      <c r="E148" s="23"/>
      <c r="F148" s="23"/>
    </row>
    <row r="149" spans="5:6" s="248" customFormat="1" x14ac:dyDescent="0.25">
      <c r="E149" s="23"/>
      <c r="F149" s="23"/>
    </row>
    <row r="150" spans="5:6" s="248" customFormat="1" x14ac:dyDescent="0.25">
      <c r="E150" s="23"/>
      <c r="F150" s="23"/>
    </row>
    <row r="151" spans="5:6" s="248" customFormat="1" x14ac:dyDescent="0.25">
      <c r="E151" s="23"/>
      <c r="F151" s="23"/>
    </row>
    <row r="152" spans="5:6" s="248" customFormat="1" x14ac:dyDescent="0.25">
      <c r="E152" s="23"/>
      <c r="F152" s="23"/>
    </row>
    <row r="153" spans="5:6" s="248" customFormat="1" x14ac:dyDescent="0.25">
      <c r="E153" s="23"/>
      <c r="F153" s="23"/>
    </row>
    <row r="154" spans="5:6" s="248" customFormat="1" x14ac:dyDescent="0.25">
      <c r="E154" s="23"/>
      <c r="F154" s="23"/>
    </row>
    <row r="155" spans="5:6" s="248" customFormat="1" x14ac:dyDescent="0.25">
      <c r="E155" s="23"/>
      <c r="F155" s="23"/>
    </row>
    <row r="156" spans="5:6" s="248" customFormat="1" x14ac:dyDescent="0.25">
      <c r="E156" s="23"/>
      <c r="F156" s="23"/>
    </row>
    <row r="157" spans="5:6" s="248" customFormat="1" x14ac:dyDescent="0.25">
      <c r="E157" s="23"/>
      <c r="F157" s="23"/>
    </row>
    <row r="158" spans="5:6" s="248" customFormat="1" x14ac:dyDescent="0.25">
      <c r="E158" s="23"/>
      <c r="F158" s="23"/>
    </row>
    <row r="159" spans="5:6" s="248" customFormat="1" x14ac:dyDescent="0.25">
      <c r="E159" s="23"/>
      <c r="F159" s="23"/>
    </row>
    <row r="160" spans="5:6" s="248" customFormat="1" x14ac:dyDescent="0.25">
      <c r="E160" s="23"/>
      <c r="F160" s="23"/>
    </row>
    <row r="161" spans="5:6" s="248" customFormat="1" x14ac:dyDescent="0.25">
      <c r="E161" s="23"/>
      <c r="F161" s="23"/>
    </row>
    <row r="162" spans="5:6" s="248" customFormat="1" x14ac:dyDescent="0.25">
      <c r="E162" s="23"/>
      <c r="F162" s="23"/>
    </row>
    <row r="163" spans="5:6" s="248" customFormat="1" x14ac:dyDescent="0.25">
      <c r="E163" s="23"/>
      <c r="F163" s="23"/>
    </row>
    <row r="164" spans="5:6" s="248" customFormat="1" x14ac:dyDescent="0.25">
      <c r="E164" s="23"/>
      <c r="F164" s="23"/>
    </row>
    <row r="165" spans="5:6" s="248" customFormat="1" x14ac:dyDescent="0.25">
      <c r="E165" s="23"/>
      <c r="F165" s="23"/>
    </row>
    <row r="166" spans="5:6" s="248" customFormat="1" x14ac:dyDescent="0.25">
      <c r="E166" s="23"/>
      <c r="F166" s="23"/>
    </row>
    <row r="167" spans="5:6" s="248" customFormat="1" x14ac:dyDescent="0.25">
      <c r="E167" s="23"/>
      <c r="F167" s="23"/>
    </row>
    <row r="168" spans="5:6" s="248" customFormat="1" x14ac:dyDescent="0.25">
      <c r="E168" s="23"/>
      <c r="F168" s="23"/>
    </row>
    <row r="169" spans="5:6" s="248" customFormat="1" x14ac:dyDescent="0.25">
      <c r="E169" s="23"/>
      <c r="F169" s="23"/>
    </row>
    <row r="170" spans="5:6" s="248" customFormat="1" x14ac:dyDescent="0.25">
      <c r="E170" s="23"/>
      <c r="F170" s="23"/>
    </row>
    <row r="171" spans="5:6" s="248" customFormat="1" x14ac:dyDescent="0.25">
      <c r="E171" s="23"/>
      <c r="F171" s="23"/>
    </row>
    <row r="172" spans="5:6" s="248" customFormat="1" x14ac:dyDescent="0.25">
      <c r="E172" s="23"/>
      <c r="F172" s="23"/>
    </row>
    <row r="173" spans="5:6" s="248" customFormat="1" x14ac:dyDescent="0.25">
      <c r="E173" s="23"/>
      <c r="F173" s="23"/>
    </row>
    <row r="174" spans="5:6" s="248" customFormat="1" x14ac:dyDescent="0.25">
      <c r="E174" s="23"/>
      <c r="F174" s="23"/>
    </row>
    <row r="175" spans="5:6" s="248" customFormat="1" x14ac:dyDescent="0.25">
      <c r="E175" s="23"/>
      <c r="F175" s="23"/>
    </row>
    <row r="176" spans="5:6" s="248" customFormat="1" x14ac:dyDescent="0.25">
      <c r="E176" s="23"/>
      <c r="F176" s="23"/>
    </row>
    <row r="177" spans="5:6" s="248" customFormat="1" x14ac:dyDescent="0.25">
      <c r="E177" s="23"/>
      <c r="F177" s="23"/>
    </row>
    <row r="178" spans="5:6" s="248" customFormat="1" x14ac:dyDescent="0.25">
      <c r="E178" s="23"/>
      <c r="F178" s="23"/>
    </row>
    <row r="179" spans="5:6" s="248" customFormat="1" x14ac:dyDescent="0.25">
      <c r="E179" s="23"/>
      <c r="F179" s="23"/>
    </row>
    <row r="180" spans="5:6" s="248" customFormat="1" x14ac:dyDescent="0.25">
      <c r="E180" s="23"/>
      <c r="F180" s="23"/>
    </row>
    <row r="181" spans="5:6" s="248" customFormat="1" x14ac:dyDescent="0.25">
      <c r="E181" s="23"/>
      <c r="F181" s="23"/>
    </row>
    <row r="182" spans="5:6" s="248" customFormat="1" x14ac:dyDescent="0.25">
      <c r="E182" s="23"/>
      <c r="F182" s="23"/>
    </row>
    <row r="183" spans="5:6" s="248" customFormat="1" x14ac:dyDescent="0.25">
      <c r="E183" s="23"/>
      <c r="F183" s="23"/>
    </row>
    <row r="184" spans="5:6" s="248" customFormat="1" x14ac:dyDescent="0.25">
      <c r="E184" s="23"/>
      <c r="F184" s="23"/>
    </row>
    <row r="185" spans="5:6" s="248" customFormat="1" x14ac:dyDescent="0.25">
      <c r="E185" s="23"/>
      <c r="F185" s="23"/>
    </row>
    <row r="186" spans="5:6" s="248" customFormat="1" x14ac:dyDescent="0.25">
      <c r="E186" s="23"/>
      <c r="F186" s="23"/>
    </row>
    <row r="187" spans="5:6" s="248" customFormat="1" x14ac:dyDescent="0.25">
      <c r="E187" s="23"/>
      <c r="F187" s="23"/>
    </row>
    <row r="188" spans="5:6" s="248" customFormat="1" x14ac:dyDescent="0.25">
      <c r="E188" s="23"/>
      <c r="F188" s="23"/>
    </row>
    <row r="189" spans="5:6" s="248" customFormat="1" x14ac:dyDescent="0.25">
      <c r="E189" s="23"/>
      <c r="F189" s="23"/>
    </row>
    <row r="190" spans="5:6" s="248" customFormat="1" x14ac:dyDescent="0.25">
      <c r="E190" s="23"/>
      <c r="F190" s="23"/>
    </row>
    <row r="191" spans="5:6" s="248" customFormat="1" x14ac:dyDescent="0.25">
      <c r="E191" s="23"/>
      <c r="F191" s="23"/>
    </row>
    <row r="192" spans="5:6" s="248" customFormat="1" x14ac:dyDescent="0.25">
      <c r="E192" s="23"/>
      <c r="F192" s="23"/>
    </row>
    <row r="193" spans="5:6" s="248" customFormat="1" x14ac:dyDescent="0.25">
      <c r="E193" s="23"/>
      <c r="F193" s="23"/>
    </row>
    <row r="194" spans="5:6" s="248" customFormat="1" x14ac:dyDescent="0.25">
      <c r="E194" s="23"/>
      <c r="F194" s="23"/>
    </row>
    <row r="195" spans="5:6" s="248" customFormat="1" x14ac:dyDescent="0.25">
      <c r="E195" s="23"/>
      <c r="F195" s="23"/>
    </row>
    <row r="196" spans="5:6" s="248" customFormat="1" x14ac:dyDescent="0.25">
      <c r="E196" s="23"/>
      <c r="F196" s="23"/>
    </row>
    <row r="197" spans="5:6" s="248" customFormat="1" x14ac:dyDescent="0.25">
      <c r="E197" s="23"/>
      <c r="F197" s="23"/>
    </row>
    <row r="198" spans="5:6" s="248" customFormat="1" x14ac:dyDescent="0.25">
      <c r="E198" s="23"/>
      <c r="F198" s="23"/>
    </row>
    <row r="199" spans="5:6" s="248" customFormat="1" x14ac:dyDescent="0.25">
      <c r="E199" s="23"/>
      <c r="F199" s="23"/>
    </row>
    <row r="200" spans="5:6" s="248" customFormat="1" x14ac:dyDescent="0.25">
      <c r="E200" s="23"/>
      <c r="F200" s="23"/>
    </row>
    <row r="201" spans="5:6" s="248" customFormat="1" x14ac:dyDescent="0.25">
      <c r="E201" s="23"/>
      <c r="F201" s="23"/>
    </row>
    <row r="202" spans="5:6" s="248" customFormat="1" x14ac:dyDescent="0.25">
      <c r="E202" s="23"/>
      <c r="F202" s="23"/>
    </row>
    <row r="203" spans="5:6" s="248" customFormat="1" x14ac:dyDescent="0.25">
      <c r="E203" s="23"/>
      <c r="F203" s="23"/>
    </row>
    <row r="204" spans="5:6" s="248" customFormat="1" x14ac:dyDescent="0.25">
      <c r="E204" s="23"/>
      <c r="F204" s="23"/>
    </row>
    <row r="205" spans="5:6" s="248" customFormat="1" x14ac:dyDescent="0.25">
      <c r="E205" s="23"/>
      <c r="F205" s="23"/>
    </row>
    <row r="206" spans="5:6" s="248" customFormat="1" x14ac:dyDescent="0.25">
      <c r="E206" s="23"/>
      <c r="F206" s="23"/>
    </row>
    <row r="207" spans="5:6" s="248" customFormat="1" x14ac:dyDescent="0.25">
      <c r="E207" s="23"/>
      <c r="F207" s="23"/>
    </row>
    <row r="208" spans="5:6" s="248" customFormat="1" x14ac:dyDescent="0.25">
      <c r="E208" s="23"/>
      <c r="F208" s="23"/>
    </row>
    <row r="209" spans="5:6" s="248" customFormat="1" x14ac:dyDescent="0.25">
      <c r="E209" s="23"/>
      <c r="F209" s="23"/>
    </row>
    <row r="210" spans="5:6" s="248" customFormat="1" x14ac:dyDescent="0.25">
      <c r="E210" s="23"/>
      <c r="F210" s="23"/>
    </row>
    <row r="211" spans="5:6" s="248" customFormat="1" x14ac:dyDescent="0.25">
      <c r="E211" s="23"/>
      <c r="F211" s="23"/>
    </row>
    <row r="212" spans="5:6" s="248" customFormat="1" x14ac:dyDescent="0.25">
      <c r="E212" s="23"/>
      <c r="F212" s="23"/>
    </row>
    <row r="213" spans="5:6" s="248" customFormat="1" x14ac:dyDescent="0.25">
      <c r="E213" s="23"/>
      <c r="F213" s="23"/>
    </row>
    <row r="214" spans="5:6" s="248" customFormat="1" x14ac:dyDescent="0.25">
      <c r="E214" s="23"/>
      <c r="F214" s="23"/>
    </row>
    <row r="215" spans="5:6" s="248" customFormat="1" x14ac:dyDescent="0.25">
      <c r="E215" s="23"/>
      <c r="F215" s="23"/>
    </row>
    <row r="216" spans="5:6" s="248" customFormat="1" x14ac:dyDescent="0.25">
      <c r="E216" s="23"/>
      <c r="F216" s="23"/>
    </row>
    <row r="217" spans="5:6" s="248" customFormat="1" x14ac:dyDescent="0.25">
      <c r="E217" s="23"/>
      <c r="F217" s="23"/>
    </row>
    <row r="218" spans="5:6" s="248" customFormat="1" x14ac:dyDescent="0.25">
      <c r="E218" s="23"/>
      <c r="F218" s="23"/>
    </row>
    <row r="219" spans="5:6" s="248" customFormat="1" x14ac:dyDescent="0.25">
      <c r="E219" s="23"/>
      <c r="F219" s="23"/>
    </row>
    <row r="220" spans="5:6" s="248" customFormat="1" x14ac:dyDescent="0.25">
      <c r="E220" s="23"/>
      <c r="F220" s="23"/>
    </row>
    <row r="221" spans="5:6" s="248" customFormat="1" x14ac:dyDescent="0.25">
      <c r="E221" s="23"/>
      <c r="F221" s="23"/>
    </row>
    <row r="222" spans="5:6" s="248" customFormat="1" x14ac:dyDescent="0.25">
      <c r="E222" s="23"/>
      <c r="F222" s="23"/>
    </row>
    <row r="223" spans="5:6" s="248" customFormat="1" x14ac:dyDescent="0.25">
      <c r="E223" s="23"/>
      <c r="F223" s="23"/>
    </row>
    <row r="224" spans="5:6" s="248" customFormat="1" x14ac:dyDescent="0.25">
      <c r="E224" s="23"/>
      <c r="F224" s="23"/>
    </row>
    <row r="225" spans="5:6" s="248" customFormat="1" x14ac:dyDescent="0.25">
      <c r="E225" s="23"/>
      <c r="F225" s="23"/>
    </row>
    <row r="226" spans="5:6" s="248" customFormat="1" x14ac:dyDescent="0.25">
      <c r="E226" s="23"/>
      <c r="F226" s="23"/>
    </row>
    <row r="227" spans="5:6" s="248" customFormat="1" x14ac:dyDescent="0.25">
      <c r="E227" s="23"/>
      <c r="F227" s="23"/>
    </row>
    <row r="228" spans="5:6" s="248" customFormat="1" x14ac:dyDescent="0.25">
      <c r="E228" s="23"/>
      <c r="F228" s="23"/>
    </row>
    <row r="229" spans="5:6" s="248" customFormat="1" x14ac:dyDescent="0.25">
      <c r="E229" s="23"/>
      <c r="F229" s="23"/>
    </row>
    <row r="230" spans="5:6" s="248" customFormat="1" x14ac:dyDescent="0.25">
      <c r="E230" s="23"/>
      <c r="F230" s="23"/>
    </row>
    <row r="231" spans="5:6" s="248" customFormat="1" x14ac:dyDescent="0.25">
      <c r="E231" s="23"/>
      <c r="F231" s="23"/>
    </row>
    <row r="232" spans="5:6" s="248" customFormat="1" x14ac:dyDescent="0.25">
      <c r="E232" s="23"/>
      <c r="F232" s="23"/>
    </row>
    <row r="233" spans="5:6" s="248" customFormat="1" x14ac:dyDescent="0.25">
      <c r="E233" s="23"/>
      <c r="F233" s="23"/>
    </row>
    <row r="234" spans="5:6" s="248" customFormat="1" x14ac:dyDescent="0.25">
      <c r="E234" s="23"/>
      <c r="F234" s="23"/>
    </row>
    <row r="235" spans="5:6" s="248" customFormat="1" x14ac:dyDescent="0.25">
      <c r="E235" s="23"/>
      <c r="F235" s="23"/>
    </row>
    <row r="236" spans="5:6" s="248" customFormat="1" x14ac:dyDescent="0.25">
      <c r="E236" s="23"/>
      <c r="F236" s="23"/>
    </row>
    <row r="237" spans="5:6" s="248" customFormat="1" x14ac:dyDescent="0.25">
      <c r="E237" s="23"/>
      <c r="F237" s="23"/>
    </row>
    <row r="238" spans="5:6" s="248" customFormat="1" x14ac:dyDescent="0.25">
      <c r="E238" s="23"/>
      <c r="F238" s="23"/>
    </row>
    <row r="239" spans="5:6" s="248" customFormat="1" x14ac:dyDescent="0.25">
      <c r="E239" s="23"/>
      <c r="F239" s="23"/>
    </row>
    <row r="240" spans="5:6" s="248" customFormat="1" x14ac:dyDescent="0.25">
      <c r="E240" s="23"/>
      <c r="F240" s="23"/>
    </row>
    <row r="241" spans="5:6" s="248" customFormat="1" x14ac:dyDescent="0.25">
      <c r="E241" s="23"/>
      <c r="F241" s="23"/>
    </row>
    <row r="242" spans="5:6" s="248" customFormat="1" x14ac:dyDescent="0.25">
      <c r="E242" s="23"/>
      <c r="F242" s="23"/>
    </row>
    <row r="243" spans="5:6" s="248" customFormat="1" x14ac:dyDescent="0.25">
      <c r="E243" s="23"/>
      <c r="F243" s="23"/>
    </row>
    <row r="244" spans="5:6" s="248" customFormat="1" x14ac:dyDescent="0.25">
      <c r="E244" s="23"/>
      <c r="F244" s="23"/>
    </row>
    <row r="245" spans="5:6" s="248" customFormat="1" x14ac:dyDescent="0.25">
      <c r="E245" s="23"/>
      <c r="F245" s="23"/>
    </row>
    <row r="246" spans="5:6" s="248" customFormat="1" x14ac:dyDescent="0.25">
      <c r="E246" s="23"/>
      <c r="F246" s="23"/>
    </row>
    <row r="247" spans="5:6" s="248" customFormat="1" x14ac:dyDescent="0.25">
      <c r="E247" s="23"/>
      <c r="F247" s="23"/>
    </row>
    <row r="248" spans="5:6" s="248" customFormat="1" x14ac:dyDescent="0.25">
      <c r="E248" s="23"/>
      <c r="F248" s="23"/>
    </row>
    <row r="249" spans="5:6" s="248" customFormat="1" x14ac:dyDescent="0.25">
      <c r="E249" s="23"/>
      <c r="F249" s="23"/>
    </row>
    <row r="250" spans="5:6" s="248" customFormat="1" x14ac:dyDescent="0.25">
      <c r="E250" s="23"/>
      <c r="F250" s="23"/>
    </row>
    <row r="251" spans="5:6" s="248" customFormat="1" x14ac:dyDescent="0.25">
      <c r="E251" s="23"/>
      <c r="F251" s="23"/>
    </row>
    <row r="252" spans="5:6" s="248" customFormat="1" x14ac:dyDescent="0.25">
      <c r="E252" s="23"/>
      <c r="F252" s="23"/>
    </row>
    <row r="253" spans="5:6" s="248" customFormat="1" x14ac:dyDescent="0.25">
      <c r="E253" s="23"/>
      <c r="F253" s="23"/>
    </row>
    <row r="254" spans="5:6" s="248" customFormat="1" x14ac:dyDescent="0.25">
      <c r="E254" s="23"/>
      <c r="F254" s="23"/>
    </row>
    <row r="255" spans="5:6" s="248" customFormat="1" x14ac:dyDescent="0.25">
      <c r="E255" s="23"/>
      <c r="F255" s="23"/>
    </row>
    <row r="256" spans="5:6" s="248" customFormat="1" x14ac:dyDescent="0.25">
      <c r="E256" s="23"/>
      <c r="F256" s="23"/>
    </row>
    <row r="257" spans="5:6" s="248" customFormat="1" x14ac:dyDescent="0.25">
      <c r="E257" s="23"/>
      <c r="F257" s="23"/>
    </row>
    <row r="258" spans="5:6" s="248" customFormat="1" x14ac:dyDescent="0.25">
      <c r="E258" s="23"/>
      <c r="F258" s="23"/>
    </row>
    <row r="259" spans="5:6" s="248" customFormat="1" x14ac:dyDescent="0.25">
      <c r="E259" s="23"/>
      <c r="F259" s="23"/>
    </row>
    <row r="260" spans="5:6" s="248" customFormat="1" x14ac:dyDescent="0.25">
      <c r="E260" s="23"/>
      <c r="F260" s="23"/>
    </row>
    <row r="261" spans="5:6" s="248" customFormat="1" x14ac:dyDescent="0.25">
      <c r="E261" s="23"/>
      <c r="F261" s="23"/>
    </row>
    <row r="262" spans="5:6" s="248" customFormat="1" x14ac:dyDescent="0.25">
      <c r="E262" s="23"/>
      <c r="F262" s="23"/>
    </row>
    <row r="263" spans="5:6" s="248" customFormat="1" x14ac:dyDescent="0.25">
      <c r="E263" s="23"/>
      <c r="F263" s="23"/>
    </row>
    <row r="264" spans="5:6" s="248" customFormat="1" x14ac:dyDescent="0.25">
      <c r="E264" s="23"/>
      <c r="F264" s="23"/>
    </row>
    <row r="265" spans="5:6" s="248" customFormat="1" x14ac:dyDescent="0.25">
      <c r="E265" s="23"/>
      <c r="F265" s="23"/>
    </row>
    <row r="266" spans="5:6" s="248" customFormat="1" x14ac:dyDescent="0.25">
      <c r="E266" s="23"/>
      <c r="F266" s="23"/>
    </row>
    <row r="267" spans="5:6" s="248" customFormat="1" x14ac:dyDescent="0.25">
      <c r="E267" s="23"/>
      <c r="F267" s="23"/>
    </row>
    <row r="268" spans="5:6" s="248" customFormat="1" x14ac:dyDescent="0.25">
      <c r="E268" s="23"/>
      <c r="F268" s="23"/>
    </row>
    <row r="269" spans="5:6" s="248" customFormat="1" x14ac:dyDescent="0.25">
      <c r="E269" s="23"/>
      <c r="F269" s="23"/>
    </row>
    <row r="270" spans="5:6" s="248" customFormat="1" x14ac:dyDescent="0.25">
      <c r="E270" s="23"/>
      <c r="F270" s="23"/>
    </row>
    <row r="271" spans="5:6" s="248" customFormat="1" x14ac:dyDescent="0.25">
      <c r="E271" s="23"/>
      <c r="F271" s="23"/>
    </row>
    <row r="272" spans="5:6" s="248" customFormat="1" x14ac:dyDescent="0.25">
      <c r="E272" s="23"/>
      <c r="F272" s="23"/>
    </row>
    <row r="273" spans="5:6" s="248" customFormat="1" x14ac:dyDescent="0.25">
      <c r="E273" s="23"/>
      <c r="F273" s="23"/>
    </row>
    <row r="274" spans="5:6" s="248" customFormat="1" x14ac:dyDescent="0.25">
      <c r="E274" s="23"/>
      <c r="F274" s="23"/>
    </row>
  </sheetData>
  <sheetProtection algorithmName="SHA-512" hashValue="DZtI3pfu55BnBkMC6tQBkJOyJc3Bdnl1zXBX24YMb9/8JzVnOejpPSYqkBR4brVs+ZC9Vq9GBboqwnt9bi+kDQ==" saltValue="mQzqxZdn/iPqU4DQWEGxKw==" spinCount="100000" sheet="1" objects="1" scenarios="1"/>
  <mergeCells count="9">
    <mergeCell ref="C19:F19"/>
    <mergeCell ref="C21:F22"/>
    <mergeCell ref="B21:B22"/>
    <mergeCell ref="B5:B6"/>
    <mergeCell ref="C2:F2"/>
    <mergeCell ref="B11:F11"/>
    <mergeCell ref="C13:F13"/>
    <mergeCell ref="B15:B17"/>
    <mergeCell ref="F15:F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A213"/>
  <sheetViews>
    <sheetView showGridLines="0" zoomScaleNormal="100" workbookViewId="0">
      <selection activeCell="C3" sqref="C3:G3"/>
    </sheetView>
  </sheetViews>
  <sheetFormatPr defaultRowHeight="15" x14ac:dyDescent="0.25"/>
  <cols>
    <col min="1" max="2" width="8.85546875" style="22"/>
    <col min="3" max="3" width="17.28515625" style="2" customWidth="1"/>
    <col min="4" max="4" width="21.5703125" style="2" bestFit="1" customWidth="1"/>
    <col min="5" max="5" width="24.28515625" style="2" customWidth="1"/>
    <col min="6" max="6" width="12.7109375" style="1" customWidth="1"/>
    <col min="7" max="7" width="12.42578125" style="5" bestFit="1" customWidth="1"/>
    <col min="8" max="11" width="8.85546875" style="38"/>
    <col min="12" max="13" width="8.85546875" style="259"/>
    <col min="14" max="15" width="8.85546875" style="38"/>
    <col min="16" max="16" width="20.5703125" style="38" bestFit="1" customWidth="1"/>
    <col min="17" max="183" width="8.85546875" style="38"/>
  </cols>
  <sheetData>
    <row r="1" spans="3:183" s="22" customFormat="1" x14ac:dyDescent="0.25">
      <c r="C1" s="23"/>
      <c r="D1" s="23"/>
      <c r="E1" s="23"/>
      <c r="F1" s="24"/>
      <c r="G1" s="25"/>
      <c r="H1" s="38"/>
      <c r="I1" s="38"/>
      <c r="J1" s="38"/>
      <c r="K1" s="38"/>
      <c r="L1" s="259"/>
      <c r="M1" s="259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</row>
    <row r="2" spans="3:183" s="22" customFormat="1" ht="15.75" thickBot="1" x14ac:dyDescent="0.3">
      <c r="C2" s="23"/>
      <c r="D2" s="23"/>
      <c r="E2" s="23"/>
      <c r="F2" s="24"/>
      <c r="G2" s="25"/>
      <c r="H2" s="38"/>
      <c r="I2" s="38"/>
      <c r="J2" s="38"/>
      <c r="K2" s="38"/>
      <c r="L2" s="259"/>
      <c r="M2" s="259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8"/>
    </row>
    <row r="3" spans="3:183" ht="27" thickBot="1" x14ac:dyDescent="0.3">
      <c r="C3" s="289" t="s">
        <v>27</v>
      </c>
      <c r="D3" s="290"/>
      <c r="E3" s="290"/>
      <c r="F3" s="290"/>
      <c r="G3" s="291"/>
    </row>
    <row r="4" spans="3:183" ht="16.899999999999999" customHeight="1" thickBot="1" x14ac:dyDescent="0.3">
      <c r="C4" s="13"/>
      <c r="D4" s="9"/>
      <c r="E4" s="19" t="s">
        <v>35</v>
      </c>
      <c r="F4" s="66" t="s">
        <v>34</v>
      </c>
      <c r="G4" s="17"/>
    </row>
    <row r="5" spans="3:183" ht="15.75" x14ac:dyDescent="0.25">
      <c r="C5" s="288" t="s">
        <v>7</v>
      </c>
      <c r="D5" s="9" t="s">
        <v>12</v>
      </c>
      <c r="E5" s="71" t="s">
        <v>4</v>
      </c>
      <c r="F5" s="11">
        <f>VLOOKUP(E5,P5:Q6,2,FALSE)</f>
        <v>2</v>
      </c>
      <c r="G5" s="20" t="s">
        <v>24</v>
      </c>
      <c r="P5" s="38" t="s">
        <v>6</v>
      </c>
      <c r="Q5" s="38">
        <v>0</v>
      </c>
    </row>
    <row r="6" spans="3:183" ht="15.75" x14ac:dyDescent="0.25">
      <c r="C6" s="288"/>
      <c r="D6" s="9" t="s">
        <v>13</v>
      </c>
      <c r="E6" s="71" t="s">
        <v>1</v>
      </c>
      <c r="F6" s="11">
        <f>VLOOKUP(E6,P8:Q10,2,FALSE)</f>
        <v>1.5</v>
      </c>
      <c r="G6" s="20" t="s">
        <v>24</v>
      </c>
      <c r="P6" s="38" t="s">
        <v>4</v>
      </c>
      <c r="Q6" s="38">
        <v>2</v>
      </c>
    </row>
    <row r="7" spans="3:183" ht="15.75" x14ac:dyDescent="0.25">
      <c r="C7" s="72" t="s">
        <v>8</v>
      </c>
      <c r="D7" s="9" t="s">
        <v>11</v>
      </c>
      <c r="E7" s="71" t="s">
        <v>10</v>
      </c>
      <c r="F7" s="12">
        <f>VLOOKUP(E7,P12:Q13,2,FALSE)</f>
        <v>50</v>
      </c>
      <c r="G7" s="21" t="s">
        <v>25</v>
      </c>
    </row>
    <row r="8" spans="3:183" ht="15.75" x14ac:dyDescent="0.25">
      <c r="C8" s="72" t="s">
        <v>17</v>
      </c>
      <c r="D8" s="9" t="s">
        <v>18</v>
      </c>
      <c r="E8" s="71" t="s">
        <v>20</v>
      </c>
      <c r="F8" s="12">
        <f>VLOOKUP(E8,P18:Q20,2,FALSE)</f>
        <v>50</v>
      </c>
      <c r="G8" s="21" t="s">
        <v>26</v>
      </c>
      <c r="P8" s="38" t="s">
        <v>2</v>
      </c>
      <c r="Q8" s="38">
        <v>0</v>
      </c>
    </row>
    <row r="9" spans="3:183" ht="15.75" x14ac:dyDescent="0.25">
      <c r="C9" s="72" t="s">
        <v>14</v>
      </c>
      <c r="D9" s="9" t="s">
        <v>21</v>
      </c>
      <c r="E9" s="71" t="s">
        <v>23</v>
      </c>
      <c r="F9" s="12">
        <f>VLOOKUP(E9,P22:Q23,2,FALSE)</f>
        <v>0</v>
      </c>
      <c r="G9" s="21" t="s">
        <v>26</v>
      </c>
      <c r="P9" s="38" t="s">
        <v>1</v>
      </c>
      <c r="Q9" s="38">
        <v>1.5</v>
      </c>
    </row>
    <row r="10" spans="3:183" ht="16.5" thickBot="1" x14ac:dyDescent="0.3">
      <c r="C10" s="72" t="s">
        <v>15</v>
      </c>
      <c r="D10" s="9" t="s">
        <v>118</v>
      </c>
      <c r="E10" s="71" t="s">
        <v>16</v>
      </c>
      <c r="F10" s="11">
        <f>VLOOKUP(E10,P15:Q16,2,FALSE)</f>
        <v>0</v>
      </c>
      <c r="G10" s="20" t="s">
        <v>24</v>
      </c>
      <c r="P10" s="38" t="s">
        <v>0</v>
      </c>
      <c r="Q10" s="38">
        <v>3</v>
      </c>
    </row>
    <row r="11" spans="3:183" ht="16.5" thickBot="1" x14ac:dyDescent="0.3">
      <c r="C11" s="14"/>
      <c r="D11" s="9"/>
      <c r="E11" s="70" t="s">
        <v>36</v>
      </c>
      <c r="F11" s="12"/>
      <c r="G11" s="18"/>
    </row>
    <row r="12" spans="3:183" ht="25.15" customHeight="1" x14ac:dyDescent="0.25">
      <c r="C12" s="15"/>
      <c r="D12" s="287" t="s">
        <v>28</v>
      </c>
      <c r="E12" s="287"/>
      <c r="F12" s="67">
        <v>3</v>
      </c>
      <c r="G12" s="6"/>
      <c r="P12" s="38" t="s">
        <v>9</v>
      </c>
      <c r="Q12" s="38">
        <v>0</v>
      </c>
    </row>
    <row r="13" spans="3:183" ht="25.15" customHeight="1" x14ac:dyDescent="0.25">
      <c r="C13" s="4"/>
      <c r="D13" s="285" t="s">
        <v>29</v>
      </c>
      <c r="E13" s="285"/>
      <c r="F13" s="10">
        <f>+F5+F6+F10</f>
        <v>3.5</v>
      </c>
      <c r="G13" s="7"/>
      <c r="P13" s="38" t="s">
        <v>10</v>
      </c>
      <c r="Q13" s="38">
        <v>50</v>
      </c>
    </row>
    <row r="14" spans="3:183" ht="25.15" customHeight="1" thickBot="1" x14ac:dyDescent="0.3">
      <c r="C14" s="16"/>
      <c r="D14" s="286" t="s">
        <v>30</v>
      </c>
      <c r="E14" s="286"/>
      <c r="F14" s="68">
        <f>+F13+F12</f>
        <v>6.5</v>
      </c>
      <c r="G14" s="8"/>
    </row>
    <row r="15" spans="3:183" ht="25.15" customHeight="1" x14ac:dyDescent="0.25">
      <c r="C15" s="4"/>
      <c r="D15" s="287" t="s">
        <v>31</v>
      </c>
      <c r="E15" s="287"/>
      <c r="F15" s="9">
        <v>150</v>
      </c>
      <c r="G15" s="7"/>
      <c r="P15" s="38" t="s">
        <v>119</v>
      </c>
      <c r="Q15" s="38">
        <v>1</v>
      </c>
    </row>
    <row r="16" spans="3:183" ht="25.15" customHeight="1" x14ac:dyDescent="0.25">
      <c r="C16" s="4"/>
      <c r="D16" s="285" t="s">
        <v>32</v>
      </c>
      <c r="E16" s="285"/>
      <c r="F16" s="9">
        <f>+F9+F8+F7</f>
        <v>100</v>
      </c>
      <c r="G16" s="7"/>
      <c r="P16" s="38" t="s">
        <v>16</v>
      </c>
      <c r="Q16" s="38">
        <v>0</v>
      </c>
    </row>
    <row r="17" spans="3:183" ht="25.15" customHeight="1" thickBot="1" x14ac:dyDescent="0.3">
      <c r="C17" s="16"/>
      <c r="D17" s="286" t="s">
        <v>33</v>
      </c>
      <c r="E17" s="286"/>
      <c r="F17" s="69">
        <f>+F16+F15</f>
        <v>250</v>
      </c>
      <c r="G17" s="8"/>
    </row>
    <row r="18" spans="3:183" s="22" customFormat="1" x14ac:dyDescent="0.25">
      <c r="C18" s="23"/>
      <c r="D18" s="195" t="str">
        <f>IF(D22=2,"NOTE: If take-away only, please set to both Place and People","")</f>
        <v/>
      </c>
      <c r="E18" s="23"/>
      <c r="F18" s="24"/>
      <c r="G18" s="25"/>
      <c r="H18" s="38"/>
      <c r="I18" s="38"/>
      <c r="J18" s="38"/>
      <c r="K18" s="38"/>
      <c r="L18" s="259"/>
      <c r="M18" s="259"/>
      <c r="N18" s="38"/>
      <c r="O18" s="38"/>
      <c r="P18" s="38" t="s">
        <v>19</v>
      </c>
      <c r="Q18" s="38">
        <v>0</v>
      </c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</row>
    <row r="19" spans="3:183" s="22" customFormat="1" x14ac:dyDescent="0.25">
      <c r="C19" s="23"/>
      <c r="D19" s="23"/>
      <c r="E19" s="23"/>
      <c r="F19" s="24"/>
      <c r="G19" s="25"/>
      <c r="H19" s="38"/>
      <c r="I19" s="38"/>
      <c r="J19" s="38"/>
      <c r="K19" s="38"/>
      <c r="L19" s="259"/>
      <c r="M19" s="259"/>
      <c r="N19" s="38"/>
      <c r="O19" s="38"/>
      <c r="P19" s="38" t="s">
        <v>20</v>
      </c>
      <c r="Q19" s="38">
        <v>50</v>
      </c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</row>
    <row r="20" spans="3:183" s="22" customFormat="1" x14ac:dyDescent="0.25">
      <c r="C20" s="23"/>
      <c r="D20" s="40">
        <f>IF(OR(E7="take-away only",E8="take-away only"),1,0)</f>
        <v>0</v>
      </c>
      <c r="E20" s="23"/>
      <c r="F20" s="24"/>
      <c r="G20" s="25"/>
      <c r="H20" s="38"/>
      <c r="I20" s="38"/>
      <c r="J20" s="38"/>
      <c r="K20" s="38"/>
      <c r="L20" s="259"/>
      <c r="M20" s="259"/>
      <c r="N20" s="38"/>
      <c r="O20" s="38"/>
      <c r="P20" s="38" t="s">
        <v>9</v>
      </c>
      <c r="Q20" s="38">
        <v>0</v>
      </c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</row>
    <row r="21" spans="3:183" s="22" customFormat="1" x14ac:dyDescent="0.25">
      <c r="C21" s="23"/>
      <c r="D21" s="40">
        <f>IF(E7&lt;&gt;E8,1,0)</f>
        <v>1</v>
      </c>
      <c r="E21" s="23"/>
      <c r="F21" s="24"/>
      <c r="G21" s="25"/>
      <c r="H21" s="38"/>
      <c r="I21" s="38"/>
      <c r="J21" s="38"/>
      <c r="K21" s="38"/>
      <c r="L21" s="259"/>
      <c r="M21" s="259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</row>
    <row r="22" spans="3:183" s="22" customFormat="1" x14ac:dyDescent="0.25">
      <c r="C22" s="23"/>
      <c r="D22" s="40">
        <f>+D21+D20</f>
        <v>1</v>
      </c>
      <c r="E22" s="23"/>
      <c r="F22" s="24"/>
      <c r="G22" s="25"/>
      <c r="H22" s="38"/>
      <c r="I22" s="38"/>
      <c r="J22" s="38"/>
      <c r="K22" s="38"/>
      <c r="L22" s="259"/>
      <c r="M22" s="259"/>
      <c r="N22" s="38"/>
      <c r="O22" s="38"/>
      <c r="P22" s="38" t="s">
        <v>22</v>
      </c>
      <c r="Q22" s="38">
        <v>50</v>
      </c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  <c r="FE22" s="38"/>
      <c r="FF22" s="38"/>
      <c r="FG22" s="38"/>
      <c r="FH22" s="38"/>
      <c r="FI22" s="38"/>
      <c r="FJ22" s="38"/>
      <c r="FK22" s="38"/>
      <c r="FL22" s="38"/>
      <c r="FM22" s="38"/>
      <c r="FN22" s="38"/>
      <c r="FO22" s="38"/>
      <c r="FP22" s="38"/>
      <c r="FQ22" s="38"/>
      <c r="FR22" s="38"/>
      <c r="FS22" s="38"/>
      <c r="FT22" s="38"/>
      <c r="FU22" s="38"/>
      <c r="FV22" s="38"/>
      <c r="FW22" s="38"/>
      <c r="FX22" s="38"/>
      <c r="FY22" s="38"/>
      <c r="FZ22" s="38"/>
      <c r="GA22" s="38"/>
    </row>
    <row r="23" spans="3:183" s="22" customFormat="1" x14ac:dyDescent="0.25">
      <c r="C23" s="23"/>
      <c r="D23" s="23"/>
      <c r="E23" s="23"/>
      <c r="F23" s="24"/>
      <c r="G23" s="25"/>
      <c r="H23" s="38"/>
      <c r="I23" s="38"/>
      <c r="J23" s="38"/>
      <c r="K23" s="38"/>
      <c r="L23" s="259"/>
      <c r="M23" s="259"/>
      <c r="N23" s="38"/>
      <c r="O23" s="38"/>
      <c r="P23" s="38" t="s">
        <v>23</v>
      </c>
      <c r="Q23" s="38">
        <v>0</v>
      </c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/>
      <c r="FD23" s="38"/>
      <c r="FE23" s="38"/>
      <c r="FF23" s="38"/>
      <c r="FG23" s="38"/>
      <c r="FH23" s="38"/>
      <c r="FI23" s="38"/>
      <c r="FJ23" s="38"/>
      <c r="FK23" s="38"/>
      <c r="FL23" s="38"/>
      <c r="FM23" s="38"/>
      <c r="FN23" s="38"/>
      <c r="FO23" s="38"/>
      <c r="FP23" s="38"/>
      <c r="FQ23" s="38"/>
      <c r="FR23" s="38"/>
      <c r="FS23" s="38"/>
      <c r="FT23" s="38"/>
      <c r="FU23" s="38"/>
      <c r="FV23" s="38"/>
      <c r="FW23" s="38"/>
      <c r="FX23" s="38"/>
      <c r="FY23" s="38"/>
      <c r="FZ23" s="38"/>
      <c r="GA23" s="38"/>
    </row>
    <row r="24" spans="3:183" s="22" customFormat="1" ht="24" customHeight="1" x14ac:dyDescent="0.25">
      <c r="C24" s="26"/>
      <c r="D24" s="26"/>
      <c r="E24" s="26"/>
      <c r="F24" s="26"/>
      <c r="G24" s="26"/>
      <c r="H24" s="39"/>
      <c r="I24" s="39"/>
      <c r="J24" s="39"/>
      <c r="K24" s="39"/>
      <c r="L24" s="259"/>
      <c r="M24" s="259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</row>
    <row r="25" spans="3:183" s="22" customFormat="1" x14ac:dyDescent="0.25">
      <c r="C25" s="23"/>
      <c r="D25" s="23"/>
      <c r="E25" s="23"/>
      <c r="F25" s="23"/>
      <c r="G25" s="23"/>
      <c r="H25" s="40"/>
      <c r="I25" s="40"/>
      <c r="J25" s="40"/>
      <c r="K25" s="40"/>
      <c r="L25" s="259"/>
      <c r="M25" s="259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</row>
    <row r="26" spans="3:183" s="22" customFormat="1" ht="21" x14ac:dyDescent="0.25">
      <c r="C26" s="62"/>
      <c r="D26" s="27"/>
      <c r="E26" s="27"/>
      <c r="F26" s="27"/>
      <c r="G26" s="27"/>
      <c r="H26" s="41"/>
      <c r="I26" s="41"/>
      <c r="J26" s="41"/>
      <c r="K26" s="41"/>
      <c r="L26" s="260"/>
      <c r="M26" s="260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</row>
    <row r="27" spans="3:183" s="22" customFormat="1" ht="14.45" customHeight="1" x14ac:dyDescent="0.25">
      <c r="C27" s="28"/>
      <c r="D27" s="28"/>
      <c r="E27" s="28"/>
      <c r="F27" s="28"/>
      <c r="G27" s="28"/>
      <c r="H27" s="43"/>
      <c r="I27" s="43"/>
      <c r="J27" s="44"/>
      <c r="K27" s="45"/>
      <c r="L27" s="260"/>
      <c r="M27" s="260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</row>
    <row r="28" spans="3:183" s="22" customFormat="1" ht="15" customHeight="1" x14ac:dyDescent="0.25">
      <c r="C28" s="30"/>
      <c r="D28" s="30"/>
      <c r="E28" s="30"/>
      <c r="F28" s="30"/>
      <c r="G28" s="30"/>
      <c r="H28" s="45"/>
      <c r="I28" s="45"/>
      <c r="J28" s="45"/>
      <c r="K28" s="45"/>
      <c r="L28" s="260"/>
      <c r="M28" s="260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</row>
    <row r="29" spans="3:183" s="22" customFormat="1" ht="15.75" x14ac:dyDescent="0.25">
      <c r="C29" s="29"/>
      <c r="D29" s="31"/>
      <c r="E29" s="31"/>
      <c r="F29" s="31"/>
      <c r="G29" s="31"/>
      <c r="H29" s="46"/>
      <c r="I29" s="46"/>
      <c r="J29" s="47"/>
      <c r="K29" s="45"/>
      <c r="L29" s="260"/>
      <c r="M29" s="260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</row>
    <row r="30" spans="3:183" s="22" customFormat="1" ht="15.75" x14ac:dyDescent="0.25">
      <c r="C30" s="32"/>
      <c r="D30" s="32"/>
      <c r="E30" s="32"/>
      <c r="F30" s="32"/>
      <c r="G30" s="32"/>
      <c r="H30" s="47"/>
      <c r="I30" s="47"/>
      <c r="J30" s="47"/>
      <c r="K30" s="45"/>
      <c r="L30" s="260"/>
      <c r="M30" s="260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</row>
    <row r="31" spans="3:183" s="22" customFormat="1" ht="15.75" x14ac:dyDescent="0.25">
      <c r="C31" s="32"/>
      <c r="D31" s="33"/>
      <c r="E31" s="33"/>
      <c r="F31" s="33"/>
      <c r="G31" s="33"/>
      <c r="H31" s="48"/>
      <c r="I31" s="48"/>
      <c r="J31" s="49"/>
      <c r="K31" s="50"/>
      <c r="L31" s="260"/>
      <c r="M31" s="260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</row>
    <row r="32" spans="3:183" s="22" customFormat="1" ht="15.75" x14ac:dyDescent="0.25">
      <c r="C32" s="32"/>
      <c r="D32" s="32"/>
      <c r="E32" s="32"/>
      <c r="F32" s="32"/>
      <c r="G32" s="32"/>
      <c r="H32" s="47"/>
      <c r="I32" s="47"/>
      <c r="J32" s="51"/>
      <c r="K32" s="50"/>
      <c r="L32" s="260"/>
      <c r="M32" s="260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</row>
    <row r="33" spans="3:183" s="22" customFormat="1" ht="15.75" x14ac:dyDescent="0.25">
      <c r="C33" s="29"/>
      <c r="D33" s="34"/>
      <c r="E33" s="34"/>
      <c r="F33" s="34"/>
      <c r="G33" s="34"/>
      <c r="H33" s="52"/>
      <c r="I33" s="52"/>
      <c r="J33" s="49"/>
      <c r="K33" s="50"/>
      <c r="L33" s="260"/>
      <c r="M33" s="260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</row>
    <row r="34" spans="3:183" s="22" customFormat="1" ht="15.75" x14ac:dyDescent="0.25">
      <c r="C34" s="63"/>
      <c r="D34" s="35"/>
      <c r="E34" s="35"/>
      <c r="F34" s="35"/>
      <c r="G34" s="35"/>
      <c r="H34" s="53"/>
      <c r="I34" s="53"/>
      <c r="J34" s="54"/>
      <c r="K34" s="50"/>
      <c r="L34" s="260"/>
      <c r="M34" s="260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38"/>
      <c r="GA34" s="38"/>
    </row>
    <row r="35" spans="3:183" s="22" customFormat="1" ht="15.75" x14ac:dyDescent="0.25">
      <c r="C35" s="63"/>
      <c r="D35" s="36"/>
      <c r="E35" s="36"/>
      <c r="F35" s="36"/>
      <c r="G35" s="36"/>
      <c r="H35" s="55"/>
      <c r="I35" s="55"/>
      <c r="J35" s="49"/>
      <c r="K35" s="50"/>
      <c r="L35" s="260"/>
      <c r="M35" s="260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</row>
    <row r="36" spans="3:183" s="22" customFormat="1" ht="15.75" x14ac:dyDescent="0.25">
      <c r="C36" s="32"/>
      <c r="D36" s="37"/>
      <c r="E36" s="37"/>
      <c r="F36" s="37"/>
      <c r="G36" s="37"/>
      <c r="H36" s="56"/>
      <c r="I36" s="56"/>
      <c r="J36" s="57"/>
      <c r="K36" s="50"/>
      <c r="L36" s="260"/>
      <c r="M36" s="260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  <c r="FX36" s="38"/>
      <c r="FY36" s="38"/>
      <c r="FZ36" s="38"/>
      <c r="GA36" s="38"/>
    </row>
    <row r="37" spans="3:183" s="22" customFormat="1" ht="15.75" x14ac:dyDescent="0.25">
      <c r="C37" s="32"/>
      <c r="D37" s="32"/>
      <c r="E37" s="32"/>
      <c r="F37" s="32"/>
      <c r="G37" s="32"/>
      <c r="H37" s="47"/>
      <c r="I37" s="47"/>
      <c r="J37" s="58"/>
      <c r="K37" s="50"/>
      <c r="L37" s="260"/>
      <c r="M37" s="260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38"/>
      <c r="DV37" s="38"/>
      <c r="DW37" s="38"/>
      <c r="DX37" s="38"/>
      <c r="DY37" s="38"/>
      <c r="DZ37" s="38"/>
      <c r="EA37" s="38"/>
      <c r="EB37" s="38"/>
      <c r="EC37" s="38"/>
      <c r="ED37" s="38"/>
      <c r="EE37" s="38"/>
      <c r="EF37" s="38"/>
      <c r="EG37" s="38"/>
      <c r="EH37" s="38"/>
      <c r="EI37" s="38"/>
      <c r="EJ37" s="38"/>
      <c r="EK37" s="38"/>
      <c r="EL37" s="38"/>
      <c r="EM37" s="38"/>
      <c r="EN37" s="38"/>
      <c r="EO37" s="38"/>
      <c r="EP37" s="38"/>
      <c r="EQ37" s="38"/>
      <c r="ER37" s="38"/>
      <c r="ES37" s="38"/>
      <c r="ET37" s="38"/>
      <c r="EU37" s="38"/>
      <c r="EV37" s="38"/>
      <c r="EW37" s="38"/>
      <c r="EX37" s="38"/>
      <c r="EY37" s="38"/>
      <c r="EZ37" s="38"/>
      <c r="FA37" s="38"/>
      <c r="FB37" s="38"/>
      <c r="FC37" s="38"/>
      <c r="FD37" s="38"/>
      <c r="FE37" s="38"/>
      <c r="FF37" s="38"/>
      <c r="FG37" s="38"/>
      <c r="FH37" s="38"/>
      <c r="FI37" s="38"/>
      <c r="FJ37" s="38"/>
      <c r="FK37" s="38"/>
      <c r="FL37" s="38"/>
      <c r="FM37" s="38"/>
      <c r="FN37" s="38"/>
      <c r="FO37" s="38"/>
      <c r="FP37" s="38"/>
      <c r="FQ37" s="38"/>
      <c r="FR37" s="38"/>
      <c r="FS37" s="38"/>
      <c r="FT37" s="38"/>
      <c r="FU37" s="38"/>
      <c r="FV37" s="38"/>
      <c r="FW37" s="38"/>
      <c r="FX37" s="38"/>
      <c r="FY37" s="38"/>
      <c r="FZ37" s="38"/>
      <c r="GA37" s="38"/>
    </row>
    <row r="38" spans="3:183" s="22" customFormat="1" ht="15.75" x14ac:dyDescent="0.25">
      <c r="C38" s="32"/>
      <c r="D38" s="37"/>
      <c r="E38" s="37"/>
      <c r="F38" s="37"/>
      <c r="G38" s="37"/>
      <c r="H38" s="56"/>
      <c r="I38" s="56"/>
      <c r="J38" s="49"/>
      <c r="K38" s="50"/>
      <c r="L38" s="260"/>
      <c r="M38" s="260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8"/>
      <c r="DE38" s="38"/>
      <c r="DF38" s="38"/>
      <c r="DG38" s="38"/>
      <c r="DH38" s="38"/>
      <c r="DI38" s="38"/>
      <c r="DJ38" s="38"/>
      <c r="DK38" s="38"/>
      <c r="DL38" s="38"/>
      <c r="DM38" s="38"/>
      <c r="DN38" s="38"/>
      <c r="DO38" s="38"/>
      <c r="DP38" s="38"/>
      <c r="DQ38" s="38"/>
      <c r="DR38" s="38"/>
      <c r="DS38" s="38"/>
      <c r="DT38" s="38"/>
      <c r="DU38" s="38"/>
      <c r="DV38" s="38"/>
      <c r="DW38" s="38"/>
      <c r="DX38" s="38"/>
      <c r="DY38" s="38"/>
      <c r="DZ38" s="38"/>
      <c r="EA38" s="38"/>
      <c r="EB38" s="38"/>
      <c r="EC38" s="38"/>
      <c r="ED38" s="38"/>
      <c r="EE38" s="38"/>
      <c r="EF38" s="38"/>
      <c r="EG38" s="38"/>
      <c r="EH38" s="38"/>
      <c r="EI38" s="38"/>
      <c r="EJ38" s="38"/>
      <c r="EK38" s="38"/>
      <c r="EL38" s="38"/>
      <c r="EM38" s="38"/>
      <c r="EN38" s="38"/>
      <c r="EO38" s="38"/>
      <c r="EP38" s="38"/>
      <c r="EQ38" s="38"/>
      <c r="ER38" s="38"/>
      <c r="ES38" s="38"/>
      <c r="ET38" s="38"/>
      <c r="EU38" s="38"/>
      <c r="EV38" s="38"/>
      <c r="EW38" s="38"/>
      <c r="EX38" s="38"/>
      <c r="EY38" s="38"/>
      <c r="EZ38" s="38"/>
      <c r="FA38" s="38"/>
      <c r="FB38" s="38"/>
      <c r="FC38" s="38"/>
      <c r="FD38" s="38"/>
      <c r="FE38" s="38"/>
      <c r="FF38" s="38"/>
      <c r="FG38" s="38"/>
      <c r="FH38" s="38"/>
      <c r="FI38" s="38"/>
      <c r="FJ38" s="38"/>
      <c r="FK38" s="38"/>
      <c r="FL38" s="38"/>
      <c r="FM38" s="38"/>
      <c r="FN38" s="38"/>
      <c r="FO38" s="38"/>
      <c r="FP38" s="38"/>
      <c r="FQ38" s="38"/>
      <c r="FR38" s="38"/>
      <c r="FS38" s="38"/>
      <c r="FT38" s="38"/>
      <c r="FU38" s="38"/>
      <c r="FV38" s="38"/>
      <c r="FW38" s="38"/>
      <c r="FX38" s="38"/>
      <c r="FY38" s="38"/>
      <c r="FZ38" s="38"/>
      <c r="GA38" s="38"/>
    </row>
    <row r="39" spans="3:183" s="22" customFormat="1" ht="15.75" x14ac:dyDescent="0.25">
      <c r="C39" s="32"/>
      <c r="D39" s="37"/>
      <c r="E39" s="37"/>
      <c r="F39" s="37"/>
      <c r="G39" s="37"/>
      <c r="H39" s="56"/>
      <c r="I39" s="56"/>
      <c r="J39" s="49"/>
      <c r="K39" s="50"/>
      <c r="L39" s="260"/>
      <c r="M39" s="260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38"/>
      <c r="DH39" s="38"/>
      <c r="DI39" s="38"/>
      <c r="DJ39" s="38"/>
      <c r="DK39" s="38"/>
      <c r="DL39" s="38"/>
      <c r="DM39" s="38"/>
      <c r="DN39" s="38"/>
      <c r="DO39" s="38"/>
      <c r="DP39" s="38"/>
      <c r="DQ39" s="38"/>
      <c r="DR39" s="38"/>
      <c r="DS39" s="38"/>
      <c r="DT39" s="38"/>
      <c r="DU39" s="38"/>
      <c r="DV39" s="38"/>
      <c r="DW39" s="38"/>
      <c r="DX39" s="38"/>
      <c r="DY39" s="38"/>
      <c r="DZ39" s="38"/>
      <c r="EA39" s="38"/>
      <c r="EB39" s="38"/>
      <c r="EC39" s="38"/>
      <c r="ED39" s="38"/>
      <c r="EE39" s="38"/>
      <c r="EF39" s="38"/>
      <c r="EG39" s="38"/>
      <c r="EH39" s="38"/>
      <c r="EI39" s="38"/>
      <c r="EJ39" s="38"/>
      <c r="EK39" s="38"/>
      <c r="EL39" s="38"/>
      <c r="EM39" s="38"/>
      <c r="EN39" s="38"/>
      <c r="EO39" s="38"/>
      <c r="EP39" s="38"/>
      <c r="EQ39" s="38"/>
      <c r="ER39" s="38"/>
      <c r="ES39" s="38"/>
      <c r="ET39" s="38"/>
      <c r="EU39" s="38"/>
      <c r="EV39" s="38"/>
      <c r="EW39" s="38"/>
      <c r="EX39" s="38"/>
      <c r="EY39" s="38"/>
      <c r="EZ39" s="38"/>
      <c r="FA39" s="38"/>
      <c r="FB39" s="38"/>
      <c r="FC39" s="38"/>
      <c r="FD39" s="38"/>
      <c r="FE39" s="38"/>
      <c r="FF39" s="38"/>
      <c r="FG39" s="38"/>
      <c r="FH39" s="38"/>
      <c r="FI39" s="38"/>
      <c r="FJ39" s="38"/>
      <c r="FK39" s="38"/>
      <c r="FL39" s="38"/>
      <c r="FM39" s="38"/>
      <c r="FN39" s="38"/>
      <c r="FO39" s="38"/>
      <c r="FP39" s="38"/>
      <c r="FQ39" s="38"/>
      <c r="FR39" s="38"/>
      <c r="FS39" s="38"/>
      <c r="FT39" s="38"/>
      <c r="FU39" s="38"/>
      <c r="FV39" s="38"/>
      <c r="FW39" s="38"/>
      <c r="FX39" s="38"/>
      <c r="FY39" s="38"/>
      <c r="FZ39" s="38"/>
      <c r="GA39" s="38"/>
    </row>
    <row r="40" spans="3:183" s="22" customFormat="1" ht="15.75" x14ac:dyDescent="0.25">
      <c r="C40" s="32"/>
      <c r="D40" s="32"/>
      <c r="E40" s="32"/>
      <c r="F40" s="32"/>
      <c r="G40" s="32"/>
      <c r="H40" s="47"/>
      <c r="I40" s="47"/>
      <c r="J40" s="51"/>
      <c r="K40" s="59"/>
      <c r="L40" s="260"/>
      <c r="M40" s="260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38"/>
      <c r="DI40" s="38"/>
      <c r="DJ40" s="38"/>
      <c r="DK40" s="38"/>
      <c r="DL40" s="38"/>
      <c r="DM40" s="38"/>
      <c r="DN40" s="38"/>
      <c r="DO40" s="38"/>
      <c r="DP40" s="38"/>
      <c r="DQ40" s="38"/>
      <c r="DR40" s="38"/>
      <c r="DS40" s="38"/>
      <c r="DT40" s="38"/>
      <c r="DU40" s="38"/>
      <c r="DV40" s="38"/>
      <c r="DW40" s="38"/>
      <c r="DX40" s="38"/>
      <c r="DY40" s="38"/>
      <c r="DZ40" s="38"/>
      <c r="EA40" s="38"/>
      <c r="EB40" s="38"/>
      <c r="EC40" s="38"/>
      <c r="ED40" s="38"/>
      <c r="EE40" s="38"/>
      <c r="EF40" s="38"/>
      <c r="EG40" s="38"/>
      <c r="EH40" s="38"/>
      <c r="EI40" s="38"/>
      <c r="EJ40" s="38"/>
      <c r="EK40" s="38"/>
      <c r="EL40" s="38"/>
      <c r="EM40" s="38"/>
      <c r="EN40" s="38"/>
      <c r="EO40" s="38"/>
      <c r="EP40" s="38"/>
      <c r="EQ40" s="38"/>
      <c r="ER40" s="38"/>
      <c r="ES40" s="38"/>
      <c r="ET40" s="38"/>
      <c r="EU40" s="38"/>
      <c r="EV40" s="38"/>
      <c r="EW40" s="38"/>
      <c r="EX40" s="38"/>
      <c r="EY40" s="38"/>
      <c r="EZ40" s="38"/>
      <c r="FA40" s="38"/>
      <c r="FB40" s="38"/>
      <c r="FC40" s="38"/>
      <c r="FD40" s="38"/>
      <c r="FE40" s="38"/>
      <c r="FF40" s="38"/>
      <c r="FG40" s="38"/>
      <c r="FH40" s="38"/>
      <c r="FI40" s="38"/>
      <c r="FJ40" s="38"/>
      <c r="FK40" s="38"/>
      <c r="FL40" s="38"/>
      <c r="FM40" s="38"/>
      <c r="FN40" s="38"/>
      <c r="FO40" s="38"/>
      <c r="FP40" s="38"/>
      <c r="FQ40" s="38"/>
      <c r="FR40" s="38"/>
      <c r="FS40" s="38"/>
      <c r="FT40" s="38"/>
      <c r="FU40" s="38"/>
      <c r="FV40" s="38"/>
      <c r="FW40" s="38"/>
      <c r="FX40" s="38"/>
      <c r="FY40" s="38"/>
      <c r="FZ40" s="38"/>
      <c r="GA40" s="38"/>
    </row>
    <row r="41" spans="3:183" s="22" customFormat="1" ht="15.75" x14ac:dyDescent="0.25">
      <c r="C41" s="29"/>
      <c r="D41" s="29"/>
      <c r="E41" s="29"/>
      <c r="F41" s="29"/>
      <c r="G41" s="29"/>
      <c r="H41" s="44"/>
      <c r="I41" s="44"/>
      <c r="J41" s="60"/>
      <c r="K41" s="61"/>
      <c r="L41" s="260"/>
      <c r="M41" s="260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8"/>
      <c r="DD41" s="38"/>
      <c r="DE41" s="38"/>
      <c r="DF41" s="38"/>
      <c r="DG41" s="38"/>
      <c r="DH41" s="38"/>
      <c r="DI41" s="38"/>
      <c r="DJ41" s="38"/>
      <c r="DK41" s="38"/>
      <c r="DL41" s="38"/>
      <c r="DM41" s="38"/>
      <c r="DN41" s="38"/>
      <c r="DO41" s="38"/>
      <c r="DP41" s="38"/>
      <c r="DQ41" s="38"/>
      <c r="DR41" s="38"/>
      <c r="DS41" s="38"/>
      <c r="DT41" s="38"/>
      <c r="DU41" s="38"/>
      <c r="DV41" s="38"/>
      <c r="DW41" s="38"/>
      <c r="DX41" s="38"/>
      <c r="DY41" s="38"/>
      <c r="DZ41" s="38"/>
      <c r="EA41" s="38"/>
      <c r="EB41" s="38"/>
      <c r="EC41" s="38"/>
      <c r="ED41" s="38"/>
      <c r="EE41" s="38"/>
      <c r="EF41" s="38"/>
      <c r="EG41" s="38"/>
      <c r="EH41" s="38"/>
      <c r="EI41" s="38"/>
      <c r="EJ41" s="38"/>
      <c r="EK41" s="38"/>
      <c r="EL41" s="38"/>
      <c r="EM41" s="38"/>
      <c r="EN41" s="38"/>
      <c r="EO41" s="38"/>
      <c r="EP41" s="38"/>
      <c r="EQ41" s="38"/>
      <c r="ER41" s="38"/>
      <c r="ES41" s="38"/>
      <c r="ET41" s="38"/>
      <c r="EU41" s="38"/>
      <c r="EV41" s="38"/>
      <c r="EW41" s="38"/>
      <c r="EX41" s="38"/>
      <c r="EY41" s="38"/>
      <c r="EZ41" s="38"/>
      <c r="FA41" s="38"/>
      <c r="FB41" s="38"/>
      <c r="FC41" s="38"/>
      <c r="FD41" s="38"/>
      <c r="FE41" s="38"/>
      <c r="FF41" s="38"/>
      <c r="FG41" s="38"/>
      <c r="FH41" s="38"/>
      <c r="FI41" s="38"/>
      <c r="FJ41" s="38"/>
      <c r="FK41" s="38"/>
      <c r="FL41" s="38"/>
      <c r="FM41" s="38"/>
      <c r="FN41" s="38"/>
      <c r="FO41" s="38"/>
      <c r="FP41" s="38"/>
      <c r="FQ41" s="38"/>
      <c r="FR41" s="38"/>
      <c r="FS41" s="38"/>
      <c r="FT41" s="38"/>
      <c r="FU41" s="38"/>
      <c r="FV41" s="38"/>
      <c r="FW41" s="38"/>
      <c r="FX41" s="38"/>
      <c r="FY41" s="38"/>
      <c r="FZ41" s="38"/>
      <c r="GA41" s="38"/>
    </row>
    <row r="42" spans="3:183" s="22" customFormat="1" x14ac:dyDescent="0.25">
      <c r="C42" s="30"/>
      <c r="D42" s="30"/>
      <c r="E42" s="30"/>
      <c r="F42" s="64"/>
      <c r="G42" s="65"/>
      <c r="H42" s="42"/>
      <c r="I42" s="42"/>
      <c r="J42" s="42"/>
      <c r="K42" s="42"/>
      <c r="L42" s="260"/>
      <c r="M42" s="260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/>
      <c r="DD42" s="38"/>
      <c r="DE42" s="38"/>
      <c r="DF42" s="38"/>
      <c r="DG42" s="38"/>
      <c r="DH42" s="38"/>
      <c r="DI42" s="38"/>
      <c r="DJ42" s="38"/>
      <c r="DK42" s="38"/>
      <c r="DL42" s="38"/>
      <c r="DM42" s="38"/>
      <c r="DN42" s="38"/>
      <c r="DO42" s="38"/>
      <c r="DP42" s="38"/>
      <c r="DQ42" s="38"/>
      <c r="DR42" s="38"/>
      <c r="DS42" s="38"/>
      <c r="DT42" s="38"/>
      <c r="DU42" s="38"/>
      <c r="DV42" s="38"/>
      <c r="DW42" s="38"/>
      <c r="DX42" s="38"/>
      <c r="DY42" s="38"/>
      <c r="DZ42" s="38"/>
      <c r="EA42" s="38"/>
      <c r="EB42" s="38"/>
      <c r="EC42" s="38"/>
      <c r="ED42" s="38"/>
      <c r="EE42" s="38"/>
      <c r="EF42" s="38"/>
      <c r="EG42" s="38"/>
      <c r="EH42" s="38"/>
      <c r="EI42" s="38"/>
      <c r="EJ42" s="38"/>
      <c r="EK42" s="38"/>
      <c r="EL42" s="38"/>
      <c r="EM42" s="38"/>
      <c r="EN42" s="38"/>
      <c r="EO42" s="38"/>
      <c r="EP42" s="38"/>
      <c r="EQ42" s="38"/>
      <c r="ER42" s="38"/>
      <c r="ES42" s="38"/>
      <c r="ET42" s="38"/>
      <c r="EU42" s="38"/>
      <c r="EV42" s="38"/>
      <c r="EW42" s="38"/>
      <c r="EX42" s="38"/>
      <c r="EY42" s="38"/>
      <c r="EZ42" s="38"/>
      <c r="FA42" s="38"/>
      <c r="FB42" s="38"/>
      <c r="FC42" s="38"/>
      <c r="FD42" s="38"/>
      <c r="FE42" s="38"/>
      <c r="FF42" s="38"/>
      <c r="FG42" s="38"/>
      <c r="FH42" s="38"/>
      <c r="FI42" s="38"/>
      <c r="FJ42" s="38"/>
      <c r="FK42" s="38"/>
      <c r="FL42" s="38"/>
      <c r="FM42" s="38"/>
      <c r="FN42" s="38"/>
      <c r="FO42" s="38"/>
      <c r="FP42" s="38"/>
      <c r="FQ42" s="38"/>
      <c r="FR42" s="38"/>
      <c r="FS42" s="38"/>
      <c r="FT42" s="38"/>
      <c r="FU42" s="38"/>
      <c r="FV42" s="38"/>
      <c r="FW42" s="38"/>
      <c r="FX42" s="38"/>
      <c r="FY42" s="38"/>
      <c r="FZ42" s="38"/>
      <c r="GA42" s="38"/>
    </row>
    <row r="43" spans="3:183" s="22" customFormat="1" x14ac:dyDescent="0.25">
      <c r="C43" s="30"/>
      <c r="D43" s="30"/>
      <c r="E43" s="30"/>
      <c r="F43" s="64"/>
      <c r="G43" s="65"/>
      <c r="H43" s="42"/>
      <c r="I43" s="42"/>
      <c r="J43" s="42"/>
      <c r="K43" s="42"/>
      <c r="L43" s="260"/>
      <c r="M43" s="260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8"/>
      <c r="DV43" s="38"/>
      <c r="DW43" s="38"/>
      <c r="DX43" s="38"/>
      <c r="DY43" s="38"/>
      <c r="DZ43" s="38"/>
      <c r="EA43" s="38"/>
      <c r="EB43" s="38"/>
      <c r="EC43" s="38"/>
      <c r="ED43" s="38"/>
      <c r="EE43" s="38"/>
      <c r="EF43" s="38"/>
      <c r="EG43" s="38"/>
      <c r="EH43" s="38"/>
      <c r="EI43" s="38"/>
      <c r="EJ43" s="38"/>
      <c r="EK43" s="38"/>
      <c r="EL43" s="38"/>
      <c r="EM43" s="38"/>
      <c r="EN43" s="38"/>
      <c r="EO43" s="38"/>
      <c r="EP43" s="38"/>
      <c r="EQ43" s="38"/>
      <c r="ER43" s="38"/>
      <c r="ES43" s="38"/>
      <c r="ET43" s="38"/>
      <c r="EU43" s="38"/>
      <c r="EV43" s="38"/>
      <c r="EW43" s="38"/>
      <c r="EX43" s="38"/>
      <c r="EY43" s="38"/>
      <c r="EZ43" s="38"/>
      <c r="FA43" s="38"/>
      <c r="FB43" s="38"/>
      <c r="FC43" s="38"/>
      <c r="FD43" s="38"/>
      <c r="FE43" s="38"/>
      <c r="FF43" s="38"/>
      <c r="FG43" s="38"/>
      <c r="FH43" s="38"/>
      <c r="FI43" s="38"/>
      <c r="FJ43" s="38"/>
      <c r="FK43" s="38"/>
      <c r="FL43" s="38"/>
      <c r="FM43" s="38"/>
      <c r="FN43" s="38"/>
      <c r="FO43" s="38"/>
      <c r="FP43" s="38"/>
      <c r="FQ43" s="38"/>
      <c r="FR43" s="38"/>
      <c r="FS43" s="38"/>
      <c r="FT43" s="38"/>
      <c r="FU43" s="38"/>
      <c r="FV43" s="38"/>
      <c r="FW43" s="38"/>
      <c r="FX43" s="38"/>
      <c r="FY43" s="38"/>
      <c r="FZ43" s="38"/>
      <c r="GA43" s="38"/>
    </row>
    <row r="44" spans="3:183" s="22" customFormat="1" x14ac:dyDescent="0.25">
      <c r="C44" s="30"/>
      <c r="D44" s="30"/>
      <c r="E44" s="30"/>
      <c r="F44" s="64"/>
      <c r="G44" s="65"/>
      <c r="H44" s="42"/>
      <c r="I44" s="42"/>
      <c r="J44" s="42"/>
      <c r="K44" s="42"/>
      <c r="L44" s="260"/>
      <c r="M44" s="260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8"/>
      <c r="EE44" s="38"/>
      <c r="EF44" s="38"/>
      <c r="EG44" s="38"/>
      <c r="EH44" s="38"/>
      <c r="EI44" s="38"/>
      <c r="EJ44" s="38"/>
      <c r="EK44" s="38"/>
      <c r="EL44" s="38"/>
      <c r="EM44" s="38"/>
      <c r="EN44" s="38"/>
      <c r="EO44" s="38"/>
      <c r="EP44" s="38"/>
      <c r="EQ44" s="38"/>
      <c r="ER44" s="38"/>
      <c r="ES44" s="38"/>
      <c r="ET44" s="38"/>
      <c r="EU44" s="38"/>
      <c r="EV44" s="38"/>
      <c r="EW44" s="38"/>
      <c r="EX44" s="38"/>
      <c r="EY44" s="38"/>
      <c r="EZ44" s="38"/>
      <c r="FA44" s="38"/>
      <c r="FB44" s="38"/>
      <c r="FC44" s="38"/>
      <c r="FD44" s="38"/>
      <c r="FE44" s="38"/>
      <c r="FF44" s="38"/>
      <c r="FG44" s="38"/>
      <c r="FH44" s="38"/>
      <c r="FI44" s="38"/>
      <c r="FJ44" s="38"/>
      <c r="FK44" s="38"/>
      <c r="FL44" s="38"/>
      <c r="FM44" s="38"/>
      <c r="FN44" s="38"/>
      <c r="FO44" s="38"/>
      <c r="FP44" s="38"/>
      <c r="FQ44" s="38"/>
      <c r="FR44" s="38"/>
      <c r="FS44" s="38"/>
      <c r="FT44" s="38"/>
      <c r="FU44" s="38"/>
      <c r="FV44" s="38"/>
      <c r="FW44" s="38"/>
      <c r="FX44" s="38"/>
      <c r="FY44" s="38"/>
      <c r="FZ44" s="38"/>
      <c r="GA44" s="38"/>
    </row>
    <row r="45" spans="3:183" s="22" customFormat="1" x14ac:dyDescent="0.25">
      <c r="C45" s="23"/>
      <c r="D45" s="23"/>
      <c r="E45" s="23"/>
      <c r="F45" s="24"/>
      <c r="G45" s="25"/>
      <c r="H45" s="38"/>
      <c r="I45" s="38"/>
      <c r="J45" s="38"/>
      <c r="K45" s="38"/>
      <c r="L45" s="259"/>
      <c r="M45" s="259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38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O45" s="38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A45" s="38"/>
      <c r="EB45" s="38"/>
      <c r="EC45" s="38"/>
      <c r="ED45" s="38"/>
      <c r="EE45" s="38"/>
      <c r="EF45" s="38"/>
      <c r="EG45" s="38"/>
      <c r="EH45" s="38"/>
      <c r="EI45" s="38"/>
      <c r="EJ45" s="38"/>
      <c r="EK45" s="38"/>
      <c r="EL45" s="38"/>
      <c r="EM45" s="38"/>
      <c r="EN45" s="38"/>
      <c r="EO45" s="38"/>
      <c r="EP45" s="38"/>
      <c r="EQ45" s="38"/>
      <c r="ER45" s="38"/>
      <c r="ES45" s="38"/>
      <c r="ET45" s="38"/>
      <c r="EU45" s="38"/>
      <c r="EV45" s="38"/>
      <c r="EW45" s="38"/>
      <c r="EX45" s="38"/>
      <c r="EY45" s="38"/>
      <c r="EZ45" s="38"/>
      <c r="FA45" s="38"/>
      <c r="FB45" s="38"/>
      <c r="FC45" s="38"/>
      <c r="FD45" s="38"/>
      <c r="FE45" s="38"/>
      <c r="FF45" s="38"/>
      <c r="FG45" s="38"/>
      <c r="FH45" s="38"/>
      <c r="FI45" s="38"/>
      <c r="FJ45" s="38"/>
      <c r="FK45" s="38"/>
      <c r="FL45" s="38"/>
      <c r="FM45" s="38"/>
      <c r="FN45" s="38"/>
      <c r="FO45" s="38"/>
      <c r="FP45" s="38"/>
      <c r="FQ45" s="38"/>
      <c r="FR45" s="38"/>
      <c r="FS45" s="38"/>
      <c r="FT45" s="38"/>
      <c r="FU45" s="38"/>
      <c r="FV45" s="38"/>
      <c r="FW45" s="38"/>
      <c r="FX45" s="38"/>
      <c r="FY45" s="38"/>
      <c r="FZ45" s="38"/>
      <c r="GA45" s="38"/>
    </row>
    <row r="46" spans="3:183" s="22" customFormat="1" x14ac:dyDescent="0.25">
      <c r="C46" s="23"/>
      <c r="D46" s="23"/>
      <c r="E46" s="23"/>
      <c r="F46" s="24"/>
      <c r="G46" s="25"/>
      <c r="H46" s="38"/>
      <c r="I46" s="38"/>
      <c r="J46" s="38"/>
      <c r="K46" s="38"/>
      <c r="L46" s="259"/>
      <c r="M46" s="259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8"/>
      <c r="DD46" s="38"/>
      <c r="DE46" s="38"/>
      <c r="DF46" s="38"/>
      <c r="DG46" s="38"/>
      <c r="DH46" s="38"/>
      <c r="DI46" s="38"/>
      <c r="DJ46" s="38"/>
      <c r="DK46" s="38"/>
      <c r="DL46" s="38"/>
      <c r="DM46" s="38"/>
      <c r="DN46" s="38"/>
      <c r="DO46" s="38"/>
      <c r="DP46" s="38"/>
      <c r="DQ46" s="38"/>
      <c r="DR46" s="38"/>
      <c r="DS46" s="38"/>
      <c r="DT46" s="38"/>
      <c r="DU46" s="38"/>
      <c r="DV46" s="38"/>
      <c r="DW46" s="38"/>
      <c r="DX46" s="38"/>
      <c r="DY46" s="38"/>
      <c r="DZ46" s="38"/>
      <c r="EA46" s="38"/>
      <c r="EB46" s="38"/>
      <c r="EC46" s="38"/>
      <c r="ED46" s="38"/>
      <c r="EE46" s="38"/>
      <c r="EF46" s="38"/>
      <c r="EG46" s="38"/>
      <c r="EH46" s="38"/>
      <c r="EI46" s="38"/>
      <c r="EJ46" s="38"/>
      <c r="EK46" s="38"/>
      <c r="EL46" s="38"/>
      <c r="EM46" s="38"/>
      <c r="EN46" s="38"/>
      <c r="EO46" s="38"/>
      <c r="EP46" s="38"/>
      <c r="EQ46" s="38"/>
      <c r="ER46" s="38"/>
      <c r="ES46" s="38"/>
      <c r="ET46" s="38"/>
      <c r="EU46" s="38"/>
      <c r="EV46" s="38"/>
      <c r="EW46" s="38"/>
      <c r="EX46" s="38"/>
      <c r="EY46" s="38"/>
      <c r="EZ46" s="38"/>
      <c r="FA46" s="38"/>
      <c r="FB46" s="38"/>
      <c r="FC46" s="38"/>
      <c r="FD46" s="38"/>
      <c r="FE46" s="38"/>
      <c r="FF46" s="38"/>
      <c r="FG46" s="38"/>
      <c r="FH46" s="38"/>
      <c r="FI46" s="38"/>
      <c r="FJ46" s="38"/>
      <c r="FK46" s="38"/>
      <c r="FL46" s="38"/>
      <c r="FM46" s="38"/>
      <c r="FN46" s="38"/>
      <c r="FO46" s="38"/>
      <c r="FP46" s="38"/>
      <c r="FQ46" s="38"/>
      <c r="FR46" s="38"/>
      <c r="FS46" s="38"/>
      <c r="FT46" s="38"/>
      <c r="FU46" s="38"/>
      <c r="FV46" s="38"/>
      <c r="FW46" s="38"/>
      <c r="FX46" s="38"/>
      <c r="FY46" s="38"/>
      <c r="FZ46" s="38"/>
      <c r="GA46" s="38"/>
    </row>
    <row r="47" spans="3:183" s="22" customFormat="1" x14ac:dyDescent="0.25">
      <c r="C47" s="23"/>
      <c r="D47" s="23"/>
      <c r="E47" s="23"/>
      <c r="F47" s="24"/>
      <c r="G47" s="25"/>
      <c r="H47" s="38"/>
      <c r="I47" s="38"/>
      <c r="J47" s="38"/>
      <c r="K47" s="38"/>
      <c r="L47" s="259"/>
      <c r="M47" s="259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D47" s="38"/>
      <c r="DE47" s="38"/>
      <c r="DF47" s="38"/>
      <c r="DG47" s="38"/>
      <c r="DH47" s="38"/>
      <c r="DI47" s="38"/>
      <c r="DJ47" s="38"/>
      <c r="DK47" s="38"/>
      <c r="DL47" s="38"/>
      <c r="DM47" s="38"/>
      <c r="DN47" s="38"/>
      <c r="DO47" s="38"/>
      <c r="DP47" s="38"/>
      <c r="DQ47" s="38"/>
      <c r="DR47" s="38"/>
      <c r="DS47" s="38"/>
      <c r="DT47" s="38"/>
      <c r="DU47" s="38"/>
      <c r="DV47" s="38"/>
      <c r="DW47" s="38"/>
      <c r="DX47" s="38"/>
      <c r="DY47" s="38"/>
      <c r="DZ47" s="38"/>
      <c r="EA47" s="38"/>
      <c r="EB47" s="38"/>
      <c r="EC47" s="38"/>
      <c r="ED47" s="38"/>
      <c r="EE47" s="38"/>
      <c r="EF47" s="38"/>
      <c r="EG47" s="38"/>
      <c r="EH47" s="38"/>
      <c r="EI47" s="38"/>
      <c r="EJ47" s="38"/>
      <c r="EK47" s="38"/>
      <c r="EL47" s="38"/>
      <c r="EM47" s="38"/>
      <c r="EN47" s="38"/>
      <c r="EO47" s="38"/>
      <c r="EP47" s="38"/>
      <c r="EQ47" s="38"/>
      <c r="ER47" s="38"/>
      <c r="ES47" s="38"/>
      <c r="ET47" s="38"/>
      <c r="EU47" s="38"/>
      <c r="EV47" s="38"/>
      <c r="EW47" s="38"/>
      <c r="EX47" s="38"/>
      <c r="EY47" s="38"/>
      <c r="EZ47" s="38"/>
      <c r="FA47" s="38"/>
      <c r="FB47" s="38"/>
      <c r="FC47" s="38"/>
      <c r="FD47" s="38"/>
      <c r="FE47" s="38"/>
      <c r="FF47" s="38"/>
      <c r="FG47" s="38"/>
      <c r="FH47" s="38"/>
      <c r="FI47" s="38"/>
      <c r="FJ47" s="38"/>
      <c r="FK47" s="38"/>
      <c r="FL47" s="38"/>
      <c r="FM47" s="38"/>
      <c r="FN47" s="38"/>
      <c r="FO47" s="38"/>
      <c r="FP47" s="38"/>
      <c r="FQ47" s="38"/>
      <c r="FR47" s="38"/>
      <c r="FS47" s="38"/>
      <c r="FT47" s="38"/>
      <c r="FU47" s="38"/>
      <c r="FV47" s="38"/>
      <c r="FW47" s="38"/>
      <c r="FX47" s="38"/>
      <c r="FY47" s="38"/>
      <c r="FZ47" s="38"/>
      <c r="GA47" s="38"/>
    </row>
    <row r="48" spans="3:183" s="22" customFormat="1" x14ac:dyDescent="0.25">
      <c r="C48" s="23"/>
      <c r="D48" s="23"/>
      <c r="E48" s="23"/>
      <c r="F48" s="24"/>
      <c r="G48" s="25"/>
      <c r="H48" s="38"/>
      <c r="I48" s="38"/>
      <c r="J48" s="38"/>
      <c r="K48" s="38"/>
      <c r="L48" s="259"/>
      <c r="M48" s="259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</row>
    <row r="49" spans="3:183" s="22" customFormat="1" x14ac:dyDescent="0.25">
      <c r="C49" s="23"/>
      <c r="D49" s="23"/>
      <c r="E49" s="23"/>
      <c r="F49" s="24"/>
      <c r="G49" s="25"/>
      <c r="H49" s="38"/>
      <c r="I49" s="38"/>
      <c r="J49" s="38"/>
      <c r="K49" s="38"/>
      <c r="L49" s="259"/>
      <c r="M49" s="259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</row>
    <row r="50" spans="3:183" s="22" customFormat="1" x14ac:dyDescent="0.25">
      <c r="C50" s="23"/>
      <c r="D50" s="23"/>
      <c r="E50" s="23"/>
      <c r="F50" s="24"/>
      <c r="G50" s="25"/>
      <c r="H50" s="38"/>
      <c r="I50" s="38"/>
      <c r="J50" s="38"/>
      <c r="K50" s="38"/>
      <c r="L50" s="259"/>
      <c r="M50" s="259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</row>
    <row r="51" spans="3:183" s="22" customFormat="1" x14ac:dyDescent="0.25">
      <c r="C51" s="23"/>
      <c r="D51" s="23"/>
      <c r="E51" s="23"/>
      <c r="F51" s="24"/>
      <c r="G51" s="25"/>
      <c r="H51" s="38"/>
      <c r="I51" s="38"/>
      <c r="J51" s="38"/>
      <c r="K51" s="38"/>
      <c r="L51" s="259"/>
      <c r="M51" s="259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</row>
    <row r="52" spans="3:183" s="22" customFormat="1" x14ac:dyDescent="0.25">
      <c r="C52" s="23"/>
      <c r="D52" s="23"/>
      <c r="E52" s="23"/>
      <c r="F52" s="24"/>
      <c r="G52" s="25"/>
      <c r="H52" s="38"/>
      <c r="I52" s="38"/>
      <c r="J52" s="38"/>
      <c r="K52" s="38"/>
      <c r="L52" s="259"/>
      <c r="M52" s="259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</row>
    <row r="53" spans="3:183" s="22" customFormat="1" x14ac:dyDescent="0.25">
      <c r="C53" s="23"/>
      <c r="D53" s="23"/>
      <c r="E53" s="23"/>
      <c r="F53" s="24"/>
      <c r="G53" s="25"/>
      <c r="H53" s="38"/>
      <c r="I53" s="38"/>
      <c r="J53" s="38"/>
      <c r="K53" s="38"/>
      <c r="L53" s="259"/>
      <c r="M53" s="259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</row>
    <row r="54" spans="3:183" s="22" customFormat="1" x14ac:dyDescent="0.25">
      <c r="C54" s="23"/>
      <c r="D54" s="23"/>
      <c r="E54" s="23"/>
      <c r="F54" s="24"/>
      <c r="G54" s="25"/>
      <c r="H54" s="38"/>
      <c r="I54" s="38"/>
      <c r="J54" s="38"/>
      <c r="K54" s="38"/>
      <c r="L54" s="259"/>
      <c r="M54" s="259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</row>
    <row r="55" spans="3:183" s="22" customFormat="1" x14ac:dyDescent="0.25">
      <c r="C55" s="23"/>
      <c r="D55" s="23"/>
      <c r="E55" s="23"/>
      <c r="F55" s="24"/>
      <c r="G55" s="25"/>
      <c r="H55" s="38"/>
      <c r="I55" s="38"/>
      <c r="J55" s="38"/>
      <c r="K55" s="38"/>
      <c r="L55" s="259"/>
      <c r="M55" s="259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</row>
    <row r="56" spans="3:183" s="22" customFormat="1" x14ac:dyDescent="0.25">
      <c r="C56" s="23"/>
      <c r="D56" s="23"/>
      <c r="E56" s="23"/>
      <c r="F56" s="24"/>
      <c r="G56" s="25"/>
      <c r="H56" s="38"/>
      <c r="I56" s="38"/>
      <c r="J56" s="38"/>
      <c r="K56" s="38"/>
      <c r="L56" s="259"/>
      <c r="M56" s="259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</row>
    <row r="57" spans="3:183" s="22" customFormat="1" x14ac:dyDescent="0.25">
      <c r="C57" s="23"/>
      <c r="D57" s="23"/>
      <c r="E57" s="23"/>
      <c r="F57" s="24"/>
      <c r="G57" s="25"/>
      <c r="H57" s="38"/>
      <c r="I57" s="38"/>
      <c r="J57" s="38"/>
      <c r="K57" s="38"/>
      <c r="L57" s="259"/>
      <c r="M57" s="259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</row>
    <row r="58" spans="3:183" s="22" customFormat="1" x14ac:dyDescent="0.25">
      <c r="C58" s="23"/>
      <c r="D58" s="23"/>
      <c r="E58" s="23"/>
      <c r="F58" s="24"/>
      <c r="G58" s="25"/>
      <c r="H58" s="38"/>
      <c r="I58" s="38"/>
      <c r="J58" s="38"/>
      <c r="K58" s="38"/>
      <c r="L58" s="259"/>
      <c r="M58" s="259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</row>
    <row r="59" spans="3:183" s="22" customFormat="1" x14ac:dyDescent="0.25">
      <c r="C59" s="23"/>
      <c r="D59" s="23"/>
      <c r="E59" s="23"/>
      <c r="F59" s="24"/>
      <c r="G59" s="25"/>
      <c r="H59" s="38"/>
      <c r="I59" s="38"/>
      <c r="J59" s="38"/>
      <c r="K59" s="38"/>
      <c r="L59" s="259"/>
      <c r="M59" s="259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</row>
    <row r="60" spans="3:183" s="22" customFormat="1" x14ac:dyDescent="0.25">
      <c r="C60" s="23"/>
      <c r="D60" s="23"/>
      <c r="E60" s="23"/>
      <c r="F60" s="24"/>
      <c r="G60" s="25"/>
      <c r="H60" s="38"/>
      <c r="I60" s="38"/>
      <c r="J60" s="38"/>
      <c r="K60" s="38"/>
      <c r="L60" s="259"/>
      <c r="M60" s="259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</row>
    <row r="61" spans="3:183" s="22" customFormat="1" x14ac:dyDescent="0.25">
      <c r="C61" s="23"/>
      <c r="D61" s="23"/>
      <c r="E61" s="23"/>
      <c r="F61" s="24"/>
      <c r="G61" s="25"/>
      <c r="H61" s="38"/>
      <c r="I61" s="38"/>
      <c r="J61" s="38"/>
      <c r="K61" s="38"/>
      <c r="L61" s="259"/>
      <c r="M61" s="259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</row>
    <row r="62" spans="3:183" s="22" customFormat="1" x14ac:dyDescent="0.25">
      <c r="C62" s="23"/>
      <c r="D62" s="23"/>
      <c r="E62" s="23"/>
      <c r="F62" s="24"/>
      <c r="G62" s="25"/>
      <c r="H62" s="38"/>
      <c r="I62" s="38"/>
      <c r="J62" s="38"/>
      <c r="K62" s="38"/>
      <c r="L62" s="259"/>
      <c r="M62" s="259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</row>
    <row r="63" spans="3:183" s="22" customFormat="1" x14ac:dyDescent="0.25">
      <c r="C63" s="23"/>
      <c r="D63" s="23"/>
      <c r="E63" s="23"/>
      <c r="F63" s="24"/>
      <c r="G63" s="25"/>
      <c r="H63" s="38"/>
      <c r="I63" s="38"/>
      <c r="J63" s="38"/>
      <c r="K63" s="38"/>
      <c r="L63" s="259"/>
      <c r="M63" s="259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</row>
    <row r="64" spans="3:183" s="22" customFormat="1" x14ac:dyDescent="0.25">
      <c r="C64" s="23"/>
      <c r="D64" s="23"/>
      <c r="E64" s="23"/>
      <c r="F64" s="24"/>
      <c r="G64" s="25"/>
      <c r="H64" s="38"/>
      <c r="I64" s="38"/>
      <c r="J64" s="38"/>
      <c r="K64" s="38"/>
      <c r="L64" s="259"/>
      <c r="M64" s="259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</row>
    <row r="65" spans="3:183" s="22" customFormat="1" x14ac:dyDescent="0.25">
      <c r="C65" s="23"/>
      <c r="D65" s="23"/>
      <c r="E65" s="23"/>
      <c r="F65" s="24"/>
      <c r="G65" s="25"/>
      <c r="H65" s="38"/>
      <c r="I65" s="38"/>
      <c r="J65" s="38"/>
      <c r="K65" s="38"/>
      <c r="L65" s="259"/>
      <c r="M65" s="259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</row>
    <row r="66" spans="3:183" s="22" customFormat="1" x14ac:dyDescent="0.25">
      <c r="C66" s="23"/>
      <c r="D66" s="23"/>
      <c r="E66" s="23"/>
      <c r="F66" s="24"/>
      <c r="G66" s="25"/>
      <c r="H66" s="38"/>
      <c r="I66" s="38"/>
      <c r="J66" s="38"/>
      <c r="K66" s="38"/>
      <c r="L66" s="259"/>
      <c r="M66" s="259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</row>
    <row r="67" spans="3:183" s="22" customFormat="1" x14ac:dyDescent="0.25">
      <c r="C67" s="23"/>
      <c r="D67" s="23"/>
      <c r="E67" s="23"/>
      <c r="F67" s="24"/>
      <c r="G67" s="25"/>
      <c r="H67" s="38"/>
      <c r="I67" s="38"/>
      <c r="J67" s="38"/>
      <c r="K67" s="38"/>
      <c r="L67" s="259"/>
      <c r="M67" s="259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</row>
    <row r="68" spans="3:183" s="22" customFormat="1" x14ac:dyDescent="0.25">
      <c r="C68" s="23"/>
      <c r="D68" s="23"/>
      <c r="E68" s="23"/>
      <c r="F68" s="24"/>
      <c r="G68" s="25"/>
      <c r="H68" s="38"/>
      <c r="I68" s="38"/>
      <c r="J68" s="38"/>
      <c r="K68" s="38"/>
      <c r="L68" s="259"/>
      <c r="M68" s="259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</row>
    <row r="69" spans="3:183" s="22" customFormat="1" x14ac:dyDescent="0.25">
      <c r="C69" s="23"/>
      <c r="D69" s="23"/>
      <c r="E69" s="23"/>
      <c r="F69" s="24"/>
      <c r="G69" s="25"/>
      <c r="H69" s="38"/>
      <c r="I69" s="38"/>
      <c r="J69" s="38"/>
      <c r="K69" s="38"/>
      <c r="L69" s="259"/>
      <c r="M69" s="259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</row>
    <row r="70" spans="3:183" s="22" customFormat="1" x14ac:dyDescent="0.25">
      <c r="C70" s="23"/>
      <c r="D70" s="23"/>
      <c r="E70" s="23"/>
      <c r="F70" s="24"/>
      <c r="G70" s="25"/>
      <c r="H70" s="38"/>
      <c r="I70" s="38"/>
      <c r="J70" s="38"/>
      <c r="K70" s="38"/>
      <c r="L70" s="259"/>
      <c r="M70" s="259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</row>
    <row r="71" spans="3:183" s="22" customFormat="1" x14ac:dyDescent="0.25">
      <c r="C71" s="23"/>
      <c r="D71" s="23"/>
      <c r="E71" s="23"/>
      <c r="F71" s="24"/>
      <c r="G71" s="25"/>
      <c r="H71" s="38"/>
      <c r="I71" s="38"/>
      <c r="J71" s="38"/>
      <c r="K71" s="38"/>
      <c r="L71" s="259"/>
      <c r="M71" s="259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</row>
    <row r="72" spans="3:183" s="22" customFormat="1" x14ac:dyDescent="0.25">
      <c r="C72" s="23"/>
      <c r="D72" s="23"/>
      <c r="E72" s="23"/>
      <c r="F72" s="24"/>
      <c r="G72" s="25"/>
      <c r="H72" s="38"/>
      <c r="I72" s="38"/>
      <c r="J72" s="38"/>
      <c r="K72" s="38"/>
      <c r="L72" s="259"/>
      <c r="M72" s="259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</row>
    <row r="73" spans="3:183" s="22" customFormat="1" x14ac:dyDescent="0.25">
      <c r="C73" s="23"/>
      <c r="D73" s="23"/>
      <c r="E73" s="23"/>
      <c r="F73" s="24"/>
      <c r="G73" s="25"/>
      <c r="H73" s="38"/>
      <c r="I73" s="38"/>
      <c r="J73" s="38"/>
      <c r="K73" s="38"/>
      <c r="L73" s="259"/>
      <c r="M73" s="259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</row>
    <row r="74" spans="3:183" s="22" customFormat="1" x14ac:dyDescent="0.25">
      <c r="C74" s="23"/>
      <c r="D74" s="23"/>
      <c r="E74" s="23"/>
      <c r="F74" s="24"/>
      <c r="G74" s="25"/>
      <c r="H74" s="38"/>
      <c r="I74" s="38"/>
      <c r="J74" s="38"/>
      <c r="K74" s="38"/>
      <c r="L74" s="259"/>
      <c r="M74" s="259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</row>
    <row r="75" spans="3:183" s="22" customFormat="1" x14ac:dyDescent="0.25">
      <c r="C75" s="23"/>
      <c r="D75" s="23"/>
      <c r="E75" s="23"/>
      <c r="F75" s="24"/>
      <c r="G75" s="25"/>
      <c r="H75" s="38"/>
      <c r="I75" s="38"/>
      <c r="J75" s="38"/>
      <c r="K75" s="38"/>
      <c r="L75" s="259"/>
      <c r="M75" s="259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</row>
    <row r="76" spans="3:183" s="22" customFormat="1" x14ac:dyDescent="0.25">
      <c r="C76" s="23"/>
      <c r="D76" s="23"/>
      <c r="E76" s="23"/>
      <c r="F76" s="24"/>
      <c r="G76" s="25"/>
      <c r="H76" s="38"/>
      <c r="I76" s="38"/>
      <c r="J76" s="38"/>
      <c r="K76" s="38"/>
      <c r="L76" s="259"/>
      <c r="M76" s="259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</row>
    <row r="77" spans="3:183" s="22" customFormat="1" x14ac:dyDescent="0.25">
      <c r="C77" s="23"/>
      <c r="D77" s="23"/>
      <c r="E77" s="23"/>
      <c r="F77" s="24"/>
      <c r="G77" s="25"/>
      <c r="H77" s="38"/>
      <c r="I77" s="38"/>
      <c r="J77" s="38"/>
      <c r="K77" s="38"/>
      <c r="L77" s="259"/>
      <c r="M77" s="259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</row>
    <row r="78" spans="3:183" s="22" customFormat="1" x14ac:dyDescent="0.25">
      <c r="C78" s="23"/>
      <c r="D78" s="23"/>
      <c r="E78" s="23"/>
      <c r="F78" s="24"/>
      <c r="G78" s="25"/>
      <c r="H78" s="38"/>
      <c r="I78" s="38"/>
      <c r="J78" s="38"/>
      <c r="K78" s="38"/>
      <c r="L78" s="259"/>
      <c r="M78" s="259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</row>
    <row r="79" spans="3:183" s="22" customFormat="1" x14ac:dyDescent="0.25">
      <c r="C79" s="23"/>
      <c r="D79" s="23"/>
      <c r="E79" s="23"/>
      <c r="F79" s="24"/>
      <c r="G79" s="25"/>
      <c r="H79" s="38"/>
      <c r="I79" s="38"/>
      <c r="J79" s="38"/>
      <c r="K79" s="38"/>
      <c r="L79" s="259"/>
      <c r="M79" s="259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</row>
    <row r="80" spans="3:183" s="22" customFormat="1" x14ac:dyDescent="0.25">
      <c r="C80" s="23"/>
      <c r="D80" s="23"/>
      <c r="E80" s="23"/>
      <c r="F80" s="24"/>
      <c r="G80" s="25"/>
      <c r="H80" s="38"/>
      <c r="I80" s="38"/>
      <c r="J80" s="38"/>
      <c r="K80" s="38"/>
      <c r="L80" s="259"/>
      <c r="M80" s="259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</row>
    <row r="81" spans="3:183" s="22" customFormat="1" x14ac:dyDescent="0.25">
      <c r="C81" s="23"/>
      <c r="D81" s="23"/>
      <c r="E81" s="23"/>
      <c r="F81" s="24"/>
      <c r="G81" s="25"/>
      <c r="H81" s="38"/>
      <c r="I81" s="38"/>
      <c r="J81" s="38"/>
      <c r="K81" s="38"/>
      <c r="L81" s="259"/>
      <c r="M81" s="259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</row>
    <row r="82" spans="3:183" s="22" customFormat="1" x14ac:dyDescent="0.25">
      <c r="C82" s="23"/>
      <c r="D82" s="23"/>
      <c r="E82" s="23"/>
      <c r="F82" s="24"/>
      <c r="G82" s="25"/>
      <c r="H82" s="38"/>
      <c r="I82" s="38"/>
      <c r="J82" s="38"/>
      <c r="K82" s="38"/>
      <c r="L82" s="259"/>
      <c r="M82" s="259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38"/>
      <c r="BP82" s="38"/>
      <c r="BQ82" s="38"/>
      <c r="BR82" s="38"/>
      <c r="BS82" s="38"/>
      <c r="BT82" s="38"/>
      <c r="BU82" s="38"/>
      <c r="BV82" s="38"/>
      <c r="BW82" s="38"/>
      <c r="BX82" s="38"/>
      <c r="BY82" s="38"/>
      <c r="BZ82" s="38"/>
      <c r="CA82" s="38"/>
      <c r="CB82" s="38"/>
      <c r="CC82" s="38"/>
      <c r="CD82" s="38"/>
      <c r="CE82" s="38"/>
      <c r="CF82" s="38"/>
      <c r="CG82" s="38"/>
      <c r="CH82" s="38"/>
      <c r="CI82" s="38"/>
      <c r="CJ82" s="38"/>
      <c r="CK82" s="38"/>
      <c r="CL82" s="38"/>
      <c r="CM82" s="38"/>
      <c r="CN82" s="38"/>
      <c r="CO82" s="38"/>
      <c r="CP82" s="38"/>
      <c r="CQ82" s="38"/>
      <c r="CR82" s="38"/>
      <c r="CS82" s="38"/>
      <c r="CT82" s="38"/>
      <c r="CU82" s="38"/>
      <c r="CV82" s="38"/>
      <c r="CW82" s="38"/>
      <c r="CX82" s="38"/>
      <c r="CY82" s="38"/>
      <c r="CZ82" s="38"/>
      <c r="DA82" s="38"/>
      <c r="DB82" s="38"/>
      <c r="DC82" s="38"/>
      <c r="DD82" s="38"/>
      <c r="DE82" s="38"/>
      <c r="DF82" s="38"/>
      <c r="DG82" s="38"/>
      <c r="DH82" s="38"/>
      <c r="DI82" s="38"/>
      <c r="DJ82" s="38"/>
      <c r="DK82" s="38"/>
      <c r="DL82" s="38"/>
      <c r="DM82" s="38"/>
      <c r="DN82" s="38"/>
      <c r="DO82" s="38"/>
      <c r="DP82" s="38"/>
      <c r="DQ82" s="38"/>
      <c r="DR82" s="38"/>
      <c r="DS82" s="38"/>
      <c r="DT82" s="38"/>
      <c r="DU82" s="38"/>
      <c r="DV82" s="38"/>
      <c r="DW82" s="38"/>
      <c r="DX82" s="38"/>
      <c r="DY82" s="38"/>
      <c r="DZ82" s="38"/>
      <c r="EA82" s="38"/>
      <c r="EB82" s="38"/>
      <c r="EC82" s="38"/>
      <c r="ED82" s="38"/>
      <c r="EE82" s="38"/>
      <c r="EF82" s="38"/>
      <c r="EG82" s="38"/>
      <c r="EH82" s="38"/>
      <c r="EI82" s="38"/>
      <c r="EJ82" s="38"/>
      <c r="EK82" s="38"/>
      <c r="EL82" s="38"/>
      <c r="EM82" s="38"/>
      <c r="EN82" s="38"/>
      <c r="EO82" s="38"/>
      <c r="EP82" s="38"/>
      <c r="EQ82" s="38"/>
      <c r="ER82" s="38"/>
      <c r="ES82" s="38"/>
      <c r="ET82" s="38"/>
      <c r="EU82" s="38"/>
      <c r="EV82" s="38"/>
      <c r="EW82" s="38"/>
      <c r="EX82" s="38"/>
      <c r="EY82" s="38"/>
      <c r="EZ82" s="38"/>
      <c r="FA82" s="38"/>
      <c r="FB82" s="38"/>
      <c r="FC82" s="38"/>
      <c r="FD82" s="38"/>
      <c r="FE82" s="38"/>
      <c r="FF82" s="38"/>
      <c r="FG82" s="38"/>
      <c r="FH82" s="38"/>
      <c r="FI82" s="38"/>
      <c r="FJ82" s="38"/>
      <c r="FK82" s="38"/>
      <c r="FL82" s="38"/>
      <c r="FM82" s="38"/>
      <c r="FN82" s="38"/>
      <c r="FO82" s="38"/>
      <c r="FP82" s="38"/>
      <c r="FQ82" s="38"/>
      <c r="FR82" s="38"/>
      <c r="FS82" s="38"/>
      <c r="FT82" s="38"/>
      <c r="FU82" s="38"/>
      <c r="FV82" s="38"/>
      <c r="FW82" s="38"/>
      <c r="FX82" s="38"/>
      <c r="FY82" s="38"/>
      <c r="FZ82" s="38"/>
      <c r="GA82" s="38"/>
    </row>
    <row r="83" spans="3:183" s="22" customFormat="1" x14ac:dyDescent="0.25">
      <c r="C83" s="23"/>
      <c r="D83" s="23"/>
      <c r="E83" s="23"/>
      <c r="F83" s="24"/>
      <c r="G83" s="25"/>
      <c r="H83" s="38"/>
      <c r="I83" s="38"/>
      <c r="J83" s="38"/>
      <c r="K83" s="38"/>
      <c r="L83" s="259"/>
      <c r="M83" s="259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  <c r="BL83" s="38"/>
      <c r="BM83" s="38"/>
      <c r="BN83" s="38"/>
      <c r="BO83" s="38"/>
      <c r="BP83" s="38"/>
      <c r="BQ83" s="38"/>
      <c r="BR83" s="38"/>
      <c r="BS83" s="38"/>
      <c r="BT83" s="38"/>
      <c r="BU83" s="38"/>
      <c r="BV83" s="38"/>
      <c r="BW83" s="38"/>
      <c r="BX83" s="38"/>
      <c r="BY83" s="38"/>
      <c r="BZ83" s="38"/>
      <c r="CA83" s="38"/>
      <c r="CB83" s="38"/>
      <c r="CC83" s="38"/>
      <c r="CD83" s="38"/>
      <c r="CE83" s="38"/>
      <c r="CF83" s="38"/>
      <c r="CG83" s="38"/>
      <c r="CH83" s="38"/>
      <c r="CI83" s="38"/>
      <c r="CJ83" s="38"/>
      <c r="CK83" s="38"/>
      <c r="CL83" s="38"/>
      <c r="CM83" s="38"/>
      <c r="CN83" s="38"/>
      <c r="CO83" s="38"/>
      <c r="CP83" s="38"/>
      <c r="CQ83" s="38"/>
      <c r="CR83" s="38"/>
      <c r="CS83" s="38"/>
      <c r="CT83" s="38"/>
      <c r="CU83" s="38"/>
      <c r="CV83" s="38"/>
      <c r="CW83" s="38"/>
      <c r="CX83" s="38"/>
      <c r="CY83" s="38"/>
      <c r="CZ83" s="38"/>
      <c r="DA83" s="38"/>
      <c r="DB83" s="38"/>
      <c r="DC83" s="38"/>
      <c r="DD83" s="38"/>
      <c r="DE83" s="38"/>
      <c r="DF83" s="38"/>
      <c r="DG83" s="38"/>
      <c r="DH83" s="38"/>
      <c r="DI83" s="38"/>
      <c r="DJ83" s="38"/>
      <c r="DK83" s="38"/>
      <c r="DL83" s="38"/>
      <c r="DM83" s="38"/>
      <c r="DN83" s="38"/>
      <c r="DO83" s="38"/>
      <c r="DP83" s="38"/>
      <c r="DQ83" s="38"/>
      <c r="DR83" s="38"/>
      <c r="DS83" s="38"/>
      <c r="DT83" s="38"/>
      <c r="DU83" s="38"/>
      <c r="DV83" s="38"/>
      <c r="DW83" s="38"/>
      <c r="DX83" s="38"/>
      <c r="DY83" s="38"/>
      <c r="DZ83" s="38"/>
      <c r="EA83" s="38"/>
      <c r="EB83" s="38"/>
      <c r="EC83" s="38"/>
      <c r="ED83" s="38"/>
      <c r="EE83" s="38"/>
      <c r="EF83" s="38"/>
      <c r="EG83" s="38"/>
      <c r="EH83" s="38"/>
      <c r="EI83" s="38"/>
      <c r="EJ83" s="38"/>
      <c r="EK83" s="38"/>
      <c r="EL83" s="38"/>
      <c r="EM83" s="38"/>
      <c r="EN83" s="38"/>
      <c r="EO83" s="38"/>
      <c r="EP83" s="38"/>
      <c r="EQ83" s="38"/>
      <c r="ER83" s="38"/>
      <c r="ES83" s="38"/>
      <c r="ET83" s="38"/>
      <c r="EU83" s="38"/>
      <c r="EV83" s="38"/>
      <c r="EW83" s="38"/>
      <c r="EX83" s="38"/>
      <c r="EY83" s="38"/>
      <c r="EZ83" s="38"/>
      <c r="FA83" s="38"/>
      <c r="FB83" s="38"/>
      <c r="FC83" s="38"/>
      <c r="FD83" s="38"/>
      <c r="FE83" s="38"/>
      <c r="FF83" s="38"/>
      <c r="FG83" s="38"/>
      <c r="FH83" s="38"/>
      <c r="FI83" s="38"/>
      <c r="FJ83" s="38"/>
      <c r="FK83" s="38"/>
      <c r="FL83" s="38"/>
      <c r="FM83" s="38"/>
      <c r="FN83" s="38"/>
      <c r="FO83" s="38"/>
      <c r="FP83" s="38"/>
      <c r="FQ83" s="38"/>
      <c r="FR83" s="38"/>
      <c r="FS83" s="38"/>
      <c r="FT83" s="38"/>
      <c r="FU83" s="38"/>
      <c r="FV83" s="38"/>
      <c r="FW83" s="38"/>
      <c r="FX83" s="38"/>
      <c r="FY83" s="38"/>
      <c r="FZ83" s="38"/>
      <c r="GA83" s="38"/>
    </row>
    <row r="84" spans="3:183" s="22" customFormat="1" x14ac:dyDescent="0.25">
      <c r="C84" s="23"/>
      <c r="D84" s="23"/>
      <c r="E84" s="23"/>
      <c r="F84" s="24"/>
      <c r="G84" s="25"/>
      <c r="H84" s="38"/>
      <c r="I84" s="38"/>
      <c r="J84" s="38"/>
      <c r="K84" s="38"/>
      <c r="L84" s="259"/>
      <c r="M84" s="259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8"/>
      <c r="BM84" s="38"/>
      <c r="BN84" s="38"/>
      <c r="BO84" s="38"/>
      <c r="BP84" s="38"/>
      <c r="BQ84" s="38"/>
      <c r="BR84" s="38"/>
      <c r="BS84" s="38"/>
      <c r="BT84" s="38"/>
      <c r="BU84" s="38"/>
      <c r="BV84" s="38"/>
      <c r="BW84" s="38"/>
      <c r="BX84" s="38"/>
      <c r="BY84" s="38"/>
      <c r="BZ84" s="38"/>
      <c r="CA84" s="38"/>
      <c r="CB84" s="38"/>
      <c r="CC84" s="38"/>
      <c r="CD84" s="38"/>
      <c r="CE84" s="38"/>
      <c r="CF84" s="38"/>
      <c r="CG84" s="38"/>
      <c r="CH84" s="38"/>
      <c r="CI84" s="38"/>
      <c r="CJ84" s="38"/>
      <c r="CK84" s="38"/>
      <c r="CL84" s="38"/>
      <c r="CM84" s="38"/>
      <c r="CN84" s="38"/>
      <c r="CO84" s="38"/>
      <c r="CP84" s="38"/>
      <c r="CQ84" s="38"/>
      <c r="CR84" s="38"/>
      <c r="CS84" s="38"/>
      <c r="CT84" s="38"/>
      <c r="CU84" s="38"/>
      <c r="CV84" s="38"/>
      <c r="CW84" s="38"/>
      <c r="CX84" s="38"/>
      <c r="CY84" s="38"/>
      <c r="CZ84" s="38"/>
      <c r="DA84" s="38"/>
      <c r="DB84" s="38"/>
      <c r="DC84" s="38"/>
      <c r="DD84" s="38"/>
      <c r="DE84" s="38"/>
      <c r="DF84" s="38"/>
      <c r="DG84" s="38"/>
      <c r="DH84" s="38"/>
      <c r="DI84" s="38"/>
      <c r="DJ84" s="38"/>
      <c r="DK84" s="38"/>
      <c r="DL84" s="38"/>
      <c r="DM84" s="38"/>
      <c r="DN84" s="38"/>
      <c r="DO84" s="38"/>
      <c r="DP84" s="38"/>
      <c r="DQ84" s="38"/>
      <c r="DR84" s="38"/>
      <c r="DS84" s="38"/>
      <c r="DT84" s="38"/>
      <c r="DU84" s="38"/>
      <c r="DV84" s="38"/>
      <c r="DW84" s="38"/>
      <c r="DX84" s="38"/>
      <c r="DY84" s="38"/>
      <c r="DZ84" s="38"/>
      <c r="EA84" s="38"/>
      <c r="EB84" s="38"/>
      <c r="EC84" s="38"/>
      <c r="ED84" s="38"/>
      <c r="EE84" s="38"/>
      <c r="EF84" s="38"/>
      <c r="EG84" s="38"/>
      <c r="EH84" s="38"/>
      <c r="EI84" s="38"/>
      <c r="EJ84" s="38"/>
      <c r="EK84" s="38"/>
      <c r="EL84" s="38"/>
      <c r="EM84" s="38"/>
      <c r="EN84" s="38"/>
      <c r="EO84" s="38"/>
      <c r="EP84" s="38"/>
      <c r="EQ84" s="38"/>
      <c r="ER84" s="38"/>
      <c r="ES84" s="38"/>
      <c r="ET84" s="38"/>
      <c r="EU84" s="38"/>
      <c r="EV84" s="38"/>
      <c r="EW84" s="38"/>
      <c r="EX84" s="38"/>
      <c r="EY84" s="38"/>
      <c r="EZ84" s="38"/>
      <c r="FA84" s="38"/>
      <c r="FB84" s="38"/>
      <c r="FC84" s="38"/>
      <c r="FD84" s="38"/>
      <c r="FE84" s="38"/>
      <c r="FF84" s="38"/>
      <c r="FG84" s="38"/>
      <c r="FH84" s="38"/>
      <c r="FI84" s="38"/>
      <c r="FJ84" s="38"/>
      <c r="FK84" s="38"/>
      <c r="FL84" s="38"/>
      <c r="FM84" s="38"/>
      <c r="FN84" s="38"/>
      <c r="FO84" s="38"/>
      <c r="FP84" s="38"/>
      <c r="FQ84" s="38"/>
      <c r="FR84" s="38"/>
      <c r="FS84" s="38"/>
      <c r="FT84" s="38"/>
      <c r="FU84" s="38"/>
      <c r="FV84" s="38"/>
      <c r="FW84" s="38"/>
      <c r="FX84" s="38"/>
      <c r="FY84" s="38"/>
      <c r="FZ84" s="38"/>
      <c r="GA84" s="38"/>
    </row>
    <row r="85" spans="3:183" s="22" customFormat="1" x14ac:dyDescent="0.25">
      <c r="C85" s="23"/>
      <c r="D85" s="23"/>
      <c r="E85" s="23"/>
      <c r="F85" s="24"/>
      <c r="G85" s="25"/>
      <c r="H85" s="38"/>
      <c r="I85" s="38"/>
      <c r="J85" s="38"/>
      <c r="K85" s="38"/>
      <c r="L85" s="259"/>
      <c r="M85" s="259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/>
      <c r="BO85" s="38"/>
      <c r="BP85" s="38"/>
      <c r="BQ85" s="38"/>
      <c r="BR85" s="38"/>
      <c r="BS85" s="38"/>
      <c r="BT85" s="38"/>
      <c r="BU85" s="38"/>
      <c r="BV85" s="38"/>
      <c r="BW85" s="38"/>
      <c r="BX85" s="38"/>
      <c r="BY85" s="38"/>
      <c r="BZ85" s="38"/>
      <c r="CA85" s="38"/>
      <c r="CB85" s="38"/>
      <c r="CC85" s="38"/>
      <c r="CD85" s="38"/>
      <c r="CE85" s="38"/>
      <c r="CF85" s="38"/>
      <c r="CG85" s="38"/>
      <c r="CH85" s="38"/>
      <c r="CI85" s="38"/>
      <c r="CJ85" s="38"/>
      <c r="CK85" s="38"/>
      <c r="CL85" s="38"/>
      <c r="CM85" s="38"/>
      <c r="CN85" s="38"/>
      <c r="CO85" s="38"/>
      <c r="CP85" s="38"/>
      <c r="CQ85" s="38"/>
      <c r="CR85" s="38"/>
      <c r="CS85" s="38"/>
      <c r="CT85" s="38"/>
      <c r="CU85" s="38"/>
      <c r="CV85" s="38"/>
      <c r="CW85" s="38"/>
      <c r="CX85" s="38"/>
      <c r="CY85" s="38"/>
      <c r="CZ85" s="38"/>
      <c r="DA85" s="38"/>
      <c r="DB85" s="38"/>
      <c r="DC85" s="38"/>
      <c r="DD85" s="38"/>
      <c r="DE85" s="38"/>
      <c r="DF85" s="38"/>
      <c r="DG85" s="38"/>
      <c r="DH85" s="38"/>
      <c r="DI85" s="38"/>
      <c r="DJ85" s="38"/>
      <c r="DK85" s="38"/>
      <c r="DL85" s="38"/>
      <c r="DM85" s="38"/>
      <c r="DN85" s="38"/>
      <c r="DO85" s="38"/>
      <c r="DP85" s="38"/>
      <c r="DQ85" s="38"/>
      <c r="DR85" s="38"/>
      <c r="DS85" s="38"/>
      <c r="DT85" s="38"/>
      <c r="DU85" s="38"/>
      <c r="DV85" s="38"/>
      <c r="DW85" s="38"/>
      <c r="DX85" s="38"/>
      <c r="DY85" s="38"/>
      <c r="DZ85" s="38"/>
      <c r="EA85" s="38"/>
      <c r="EB85" s="38"/>
      <c r="EC85" s="38"/>
      <c r="ED85" s="38"/>
      <c r="EE85" s="38"/>
      <c r="EF85" s="38"/>
      <c r="EG85" s="38"/>
      <c r="EH85" s="38"/>
      <c r="EI85" s="38"/>
      <c r="EJ85" s="38"/>
      <c r="EK85" s="38"/>
      <c r="EL85" s="38"/>
      <c r="EM85" s="38"/>
      <c r="EN85" s="38"/>
      <c r="EO85" s="38"/>
      <c r="EP85" s="38"/>
      <c r="EQ85" s="38"/>
      <c r="ER85" s="38"/>
      <c r="ES85" s="38"/>
      <c r="ET85" s="38"/>
      <c r="EU85" s="38"/>
      <c r="EV85" s="38"/>
      <c r="EW85" s="38"/>
      <c r="EX85" s="38"/>
      <c r="EY85" s="38"/>
      <c r="EZ85" s="38"/>
      <c r="FA85" s="38"/>
      <c r="FB85" s="38"/>
      <c r="FC85" s="38"/>
      <c r="FD85" s="38"/>
      <c r="FE85" s="38"/>
      <c r="FF85" s="38"/>
      <c r="FG85" s="38"/>
      <c r="FH85" s="38"/>
      <c r="FI85" s="38"/>
      <c r="FJ85" s="38"/>
      <c r="FK85" s="38"/>
      <c r="FL85" s="38"/>
      <c r="FM85" s="38"/>
      <c r="FN85" s="38"/>
      <c r="FO85" s="38"/>
      <c r="FP85" s="38"/>
      <c r="FQ85" s="38"/>
      <c r="FR85" s="38"/>
      <c r="FS85" s="38"/>
      <c r="FT85" s="38"/>
      <c r="FU85" s="38"/>
      <c r="FV85" s="38"/>
      <c r="FW85" s="38"/>
      <c r="FX85" s="38"/>
      <c r="FY85" s="38"/>
      <c r="FZ85" s="38"/>
      <c r="GA85" s="38"/>
    </row>
    <row r="86" spans="3:183" s="22" customFormat="1" x14ac:dyDescent="0.25">
      <c r="C86" s="23"/>
      <c r="D86" s="23"/>
      <c r="E86" s="23"/>
      <c r="F86" s="24"/>
      <c r="G86" s="25"/>
      <c r="H86" s="38"/>
      <c r="I86" s="38"/>
      <c r="J86" s="38"/>
      <c r="K86" s="38"/>
      <c r="L86" s="259"/>
      <c r="M86" s="259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8"/>
      <c r="BL86" s="38"/>
      <c r="BM86" s="38"/>
      <c r="BN86" s="38"/>
      <c r="BO86" s="38"/>
      <c r="BP86" s="38"/>
      <c r="BQ86" s="38"/>
      <c r="BR86" s="38"/>
      <c r="BS86" s="38"/>
      <c r="BT86" s="38"/>
      <c r="BU86" s="38"/>
      <c r="BV86" s="38"/>
      <c r="BW86" s="38"/>
      <c r="BX86" s="38"/>
      <c r="BY86" s="38"/>
      <c r="BZ86" s="38"/>
      <c r="CA86" s="38"/>
      <c r="CB86" s="38"/>
      <c r="CC86" s="38"/>
      <c r="CD86" s="38"/>
      <c r="CE86" s="38"/>
      <c r="CF86" s="38"/>
      <c r="CG86" s="38"/>
      <c r="CH86" s="38"/>
      <c r="CI86" s="38"/>
      <c r="CJ86" s="38"/>
      <c r="CK86" s="38"/>
      <c r="CL86" s="38"/>
      <c r="CM86" s="38"/>
      <c r="CN86" s="38"/>
      <c r="CO86" s="38"/>
      <c r="CP86" s="38"/>
      <c r="CQ86" s="38"/>
      <c r="CR86" s="38"/>
      <c r="CS86" s="38"/>
      <c r="CT86" s="38"/>
      <c r="CU86" s="38"/>
      <c r="CV86" s="38"/>
      <c r="CW86" s="38"/>
      <c r="CX86" s="38"/>
      <c r="CY86" s="38"/>
      <c r="CZ86" s="38"/>
      <c r="DA86" s="38"/>
      <c r="DB86" s="38"/>
      <c r="DC86" s="38"/>
      <c r="DD86" s="38"/>
      <c r="DE86" s="38"/>
      <c r="DF86" s="38"/>
      <c r="DG86" s="38"/>
      <c r="DH86" s="38"/>
      <c r="DI86" s="38"/>
      <c r="DJ86" s="38"/>
      <c r="DK86" s="38"/>
      <c r="DL86" s="38"/>
      <c r="DM86" s="38"/>
      <c r="DN86" s="38"/>
      <c r="DO86" s="38"/>
      <c r="DP86" s="38"/>
      <c r="DQ86" s="38"/>
      <c r="DR86" s="38"/>
      <c r="DS86" s="38"/>
      <c r="DT86" s="38"/>
      <c r="DU86" s="38"/>
      <c r="DV86" s="38"/>
      <c r="DW86" s="38"/>
      <c r="DX86" s="38"/>
      <c r="DY86" s="38"/>
      <c r="DZ86" s="38"/>
      <c r="EA86" s="38"/>
      <c r="EB86" s="38"/>
      <c r="EC86" s="38"/>
      <c r="ED86" s="38"/>
      <c r="EE86" s="38"/>
      <c r="EF86" s="38"/>
      <c r="EG86" s="38"/>
      <c r="EH86" s="38"/>
      <c r="EI86" s="38"/>
      <c r="EJ86" s="38"/>
      <c r="EK86" s="38"/>
      <c r="EL86" s="38"/>
      <c r="EM86" s="38"/>
      <c r="EN86" s="38"/>
      <c r="EO86" s="38"/>
      <c r="EP86" s="38"/>
      <c r="EQ86" s="38"/>
      <c r="ER86" s="38"/>
      <c r="ES86" s="38"/>
      <c r="ET86" s="38"/>
      <c r="EU86" s="38"/>
      <c r="EV86" s="38"/>
      <c r="EW86" s="38"/>
      <c r="EX86" s="38"/>
      <c r="EY86" s="38"/>
      <c r="EZ86" s="38"/>
      <c r="FA86" s="38"/>
      <c r="FB86" s="38"/>
      <c r="FC86" s="38"/>
      <c r="FD86" s="38"/>
      <c r="FE86" s="38"/>
      <c r="FF86" s="38"/>
      <c r="FG86" s="38"/>
      <c r="FH86" s="38"/>
      <c r="FI86" s="38"/>
      <c r="FJ86" s="38"/>
      <c r="FK86" s="38"/>
      <c r="FL86" s="38"/>
      <c r="FM86" s="38"/>
      <c r="FN86" s="38"/>
      <c r="FO86" s="38"/>
      <c r="FP86" s="38"/>
      <c r="FQ86" s="38"/>
      <c r="FR86" s="38"/>
      <c r="FS86" s="38"/>
      <c r="FT86" s="38"/>
      <c r="FU86" s="38"/>
      <c r="FV86" s="38"/>
      <c r="FW86" s="38"/>
      <c r="FX86" s="38"/>
      <c r="FY86" s="38"/>
      <c r="FZ86" s="38"/>
      <c r="GA86" s="38"/>
    </row>
    <row r="87" spans="3:183" s="22" customFormat="1" x14ac:dyDescent="0.25">
      <c r="C87" s="23"/>
      <c r="D87" s="23"/>
      <c r="E87" s="23"/>
      <c r="F87" s="24"/>
      <c r="G87" s="25"/>
      <c r="H87" s="38"/>
      <c r="I87" s="38"/>
      <c r="J87" s="38"/>
      <c r="K87" s="38"/>
      <c r="L87" s="259"/>
      <c r="M87" s="259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38"/>
      <c r="BK87" s="38"/>
      <c r="BL87" s="38"/>
      <c r="BM87" s="38"/>
      <c r="BN87" s="38"/>
      <c r="BO87" s="38"/>
      <c r="BP87" s="38"/>
      <c r="BQ87" s="38"/>
      <c r="BR87" s="38"/>
      <c r="BS87" s="38"/>
      <c r="BT87" s="38"/>
      <c r="BU87" s="38"/>
      <c r="BV87" s="38"/>
      <c r="BW87" s="38"/>
      <c r="BX87" s="38"/>
      <c r="BY87" s="38"/>
      <c r="BZ87" s="38"/>
      <c r="CA87" s="38"/>
      <c r="CB87" s="38"/>
      <c r="CC87" s="38"/>
      <c r="CD87" s="38"/>
      <c r="CE87" s="38"/>
      <c r="CF87" s="38"/>
      <c r="CG87" s="38"/>
      <c r="CH87" s="38"/>
      <c r="CI87" s="38"/>
      <c r="CJ87" s="38"/>
      <c r="CK87" s="38"/>
      <c r="CL87" s="38"/>
      <c r="CM87" s="38"/>
      <c r="CN87" s="38"/>
      <c r="CO87" s="38"/>
      <c r="CP87" s="38"/>
      <c r="CQ87" s="38"/>
      <c r="CR87" s="38"/>
      <c r="CS87" s="38"/>
      <c r="CT87" s="38"/>
      <c r="CU87" s="38"/>
      <c r="CV87" s="38"/>
      <c r="CW87" s="38"/>
      <c r="CX87" s="38"/>
      <c r="CY87" s="38"/>
      <c r="CZ87" s="38"/>
      <c r="DA87" s="38"/>
      <c r="DB87" s="38"/>
      <c r="DC87" s="38"/>
      <c r="DD87" s="38"/>
      <c r="DE87" s="38"/>
      <c r="DF87" s="38"/>
      <c r="DG87" s="38"/>
      <c r="DH87" s="38"/>
      <c r="DI87" s="38"/>
      <c r="DJ87" s="38"/>
      <c r="DK87" s="38"/>
      <c r="DL87" s="38"/>
      <c r="DM87" s="38"/>
      <c r="DN87" s="38"/>
      <c r="DO87" s="38"/>
      <c r="DP87" s="38"/>
      <c r="DQ87" s="38"/>
      <c r="DR87" s="38"/>
      <c r="DS87" s="38"/>
      <c r="DT87" s="38"/>
      <c r="DU87" s="38"/>
      <c r="DV87" s="38"/>
      <c r="DW87" s="38"/>
      <c r="DX87" s="38"/>
      <c r="DY87" s="38"/>
      <c r="DZ87" s="38"/>
      <c r="EA87" s="38"/>
      <c r="EB87" s="38"/>
      <c r="EC87" s="38"/>
      <c r="ED87" s="38"/>
      <c r="EE87" s="38"/>
      <c r="EF87" s="38"/>
      <c r="EG87" s="38"/>
      <c r="EH87" s="38"/>
      <c r="EI87" s="38"/>
      <c r="EJ87" s="38"/>
      <c r="EK87" s="38"/>
      <c r="EL87" s="38"/>
      <c r="EM87" s="38"/>
      <c r="EN87" s="38"/>
      <c r="EO87" s="38"/>
      <c r="EP87" s="38"/>
      <c r="EQ87" s="38"/>
      <c r="ER87" s="38"/>
      <c r="ES87" s="38"/>
      <c r="ET87" s="38"/>
      <c r="EU87" s="38"/>
      <c r="EV87" s="38"/>
      <c r="EW87" s="38"/>
      <c r="EX87" s="38"/>
      <c r="EY87" s="38"/>
      <c r="EZ87" s="38"/>
      <c r="FA87" s="38"/>
      <c r="FB87" s="38"/>
      <c r="FC87" s="38"/>
      <c r="FD87" s="38"/>
      <c r="FE87" s="38"/>
      <c r="FF87" s="38"/>
      <c r="FG87" s="38"/>
      <c r="FH87" s="38"/>
      <c r="FI87" s="38"/>
      <c r="FJ87" s="38"/>
      <c r="FK87" s="38"/>
      <c r="FL87" s="38"/>
      <c r="FM87" s="38"/>
      <c r="FN87" s="38"/>
      <c r="FO87" s="38"/>
      <c r="FP87" s="38"/>
      <c r="FQ87" s="38"/>
      <c r="FR87" s="38"/>
      <c r="FS87" s="38"/>
      <c r="FT87" s="38"/>
      <c r="FU87" s="38"/>
      <c r="FV87" s="38"/>
      <c r="FW87" s="38"/>
      <c r="FX87" s="38"/>
      <c r="FY87" s="38"/>
      <c r="FZ87" s="38"/>
      <c r="GA87" s="38"/>
    </row>
    <row r="88" spans="3:183" s="22" customFormat="1" x14ac:dyDescent="0.25">
      <c r="C88" s="23"/>
      <c r="D88" s="23"/>
      <c r="E88" s="23"/>
      <c r="F88" s="24"/>
      <c r="G88" s="25"/>
      <c r="H88" s="38"/>
      <c r="I88" s="38"/>
      <c r="J88" s="38"/>
      <c r="K88" s="38"/>
      <c r="L88" s="259"/>
      <c r="M88" s="259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  <c r="BK88" s="38"/>
      <c r="BL88" s="38"/>
      <c r="BM88" s="38"/>
      <c r="BN88" s="38"/>
      <c r="BO88" s="38"/>
      <c r="BP88" s="38"/>
      <c r="BQ88" s="38"/>
      <c r="BR88" s="38"/>
      <c r="BS88" s="38"/>
      <c r="BT88" s="38"/>
      <c r="BU88" s="38"/>
      <c r="BV88" s="38"/>
      <c r="BW88" s="38"/>
      <c r="BX88" s="38"/>
      <c r="BY88" s="38"/>
      <c r="BZ88" s="38"/>
      <c r="CA88" s="38"/>
      <c r="CB88" s="38"/>
      <c r="CC88" s="38"/>
      <c r="CD88" s="38"/>
      <c r="CE88" s="38"/>
      <c r="CF88" s="38"/>
      <c r="CG88" s="38"/>
      <c r="CH88" s="38"/>
      <c r="CI88" s="38"/>
      <c r="CJ88" s="38"/>
      <c r="CK88" s="38"/>
      <c r="CL88" s="38"/>
      <c r="CM88" s="38"/>
      <c r="CN88" s="38"/>
      <c r="CO88" s="38"/>
      <c r="CP88" s="38"/>
      <c r="CQ88" s="38"/>
      <c r="CR88" s="38"/>
      <c r="CS88" s="38"/>
      <c r="CT88" s="38"/>
      <c r="CU88" s="38"/>
      <c r="CV88" s="38"/>
      <c r="CW88" s="38"/>
      <c r="CX88" s="38"/>
      <c r="CY88" s="38"/>
      <c r="CZ88" s="38"/>
      <c r="DA88" s="38"/>
      <c r="DB88" s="38"/>
      <c r="DC88" s="38"/>
      <c r="DD88" s="38"/>
      <c r="DE88" s="38"/>
      <c r="DF88" s="38"/>
      <c r="DG88" s="38"/>
      <c r="DH88" s="38"/>
      <c r="DI88" s="38"/>
      <c r="DJ88" s="38"/>
      <c r="DK88" s="38"/>
      <c r="DL88" s="38"/>
      <c r="DM88" s="38"/>
      <c r="DN88" s="38"/>
      <c r="DO88" s="38"/>
      <c r="DP88" s="38"/>
      <c r="DQ88" s="38"/>
      <c r="DR88" s="38"/>
      <c r="DS88" s="38"/>
      <c r="DT88" s="38"/>
      <c r="DU88" s="38"/>
      <c r="DV88" s="38"/>
      <c r="DW88" s="38"/>
      <c r="DX88" s="38"/>
      <c r="DY88" s="38"/>
      <c r="DZ88" s="38"/>
      <c r="EA88" s="38"/>
      <c r="EB88" s="38"/>
      <c r="EC88" s="38"/>
      <c r="ED88" s="38"/>
      <c r="EE88" s="38"/>
      <c r="EF88" s="38"/>
      <c r="EG88" s="38"/>
      <c r="EH88" s="38"/>
      <c r="EI88" s="38"/>
      <c r="EJ88" s="38"/>
      <c r="EK88" s="38"/>
      <c r="EL88" s="38"/>
      <c r="EM88" s="38"/>
      <c r="EN88" s="38"/>
      <c r="EO88" s="38"/>
      <c r="EP88" s="38"/>
      <c r="EQ88" s="38"/>
      <c r="ER88" s="38"/>
      <c r="ES88" s="38"/>
      <c r="ET88" s="38"/>
      <c r="EU88" s="38"/>
      <c r="EV88" s="38"/>
      <c r="EW88" s="38"/>
      <c r="EX88" s="38"/>
      <c r="EY88" s="38"/>
      <c r="EZ88" s="38"/>
      <c r="FA88" s="38"/>
      <c r="FB88" s="38"/>
      <c r="FC88" s="38"/>
      <c r="FD88" s="38"/>
      <c r="FE88" s="38"/>
      <c r="FF88" s="38"/>
      <c r="FG88" s="38"/>
      <c r="FH88" s="38"/>
      <c r="FI88" s="38"/>
      <c r="FJ88" s="38"/>
      <c r="FK88" s="38"/>
      <c r="FL88" s="38"/>
      <c r="FM88" s="38"/>
      <c r="FN88" s="38"/>
      <c r="FO88" s="38"/>
      <c r="FP88" s="38"/>
      <c r="FQ88" s="38"/>
      <c r="FR88" s="38"/>
      <c r="FS88" s="38"/>
      <c r="FT88" s="38"/>
      <c r="FU88" s="38"/>
      <c r="FV88" s="38"/>
      <c r="FW88" s="38"/>
      <c r="FX88" s="38"/>
      <c r="FY88" s="38"/>
      <c r="FZ88" s="38"/>
      <c r="GA88" s="38"/>
    </row>
    <row r="89" spans="3:183" s="22" customFormat="1" x14ac:dyDescent="0.25">
      <c r="C89" s="23"/>
      <c r="D89" s="23"/>
      <c r="E89" s="23"/>
      <c r="F89" s="24"/>
      <c r="G89" s="25"/>
      <c r="H89" s="38"/>
      <c r="I89" s="38"/>
      <c r="J89" s="38"/>
      <c r="K89" s="38"/>
      <c r="L89" s="259"/>
      <c r="M89" s="259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8"/>
      <c r="BL89" s="38"/>
      <c r="BM89" s="38"/>
      <c r="BN89" s="38"/>
      <c r="BO89" s="38"/>
      <c r="BP89" s="38"/>
      <c r="BQ89" s="38"/>
      <c r="BR89" s="38"/>
      <c r="BS89" s="38"/>
      <c r="BT89" s="38"/>
      <c r="BU89" s="38"/>
      <c r="BV89" s="38"/>
      <c r="BW89" s="38"/>
      <c r="BX89" s="38"/>
      <c r="BY89" s="38"/>
      <c r="BZ89" s="38"/>
      <c r="CA89" s="38"/>
      <c r="CB89" s="38"/>
      <c r="CC89" s="38"/>
      <c r="CD89" s="38"/>
      <c r="CE89" s="38"/>
      <c r="CF89" s="38"/>
      <c r="CG89" s="38"/>
      <c r="CH89" s="38"/>
      <c r="CI89" s="38"/>
      <c r="CJ89" s="38"/>
      <c r="CK89" s="38"/>
      <c r="CL89" s="38"/>
      <c r="CM89" s="38"/>
      <c r="CN89" s="38"/>
      <c r="CO89" s="38"/>
      <c r="CP89" s="38"/>
      <c r="CQ89" s="38"/>
      <c r="CR89" s="38"/>
      <c r="CS89" s="38"/>
      <c r="CT89" s="38"/>
      <c r="CU89" s="38"/>
      <c r="CV89" s="38"/>
      <c r="CW89" s="38"/>
      <c r="CX89" s="38"/>
      <c r="CY89" s="38"/>
      <c r="CZ89" s="38"/>
      <c r="DA89" s="38"/>
      <c r="DB89" s="38"/>
      <c r="DC89" s="38"/>
      <c r="DD89" s="38"/>
      <c r="DE89" s="38"/>
      <c r="DF89" s="38"/>
      <c r="DG89" s="38"/>
      <c r="DH89" s="38"/>
      <c r="DI89" s="38"/>
      <c r="DJ89" s="38"/>
      <c r="DK89" s="38"/>
      <c r="DL89" s="38"/>
      <c r="DM89" s="38"/>
      <c r="DN89" s="38"/>
      <c r="DO89" s="38"/>
      <c r="DP89" s="38"/>
      <c r="DQ89" s="38"/>
      <c r="DR89" s="38"/>
      <c r="DS89" s="38"/>
      <c r="DT89" s="38"/>
      <c r="DU89" s="38"/>
      <c r="DV89" s="38"/>
      <c r="DW89" s="38"/>
      <c r="DX89" s="38"/>
      <c r="DY89" s="38"/>
      <c r="DZ89" s="38"/>
      <c r="EA89" s="38"/>
      <c r="EB89" s="38"/>
      <c r="EC89" s="38"/>
      <c r="ED89" s="38"/>
      <c r="EE89" s="38"/>
      <c r="EF89" s="38"/>
      <c r="EG89" s="38"/>
      <c r="EH89" s="38"/>
      <c r="EI89" s="38"/>
      <c r="EJ89" s="38"/>
      <c r="EK89" s="38"/>
      <c r="EL89" s="38"/>
      <c r="EM89" s="38"/>
      <c r="EN89" s="38"/>
      <c r="EO89" s="38"/>
      <c r="EP89" s="38"/>
      <c r="EQ89" s="38"/>
      <c r="ER89" s="38"/>
      <c r="ES89" s="38"/>
      <c r="ET89" s="38"/>
      <c r="EU89" s="38"/>
      <c r="EV89" s="38"/>
      <c r="EW89" s="38"/>
      <c r="EX89" s="38"/>
      <c r="EY89" s="38"/>
      <c r="EZ89" s="38"/>
      <c r="FA89" s="38"/>
      <c r="FB89" s="38"/>
      <c r="FC89" s="38"/>
      <c r="FD89" s="38"/>
      <c r="FE89" s="38"/>
      <c r="FF89" s="38"/>
      <c r="FG89" s="38"/>
      <c r="FH89" s="38"/>
      <c r="FI89" s="38"/>
      <c r="FJ89" s="38"/>
      <c r="FK89" s="38"/>
      <c r="FL89" s="38"/>
      <c r="FM89" s="38"/>
      <c r="FN89" s="38"/>
      <c r="FO89" s="38"/>
      <c r="FP89" s="38"/>
      <c r="FQ89" s="38"/>
      <c r="FR89" s="38"/>
      <c r="FS89" s="38"/>
      <c r="FT89" s="38"/>
      <c r="FU89" s="38"/>
      <c r="FV89" s="38"/>
      <c r="FW89" s="38"/>
      <c r="FX89" s="38"/>
      <c r="FY89" s="38"/>
      <c r="FZ89" s="38"/>
      <c r="GA89" s="38"/>
    </row>
    <row r="90" spans="3:183" s="22" customFormat="1" x14ac:dyDescent="0.25">
      <c r="C90" s="23"/>
      <c r="D90" s="23"/>
      <c r="E90" s="23"/>
      <c r="F90" s="24"/>
      <c r="G90" s="25"/>
      <c r="H90" s="38"/>
      <c r="I90" s="38"/>
      <c r="J90" s="38"/>
      <c r="K90" s="38"/>
      <c r="L90" s="259"/>
      <c r="M90" s="259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  <c r="BK90" s="38"/>
      <c r="BL90" s="38"/>
      <c r="BM90" s="38"/>
      <c r="BN90" s="38"/>
      <c r="BO90" s="38"/>
      <c r="BP90" s="38"/>
      <c r="BQ90" s="38"/>
      <c r="BR90" s="38"/>
      <c r="BS90" s="38"/>
      <c r="BT90" s="38"/>
      <c r="BU90" s="38"/>
      <c r="BV90" s="38"/>
      <c r="BW90" s="38"/>
      <c r="BX90" s="38"/>
      <c r="BY90" s="38"/>
      <c r="BZ90" s="38"/>
      <c r="CA90" s="38"/>
      <c r="CB90" s="38"/>
      <c r="CC90" s="38"/>
      <c r="CD90" s="38"/>
      <c r="CE90" s="38"/>
      <c r="CF90" s="38"/>
      <c r="CG90" s="38"/>
      <c r="CH90" s="38"/>
      <c r="CI90" s="38"/>
      <c r="CJ90" s="38"/>
      <c r="CK90" s="38"/>
      <c r="CL90" s="38"/>
      <c r="CM90" s="38"/>
      <c r="CN90" s="38"/>
      <c r="CO90" s="38"/>
      <c r="CP90" s="38"/>
      <c r="CQ90" s="38"/>
      <c r="CR90" s="38"/>
      <c r="CS90" s="38"/>
      <c r="CT90" s="38"/>
      <c r="CU90" s="38"/>
      <c r="CV90" s="38"/>
      <c r="CW90" s="38"/>
      <c r="CX90" s="38"/>
      <c r="CY90" s="38"/>
      <c r="CZ90" s="38"/>
      <c r="DA90" s="38"/>
      <c r="DB90" s="38"/>
      <c r="DC90" s="38"/>
      <c r="DD90" s="38"/>
      <c r="DE90" s="38"/>
      <c r="DF90" s="38"/>
      <c r="DG90" s="38"/>
      <c r="DH90" s="38"/>
      <c r="DI90" s="38"/>
      <c r="DJ90" s="38"/>
      <c r="DK90" s="38"/>
      <c r="DL90" s="38"/>
      <c r="DM90" s="38"/>
      <c r="DN90" s="38"/>
      <c r="DO90" s="38"/>
      <c r="DP90" s="38"/>
      <c r="DQ90" s="38"/>
      <c r="DR90" s="38"/>
      <c r="DS90" s="38"/>
      <c r="DT90" s="38"/>
      <c r="DU90" s="38"/>
      <c r="DV90" s="38"/>
      <c r="DW90" s="38"/>
      <c r="DX90" s="38"/>
      <c r="DY90" s="38"/>
      <c r="DZ90" s="38"/>
      <c r="EA90" s="38"/>
      <c r="EB90" s="38"/>
      <c r="EC90" s="38"/>
      <c r="ED90" s="38"/>
      <c r="EE90" s="38"/>
      <c r="EF90" s="38"/>
      <c r="EG90" s="38"/>
      <c r="EH90" s="38"/>
      <c r="EI90" s="38"/>
      <c r="EJ90" s="38"/>
      <c r="EK90" s="38"/>
      <c r="EL90" s="38"/>
      <c r="EM90" s="38"/>
      <c r="EN90" s="38"/>
      <c r="EO90" s="38"/>
      <c r="EP90" s="38"/>
      <c r="EQ90" s="38"/>
      <c r="ER90" s="38"/>
      <c r="ES90" s="38"/>
      <c r="ET90" s="38"/>
      <c r="EU90" s="38"/>
      <c r="EV90" s="38"/>
      <c r="EW90" s="38"/>
      <c r="EX90" s="38"/>
      <c r="EY90" s="38"/>
      <c r="EZ90" s="38"/>
      <c r="FA90" s="38"/>
      <c r="FB90" s="38"/>
      <c r="FC90" s="38"/>
      <c r="FD90" s="38"/>
      <c r="FE90" s="38"/>
      <c r="FF90" s="38"/>
      <c r="FG90" s="38"/>
      <c r="FH90" s="38"/>
      <c r="FI90" s="38"/>
      <c r="FJ90" s="38"/>
      <c r="FK90" s="38"/>
      <c r="FL90" s="38"/>
      <c r="FM90" s="38"/>
      <c r="FN90" s="38"/>
      <c r="FO90" s="38"/>
      <c r="FP90" s="38"/>
      <c r="FQ90" s="38"/>
      <c r="FR90" s="38"/>
      <c r="FS90" s="38"/>
      <c r="FT90" s="38"/>
      <c r="FU90" s="38"/>
      <c r="FV90" s="38"/>
      <c r="FW90" s="38"/>
      <c r="FX90" s="38"/>
      <c r="FY90" s="38"/>
      <c r="FZ90" s="38"/>
      <c r="GA90" s="38"/>
    </row>
    <row r="91" spans="3:183" s="22" customFormat="1" x14ac:dyDescent="0.25">
      <c r="C91" s="23"/>
      <c r="D91" s="23"/>
      <c r="E91" s="23"/>
      <c r="F91" s="24"/>
      <c r="G91" s="25"/>
      <c r="H91" s="38"/>
      <c r="I91" s="38"/>
      <c r="J91" s="38"/>
      <c r="K91" s="38"/>
      <c r="L91" s="259"/>
      <c r="M91" s="259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38"/>
      <c r="BO91" s="38"/>
      <c r="BP91" s="38"/>
      <c r="BQ91" s="38"/>
      <c r="BR91" s="38"/>
      <c r="BS91" s="38"/>
      <c r="BT91" s="38"/>
      <c r="BU91" s="38"/>
      <c r="BV91" s="38"/>
      <c r="BW91" s="38"/>
      <c r="BX91" s="38"/>
      <c r="BY91" s="38"/>
      <c r="BZ91" s="38"/>
      <c r="CA91" s="38"/>
      <c r="CB91" s="38"/>
      <c r="CC91" s="38"/>
      <c r="CD91" s="38"/>
      <c r="CE91" s="38"/>
      <c r="CF91" s="38"/>
      <c r="CG91" s="38"/>
      <c r="CH91" s="38"/>
      <c r="CI91" s="38"/>
      <c r="CJ91" s="38"/>
      <c r="CK91" s="38"/>
      <c r="CL91" s="38"/>
      <c r="CM91" s="38"/>
      <c r="CN91" s="38"/>
      <c r="CO91" s="38"/>
      <c r="CP91" s="38"/>
      <c r="CQ91" s="38"/>
      <c r="CR91" s="38"/>
      <c r="CS91" s="38"/>
      <c r="CT91" s="38"/>
      <c r="CU91" s="38"/>
      <c r="CV91" s="38"/>
      <c r="CW91" s="38"/>
      <c r="CX91" s="38"/>
      <c r="CY91" s="38"/>
      <c r="CZ91" s="38"/>
      <c r="DA91" s="38"/>
      <c r="DB91" s="38"/>
      <c r="DC91" s="38"/>
      <c r="DD91" s="38"/>
      <c r="DE91" s="38"/>
      <c r="DF91" s="38"/>
      <c r="DG91" s="38"/>
      <c r="DH91" s="38"/>
      <c r="DI91" s="38"/>
      <c r="DJ91" s="38"/>
      <c r="DK91" s="38"/>
      <c r="DL91" s="38"/>
      <c r="DM91" s="38"/>
      <c r="DN91" s="38"/>
      <c r="DO91" s="38"/>
      <c r="DP91" s="38"/>
      <c r="DQ91" s="38"/>
      <c r="DR91" s="38"/>
      <c r="DS91" s="38"/>
      <c r="DT91" s="38"/>
      <c r="DU91" s="38"/>
      <c r="DV91" s="38"/>
      <c r="DW91" s="38"/>
      <c r="DX91" s="38"/>
      <c r="DY91" s="38"/>
      <c r="DZ91" s="38"/>
      <c r="EA91" s="38"/>
      <c r="EB91" s="38"/>
      <c r="EC91" s="38"/>
      <c r="ED91" s="38"/>
      <c r="EE91" s="38"/>
      <c r="EF91" s="38"/>
      <c r="EG91" s="38"/>
      <c r="EH91" s="38"/>
      <c r="EI91" s="38"/>
      <c r="EJ91" s="38"/>
      <c r="EK91" s="38"/>
      <c r="EL91" s="38"/>
      <c r="EM91" s="38"/>
      <c r="EN91" s="38"/>
      <c r="EO91" s="38"/>
      <c r="EP91" s="38"/>
      <c r="EQ91" s="38"/>
      <c r="ER91" s="38"/>
      <c r="ES91" s="38"/>
      <c r="ET91" s="38"/>
      <c r="EU91" s="38"/>
      <c r="EV91" s="38"/>
      <c r="EW91" s="38"/>
      <c r="EX91" s="38"/>
      <c r="EY91" s="38"/>
      <c r="EZ91" s="38"/>
      <c r="FA91" s="38"/>
      <c r="FB91" s="38"/>
      <c r="FC91" s="38"/>
      <c r="FD91" s="38"/>
      <c r="FE91" s="38"/>
      <c r="FF91" s="38"/>
      <c r="FG91" s="38"/>
      <c r="FH91" s="38"/>
      <c r="FI91" s="38"/>
      <c r="FJ91" s="38"/>
      <c r="FK91" s="38"/>
      <c r="FL91" s="38"/>
      <c r="FM91" s="38"/>
      <c r="FN91" s="38"/>
      <c r="FO91" s="38"/>
      <c r="FP91" s="38"/>
      <c r="FQ91" s="38"/>
      <c r="FR91" s="38"/>
      <c r="FS91" s="38"/>
      <c r="FT91" s="38"/>
      <c r="FU91" s="38"/>
      <c r="FV91" s="38"/>
      <c r="FW91" s="38"/>
      <c r="FX91" s="38"/>
      <c r="FY91" s="38"/>
      <c r="FZ91" s="38"/>
      <c r="GA91" s="38"/>
    </row>
    <row r="92" spans="3:183" s="22" customFormat="1" x14ac:dyDescent="0.25">
      <c r="C92" s="23"/>
      <c r="D92" s="23"/>
      <c r="E92" s="23"/>
      <c r="F92" s="24"/>
      <c r="G92" s="25"/>
      <c r="H92" s="38"/>
      <c r="I92" s="38"/>
      <c r="J92" s="38"/>
      <c r="K92" s="38"/>
      <c r="L92" s="259"/>
      <c r="M92" s="259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38"/>
      <c r="BO92" s="38"/>
      <c r="BP92" s="38"/>
      <c r="BQ92" s="38"/>
      <c r="BR92" s="38"/>
      <c r="BS92" s="38"/>
      <c r="BT92" s="38"/>
      <c r="BU92" s="38"/>
      <c r="BV92" s="38"/>
      <c r="BW92" s="38"/>
      <c r="BX92" s="38"/>
      <c r="BY92" s="38"/>
      <c r="BZ92" s="38"/>
      <c r="CA92" s="38"/>
      <c r="CB92" s="38"/>
      <c r="CC92" s="38"/>
      <c r="CD92" s="38"/>
      <c r="CE92" s="38"/>
      <c r="CF92" s="38"/>
      <c r="CG92" s="38"/>
      <c r="CH92" s="38"/>
      <c r="CI92" s="38"/>
      <c r="CJ92" s="38"/>
      <c r="CK92" s="38"/>
      <c r="CL92" s="38"/>
      <c r="CM92" s="38"/>
      <c r="CN92" s="38"/>
      <c r="CO92" s="38"/>
      <c r="CP92" s="38"/>
      <c r="CQ92" s="38"/>
      <c r="CR92" s="38"/>
      <c r="CS92" s="38"/>
      <c r="CT92" s="38"/>
      <c r="CU92" s="38"/>
      <c r="CV92" s="38"/>
      <c r="CW92" s="38"/>
      <c r="CX92" s="38"/>
      <c r="CY92" s="38"/>
      <c r="CZ92" s="38"/>
      <c r="DA92" s="38"/>
      <c r="DB92" s="38"/>
      <c r="DC92" s="38"/>
      <c r="DD92" s="38"/>
      <c r="DE92" s="38"/>
      <c r="DF92" s="38"/>
      <c r="DG92" s="38"/>
      <c r="DH92" s="38"/>
      <c r="DI92" s="38"/>
      <c r="DJ92" s="38"/>
      <c r="DK92" s="38"/>
      <c r="DL92" s="38"/>
      <c r="DM92" s="38"/>
      <c r="DN92" s="38"/>
      <c r="DO92" s="38"/>
      <c r="DP92" s="38"/>
      <c r="DQ92" s="38"/>
      <c r="DR92" s="38"/>
      <c r="DS92" s="38"/>
      <c r="DT92" s="38"/>
      <c r="DU92" s="38"/>
      <c r="DV92" s="38"/>
      <c r="DW92" s="38"/>
      <c r="DX92" s="38"/>
      <c r="DY92" s="38"/>
      <c r="DZ92" s="38"/>
      <c r="EA92" s="38"/>
      <c r="EB92" s="38"/>
      <c r="EC92" s="38"/>
      <c r="ED92" s="38"/>
      <c r="EE92" s="38"/>
      <c r="EF92" s="38"/>
      <c r="EG92" s="38"/>
      <c r="EH92" s="38"/>
      <c r="EI92" s="38"/>
      <c r="EJ92" s="38"/>
      <c r="EK92" s="38"/>
      <c r="EL92" s="38"/>
      <c r="EM92" s="38"/>
      <c r="EN92" s="38"/>
      <c r="EO92" s="38"/>
      <c r="EP92" s="38"/>
      <c r="EQ92" s="38"/>
      <c r="ER92" s="38"/>
      <c r="ES92" s="38"/>
      <c r="ET92" s="38"/>
      <c r="EU92" s="38"/>
      <c r="EV92" s="38"/>
      <c r="EW92" s="38"/>
      <c r="EX92" s="38"/>
      <c r="EY92" s="38"/>
      <c r="EZ92" s="38"/>
      <c r="FA92" s="38"/>
      <c r="FB92" s="38"/>
      <c r="FC92" s="38"/>
      <c r="FD92" s="38"/>
      <c r="FE92" s="38"/>
      <c r="FF92" s="38"/>
      <c r="FG92" s="38"/>
      <c r="FH92" s="38"/>
      <c r="FI92" s="38"/>
      <c r="FJ92" s="38"/>
      <c r="FK92" s="38"/>
      <c r="FL92" s="38"/>
      <c r="FM92" s="38"/>
      <c r="FN92" s="38"/>
      <c r="FO92" s="38"/>
      <c r="FP92" s="38"/>
      <c r="FQ92" s="38"/>
      <c r="FR92" s="38"/>
      <c r="FS92" s="38"/>
      <c r="FT92" s="38"/>
      <c r="FU92" s="38"/>
      <c r="FV92" s="38"/>
      <c r="FW92" s="38"/>
      <c r="FX92" s="38"/>
      <c r="FY92" s="38"/>
      <c r="FZ92" s="38"/>
      <c r="GA92" s="38"/>
    </row>
    <row r="93" spans="3:183" s="22" customFormat="1" x14ac:dyDescent="0.25">
      <c r="C93" s="23"/>
      <c r="D93" s="23"/>
      <c r="E93" s="23"/>
      <c r="F93" s="24"/>
      <c r="G93" s="25"/>
      <c r="H93" s="38"/>
      <c r="I93" s="38"/>
      <c r="J93" s="38"/>
      <c r="K93" s="38"/>
      <c r="L93" s="259"/>
      <c r="M93" s="259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38"/>
      <c r="BO93" s="38"/>
      <c r="BP93" s="38"/>
      <c r="BQ93" s="38"/>
      <c r="BR93" s="38"/>
      <c r="BS93" s="38"/>
      <c r="BT93" s="38"/>
      <c r="BU93" s="38"/>
      <c r="BV93" s="38"/>
      <c r="BW93" s="38"/>
      <c r="BX93" s="38"/>
      <c r="BY93" s="38"/>
      <c r="BZ93" s="38"/>
      <c r="CA93" s="38"/>
      <c r="CB93" s="38"/>
      <c r="CC93" s="38"/>
      <c r="CD93" s="38"/>
      <c r="CE93" s="38"/>
      <c r="CF93" s="38"/>
      <c r="CG93" s="38"/>
      <c r="CH93" s="38"/>
      <c r="CI93" s="38"/>
      <c r="CJ93" s="38"/>
      <c r="CK93" s="38"/>
      <c r="CL93" s="38"/>
      <c r="CM93" s="38"/>
      <c r="CN93" s="38"/>
      <c r="CO93" s="38"/>
      <c r="CP93" s="38"/>
      <c r="CQ93" s="38"/>
      <c r="CR93" s="38"/>
      <c r="CS93" s="38"/>
      <c r="CT93" s="38"/>
      <c r="CU93" s="38"/>
      <c r="CV93" s="38"/>
      <c r="CW93" s="38"/>
      <c r="CX93" s="38"/>
      <c r="CY93" s="38"/>
      <c r="CZ93" s="38"/>
      <c r="DA93" s="38"/>
      <c r="DB93" s="38"/>
      <c r="DC93" s="38"/>
      <c r="DD93" s="38"/>
      <c r="DE93" s="38"/>
      <c r="DF93" s="38"/>
      <c r="DG93" s="38"/>
      <c r="DH93" s="38"/>
      <c r="DI93" s="38"/>
      <c r="DJ93" s="38"/>
      <c r="DK93" s="38"/>
      <c r="DL93" s="38"/>
      <c r="DM93" s="38"/>
      <c r="DN93" s="38"/>
      <c r="DO93" s="38"/>
      <c r="DP93" s="38"/>
      <c r="DQ93" s="38"/>
      <c r="DR93" s="38"/>
      <c r="DS93" s="38"/>
      <c r="DT93" s="38"/>
      <c r="DU93" s="38"/>
      <c r="DV93" s="38"/>
      <c r="DW93" s="38"/>
      <c r="DX93" s="38"/>
      <c r="DY93" s="38"/>
      <c r="DZ93" s="38"/>
      <c r="EA93" s="38"/>
      <c r="EB93" s="38"/>
      <c r="EC93" s="38"/>
      <c r="ED93" s="38"/>
      <c r="EE93" s="38"/>
      <c r="EF93" s="38"/>
      <c r="EG93" s="38"/>
      <c r="EH93" s="38"/>
      <c r="EI93" s="38"/>
      <c r="EJ93" s="38"/>
      <c r="EK93" s="38"/>
      <c r="EL93" s="38"/>
      <c r="EM93" s="38"/>
      <c r="EN93" s="38"/>
      <c r="EO93" s="38"/>
      <c r="EP93" s="38"/>
      <c r="EQ93" s="38"/>
      <c r="ER93" s="38"/>
      <c r="ES93" s="38"/>
      <c r="ET93" s="38"/>
      <c r="EU93" s="38"/>
      <c r="EV93" s="38"/>
      <c r="EW93" s="38"/>
      <c r="EX93" s="38"/>
      <c r="EY93" s="38"/>
      <c r="EZ93" s="38"/>
      <c r="FA93" s="38"/>
      <c r="FB93" s="38"/>
      <c r="FC93" s="38"/>
      <c r="FD93" s="38"/>
      <c r="FE93" s="38"/>
      <c r="FF93" s="38"/>
      <c r="FG93" s="38"/>
      <c r="FH93" s="38"/>
      <c r="FI93" s="38"/>
      <c r="FJ93" s="38"/>
      <c r="FK93" s="38"/>
      <c r="FL93" s="38"/>
      <c r="FM93" s="38"/>
      <c r="FN93" s="38"/>
      <c r="FO93" s="38"/>
      <c r="FP93" s="38"/>
      <c r="FQ93" s="38"/>
      <c r="FR93" s="38"/>
      <c r="FS93" s="38"/>
      <c r="FT93" s="38"/>
      <c r="FU93" s="38"/>
      <c r="FV93" s="38"/>
      <c r="FW93" s="38"/>
      <c r="FX93" s="38"/>
      <c r="FY93" s="38"/>
      <c r="FZ93" s="38"/>
      <c r="GA93" s="38"/>
    </row>
    <row r="94" spans="3:183" s="22" customFormat="1" x14ac:dyDescent="0.25">
      <c r="C94" s="23"/>
      <c r="D94" s="23"/>
      <c r="E94" s="23"/>
      <c r="F94" s="24"/>
      <c r="G94" s="25"/>
      <c r="H94" s="38"/>
      <c r="I94" s="38"/>
      <c r="J94" s="38"/>
      <c r="K94" s="38"/>
      <c r="L94" s="259"/>
      <c r="M94" s="259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38"/>
      <c r="BO94" s="38"/>
      <c r="BP94" s="38"/>
      <c r="BQ94" s="38"/>
      <c r="BR94" s="38"/>
      <c r="BS94" s="38"/>
      <c r="BT94" s="38"/>
      <c r="BU94" s="38"/>
      <c r="BV94" s="38"/>
      <c r="BW94" s="38"/>
      <c r="BX94" s="38"/>
      <c r="BY94" s="38"/>
      <c r="BZ94" s="38"/>
      <c r="CA94" s="38"/>
      <c r="CB94" s="38"/>
      <c r="CC94" s="38"/>
      <c r="CD94" s="38"/>
      <c r="CE94" s="38"/>
      <c r="CF94" s="38"/>
      <c r="CG94" s="38"/>
      <c r="CH94" s="38"/>
      <c r="CI94" s="38"/>
      <c r="CJ94" s="38"/>
      <c r="CK94" s="38"/>
      <c r="CL94" s="38"/>
      <c r="CM94" s="38"/>
      <c r="CN94" s="38"/>
      <c r="CO94" s="38"/>
      <c r="CP94" s="38"/>
      <c r="CQ94" s="38"/>
      <c r="CR94" s="38"/>
      <c r="CS94" s="38"/>
      <c r="CT94" s="38"/>
      <c r="CU94" s="38"/>
      <c r="CV94" s="38"/>
      <c r="CW94" s="38"/>
      <c r="CX94" s="38"/>
      <c r="CY94" s="38"/>
      <c r="CZ94" s="38"/>
      <c r="DA94" s="38"/>
      <c r="DB94" s="38"/>
      <c r="DC94" s="38"/>
      <c r="DD94" s="38"/>
      <c r="DE94" s="38"/>
      <c r="DF94" s="38"/>
      <c r="DG94" s="38"/>
      <c r="DH94" s="38"/>
      <c r="DI94" s="38"/>
      <c r="DJ94" s="38"/>
      <c r="DK94" s="38"/>
      <c r="DL94" s="38"/>
      <c r="DM94" s="38"/>
      <c r="DN94" s="38"/>
      <c r="DO94" s="38"/>
      <c r="DP94" s="38"/>
      <c r="DQ94" s="38"/>
      <c r="DR94" s="38"/>
      <c r="DS94" s="38"/>
      <c r="DT94" s="38"/>
      <c r="DU94" s="38"/>
      <c r="DV94" s="38"/>
      <c r="DW94" s="38"/>
      <c r="DX94" s="38"/>
      <c r="DY94" s="38"/>
      <c r="DZ94" s="38"/>
      <c r="EA94" s="38"/>
      <c r="EB94" s="38"/>
      <c r="EC94" s="38"/>
      <c r="ED94" s="38"/>
      <c r="EE94" s="38"/>
      <c r="EF94" s="38"/>
      <c r="EG94" s="38"/>
      <c r="EH94" s="38"/>
      <c r="EI94" s="38"/>
      <c r="EJ94" s="38"/>
      <c r="EK94" s="38"/>
      <c r="EL94" s="38"/>
      <c r="EM94" s="38"/>
      <c r="EN94" s="38"/>
      <c r="EO94" s="38"/>
      <c r="EP94" s="38"/>
      <c r="EQ94" s="38"/>
      <c r="ER94" s="38"/>
      <c r="ES94" s="38"/>
      <c r="ET94" s="38"/>
      <c r="EU94" s="38"/>
      <c r="EV94" s="38"/>
      <c r="EW94" s="38"/>
      <c r="EX94" s="38"/>
      <c r="EY94" s="38"/>
      <c r="EZ94" s="38"/>
      <c r="FA94" s="38"/>
      <c r="FB94" s="38"/>
      <c r="FC94" s="38"/>
      <c r="FD94" s="38"/>
      <c r="FE94" s="38"/>
      <c r="FF94" s="38"/>
      <c r="FG94" s="38"/>
      <c r="FH94" s="38"/>
      <c r="FI94" s="38"/>
      <c r="FJ94" s="38"/>
      <c r="FK94" s="38"/>
      <c r="FL94" s="38"/>
      <c r="FM94" s="38"/>
      <c r="FN94" s="38"/>
      <c r="FO94" s="38"/>
      <c r="FP94" s="38"/>
      <c r="FQ94" s="38"/>
      <c r="FR94" s="38"/>
      <c r="FS94" s="38"/>
      <c r="FT94" s="38"/>
      <c r="FU94" s="38"/>
      <c r="FV94" s="38"/>
      <c r="FW94" s="38"/>
      <c r="FX94" s="38"/>
      <c r="FY94" s="38"/>
      <c r="FZ94" s="38"/>
      <c r="GA94" s="38"/>
    </row>
    <row r="95" spans="3:183" s="22" customFormat="1" x14ac:dyDescent="0.25">
      <c r="C95" s="23"/>
      <c r="D95" s="23"/>
      <c r="E95" s="23"/>
      <c r="F95" s="24"/>
      <c r="G95" s="25"/>
      <c r="H95" s="38"/>
      <c r="I95" s="38"/>
      <c r="J95" s="38"/>
      <c r="K95" s="38"/>
      <c r="L95" s="259"/>
      <c r="M95" s="259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38"/>
      <c r="BO95" s="38"/>
      <c r="BP95" s="38"/>
      <c r="BQ95" s="38"/>
      <c r="BR95" s="38"/>
      <c r="BS95" s="38"/>
      <c r="BT95" s="38"/>
      <c r="BU95" s="38"/>
      <c r="BV95" s="38"/>
      <c r="BW95" s="38"/>
      <c r="BX95" s="38"/>
      <c r="BY95" s="38"/>
      <c r="BZ95" s="38"/>
      <c r="CA95" s="38"/>
      <c r="CB95" s="38"/>
      <c r="CC95" s="38"/>
      <c r="CD95" s="38"/>
      <c r="CE95" s="38"/>
      <c r="CF95" s="38"/>
      <c r="CG95" s="38"/>
      <c r="CH95" s="38"/>
      <c r="CI95" s="38"/>
      <c r="CJ95" s="38"/>
      <c r="CK95" s="38"/>
      <c r="CL95" s="38"/>
      <c r="CM95" s="38"/>
      <c r="CN95" s="38"/>
      <c r="CO95" s="38"/>
      <c r="CP95" s="38"/>
      <c r="CQ95" s="38"/>
      <c r="CR95" s="38"/>
      <c r="CS95" s="38"/>
      <c r="CT95" s="38"/>
      <c r="CU95" s="38"/>
      <c r="CV95" s="38"/>
      <c r="CW95" s="38"/>
      <c r="CX95" s="38"/>
      <c r="CY95" s="38"/>
      <c r="CZ95" s="38"/>
      <c r="DA95" s="38"/>
      <c r="DB95" s="38"/>
      <c r="DC95" s="38"/>
      <c r="DD95" s="38"/>
      <c r="DE95" s="38"/>
      <c r="DF95" s="38"/>
      <c r="DG95" s="38"/>
      <c r="DH95" s="38"/>
      <c r="DI95" s="38"/>
      <c r="DJ95" s="38"/>
      <c r="DK95" s="38"/>
      <c r="DL95" s="38"/>
      <c r="DM95" s="38"/>
      <c r="DN95" s="38"/>
      <c r="DO95" s="38"/>
      <c r="DP95" s="38"/>
      <c r="DQ95" s="38"/>
      <c r="DR95" s="38"/>
      <c r="DS95" s="38"/>
      <c r="DT95" s="38"/>
      <c r="DU95" s="38"/>
      <c r="DV95" s="38"/>
      <c r="DW95" s="38"/>
      <c r="DX95" s="38"/>
      <c r="DY95" s="38"/>
      <c r="DZ95" s="38"/>
      <c r="EA95" s="38"/>
      <c r="EB95" s="38"/>
      <c r="EC95" s="38"/>
      <c r="ED95" s="38"/>
      <c r="EE95" s="38"/>
      <c r="EF95" s="38"/>
      <c r="EG95" s="38"/>
      <c r="EH95" s="38"/>
      <c r="EI95" s="38"/>
      <c r="EJ95" s="38"/>
      <c r="EK95" s="38"/>
      <c r="EL95" s="38"/>
      <c r="EM95" s="38"/>
      <c r="EN95" s="38"/>
      <c r="EO95" s="38"/>
      <c r="EP95" s="38"/>
      <c r="EQ95" s="38"/>
      <c r="ER95" s="38"/>
      <c r="ES95" s="38"/>
      <c r="ET95" s="38"/>
      <c r="EU95" s="38"/>
      <c r="EV95" s="38"/>
      <c r="EW95" s="38"/>
      <c r="EX95" s="38"/>
      <c r="EY95" s="38"/>
      <c r="EZ95" s="38"/>
      <c r="FA95" s="38"/>
      <c r="FB95" s="38"/>
      <c r="FC95" s="38"/>
      <c r="FD95" s="38"/>
      <c r="FE95" s="38"/>
      <c r="FF95" s="38"/>
      <c r="FG95" s="38"/>
      <c r="FH95" s="38"/>
      <c r="FI95" s="38"/>
      <c r="FJ95" s="38"/>
      <c r="FK95" s="38"/>
      <c r="FL95" s="38"/>
      <c r="FM95" s="38"/>
      <c r="FN95" s="38"/>
      <c r="FO95" s="38"/>
      <c r="FP95" s="38"/>
      <c r="FQ95" s="38"/>
      <c r="FR95" s="38"/>
      <c r="FS95" s="38"/>
      <c r="FT95" s="38"/>
      <c r="FU95" s="38"/>
      <c r="FV95" s="38"/>
      <c r="FW95" s="38"/>
      <c r="FX95" s="38"/>
      <c r="FY95" s="38"/>
      <c r="FZ95" s="38"/>
      <c r="GA95" s="38"/>
    </row>
    <row r="96" spans="3:183" s="22" customFormat="1" x14ac:dyDescent="0.25">
      <c r="C96" s="23"/>
      <c r="D96" s="23"/>
      <c r="E96" s="23"/>
      <c r="F96" s="24"/>
      <c r="G96" s="25"/>
      <c r="H96" s="38"/>
      <c r="I96" s="38"/>
      <c r="J96" s="38"/>
      <c r="K96" s="38"/>
      <c r="L96" s="259"/>
      <c r="M96" s="259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38"/>
      <c r="BO96" s="38"/>
      <c r="BP96" s="38"/>
      <c r="BQ96" s="38"/>
      <c r="BR96" s="38"/>
      <c r="BS96" s="38"/>
      <c r="BT96" s="38"/>
      <c r="BU96" s="38"/>
      <c r="BV96" s="38"/>
      <c r="BW96" s="38"/>
      <c r="BX96" s="38"/>
      <c r="BY96" s="38"/>
      <c r="BZ96" s="38"/>
      <c r="CA96" s="38"/>
      <c r="CB96" s="38"/>
      <c r="CC96" s="38"/>
      <c r="CD96" s="38"/>
      <c r="CE96" s="38"/>
      <c r="CF96" s="38"/>
      <c r="CG96" s="38"/>
      <c r="CH96" s="38"/>
      <c r="CI96" s="38"/>
      <c r="CJ96" s="38"/>
      <c r="CK96" s="38"/>
      <c r="CL96" s="38"/>
      <c r="CM96" s="38"/>
      <c r="CN96" s="38"/>
      <c r="CO96" s="38"/>
      <c r="CP96" s="38"/>
      <c r="CQ96" s="38"/>
      <c r="CR96" s="38"/>
      <c r="CS96" s="38"/>
      <c r="CT96" s="38"/>
      <c r="CU96" s="38"/>
      <c r="CV96" s="38"/>
      <c r="CW96" s="38"/>
      <c r="CX96" s="38"/>
      <c r="CY96" s="38"/>
      <c r="CZ96" s="38"/>
      <c r="DA96" s="38"/>
      <c r="DB96" s="38"/>
      <c r="DC96" s="38"/>
      <c r="DD96" s="38"/>
      <c r="DE96" s="38"/>
      <c r="DF96" s="38"/>
      <c r="DG96" s="38"/>
      <c r="DH96" s="38"/>
      <c r="DI96" s="38"/>
      <c r="DJ96" s="38"/>
      <c r="DK96" s="38"/>
      <c r="DL96" s="38"/>
      <c r="DM96" s="38"/>
      <c r="DN96" s="38"/>
      <c r="DO96" s="38"/>
      <c r="DP96" s="38"/>
      <c r="DQ96" s="38"/>
      <c r="DR96" s="38"/>
      <c r="DS96" s="38"/>
      <c r="DT96" s="38"/>
      <c r="DU96" s="38"/>
      <c r="DV96" s="38"/>
      <c r="DW96" s="38"/>
      <c r="DX96" s="38"/>
      <c r="DY96" s="38"/>
      <c r="DZ96" s="38"/>
      <c r="EA96" s="38"/>
      <c r="EB96" s="38"/>
      <c r="EC96" s="38"/>
      <c r="ED96" s="38"/>
      <c r="EE96" s="38"/>
      <c r="EF96" s="38"/>
      <c r="EG96" s="38"/>
      <c r="EH96" s="38"/>
      <c r="EI96" s="38"/>
      <c r="EJ96" s="38"/>
      <c r="EK96" s="38"/>
      <c r="EL96" s="38"/>
      <c r="EM96" s="38"/>
      <c r="EN96" s="38"/>
      <c r="EO96" s="38"/>
      <c r="EP96" s="38"/>
      <c r="EQ96" s="38"/>
      <c r="ER96" s="38"/>
      <c r="ES96" s="38"/>
      <c r="ET96" s="38"/>
      <c r="EU96" s="38"/>
      <c r="EV96" s="38"/>
      <c r="EW96" s="38"/>
      <c r="EX96" s="38"/>
      <c r="EY96" s="38"/>
      <c r="EZ96" s="38"/>
      <c r="FA96" s="38"/>
      <c r="FB96" s="38"/>
      <c r="FC96" s="38"/>
      <c r="FD96" s="38"/>
      <c r="FE96" s="38"/>
      <c r="FF96" s="38"/>
      <c r="FG96" s="38"/>
      <c r="FH96" s="38"/>
      <c r="FI96" s="38"/>
      <c r="FJ96" s="38"/>
      <c r="FK96" s="38"/>
      <c r="FL96" s="38"/>
      <c r="FM96" s="38"/>
      <c r="FN96" s="38"/>
      <c r="FO96" s="38"/>
      <c r="FP96" s="38"/>
      <c r="FQ96" s="38"/>
      <c r="FR96" s="38"/>
      <c r="FS96" s="38"/>
      <c r="FT96" s="38"/>
      <c r="FU96" s="38"/>
      <c r="FV96" s="38"/>
      <c r="FW96" s="38"/>
      <c r="FX96" s="38"/>
      <c r="FY96" s="38"/>
      <c r="FZ96" s="38"/>
      <c r="GA96" s="38"/>
    </row>
    <row r="97" spans="3:183" s="22" customFormat="1" x14ac:dyDescent="0.25">
      <c r="C97" s="23"/>
      <c r="D97" s="23"/>
      <c r="E97" s="23"/>
      <c r="F97" s="24"/>
      <c r="G97" s="25"/>
      <c r="H97" s="38"/>
      <c r="I97" s="38"/>
      <c r="J97" s="38"/>
      <c r="K97" s="38"/>
      <c r="L97" s="259"/>
      <c r="M97" s="259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38"/>
      <c r="BO97" s="38"/>
      <c r="BP97" s="38"/>
      <c r="BQ97" s="38"/>
      <c r="BR97" s="38"/>
      <c r="BS97" s="38"/>
      <c r="BT97" s="38"/>
      <c r="BU97" s="38"/>
      <c r="BV97" s="38"/>
      <c r="BW97" s="38"/>
      <c r="BX97" s="38"/>
      <c r="BY97" s="38"/>
      <c r="BZ97" s="38"/>
      <c r="CA97" s="38"/>
      <c r="CB97" s="38"/>
      <c r="CC97" s="38"/>
      <c r="CD97" s="38"/>
      <c r="CE97" s="38"/>
      <c r="CF97" s="38"/>
      <c r="CG97" s="38"/>
      <c r="CH97" s="38"/>
      <c r="CI97" s="38"/>
      <c r="CJ97" s="38"/>
      <c r="CK97" s="38"/>
      <c r="CL97" s="38"/>
      <c r="CM97" s="38"/>
      <c r="CN97" s="38"/>
      <c r="CO97" s="38"/>
      <c r="CP97" s="38"/>
      <c r="CQ97" s="38"/>
      <c r="CR97" s="38"/>
      <c r="CS97" s="38"/>
      <c r="CT97" s="38"/>
      <c r="CU97" s="38"/>
      <c r="CV97" s="38"/>
      <c r="CW97" s="38"/>
      <c r="CX97" s="38"/>
      <c r="CY97" s="38"/>
      <c r="CZ97" s="38"/>
      <c r="DA97" s="38"/>
      <c r="DB97" s="38"/>
      <c r="DC97" s="38"/>
      <c r="DD97" s="38"/>
      <c r="DE97" s="38"/>
      <c r="DF97" s="38"/>
      <c r="DG97" s="38"/>
      <c r="DH97" s="38"/>
      <c r="DI97" s="38"/>
      <c r="DJ97" s="38"/>
      <c r="DK97" s="38"/>
      <c r="DL97" s="38"/>
      <c r="DM97" s="38"/>
      <c r="DN97" s="38"/>
      <c r="DO97" s="38"/>
      <c r="DP97" s="38"/>
      <c r="DQ97" s="38"/>
      <c r="DR97" s="38"/>
      <c r="DS97" s="38"/>
      <c r="DT97" s="38"/>
      <c r="DU97" s="38"/>
      <c r="DV97" s="38"/>
      <c r="DW97" s="38"/>
      <c r="DX97" s="38"/>
      <c r="DY97" s="38"/>
      <c r="DZ97" s="38"/>
      <c r="EA97" s="38"/>
      <c r="EB97" s="38"/>
      <c r="EC97" s="38"/>
      <c r="ED97" s="38"/>
      <c r="EE97" s="38"/>
      <c r="EF97" s="38"/>
      <c r="EG97" s="38"/>
      <c r="EH97" s="38"/>
      <c r="EI97" s="38"/>
      <c r="EJ97" s="38"/>
      <c r="EK97" s="38"/>
      <c r="EL97" s="38"/>
      <c r="EM97" s="38"/>
      <c r="EN97" s="38"/>
      <c r="EO97" s="38"/>
      <c r="EP97" s="38"/>
      <c r="EQ97" s="38"/>
      <c r="ER97" s="38"/>
      <c r="ES97" s="38"/>
      <c r="ET97" s="38"/>
      <c r="EU97" s="38"/>
      <c r="EV97" s="38"/>
      <c r="EW97" s="38"/>
      <c r="EX97" s="38"/>
      <c r="EY97" s="38"/>
      <c r="EZ97" s="38"/>
      <c r="FA97" s="38"/>
      <c r="FB97" s="38"/>
      <c r="FC97" s="38"/>
      <c r="FD97" s="38"/>
      <c r="FE97" s="38"/>
      <c r="FF97" s="38"/>
      <c r="FG97" s="38"/>
      <c r="FH97" s="38"/>
      <c r="FI97" s="38"/>
      <c r="FJ97" s="38"/>
      <c r="FK97" s="38"/>
      <c r="FL97" s="38"/>
      <c r="FM97" s="38"/>
      <c r="FN97" s="38"/>
      <c r="FO97" s="38"/>
      <c r="FP97" s="38"/>
      <c r="FQ97" s="38"/>
      <c r="FR97" s="38"/>
      <c r="FS97" s="38"/>
      <c r="FT97" s="38"/>
      <c r="FU97" s="38"/>
      <c r="FV97" s="38"/>
      <c r="FW97" s="38"/>
      <c r="FX97" s="38"/>
      <c r="FY97" s="38"/>
      <c r="FZ97" s="38"/>
      <c r="GA97" s="38"/>
    </row>
    <row r="98" spans="3:183" s="22" customFormat="1" x14ac:dyDescent="0.25">
      <c r="C98" s="23"/>
      <c r="D98" s="23"/>
      <c r="E98" s="23"/>
      <c r="F98" s="24"/>
      <c r="G98" s="25"/>
      <c r="H98" s="38"/>
      <c r="I98" s="38"/>
      <c r="J98" s="38"/>
      <c r="K98" s="38"/>
      <c r="L98" s="259"/>
      <c r="M98" s="259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8"/>
      <c r="BN98" s="38"/>
      <c r="BO98" s="38"/>
      <c r="BP98" s="38"/>
      <c r="BQ98" s="38"/>
      <c r="BR98" s="38"/>
      <c r="BS98" s="38"/>
      <c r="BT98" s="38"/>
      <c r="BU98" s="38"/>
      <c r="BV98" s="38"/>
      <c r="BW98" s="38"/>
      <c r="BX98" s="38"/>
      <c r="BY98" s="38"/>
      <c r="BZ98" s="38"/>
      <c r="CA98" s="38"/>
      <c r="CB98" s="38"/>
      <c r="CC98" s="38"/>
      <c r="CD98" s="38"/>
      <c r="CE98" s="38"/>
      <c r="CF98" s="38"/>
      <c r="CG98" s="38"/>
      <c r="CH98" s="38"/>
      <c r="CI98" s="38"/>
      <c r="CJ98" s="38"/>
      <c r="CK98" s="38"/>
      <c r="CL98" s="38"/>
      <c r="CM98" s="38"/>
      <c r="CN98" s="38"/>
      <c r="CO98" s="38"/>
      <c r="CP98" s="38"/>
      <c r="CQ98" s="38"/>
      <c r="CR98" s="38"/>
      <c r="CS98" s="38"/>
      <c r="CT98" s="38"/>
      <c r="CU98" s="38"/>
      <c r="CV98" s="38"/>
      <c r="CW98" s="38"/>
      <c r="CX98" s="38"/>
      <c r="CY98" s="38"/>
      <c r="CZ98" s="38"/>
      <c r="DA98" s="38"/>
      <c r="DB98" s="38"/>
      <c r="DC98" s="38"/>
      <c r="DD98" s="38"/>
      <c r="DE98" s="38"/>
      <c r="DF98" s="38"/>
      <c r="DG98" s="38"/>
      <c r="DH98" s="38"/>
      <c r="DI98" s="38"/>
      <c r="DJ98" s="38"/>
      <c r="DK98" s="38"/>
      <c r="DL98" s="38"/>
      <c r="DM98" s="38"/>
      <c r="DN98" s="38"/>
      <c r="DO98" s="38"/>
      <c r="DP98" s="38"/>
      <c r="DQ98" s="38"/>
      <c r="DR98" s="38"/>
      <c r="DS98" s="38"/>
      <c r="DT98" s="38"/>
      <c r="DU98" s="38"/>
      <c r="DV98" s="38"/>
      <c r="DW98" s="38"/>
      <c r="DX98" s="38"/>
      <c r="DY98" s="38"/>
      <c r="DZ98" s="38"/>
      <c r="EA98" s="38"/>
      <c r="EB98" s="38"/>
      <c r="EC98" s="38"/>
      <c r="ED98" s="38"/>
      <c r="EE98" s="38"/>
      <c r="EF98" s="38"/>
      <c r="EG98" s="38"/>
      <c r="EH98" s="38"/>
      <c r="EI98" s="38"/>
      <c r="EJ98" s="38"/>
      <c r="EK98" s="38"/>
      <c r="EL98" s="38"/>
      <c r="EM98" s="38"/>
      <c r="EN98" s="38"/>
      <c r="EO98" s="38"/>
      <c r="EP98" s="38"/>
      <c r="EQ98" s="38"/>
      <c r="ER98" s="38"/>
      <c r="ES98" s="38"/>
      <c r="ET98" s="38"/>
      <c r="EU98" s="38"/>
      <c r="EV98" s="38"/>
      <c r="EW98" s="38"/>
      <c r="EX98" s="38"/>
      <c r="EY98" s="38"/>
      <c r="EZ98" s="38"/>
      <c r="FA98" s="38"/>
      <c r="FB98" s="38"/>
      <c r="FC98" s="38"/>
      <c r="FD98" s="38"/>
      <c r="FE98" s="38"/>
      <c r="FF98" s="38"/>
      <c r="FG98" s="38"/>
      <c r="FH98" s="38"/>
      <c r="FI98" s="38"/>
      <c r="FJ98" s="38"/>
      <c r="FK98" s="38"/>
      <c r="FL98" s="38"/>
      <c r="FM98" s="38"/>
      <c r="FN98" s="38"/>
      <c r="FO98" s="38"/>
      <c r="FP98" s="38"/>
      <c r="FQ98" s="38"/>
      <c r="FR98" s="38"/>
      <c r="FS98" s="38"/>
      <c r="FT98" s="38"/>
      <c r="FU98" s="38"/>
      <c r="FV98" s="38"/>
      <c r="FW98" s="38"/>
      <c r="FX98" s="38"/>
      <c r="FY98" s="38"/>
      <c r="FZ98" s="38"/>
      <c r="GA98" s="38"/>
    </row>
    <row r="99" spans="3:183" s="22" customFormat="1" x14ac:dyDescent="0.25">
      <c r="C99" s="23"/>
      <c r="D99" s="23"/>
      <c r="E99" s="23"/>
      <c r="F99" s="24"/>
      <c r="G99" s="25"/>
      <c r="H99" s="38"/>
      <c r="I99" s="38"/>
      <c r="J99" s="38"/>
      <c r="K99" s="38"/>
      <c r="L99" s="259"/>
      <c r="M99" s="259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8"/>
      <c r="BL99" s="38"/>
      <c r="BM99" s="38"/>
      <c r="BN99" s="38"/>
      <c r="BO99" s="38"/>
      <c r="BP99" s="38"/>
      <c r="BQ99" s="38"/>
      <c r="BR99" s="38"/>
      <c r="BS99" s="38"/>
      <c r="BT99" s="38"/>
      <c r="BU99" s="38"/>
      <c r="BV99" s="38"/>
      <c r="BW99" s="38"/>
      <c r="BX99" s="38"/>
      <c r="BY99" s="38"/>
      <c r="BZ99" s="38"/>
      <c r="CA99" s="38"/>
      <c r="CB99" s="38"/>
      <c r="CC99" s="38"/>
      <c r="CD99" s="38"/>
      <c r="CE99" s="38"/>
      <c r="CF99" s="38"/>
      <c r="CG99" s="38"/>
      <c r="CH99" s="38"/>
      <c r="CI99" s="38"/>
      <c r="CJ99" s="38"/>
      <c r="CK99" s="38"/>
      <c r="CL99" s="38"/>
      <c r="CM99" s="38"/>
      <c r="CN99" s="38"/>
      <c r="CO99" s="38"/>
      <c r="CP99" s="38"/>
      <c r="CQ99" s="38"/>
      <c r="CR99" s="38"/>
      <c r="CS99" s="38"/>
      <c r="CT99" s="38"/>
      <c r="CU99" s="38"/>
      <c r="CV99" s="38"/>
      <c r="CW99" s="38"/>
      <c r="CX99" s="38"/>
      <c r="CY99" s="38"/>
      <c r="CZ99" s="38"/>
      <c r="DA99" s="38"/>
      <c r="DB99" s="38"/>
      <c r="DC99" s="38"/>
      <c r="DD99" s="38"/>
      <c r="DE99" s="38"/>
      <c r="DF99" s="38"/>
      <c r="DG99" s="38"/>
      <c r="DH99" s="38"/>
      <c r="DI99" s="38"/>
      <c r="DJ99" s="38"/>
      <c r="DK99" s="38"/>
      <c r="DL99" s="38"/>
      <c r="DM99" s="38"/>
      <c r="DN99" s="38"/>
      <c r="DO99" s="38"/>
      <c r="DP99" s="38"/>
      <c r="DQ99" s="38"/>
      <c r="DR99" s="38"/>
      <c r="DS99" s="38"/>
      <c r="DT99" s="38"/>
      <c r="DU99" s="38"/>
      <c r="DV99" s="38"/>
      <c r="DW99" s="38"/>
      <c r="DX99" s="38"/>
      <c r="DY99" s="38"/>
      <c r="DZ99" s="38"/>
      <c r="EA99" s="38"/>
      <c r="EB99" s="38"/>
      <c r="EC99" s="38"/>
      <c r="ED99" s="38"/>
      <c r="EE99" s="38"/>
      <c r="EF99" s="38"/>
      <c r="EG99" s="38"/>
      <c r="EH99" s="38"/>
      <c r="EI99" s="38"/>
      <c r="EJ99" s="38"/>
      <c r="EK99" s="38"/>
      <c r="EL99" s="38"/>
      <c r="EM99" s="38"/>
      <c r="EN99" s="38"/>
      <c r="EO99" s="38"/>
      <c r="EP99" s="38"/>
      <c r="EQ99" s="38"/>
      <c r="ER99" s="38"/>
      <c r="ES99" s="38"/>
      <c r="ET99" s="38"/>
      <c r="EU99" s="38"/>
      <c r="EV99" s="38"/>
      <c r="EW99" s="38"/>
      <c r="EX99" s="38"/>
      <c r="EY99" s="38"/>
      <c r="EZ99" s="38"/>
      <c r="FA99" s="38"/>
      <c r="FB99" s="38"/>
      <c r="FC99" s="38"/>
      <c r="FD99" s="38"/>
      <c r="FE99" s="38"/>
      <c r="FF99" s="38"/>
      <c r="FG99" s="38"/>
      <c r="FH99" s="38"/>
      <c r="FI99" s="38"/>
      <c r="FJ99" s="38"/>
      <c r="FK99" s="38"/>
      <c r="FL99" s="38"/>
      <c r="FM99" s="38"/>
      <c r="FN99" s="38"/>
      <c r="FO99" s="38"/>
      <c r="FP99" s="38"/>
      <c r="FQ99" s="38"/>
      <c r="FR99" s="38"/>
      <c r="FS99" s="38"/>
      <c r="FT99" s="38"/>
      <c r="FU99" s="38"/>
      <c r="FV99" s="38"/>
      <c r="FW99" s="38"/>
      <c r="FX99" s="38"/>
      <c r="FY99" s="38"/>
      <c r="FZ99" s="38"/>
      <c r="GA99" s="38"/>
    </row>
    <row r="100" spans="3:183" s="22" customFormat="1" x14ac:dyDescent="0.25">
      <c r="C100" s="23"/>
      <c r="D100" s="23"/>
      <c r="E100" s="23"/>
      <c r="F100" s="24"/>
      <c r="G100" s="25"/>
      <c r="H100" s="38"/>
      <c r="I100" s="38"/>
      <c r="J100" s="38"/>
      <c r="K100" s="38"/>
      <c r="L100" s="259"/>
      <c r="M100" s="259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  <c r="BO100" s="38"/>
      <c r="BP100" s="38"/>
      <c r="BQ100" s="38"/>
      <c r="BR100" s="38"/>
      <c r="BS100" s="38"/>
      <c r="BT100" s="38"/>
      <c r="BU100" s="38"/>
      <c r="BV100" s="38"/>
      <c r="BW100" s="38"/>
      <c r="BX100" s="38"/>
      <c r="BY100" s="38"/>
      <c r="BZ100" s="38"/>
      <c r="CA100" s="38"/>
      <c r="CB100" s="38"/>
      <c r="CC100" s="38"/>
      <c r="CD100" s="38"/>
      <c r="CE100" s="38"/>
      <c r="CF100" s="38"/>
      <c r="CG100" s="38"/>
      <c r="CH100" s="38"/>
      <c r="CI100" s="38"/>
      <c r="CJ100" s="38"/>
      <c r="CK100" s="38"/>
      <c r="CL100" s="38"/>
      <c r="CM100" s="38"/>
      <c r="CN100" s="38"/>
      <c r="CO100" s="38"/>
      <c r="CP100" s="38"/>
      <c r="CQ100" s="38"/>
      <c r="CR100" s="38"/>
      <c r="CS100" s="38"/>
      <c r="CT100" s="38"/>
      <c r="CU100" s="38"/>
      <c r="CV100" s="38"/>
      <c r="CW100" s="38"/>
      <c r="CX100" s="38"/>
      <c r="CY100" s="38"/>
      <c r="CZ100" s="38"/>
      <c r="DA100" s="38"/>
      <c r="DB100" s="38"/>
      <c r="DC100" s="38"/>
      <c r="DD100" s="38"/>
      <c r="DE100" s="38"/>
      <c r="DF100" s="38"/>
      <c r="DG100" s="38"/>
      <c r="DH100" s="38"/>
      <c r="DI100" s="38"/>
      <c r="DJ100" s="38"/>
      <c r="DK100" s="38"/>
      <c r="DL100" s="38"/>
      <c r="DM100" s="38"/>
      <c r="DN100" s="38"/>
      <c r="DO100" s="38"/>
      <c r="DP100" s="38"/>
      <c r="DQ100" s="38"/>
      <c r="DR100" s="38"/>
      <c r="DS100" s="38"/>
      <c r="DT100" s="38"/>
      <c r="DU100" s="38"/>
      <c r="DV100" s="38"/>
      <c r="DW100" s="38"/>
      <c r="DX100" s="38"/>
      <c r="DY100" s="38"/>
      <c r="DZ100" s="38"/>
      <c r="EA100" s="38"/>
      <c r="EB100" s="38"/>
      <c r="EC100" s="38"/>
      <c r="ED100" s="38"/>
      <c r="EE100" s="38"/>
      <c r="EF100" s="38"/>
      <c r="EG100" s="38"/>
      <c r="EH100" s="38"/>
      <c r="EI100" s="38"/>
      <c r="EJ100" s="38"/>
      <c r="EK100" s="38"/>
      <c r="EL100" s="38"/>
      <c r="EM100" s="38"/>
      <c r="EN100" s="38"/>
      <c r="EO100" s="38"/>
      <c r="EP100" s="38"/>
      <c r="EQ100" s="38"/>
      <c r="ER100" s="38"/>
      <c r="ES100" s="38"/>
      <c r="ET100" s="38"/>
      <c r="EU100" s="38"/>
      <c r="EV100" s="38"/>
      <c r="EW100" s="38"/>
      <c r="EX100" s="38"/>
      <c r="EY100" s="38"/>
      <c r="EZ100" s="38"/>
      <c r="FA100" s="38"/>
      <c r="FB100" s="38"/>
      <c r="FC100" s="38"/>
      <c r="FD100" s="38"/>
      <c r="FE100" s="38"/>
      <c r="FF100" s="38"/>
      <c r="FG100" s="38"/>
      <c r="FH100" s="38"/>
      <c r="FI100" s="38"/>
      <c r="FJ100" s="38"/>
      <c r="FK100" s="38"/>
      <c r="FL100" s="38"/>
      <c r="FM100" s="38"/>
      <c r="FN100" s="38"/>
      <c r="FO100" s="38"/>
      <c r="FP100" s="38"/>
      <c r="FQ100" s="38"/>
      <c r="FR100" s="38"/>
      <c r="FS100" s="38"/>
      <c r="FT100" s="38"/>
      <c r="FU100" s="38"/>
      <c r="FV100" s="38"/>
      <c r="FW100" s="38"/>
      <c r="FX100" s="38"/>
      <c r="FY100" s="38"/>
      <c r="FZ100" s="38"/>
      <c r="GA100" s="38"/>
    </row>
    <row r="101" spans="3:183" s="22" customFormat="1" x14ac:dyDescent="0.25">
      <c r="C101" s="23"/>
      <c r="D101" s="23"/>
      <c r="E101" s="23"/>
      <c r="F101" s="24"/>
      <c r="G101" s="25"/>
      <c r="H101" s="38"/>
      <c r="I101" s="38"/>
      <c r="J101" s="38"/>
      <c r="K101" s="38"/>
      <c r="L101" s="259"/>
      <c r="M101" s="259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  <c r="BO101" s="38"/>
      <c r="BP101" s="38"/>
      <c r="BQ101" s="38"/>
      <c r="BR101" s="38"/>
      <c r="BS101" s="38"/>
      <c r="BT101" s="38"/>
      <c r="BU101" s="38"/>
      <c r="BV101" s="38"/>
      <c r="BW101" s="38"/>
      <c r="BX101" s="38"/>
      <c r="BY101" s="38"/>
      <c r="BZ101" s="38"/>
      <c r="CA101" s="38"/>
      <c r="CB101" s="38"/>
      <c r="CC101" s="38"/>
      <c r="CD101" s="38"/>
      <c r="CE101" s="38"/>
      <c r="CF101" s="38"/>
      <c r="CG101" s="38"/>
      <c r="CH101" s="38"/>
      <c r="CI101" s="38"/>
      <c r="CJ101" s="38"/>
      <c r="CK101" s="38"/>
      <c r="CL101" s="38"/>
      <c r="CM101" s="38"/>
      <c r="CN101" s="38"/>
      <c r="CO101" s="38"/>
      <c r="CP101" s="38"/>
      <c r="CQ101" s="38"/>
      <c r="CR101" s="38"/>
      <c r="CS101" s="38"/>
      <c r="CT101" s="38"/>
      <c r="CU101" s="38"/>
      <c r="CV101" s="38"/>
      <c r="CW101" s="38"/>
      <c r="CX101" s="38"/>
      <c r="CY101" s="38"/>
      <c r="CZ101" s="38"/>
      <c r="DA101" s="38"/>
      <c r="DB101" s="38"/>
      <c r="DC101" s="38"/>
      <c r="DD101" s="38"/>
      <c r="DE101" s="38"/>
      <c r="DF101" s="38"/>
      <c r="DG101" s="38"/>
      <c r="DH101" s="38"/>
      <c r="DI101" s="38"/>
      <c r="DJ101" s="38"/>
      <c r="DK101" s="38"/>
      <c r="DL101" s="38"/>
      <c r="DM101" s="38"/>
      <c r="DN101" s="38"/>
      <c r="DO101" s="38"/>
      <c r="DP101" s="38"/>
      <c r="DQ101" s="38"/>
      <c r="DR101" s="38"/>
      <c r="DS101" s="38"/>
      <c r="DT101" s="38"/>
      <c r="DU101" s="38"/>
      <c r="DV101" s="38"/>
      <c r="DW101" s="38"/>
      <c r="DX101" s="38"/>
      <c r="DY101" s="38"/>
      <c r="DZ101" s="38"/>
      <c r="EA101" s="38"/>
      <c r="EB101" s="38"/>
      <c r="EC101" s="38"/>
      <c r="ED101" s="38"/>
      <c r="EE101" s="38"/>
      <c r="EF101" s="38"/>
      <c r="EG101" s="38"/>
      <c r="EH101" s="38"/>
      <c r="EI101" s="38"/>
      <c r="EJ101" s="38"/>
      <c r="EK101" s="38"/>
      <c r="EL101" s="38"/>
      <c r="EM101" s="38"/>
      <c r="EN101" s="38"/>
      <c r="EO101" s="38"/>
      <c r="EP101" s="38"/>
      <c r="EQ101" s="38"/>
      <c r="ER101" s="38"/>
      <c r="ES101" s="38"/>
      <c r="ET101" s="38"/>
      <c r="EU101" s="38"/>
      <c r="EV101" s="38"/>
      <c r="EW101" s="38"/>
      <c r="EX101" s="38"/>
      <c r="EY101" s="38"/>
      <c r="EZ101" s="38"/>
      <c r="FA101" s="38"/>
      <c r="FB101" s="38"/>
      <c r="FC101" s="38"/>
      <c r="FD101" s="38"/>
      <c r="FE101" s="38"/>
      <c r="FF101" s="38"/>
      <c r="FG101" s="38"/>
      <c r="FH101" s="38"/>
      <c r="FI101" s="38"/>
      <c r="FJ101" s="38"/>
      <c r="FK101" s="38"/>
      <c r="FL101" s="38"/>
      <c r="FM101" s="38"/>
      <c r="FN101" s="38"/>
      <c r="FO101" s="38"/>
      <c r="FP101" s="38"/>
      <c r="FQ101" s="38"/>
      <c r="FR101" s="38"/>
      <c r="FS101" s="38"/>
      <c r="FT101" s="38"/>
      <c r="FU101" s="38"/>
      <c r="FV101" s="38"/>
      <c r="FW101" s="38"/>
      <c r="FX101" s="38"/>
      <c r="FY101" s="38"/>
      <c r="FZ101" s="38"/>
      <c r="GA101" s="38"/>
    </row>
    <row r="102" spans="3:183" s="22" customFormat="1" x14ac:dyDescent="0.25">
      <c r="C102" s="23"/>
      <c r="D102" s="23"/>
      <c r="E102" s="23"/>
      <c r="F102" s="24"/>
      <c r="G102" s="25"/>
      <c r="H102" s="38"/>
      <c r="I102" s="38"/>
      <c r="J102" s="38"/>
      <c r="K102" s="38"/>
      <c r="L102" s="259"/>
      <c r="M102" s="259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  <c r="BM102" s="38"/>
      <c r="BN102" s="38"/>
      <c r="BO102" s="38"/>
      <c r="BP102" s="38"/>
      <c r="BQ102" s="38"/>
      <c r="BR102" s="38"/>
      <c r="BS102" s="38"/>
      <c r="BT102" s="38"/>
      <c r="BU102" s="38"/>
      <c r="BV102" s="38"/>
      <c r="BW102" s="38"/>
      <c r="BX102" s="38"/>
      <c r="BY102" s="38"/>
      <c r="BZ102" s="38"/>
      <c r="CA102" s="38"/>
      <c r="CB102" s="38"/>
      <c r="CC102" s="38"/>
      <c r="CD102" s="38"/>
      <c r="CE102" s="38"/>
      <c r="CF102" s="38"/>
      <c r="CG102" s="38"/>
      <c r="CH102" s="38"/>
      <c r="CI102" s="38"/>
      <c r="CJ102" s="38"/>
      <c r="CK102" s="38"/>
      <c r="CL102" s="38"/>
      <c r="CM102" s="38"/>
      <c r="CN102" s="38"/>
      <c r="CO102" s="38"/>
      <c r="CP102" s="38"/>
      <c r="CQ102" s="38"/>
      <c r="CR102" s="38"/>
      <c r="CS102" s="38"/>
      <c r="CT102" s="38"/>
      <c r="CU102" s="38"/>
      <c r="CV102" s="38"/>
      <c r="CW102" s="38"/>
      <c r="CX102" s="38"/>
      <c r="CY102" s="38"/>
      <c r="CZ102" s="38"/>
      <c r="DA102" s="38"/>
      <c r="DB102" s="38"/>
      <c r="DC102" s="38"/>
      <c r="DD102" s="38"/>
      <c r="DE102" s="38"/>
      <c r="DF102" s="38"/>
      <c r="DG102" s="38"/>
      <c r="DH102" s="38"/>
      <c r="DI102" s="38"/>
      <c r="DJ102" s="38"/>
      <c r="DK102" s="38"/>
      <c r="DL102" s="38"/>
      <c r="DM102" s="38"/>
      <c r="DN102" s="38"/>
      <c r="DO102" s="38"/>
      <c r="DP102" s="38"/>
      <c r="DQ102" s="38"/>
      <c r="DR102" s="38"/>
      <c r="DS102" s="38"/>
      <c r="DT102" s="38"/>
      <c r="DU102" s="38"/>
      <c r="DV102" s="38"/>
      <c r="DW102" s="38"/>
      <c r="DX102" s="38"/>
      <c r="DY102" s="38"/>
      <c r="DZ102" s="38"/>
      <c r="EA102" s="38"/>
      <c r="EB102" s="38"/>
      <c r="EC102" s="38"/>
      <c r="ED102" s="38"/>
      <c r="EE102" s="38"/>
      <c r="EF102" s="38"/>
      <c r="EG102" s="38"/>
      <c r="EH102" s="38"/>
      <c r="EI102" s="38"/>
      <c r="EJ102" s="38"/>
      <c r="EK102" s="38"/>
      <c r="EL102" s="38"/>
      <c r="EM102" s="38"/>
      <c r="EN102" s="38"/>
      <c r="EO102" s="38"/>
      <c r="EP102" s="38"/>
      <c r="EQ102" s="38"/>
      <c r="ER102" s="38"/>
      <c r="ES102" s="38"/>
      <c r="ET102" s="38"/>
      <c r="EU102" s="38"/>
      <c r="EV102" s="38"/>
      <c r="EW102" s="38"/>
      <c r="EX102" s="38"/>
      <c r="EY102" s="38"/>
      <c r="EZ102" s="38"/>
      <c r="FA102" s="38"/>
      <c r="FB102" s="38"/>
      <c r="FC102" s="38"/>
      <c r="FD102" s="38"/>
      <c r="FE102" s="38"/>
      <c r="FF102" s="38"/>
      <c r="FG102" s="38"/>
      <c r="FH102" s="38"/>
      <c r="FI102" s="38"/>
      <c r="FJ102" s="38"/>
      <c r="FK102" s="38"/>
      <c r="FL102" s="38"/>
      <c r="FM102" s="38"/>
      <c r="FN102" s="38"/>
      <c r="FO102" s="38"/>
      <c r="FP102" s="38"/>
      <c r="FQ102" s="38"/>
      <c r="FR102" s="38"/>
      <c r="FS102" s="38"/>
      <c r="FT102" s="38"/>
      <c r="FU102" s="38"/>
      <c r="FV102" s="38"/>
      <c r="FW102" s="38"/>
      <c r="FX102" s="38"/>
      <c r="FY102" s="38"/>
      <c r="FZ102" s="38"/>
      <c r="GA102" s="38"/>
    </row>
    <row r="103" spans="3:183" s="22" customFormat="1" x14ac:dyDescent="0.25">
      <c r="C103" s="23"/>
      <c r="D103" s="23"/>
      <c r="E103" s="23"/>
      <c r="F103" s="24"/>
      <c r="G103" s="25"/>
      <c r="H103" s="38"/>
      <c r="I103" s="38"/>
      <c r="J103" s="38"/>
      <c r="K103" s="38"/>
      <c r="L103" s="259"/>
      <c r="M103" s="259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38"/>
      <c r="BM103" s="38"/>
      <c r="BN103" s="38"/>
      <c r="BO103" s="38"/>
      <c r="BP103" s="38"/>
      <c r="BQ103" s="38"/>
      <c r="BR103" s="38"/>
      <c r="BS103" s="38"/>
      <c r="BT103" s="38"/>
      <c r="BU103" s="38"/>
      <c r="BV103" s="38"/>
      <c r="BW103" s="38"/>
      <c r="BX103" s="38"/>
      <c r="BY103" s="38"/>
      <c r="BZ103" s="38"/>
      <c r="CA103" s="38"/>
      <c r="CB103" s="38"/>
      <c r="CC103" s="38"/>
      <c r="CD103" s="38"/>
      <c r="CE103" s="38"/>
      <c r="CF103" s="38"/>
      <c r="CG103" s="38"/>
      <c r="CH103" s="38"/>
      <c r="CI103" s="38"/>
      <c r="CJ103" s="38"/>
      <c r="CK103" s="38"/>
      <c r="CL103" s="38"/>
      <c r="CM103" s="38"/>
      <c r="CN103" s="38"/>
      <c r="CO103" s="38"/>
      <c r="CP103" s="38"/>
      <c r="CQ103" s="38"/>
      <c r="CR103" s="38"/>
      <c r="CS103" s="38"/>
      <c r="CT103" s="38"/>
      <c r="CU103" s="38"/>
      <c r="CV103" s="38"/>
      <c r="CW103" s="38"/>
      <c r="CX103" s="38"/>
      <c r="CY103" s="38"/>
      <c r="CZ103" s="38"/>
      <c r="DA103" s="38"/>
      <c r="DB103" s="38"/>
      <c r="DC103" s="38"/>
      <c r="DD103" s="38"/>
      <c r="DE103" s="38"/>
      <c r="DF103" s="38"/>
      <c r="DG103" s="38"/>
      <c r="DH103" s="38"/>
      <c r="DI103" s="38"/>
      <c r="DJ103" s="38"/>
      <c r="DK103" s="38"/>
      <c r="DL103" s="38"/>
      <c r="DM103" s="38"/>
      <c r="DN103" s="38"/>
      <c r="DO103" s="38"/>
      <c r="DP103" s="38"/>
      <c r="DQ103" s="38"/>
      <c r="DR103" s="38"/>
      <c r="DS103" s="38"/>
      <c r="DT103" s="38"/>
      <c r="DU103" s="38"/>
      <c r="DV103" s="38"/>
      <c r="DW103" s="38"/>
      <c r="DX103" s="38"/>
      <c r="DY103" s="38"/>
      <c r="DZ103" s="38"/>
      <c r="EA103" s="38"/>
      <c r="EB103" s="38"/>
      <c r="EC103" s="38"/>
      <c r="ED103" s="38"/>
      <c r="EE103" s="38"/>
      <c r="EF103" s="38"/>
      <c r="EG103" s="38"/>
      <c r="EH103" s="38"/>
      <c r="EI103" s="38"/>
      <c r="EJ103" s="38"/>
      <c r="EK103" s="38"/>
      <c r="EL103" s="38"/>
      <c r="EM103" s="38"/>
      <c r="EN103" s="38"/>
      <c r="EO103" s="38"/>
      <c r="EP103" s="38"/>
      <c r="EQ103" s="38"/>
      <c r="ER103" s="38"/>
      <c r="ES103" s="38"/>
      <c r="ET103" s="38"/>
      <c r="EU103" s="38"/>
      <c r="EV103" s="38"/>
      <c r="EW103" s="38"/>
      <c r="EX103" s="38"/>
      <c r="EY103" s="38"/>
      <c r="EZ103" s="38"/>
      <c r="FA103" s="38"/>
      <c r="FB103" s="38"/>
      <c r="FC103" s="38"/>
      <c r="FD103" s="38"/>
      <c r="FE103" s="38"/>
      <c r="FF103" s="38"/>
      <c r="FG103" s="38"/>
      <c r="FH103" s="38"/>
      <c r="FI103" s="38"/>
      <c r="FJ103" s="38"/>
      <c r="FK103" s="38"/>
      <c r="FL103" s="38"/>
      <c r="FM103" s="38"/>
      <c r="FN103" s="38"/>
      <c r="FO103" s="38"/>
      <c r="FP103" s="38"/>
      <c r="FQ103" s="38"/>
      <c r="FR103" s="38"/>
      <c r="FS103" s="38"/>
      <c r="FT103" s="38"/>
      <c r="FU103" s="38"/>
      <c r="FV103" s="38"/>
      <c r="FW103" s="38"/>
      <c r="FX103" s="38"/>
      <c r="FY103" s="38"/>
      <c r="FZ103" s="38"/>
      <c r="GA103" s="38"/>
    </row>
    <row r="104" spans="3:183" s="22" customFormat="1" x14ac:dyDescent="0.25">
      <c r="C104" s="23"/>
      <c r="D104" s="23"/>
      <c r="E104" s="23"/>
      <c r="F104" s="24"/>
      <c r="G104" s="25"/>
      <c r="H104" s="38"/>
      <c r="I104" s="38"/>
      <c r="J104" s="38"/>
      <c r="K104" s="38"/>
      <c r="L104" s="259"/>
      <c r="M104" s="259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  <c r="BF104" s="38"/>
      <c r="BG104" s="38"/>
      <c r="BH104" s="38"/>
      <c r="BI104" s="38"/>
      <c r="BJ104" s="38"/>
      <c r="BK104" s="38"/>
      <c r="BL104" s="38"/>
      <c r="BM104" s="38"/>
      <c r="BN104" s="38"/>
      <c r="BO104" s="38"/>
      <c r="BP104" s="38"/>
      <c r="BQ104" s="38"/>
      <c r="BR104" s="38"/>
      <c r="BS104" s="38"/>
      <c r="BT104" s="38"/>
      <c r="BU104" s="38"/>
      <c r="BV104" s="38"/>
      <c r="BW104" s="38"/>
      <c r="BX104" s="38"/>
      <c r="BY104" s="38"/>
      <c r="BZ104" s="38"/>
      <c r="CA104" s="38"/>
      <c r="CB104" s="38"/>
      <c r="CC104" s="38"/>
      <c r="CD104" s="38"/>
      <c r="CE104" s="38"/>
      <c r="CF104" s="38"/>
      <c r="CG104" s="38"/>
      <c r="CH104" s="38"/>
      <c r="CI104" s="38"/>
      <c r="CJ104" s="38"/>
      <c r="CK104" s="38"/>
      <c r="CL104" s="38"/>
      <c r="CM104" s="38"/>
      <c r="CN104" s="38"/>
      <c r="CO104" s="38"/>
      <c r="CP104" s="38"/>
      <c r="CQ104" s="38"/>
      <c r="CR104" s="38"/>
      <c r="CS104" s="38"/>
      <c r="CT104" s="38"/>
      <c r="CU104" s="38"/>
      <c r="CV104" s="38"/>
      <c r="CW104" s="38"/>
      <c r="CX104" s="38"/>
      <c r="CY104" s="38"/>
      <c r="CZ104" s="38"/>
      <c r="DA104" s="38"/>
      <c r="DB104" s="38"/>
      <c r="DC104" s="38"/>
      <c r="DD104" s="38"/>
      <c r="DE104" s="38"/>
      <c r="DF104" s="38"/>
      <c r="DG104" s="38"/>
      <c r="DH104" s="38"/>
      <c r="DI104" s="38"/>
      <c r="DJ104" s="38"/>
      <c r="DK104" s="38"/>
      <c r="DL104" s="38"/>
      <c r="DM104" s="38"/>
      <c r="DN104" s="38"/>
      <c r="DO104" s="38"/>
      <c r="DP104" s="38"/>
      <c r="DQ104" s="38"/>
      <c r="DR104" s="38"/>
      <c r="DS104" s="38"/>
      <c r="DT104" s="38"/>
      <c r="DU104" s="38"/>
      <c r="DV104" s="38"/>
      <c r="DW104" s="38"/>
      <c r="DX104" s="38"/>
      <c r="DY104" s="38"/>
      <c r="DZ104" s="38"/>
      <c r="EA104" s="38"/>
      <c r="EB104" s="38"/>
      <c r="EC104" s="38"/>
      <c r="ED104" s="38"/>
      <c r="EE104" s="38"/>
      <c r="EF104" s="38"/>
      <c r="EG104" s="38"/>
      <c r="EH104" s="38"/>
      <c r="EI104" s="38"/>
      <c r="EJ104" s="38"/>
      <c r="EK104" s="38"/>
      <c r="EL104" s="38"/>
      <c r="EM104" s="38"/>
      <c r="EN104" s="38"/>
      <c r="EO104" s="38"/>
      <c r="EP104" s="38"/>
      <c r="EQ104" s="38"/>
      <c r="ER104" s="38"/>
      <c r="ES104" s="38"/>
      <c r="ET104" s="38"/>
      <c r="EU104" s="38"/>
      <c r="EV104" s="38"/>
      <c r="EW104" s="38"/>
      <c r="EX104" s="38"/>
      <c r="EY104" s="38"/>
      <c r="EZ104" s="38"/>
      <c r="FA104" s="38"/>
      <c r="FB104" s="38"/>
      <c r="FC104" s="38"/>
      <c r="FD104" s="38"/>
      <c r="FE104" s="38"/>
      <c r="FF104" s="38"/>
      <c r="FG104" s="38"/>
      <c r="FH104" s="38"/>
      <c r="FI104" s="38"/>
      <c r="FJ104" s="38"/>
      <c r="FK104" s="38"/>
      <c r="FL104" s="38"/>
      <c r="FM104" s="38"/>
      <c r="FN104" s="38"/>
      <c r="FO104" s="38"/>
      <c r="FP104" s="38"/>
      <c r="FQ104" s="38"/>
      <c r="FR104" s="38"/>
      <c r="FS104" s="38"/>
      <c r="FT104" s="38"/>
      <c r="FU104" s="38"/>
      <c r="FV104" s="38"/>
      <c r="FW104" s="38"/>
      <c r="FX104" s="38"/>
      <c r="FY104" s="38"/>
      <c r="FZ104" s="38"/>
      <c r="GA104" s="38"/>
    </row>
    <row r="105" spans="3:183" s="22" customFormat="1" x14ac:dyDescent="0.25">
      <c r="C105" s="23"/>
      <c r="D105" s="23"/>
      <c r="E105" s="23"/>
      <c r="F105" s="24"/>
      <c r="G105" s="25"/>
      <c r="H105" s="38"/>
      <c r="I105" s="38"/>
      <c r="J105" s="38"/>
      <c r="K105" s="38"/>
      <c r="L105" s="259"/>
      <c r="M105" s="259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/>
      <c r="BH105" s="38"/>
      <c r="BI105" s="38"/>
      <c r="BJ105" s="38"/>
      <c r="BK105" s="38"/>
      <c r="BL105" s="38"/>
      <c r="BM105" s="38"/>
      <c r="BN105" s="38"/>
      <c r="BO105" s="38"/>
      <c r="BP105" s="38"/>
      <c r="BQ105" s="38"/>
      <c r="BR105" s="38"/>
      <c r="BS105" s="38"/>
      <c r="BT105" s="38"/>
      <c r="BU105" s="38"/>
      <c r="BV105" s="38"/>
      <c r="BW105" s="38"/>
      <c r="BX105" s="38"/>
      <c r="BY105" s="38"/>
      <c r="BZ105" s="38"/>
      <c r="CA105" s="38"/>
      <c r="CB105" s="38"/>
      <c r="CC105" s="38"/>
      <c r="CD105" s="38"/>
      <c r="CE105" s="38"/>
      <c r="CF105" s="38"/>
      <c r="CG105" s="38"/>
      <c r="CH105" s="38"/>
      <c r="CI105" s="38"/>
      <c r="CJ105" s="38"/>
      <c r="CK105" s="38"/>
      <c r="CL105" s="38"/>
      <c r="CM105" s="38"/>
      <c r="CN105" s="38"/>
      <c r="CO105" s="38"/>
      <c r="CP105" s="38"/>
      <c r="CQ105" s="38"/>
      <c r="CR105" s="38"/>
      <c r="CS105" s="38"/>
      <c r="CT105" s="38"/>
      <c r="CU105" s="38"/>
      <c r="CV105" s="38"/>
      <c r="CW105" s="38"/>
      <c r="CX105" s="38"/>
      <c r="CY105" s="38"/>
      <c r="CZ105" s="38"/>
      <c r="DA105" s="38"/>
      <c r="DB105" s="38"/>
      <c r="DC105" s="38"/>
      <c r="DD105" s="38"/>
      <c r="DE105" s="38"/>
      <c r="DF105" s="38"/>
      <c r="DG105" s="38"/>
      <c r="DH105" s="38"/>
      <c r="DI105" s="38"/>
      <c r="DJ105" s="38"/>
      <c r="DK105" s="38"/>
      <c r="DL105" s="38"/>
      <c r="DM105" s="38"/>
      <c r="DN105" s="38"/>
      <c r="DO105" s="38"/>
      <c r="DP105" s="38"/>
      <c r="DQ105" s="38"/>
      <c r="DR105" s="38"/>
      <c r="DS105" s="38"/>
      <c r="DT105" s="38"/>
      <c r="DU105" s="38"/>
      <c r="DV105" s="38"/>
      <c r="DW105" s="38"/>
      <c r="DX105" s="38"/>
      <c r="DY105" s="38"/>
      <c r="DZ105" s="38"/>
      <c r="EA105" s="38"/>
      <c r="EB105" s="38"/>
      <c r="EC105" s="38"/>
      <c r="ED105" s="38"/>
      <c r="EE105" s="38"/>
      <c r="EF105" s="38"/>
      <c r="EG105" s="38"/>
      <c r="EH105" s="38"/>
      <c r="EI105" s="38"/>
      <c r="EJ105" s="38"/>
      <c r="EK105" s="38"/>
      <c r="EL105" s="38"/>
      <c r="EM105" s="38"/>
      <c r="EN105" s="38"/>
      <c r="EO105" s="38"/>
      <c r="EP105" s="38"/>
      <c r="EQ105" s="38"/>
      <c r="ER105" s="38"/>
      <c r="ES105" s="38"/>
      <c r="ET105" s="38"/>
      <c r="EU105" s="38"/>
      <c r="EV105" s="38"/>
      <c r="EW105" s="38"/>
      <c r="EX105" s="38"/>
      <c r="EY105" s="38"/>
      <c r="EZ105" s="38"/>
      <c r="FA105" s="38"/>
      <c r="FB105" s="38"/>
      <c r="FC105" s="38"/>
      <c r="FD105" s="38"/>
      <c r="FE105" s="38"/>
      <c r="FF105" s="38"/>
      <c r="FG105" s="38"/>
      <c r="FH105" s="38"/>
      <c r="FI105" s="38"/>
      <c r="FJ105" s="38"/>
      <c r="FK105" s="38"/>
      <c r="FL105" s="38"/>
      <c r="FM105" s="38"/>
      <c r="FN105" s="38"/>
      <c r="FO105" s="38"/>
      <c r="FP105" s="38"/>
      <c r="FQ105" s="38"/>
      <c r="FR105" s="38"/>
      <c r="FS105" s="38"/>
      <c r="FT105" s="38"/>
      <c r="FU105" s="38"/>
      <c r="FV105" s="38"/>
      <c r="FW105" s="38"/>
      <c r="FX105" s="38"/>
      <c r="FY105" s="38"/>
      <c r="FZ105" s="38"/>
      <c r="GA105" s="38"/>
    </row>
    <row r="106" spans="3:183" s="22" customFormat="1" x14ac:dyDescent="0.25">
      <c r="C106" s="23"/>
      <c r="D106" s="23"/>
      <c r="E106" s="23"/>
      <c r="F106" s="24"/>
      <c r="G106" s="25"/>
      <c r="H106" s="38"/>
      <c r="I106" s="38"/>
      <c r="J106" s="38"/>
      <c r="K106" s="38"/>
      <c r="L106" s="259"/>
      <c r="M106" s="259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  <c r="BL106" s="38"/>
      <c r="BM106" s="38"/>
      <c r="BN106" s="38"/>
      <c r="BO106" s="38"/>
      <c r="BP106" s="38"/>
      <c r="BQ106" s="38"/>
      <c r="BR106" s="38"/>
      <c r="BS106" s="38"/>
      <c r="BT106" s="38"/>
      <c r="BU106" s="38"/>
      <c r="BV106" s="38"/>
      <c r="BW106" s="38"/>
      <c r="BX106" s="38"/>
      <c r="BY106" s="38"/>
      <c r="BZ106" s="38"/>
      <c r="CA106" s="38"/>
      <c r="CB106" s="38"/>
      <c r="CC106" s="38"/>
      <c r="CD106" s="38"/>
      <c r="CE106" s="38"/>
      <c r="CF106" s="38"/>
      <c r="CG106" s="38"/>
      <c r="CH106" s="38"/>
      <c r="CI106" s="38"/>
      <c r="CJ106" s="38"/>
      <c r="CK106" s="38"/>
      <c r="CL106" s="38"/>
      <c r="CM106" s="38"/>
      <c r="CN106" s="38"/>
      <c r="CO106" s="38"/>
      <c r="CP106" s="38"/>
      <c r="CQ106" s="38"/>
      <c r="CR106" s="38"/>
      <c r="CS106" s="38"/>
      <c r="CT106" s="38"/>
      <c r="CU106" s="38"/>
      <c r="CV106" s="38"/>
      <c r="CW106" s="38"/>
      <c r="CX106" s="38"/>
      <c r="CY106" s="38"/>
      <c r="CZ106" s="38"/>
      <c r="DA106" s="38"/>
      <c r="DB106" s="38"/>
      <c r="DC106" s="38"/>
      <c r="DD106" s="38"/>
      <c r="DE106" s="38"/>
      <c r="DF106" s="38"/>
      <c r="DG106" s="38"/>
      <c r="DH106" s="38"/>
      <c r="DI106" s="38"/>
      <c r="DJ106" s="38"/>
      <c r="DK106" s="38"/>
      <c r="DL106" s="38"/>
      <c r="DM106" s="38"/>
      <c r="DN106" s="38"/>
      <c r="DO106" s="38"/>
      <c r="DP106" s="38"/>
      <c r="DQ106" s="38"/>
      <c r="DR106" s="38"/>
      <c r="DS106" s="38"/>
      <c r="DT106" s="38"/>
      <c r="DU106" s="38"/>
      <c r="DV106" s="38"/>
      <c r="DW106" s="38"/>
      <c r="DX106" s="38"/>
      <c r="DY106" s="38"/>
      <c r="DZ106" s="38"/>
      <c r="EA106" s="38"/>
      <c r="EB106" s="38"/>
      <c r="EC106" s="38"/>
      <c r="ED106" s="38"/>
      <c r="EE106" s="38"/>
      <c r="EF106" s="38"/>
      <c r="EG106" s="38"/>
      <c r="EH106" s="38"/>
      <c r="EI106" s="38"/>
      <c r="EJ106" s="38"/>
      <c r="EK106" s="38"/>
      <c r="EL106" s="38"/>
      <c r="EM106" s="38"/>
      <c r="EN106" s="38"/>
      <c r="EO106" s="38"/>
      <c r="EP106" s="38"/>
      <c r="EQ106" s="38"/>
      <c r="ER106" s="38"/>
      <c r="ES106" s="38"/>
      <c r="ET106" s="38"/>
      <c r="EU106" s="38"/>
      <c r="EV106" s="38"/>
      <c r="EW106" s="38"/>
      <c r="EX106" s="38"/>
      <c r="EY106" s="38"/>
      <c r="EZ106" s="38"/>
      <c r="FA106" s="38"/>
      <c r="FB106" s="38"/>
      <c r="FC106" s="38"/>
      <c r="FD106" s="38"/>
      <c r="FE106" s="38"/>
      <c r="FF106" s="38"/>
      <c r="FG106" s="38"/>
      <c r="FH106" s="38"/>
      <c r="FI106" s="38"/>
      <c r="FJ106" s="38"/>
      <c r="FK106" s="38"/>
      <c r="FL106" s="38"/>
      <c r="FM106" s="38"/>
      <c r="FN106" s="38"/>
      <c r="FO106" s="38"/>
      <c r="FP106" s="38"/>
      <c r="FQ106" s="38"/>
      <c r="FR106" s="38"/>
      <c r="FS106" s="38"/>
      <c r="FT106" s="38"/>
      <c r="FU106" s="38"/>
      <c r="FV106" s="38"/>
      <c r="FW106" s="38"/>
      <c r="FX106" s="38"/>
      <c r="FY106" s="38"/>
      <c r="FZ106" s="38"/>
      <c r="GA106" s="38"/>
    </row>
    <row r="107" spans="3:183" s="22" customFormat="1" x14ac:dyDescent="0.25">
      <c r="C107" s="23"/>
      <c r="D107" s="23"/>
      <c r="E107" s="23"/>
      <c r="F107" s="24"/>
      <c r="G107" s="25"/>
      <c r="H107" s="38"/>
      <c r="I107" s="38"/>
      <c r="J107" s="38"/>
      <c r="K107" s="38"/>
      <c r="L107" s="259"/>
      <c r="M107" s="259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  <c r="BL107" s="38"/>
      <c r="BM107" s="38"/>
      <c r="BN107" s="38"/>
      <c r="BO107" s="38"/>
      <c r="BP107" s="38"/>
      <c r="BQ107" s="38"/>
      <c r="BR107" s="38"/>
      <c r="BS107" s="38"/>
      <c r="BT107" s="38"/>
      <c r="BU107" s="38"/>
      <c r="BV107" s="38"/>
      <c r="BW107" s="38"/>
      <c r="BX107" s="38"/>
      <c r="BY107" s="38"/>
      <c r="BZ107" s="38"/>
      <c r="CA107" s="38"/>
      <c r="CB107" s="38"/>
      <c r="CC107" s="38"/>
      <c r="CD107" s="38"/>
      <c r="CE107" s="38"/>
      <c r="CF107" s="38"/>
      <c r="CG107" s="38"/>
      <c r="CH107" s="38"/>
      <c r="CI107" s="38"/>
      <c r="CJ107" s="38"/>
      <c r="CK107" s="38"/>
      <c r="CL107" s="38"/>
      <c r="CM107" s="38"/>
      <c r="CN107" s="38"/>
      <c r="CO107" s="38"/>
      <c r="CP107" s="38"/>
      <c r="CQ107" s="38"/>
      <c r="CR107" s="38"/>
      <c r="CS107" s="38"/>
      <c r="CT107" s="38"/>
      <c r="CU107" s="38"/>
      <c r="CV107" s="38"/>
      <c r="CW107" s="38"/>
      <c r="CX107" s="38"/>
      <c r="CY107" s="38"/>
      <c r="CZ107" s="38"/>
      <c r="DA107" s="38"/>
      <c r="DB107" s="38"/>
      <c r="DC107" s="38"/>
      <c r="DD107" s="38"/>
      <c r="DE107" s="38"/>
      <c r="DF107" s="38"/>
      <c r="DG107" s="38"/>
      <c r="DH107" s="38"/>
      <c r="DI107" s="38"/>
      <c r="DJ107" s="38"/>
      <c r="DK107" s="38"/>
      <c r="DL107" s="38"/>
      <c r="DM107" s="38"/>
      <c r="DN107" s="38"/>
      <c r="DO107" s="38"/>
      <c r="DP107" s="38"/>
      <c r="DQ107" s="38"/>
      <c r="DR107" s="38"/>
      <c r="DS107" s="38"/>
      <c r="DT107" s="38"/>
      <c r="DU107" s="38"/>
      <c r="DV107" s="38"/>
      <c r="DW107" s="38"/>
      <c r="DX107" s="38"/>
      <c r="DY107" s="38"/>
      <c r="DZ107" s="38"/>
      <c r="EA107" s="38"/>
      <c r="EB107" s="38"/>
      <c r="EC107" s="38"/>
      <c r="ED107" s="38"/>
      <c r="EE107" s="38"/>
      <c r="EF107" s="38"/>
      <c r="EG107" s="38"/>
      <c r="EH107" s="38"/>
      <c r="EI107" s="38"/>
      <c r="EJ107" s="38"/>
      <c r="EK107" s="38"/>
      <c r="EL107" s="38"/>
      <c r="EM107" s="38"/>
      <c r="EN107" s="38"/>
      <c r="EO107" s="38"/>
      <c r="EP107" s="38"/>
      <c r="EQ107" s="38"/>
      <c r="ER107" s="38"/>
      <c r="ES107" s="38"/>
      <c r="ET107" s="38"/>
      <c r="EU107" s="38"/>
      <c r="EV107" s="38"/>
      <c r="EW107" s="38"/>
      <c r="EX107" s="38"/>
      <c r="EY107" s="38"/>
      <c r="EZ107" s="38"/>
      <c r="FA107" s="38"/>
      <c r="FB107" s="38"/>
      <c r="FC107" s="38"/>
      <c r="FD107" s="38"/>
      <c r="FE107" s="38"/>
      <c r="FF107" s="38"/>
      <c r="FG107" s="38"/>
      <c r="FH107" s="38"/>
      <c r="FI107" s="38"/>
      <c r="FJ107" s="38"/>
      <c r="FK107" s="38"/>
      <c r="FL107" s="38"/>
      <c r="FM107" s="38"/>
      <c r="FN107" s="38"/>
      <c r="FO107" s="38"/>
      <c r="FP107" s="38"/>
      <c r="FQ107" s="38"/>
      <c r="FR107" s="38"/>
      <c r="FS107" s="38"/>
      <c r="FT107" s="38"/>
      <c r="FU107" s="38"/>
      <c r="FV107" s="38"/>
      <c r="FW107" s="38"/>
      <c r="FX107" s="38"/>
      <c r="FY107" s="38"/>
      <c r="FZ107" s="38"/>
      <c r="GA107" s="38"/>
    </row>
    <row r="108" spans="3:183" s="22" customFormat="1" x14ac:dyDescent="0.25">
      <c r="C108" s="23"/>
      <c r="D108" s="23"/>
      <c r="E108" s="23"/>
      <c r="F108" s="24"/>
      <c r="G108" s="25"/>
      <c r="H108" s="38"/>
      <c r="I108" s="38"/>
      <c r="J108" s="38"/>
      <c r="K108" s="38"/>
      <c r="L108" s="259"/>
      <c r="M108" s="259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  <c r="BK108" s="38"/>
      <c r="BL108" s="38"/>
      <c r="BM108" s="38"/>
      <c r="BN108" s="38"/>
      <c r="BO108" s="38"/>
      <c r="BP108" s="38"/>
      <c r="BQ108" s="38"/>
      <c r="BR108" s="38"/>
      <c r="BS108" s="38"/>
      <c r="BT108" s="38"/>
      <c r="BU108" s="38"/>
      <c r="BV108" s="38"/>
      <c r="BW108" s="38"/>
      <c r="BX108" s="38"/>
      <c r="BY108" s="38"/>
      <c r="BZ108" s="38"/>
      <c r="CA108" s="38"/>
      <c r="CB108" s="38"/>
      <c r="CC108" s="38"/>
      <c r="CD108" s="38"/>
      <c r="CE108" s="38"/>
      <c r="CF108" s="38"/>
      <c r="CG108" s="38"/>
      <c r="CH108" s="38"/>
      <c r="CI108" s="38"/>
      <c r="CJ108" s="38"/>
      <c r="CK108" s="38"/>
      <c r="CL108" s="38"/>
      <c r="CM108" s="38"/>
      <c r="CN108" s="38"/>
      <c r="CO108" s="38"/>
      <c r="CP108" s="38"/>
      <c r="CQ108" s="38"/>
      <c r="CR108" s="38"/>
      <c r="CS108" s="38"/>
      <c r="CT108" s="38"/>
      <c r="CU108" s="38"/>
      <c r="CV108" s="38"/>
      <c r="CW108" s="38"/>
      <c r="CX108" s="38"/>
      <c r="CY108" s="38"/>
      <c r="CZ108" s="38"/>
      <c r="DA108" s="38"/>
      <c r="DB108" s="38"/>
      <c r="DC108" s="38"/>
      <c r="DD108" s="38"/>
      <c r="DE108" s="38"/>
      <c r="DF108" s="38"/>
      <c r="DG108" s="38"/>
      <c r="DH108" s="38"/>
      <c r="DI108" s="38"/>
      <c r="DJ108" s="38"/>
      <c r="DK108" s="38"/>
      <c r="DL108" s="38"/>
      <c r="DM108" s="38"/>
      <c r="DN108" s="38"/>
      <c r="DO108" s="38"/>
      <c r="DP108" s="38"/>
      <c r="DQ108" s="38"/>
      <c r="DR108" s="38"/>
      <c r="DS108" s="38"/>
      <c r="DT108" s="38"/>
      <c r="DU108" s="38"/>
      <c r="DV108" s="38"/>
      <c r="DW108" s="38"/>
      <c r="DX108" s="38"/>
      <c r="DY108" s="38"/>
      <c r="DZ108" s="38"/>
      <c r="EA108" s="38"/>
      <c r="EB108" s="38"/>
      <c r="EC108" s="38"/>
      <c r="ED108" s="38"/>
      <c r="EE108" s="38"/>
      <c r="EF108" s="38"/>
      <c r="EG108" s="38"/>
      <c r="EH108" s="38"/>
      <c r="EI108" s="38"/>
      <c r="EJ108" s="38"/>
      <c r="EK108" s="38"/>
      <c r="EL108" s="38"/>
      <c r="EM108" s="38"/>
      <c r="EN108" s="38"/>
      <c r="EO108" s="38"/>
      <c r="EP108" s="38"/>
      <c r="EQ108" s="38"/>
      <c r="ER108" s="38"/>
      <c r="ES108" s="38"/>
      <c r="ET108" s="38"/>
      <c r="EU108" s="38"/>
      <c r="EV108" s="38"/>
      <c r="EW108" s="38"/>
      <c r="EX108" s="38"/>
      <c r="EY108" s="38"/>
      <c r="EZ108" s="38"/>
      <c r="FA108" s="38"/>
      <c r="FB108" s="38"/>
      <c r="FC108" s="38"/>
      <c r="FD108" s="38"/>
      <c r="FE108" s="38"/>
      <c r="FF108" s="38"/>
      <c r="FG108" s="38"/>
      <c r="FH108" s="38"/>
      <c r="FI108" s="38"/>
      <c r="FJ108" s="38"/>
      <c r="FK108" s="38"/>
      <c r="FL108" s="38"/>
      <c r="FM108" s="38"/>
      <c r="FN108" s="38"/>
      <c r="FO108" s="38"/>
      <c r="FP108" s="38"/>
      <c r="FQ108" s="38"/>
      <c r="FR108" s="38"/>
      <c r="FS108" s="38"/>
      <c r="FT108" s="38"/>
      <c r="FU108" s="38"/>
      <c r="FV108" s="38"/>
      <c r="FW108" s="38"/>
      <c r="FX108" s="38"/>
      <c r="FY108" s="38"/>
      <c r="FZ108" s="38"/>
      <c r="GA108" s="38"/>
    </row>
    <row r="109" spans="3:183" s="22" customFormat="1" x14ac:dyDescent="0.25">
      <c r="C109" s="23"/>
      <c r="D109" s="23"/>
      <c r="E109" s="23"/>
      <c r="F109" s="24"/>
      <c r="G109" s="25"/>
      <c r="H109" s="38"/>
      <c r="I109" s="38"/>
      <c r="J109" s="38"/>
      <c r="K109" s="38"/>
      <c r="L109" s="259"/>
      <c r="M109" s="259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  <c r="BF109" s="38"/>
      <c r="BG109" s="38"/>
      <c r="BH109" s="38"/>
      <c r="BI109" s="38"/>
      <c r="BJ109" s="38"/>
      <c r="BK109" s="38"/>
      <c r="BL109" s="38"/>
      <c r="BM109" s="38"/>
      <c r="BN109" s="38"/>
      <c r="BO109" s="38"/>
      <c r="BP109" s="38"/>
      <c r="BQ109" s="38"/>
      <c r="BR109" s="38"/>
      <c r="BS109" s="38"/>
      <c r="BT109" s="38"/>
      <c r="BU109" s="38"/>
      <c r="BV109" s="38"/>
      <c r="BW109" s="38"/>
      <c r="BX109" s="38"/>
      <c r="BY109" s="38"/>
      <c r="BZ109" s="38"/>
      <c r="CA109" s="38"/>
      <c r="CB109" s="38"/>
      <c r="CC109" s="38"/>
      <c r="CD109" s="38"/>
      <c r="CE109" s="38"/>
      <c r="CF109" s="38"/>
      <c r="CG109" s="38"/>
      <c r="CH109" s="38"/>
      <c r="CI109" s="38"/>
      <c r="CJ109" s="38"/>
      <c r="CK109" s="38"/>
      <c r="CL109" s="38"/>
      <c r="CM109" s="38"/>
      <c r="CN109" s="38"/>
      <c r="CO109" s="38"/>
      <c r="CP109" s="38"/>
      <c r="CQ109" s="38"/>
      <c r="CR109" s="38"/>
      <c r="CS109" s="38"/>
      <c r="CT109" s="38"/>
      <c r="CU109" s="38"/>
      <c r="CV109" s="38"/>
      <c r="CW109" s="38"/>
      <c r="CX109" s="38"/>
      <c r="CY109" s="38"/>
      <c r="CZ109" s="38"/>
      <c r="DA109" s="38"/>
      <c r="DB109" s="38"/>
      <c r="DC109" s="38"/>
      <c r="DD109" s="38"/>
      <c r="DE109" s="38"/>
      <c r="DF109" s="38"/>
      <c r="DG109" s="38"/>
      <c r="DH109" s="38"/>
      <c r="DI109" s="38"/>
      <c r="DJ109" s="38"/>
      <c r="DK109" s="38"/>
      <c r="DL109" s="38"/>
      <c r="DM109" s="38"/>
      <c r="DN109" s="38"/>
      <c r="DO109" s="38"/>
      <c r="DP109" s="38"/>
      <c r="DQ109" s="38"/>
      <c r="DR109" s="38"/>
      <c r="DS109" s="38"/>
      <c r="DT109" s="38"/>
      <c r="DU109" s="38"/>
      <c r="DV109" s="38"/>
      <c r="DW109" s="38"/>
      <c r="DX109" s="38"/>
      <c r="DY109" s="38"/>
      <c r="DZ109" s="38"/>
      <c r="EA109" s="38"/>
      <c r="EB109" s="38"/>
      <c r="EC109" s="38"/>
      <c r="ED109" s="38"/>
      <c r="EE109" s="38"/>
      <c r="EF109" s="38"/>
      <c r="EG109" s="38"/>
      <c r="EH109" s="38"/>
      <c r="EI109" s="38"/>
      <c r="EJ109" s="38"/>
      <c r="EK109" s="38"/>
      <c r="EL109" s="38"/>
      <c r="EM109" s="38"/>
      <c r="EN109" s="38"/>
      <c r="EO109" s="38"/>
      <c r="EP109" s="38"/>
      <c r="EQ109" s="38"/>
      <c r="ER109" s="38"/>
      <c r="ES109" s="38"/>
      <c r="ET109" s="38"/>
      <c r="EU109" s="38"/>
      <c r="EV109" s="38"/>
      <c r="EW109" s="38"/>
      <c r="EX109" s="38"/>
      <c r="EY109" s="38"/>
      <c r="EZ109" s="38"/>
      <c r="FA109" s="38"/>
      <c r="FB109" s="38"/>
      <c r="FC109" s="38"/>
      <c r="FD109" s="38"/>
      <c r="FE109" s="38"/>
      <c r="FF109" s="38"/>
      <c r="FG109" s="38"/>
      <c r="FH109" s="38"/>
      <c r="FI109" s="38"/>
      <c r="FJ109" s="38"/>
      <c r="FK109" s="38"/>
      <c r="FL109" s="38"/>
      <c r="FM109" s="38"/>
      <c r="FN109" s="38"/>
      <c r="FO109" s="38"/>
      <c r="FP109" s="38"/>
      <c r="FQ109" s="38"/>
      <c r="FR109" s="38"/>
      <c r="FS109" s="38"/>
      <c r="FT109" s="38"/>
      <c r="FU109" s="38"/>
      <c r="FV109" s="38"/>
      <c r="FW109" s="38"/>
      <c r="FX109" s="38"/>
      <c r="FY109" s="38"/>
      <c r="FZ109" s="38"/>
      <c r="GA109" s="38"/>
    </row>
    <row r="110" spans="3:183" s="22" customFormat="1" x14ac:dyDescent="0.25">
      <c r="C110" s="23"/>
      <c r="D110" s="23"/>
      <c r="E110" s="23"/>
      <c r="F110" s="24"/>
      <c r="G110" s="25"/>
      <c r="H110" s="38"/>
      <c r="I110" s="38"/>
      <c r="J110" s="38"/>
      <c r="K110" s="38"/>
      <c r="L110" s="259"/>
      <c r="M110" s="259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8"/>
      <c r="BN110" s="38"/>
      <c r="BO110" s="38"/>
      <c r="BP110" s="38"/>
      <c r="BQ110" s="38"/>
      <c r="BR110" s="38"/>
      <c r="BS110" s="38"/>
      <c r="BT110" s="38"/>
      <c r="BU110" s="38"/>
      <c r="BV110" s="38"/>
      <c r="BW110" s="38"/>
      <c r="BX110" s="38"/>
      <c r="BY110" s="38"/>
      <c r="BZ110" s="38"/>
      <c r="CA110" s="38"/>
      <c r="CB110" s="38"/>
      <c r="CC110" s="38"/>
      <c r="CD110" s="38"/>
      <c r="CE110" s="38"/>
      <c r="CF110" s="38"/>
      <c r="CG110" s="38"/>
      <c r="CH110" s="38"/>
      <c r="CI110" s="38"/>
      <c r="CJ110" s="38"/>
      <c r="CK110" s="38"/>
      <c r="CL110" s="38"/>
      <c r="CM110" s="38"/>
      <c r="CN110" s="38"/>
      <c r="CO110" s="38"/>
      <c r="CP110" s="38"/>
      <c r="CQ110" s="38"/>
      <c r="CR110" s="38"/>
      <c r="CS110" s="38"/>
      <c r="CT110" s="38"/>
      <c r="CU110" s="38"/>
      <c r="CV110" s="38"/>
      <c r="CW110" s="38"/>
      <c r="CX110" s="38"/>
      <c r="CY110" s="38"/>
      <c r="CZ110" s="38"/>
      <c r="DA110" s="38"/>
      <c r="DB110" s="38"/>
      <c r="DC110" s="38"/>
      <c r="DD110" s="38"/>
      <c r="DE110" s="38"/>
      <c r="DF110" s="38"/>
      <c r="DG110" s="38"/>
      <c r="DH110" s="38"/>
      <c r="DI110" s="38"/>
      <c r="DJ110" s="38"/>
      <c r="DK110" s="38"/>
      <c r="DL110" s="38"/>
      <c r="DM110" s="38"/>
      <c r="DN110" s="38"/>
      <c r="DO110" s="38"/>
      <c r="DP110" s="38"/>
      <c r="DQ110" s="38"/>
      <c r="DR110" s="38"/>
      <c r="DS110" s="38"/>
      <c r="DT110" s="38"/>
      <c r="DU110" s="38"/>
      <c r="DV110" s="38"/>
      <c r="DW110" s="38"/>
      <c r="DX110" s="38"/>
      <c r="DY110" s="38"/>
      <c r="DZ110" s="38"/>
      <c r="EA110" s="38"/>
      <c r="EB110" s="38"/>
      <c r="EC110" s="38"/>
      <c r="ED110" s="38"/>
      <c r="EE110" s="38"/>
      <c r="EF110" s="38"/>
      <c r="EG110" s="38"/>
      <c r="EH110" s="38"/>
      <c r="EI110" s="38"/>
      <c r="EJ110" s="38"/>
      <c r="EK110" s="38"/>
      <c r="EL110" s="38"/>
      <c r="EM110" s="38"/>
      <c r="EN110" s="38"/>
      <c r="EO110" s="38"/>
      <c r="EP110" s="38"/>
      <c r="EQ110" s="38"/>
      <c r="ER110" s="38"/>
      <c r="ES110" s="38"/>
      <c r="ET110" s="38"/>
      <c r="EU110" s="38"/>
      <c r="EV110" s="38"/>
      <c r="EW110" s="38"/>
      <c r="EX110" s="38"/>
      <c r="EY110" s="38"/>
      <c r="EZ110" s="38"/>
      <c r="FA110" s="38"/>
      <c r="FB110" s="38"/>
      <c r="FC110" s="38"/>
      <c r="FD110" s="38"/>
      <c r="FE110" s="38"/>
      <c r="FF110" s="38"/>
      <c r="FG110" s="38"/>
      <c r="FH110" s="38"/>
      <c r="FI110" s="38"/>
      <c r="FJ110" s="38"/>
      <c r="FK110" s="38"/>
      <c r="FL110" s="38"/>
      <c r="FM110" s="38"/>
      <c r="FN110" s="38"/>
      <c r="FO110" s="38"/>
      <c r="FP110" s="38"/>
      <c r="FQ110" s="38"/>
      <c r="FR110" s="38"/>
      <c r="FS110" s="38"/>
      <c r="FT110" s="38"/>
      <c r="FU110" s="38"/>
      <c r="FV110" s="38"/>
      <c r="FW110" s="38"/>
      <c r="FX110" s="38"/>
      <c r="FY110" s="38"/>
      <c r="FZ110" s="38"/>
      <c r="GA110" s="38"/>
    </row>
    <row r="111" spans="3:183" s="22" customFormat="1" x14ac:dyDescent="0.25">
      <c r="C111" s="23"/>
      <c r="D111" s="23"/>
      <c r="E111" s="23"/>
      <c r="F111" s="24"/>
      <c r="G111" s="25"/>
      <c r="H111" s="38"/>
      <c r="I111" s="38"/>
      <c r="J111" s="38"/>
      <c r="K111" s="38"/>
      <c r="L111" s="259"/>
      <c r="M111" s="259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  <c r="BK111" s="38"/>
      <c r="BL111" s="38"/>
      <c r="BM111" s="38"/>
      <c r="BN111" s="38"/>
      <c r="BO111" s="38"/>
      <c r="BP111" s="38"/>
      <c r="BQ111" s="38"/>
      <c r="BR111" s="38"/>
      <c r="BS111" s="38"/>
      <c r="BT111" s="38"/>
      <c r="BU111" s="38"/>
      <c r="BV111" s="38"/>
      <c r="BW111" s="38"/>
      <c r="BX111" s="38"/>
      <c r="BY111" s="38"/>
      <c r="BZ111" s="38"/>
      <c r="CA111" s="38"/>
      <c r="CB111" s="38"/>
      <c r="CC111" s="38"/>
      <c r="CD111" s="38"/>
      <c r="CE111" s="38"/>
      <c r="CF111" s="38"/>
      <c r="CG111" s="38"/>
      <c r="CH111" s="38"/>
      <c r="CI111" s="38"/>
      <c r="CJ111" s="38"/>
      <c r="CK111" s="38"/>
      <c r="CL111" s="38"/>
      <c r="CM111" s="38"/>
      <c r="CN111" s="38"/>
      <c r="CO111" s="38"/>
      <c r="CP111" s="38"/>
      <c r="CQ111" s="38"/>
      <c r="CR111" s="38"/>
      <c r="CS111" s="38"/>
      <c r="CT111" s="38"/>
      <c r="CU111" s="38"/>
      <c r="CV111" s="38"/>
      <c r="CW111" s="38"/>
      <c r="CX111" s="38"/>
      <c r="CY111" s="38"/>
      <c r="CZ111" s="38"/>
      <c r="DA111" s="38"/>
      <c r="DB111" s="38"/>
      <c r="DC111" s="38"/>
      <c r="DD111" s="38"/>
      <c r="DE111" s="38"/>
      <c r="DF111" s="38"/>
      <c r="DG111" s="38"/>
      <c r="DH111" s="38"/>
      <c r="DI111" s="38"/>
      <c r="DJ111" s="38"/>
      <c r="DK111" s="38"/>
      <c r="DL111" s="38"/>
      <c r="DM111" s="38"/>
      <c r="DN111" s="38"/>
      <c r="DO111" s="38"/>
      <c r="DP111" s="38"/>
      <c r="DQ111" s="38"/>
      <c r="DR111" s="38"/>
      <c r="DS111" s="38"/>
      <c r="DT111" s="38"/>
      <c r="DU111" s="38"/>
      <c r="DV111" s="38"/>
      <c r="DW111" s="38"/>
      <c r="DX111" s="38"/>
      <c r="DY111" s="38"/>
      <c r="DZ111" s="38"/>
      <c r="EA111" s="38"/>
      <c r="EB111" s="38"/>
      <c r="EC111" s="38"/>
      <c r="ED111" s="38"/>
      <c r="EE111" s="38"/>
      <c r="EF111" s="38"/>
      <c r="EG111" s="38"/>
      <c r="EH111" s="38"/>
      <c r="EI111" s="38"/>
      <c r="EJ111" s="38"/>
      <c r="EK111" s="38"/>
      <c r="EL111" s="38"/>
      <c r="EM111" s="38"/>
      <c r="EN111" s="38"/>
      <c r="EO111" s="38"/>
      <c r="EP111" s="38"/>
      <c r="EQ111" s="38"/>
      <c r="ER111" s="38"/>
      <c r="ES111" s="38"/>
      <c r="ET111" s="38"/>
      <c r="EU111" s="38"/>
      <c r="EV111" s="38"/>
      <c r="EW111" s="38"/>
      <c r="EX111" s="38"/>
      <c r="EY111" s="38"/>
      <c r="EZ111" s="38"/>
      <c r="FA111" s="38"/>
      <c r="FB111" s="38"/>
      <c r="FC111" s="38"/>
      <c r="FD111" s="38"/>
      <c r="FE111" s="38"/>
      <c r="FF111" s="38"/>
      <c r="FG111" s="38"/>
      <c r="FH111" s="38"/>
      <c r="FI111" s="38"/>
      <c r="FJ111" s="38"/>
      <c r="FK111" s="38"/>
      <c r="FL111" s="38"/>
      <c r="FM111" s="38"/>
      <c r="FN111" s="38"/>
      <c r="FO111" s="38"/>
      <c r="FP111" s="38"/>
      <c r="FQ111" s="38"/>
      <c r="FR111" s="38"/>
      <c r="FS111" s="38"/>
      <c r="FT111" s="38"/>
      <c r="FU111" s="38"/>
      <c r="FV111" s="38"/>
      <c r="FW111" s="38"/>
      <c r="FX111" s="38"/>
      <c r="FY111" s="38"/>
      <c r="FZ111" s="38"/>
      <c r="GA111" s="38"/>
    </row>
    <row r="112" spans="3:183" s="22" customFormat="1" x14ac:dyDescent="0.25">
      <c r="C112" s="23"/>
      <c r="D112" s="23"/>
      <c r="E112" s="23"/>
      <c r="F112" s="24"/>
      <c r="G112" s="25"/>
      <c r="H112" s="38"/>
      <c r="I112" s="38"/>
      <c r="J112" s="38"/>
      <c r="K112" s="38"/>
      <c r="L112" s="259"/>
      <c r="M112" s="259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  <c r="BL112" s="38"/>
      <c r="BM112" s="38"/>
      <c r="BN112" s="38"/>
      <c r="BO112" s="38"/>
      <c r="BP112" s="38"/>
      <c r="BQ112" s="38"/>
      <c r="BR112" s="38"/>
      <c r="BS112" s="38"/>
      <c r="BT112" s="38"/>
      <c r="BU112" s="38"/>
      <c r="BV112" s="38"/>
      <c r="BW112" s="38"/>
      <c r="BX112" s="38"/>
      <c r="BY112" s="38"/>
      <c r="BZ112" s="38"/>
      <c r="CA112" s="38"/>
      <c r="CB112" s="38"/>
      <c r="CC112" s="38"/>
      <c r="CD112" s="38"/>
      <c r="CE112" s="38"/>
      <c r="CF112" s="38"/>
      <c r="CG112" s="38"/>
      <c r="CH112" s="38"/>
      <c r="CI112" s="38"/>
      <c r="CJ112" s="38"/>
      <c r="CK112" s="38"/>
      <c r="CL112" s="38"/>
      <c r="CM112" s="38"/>
      <c r="CN112" s="38"/>
      <c r="CO112" s="38"/>
      <c r="CP112" s="38"/>
      <c r="CQ112" s="38"/>
      <c r="CR112" s="38"/>
      <c r="CS112" s="38"/>
      <c r="CT112" s="38"/>
      <c r="CU112" s="38"/>
      <c r="CV112" s="38"/>
      <c r="CW112" s="38"/>
      <c r="CX112" s="38"/>
      <c r="CY112" s="38"/>
      <c r="CZ112" s="38"/>
      <c r="DA112" s="38"/>
      <c r="DB112" s="38"/>
      <c r="DC112" s="38"/>
      <c r="DD112" s="38"/>
      <c r="DE112" s="38"/>
      <c r="DF112" s="38"/>
      <c r="DG112" s="38"/>
      <c r="DH112" s="38"/>
      <c r="DI112" s="38"/>
      <c r="DJ112" s="38"/>
      <c r="DK112" s="38"/>
      <c r="DL112" s="38"/>
      <c r="DM112" s="38"/>
      <c r="DN112" s="38"/>
      <c r="DO112" s="38"/>
      <c r="DP112" s="38"/>
      <c r="DQ112" s="38"/>
      <c r="DR112" s="38"/>
      <c r="DS112" s="38"/>
      <c r="DT112" s="38"/>
      <c r="DU112" s="38"/>
      <c r="DV112" s="38"/>
      <c r="DW112" s="38"/>
      <c r="DX112" s="38"/>
      <c r="DY112" s="38"/>
      <c r="DZ112" s="38"/>
      <c r="EA112" s="38"/>
      <c r="EB112" s="38"/>
      <c r="EC112" s="38"/>
      <c r="ED112" s="38"/>
      <c r="EE112" s="38"/>
      <c r="EF112" s="38"/>
      <c r="EG112" s="38"/>
      <c r="EH112" s="38"/>
      <c r="EI112" s="38"/>
      <c r="EJ112" s="38"/>
      <c r="EK112" s="38"/>
      <c r="EL112" s="38"/>
      <c r="EM112" s="38"/>
      <c r="EN112" s="38"/>
      <c r="EO112" s="38"/>
      <c r="EP112" s="38"/>
      <c r="EQ112" s="38"/>
      <c r="ER112" s="38"/>
      <c r="ES112" s="38"/>
      <c r="ET112" s="38"/>
      <c r="EU112" s="38"/>
      <c r="EV112" s="38"/>
      <c r="EW112" s="38"/>
      <c r="EX112" s="38"/>
      <c r="EY112" s="38"/>
      <c r="EZ112" s="38"/>
      <c r="FA112" s="38"/>
      <c r="FB112" s="38"/>
      <c r="FC112" s="38"/>
      <c r="FD112" s="38"/>
      <c r="FE112" s="38"/>
      <c r="FF112" s="38"/>
      <c r="FG112" s="38"/>
      <c r="FH112" s="38"/>
      <c r="FI112" s="38"/>
      <c r="FJ112" s="38"/>
      <c r="FK112" s="38"/>
      <c r="FL112" s="38"/>
      <c r="FM112" s="38"/>
      <c r="FN112" s="38"/>
      <c r="FO112" s="38"/>
      <c r="FP112" s="38"/>
      <c r="FQ112" s="38"/>
      <c r="FR112" s="38"/>
      <c r="FS112" s="38"/>
      <c r="FT112" s="38"/>
      <c r="FU112" s="38"/>
      <c r="FV112" s="38"/>
      <c r="FW112" s="38"/>
      <c r="FX112" s="38"/>
      <c r="FY112" s="38"/>
      <c r="FZ112" s="38"/>
      <c r="GA112" s="38"/>
    </row>
    <row r="113" spans="3:183" s="22" customFormat="1" x14ac:dyDescent="0.25">
      <c r="C113" s="23"/>
      <c r="D113" s="23"/>
      <c r="E113" s="23"/>
      <c r="F113" s="24"/>
      <c r="G113" s="25"/>
      <c r="H113" s="38"/>
      <c r="I113" s="38"/>
      <c r="J113" s="38"/>
      <c r="K113" s="38"/>
      <c r="L113" s="259"/>
      <c r="M113" s="259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  <c r="BF113" s="38"/>
      <c r="BG113" s="38"/>
      <c r="BH113" s="38"/>
      <c r="BI113" s="38"/>
      <c r="BJ113" s="38"/>
      <c r="BK113" s="38"/>
      <c r="BL113" s="38"/>
      <c r="BM113" s="38"/>
      <c r="BN113" s="38"/>
      <c r="BO113" s="38"/>
      <c r="BP113" s="38"/>
      <c r="BQ113" s="38"/>
      <c r="BR113" s="38"/>
      <c r="BS113" s="38"/>
      <c r="BT113" s="38"/>
      <c r="BU113" s="38"/>
      <c r="BV113" s="38"/>
      <c r="BW113" s="38"/>
      <c r="BX113" s="38"/>
      <c r="BY113" s="38"/>
      <c r="BZ113" s="38"/>
      <c r="CA113" s="38"/>
      <c r="CB113" s="38"/>
      <c r="CC113" s="38"/>
      <c r="CD113" s="38"/>
      <c r="CE113" s="38"/>
      <c r="CF113" s="38"/>
      <c r="CG113" s="38"/>
      <c r="CH113" s="38"/>
      <c r="CI113" s="38"/>
      <c r="CJ113" s="38"/>
      <c r="CK113" s="38"/>
      <c r="CL113" s="38"/>
      <c r="CM113" s="38"/>
      <c r="CN113" s="38"/>
      <c r="CO113" s="38"/>
      <c r="CP113" s="38"/>
      <c r="CQ113" s="38"/>
      <c r="CR113" s="38"/>
      <c r="CS113" s="38"/>
      <c r="CT113" s="38"/>
      <c r="CU113" s="38"/>
      <c r="CV113" s="38"/>
      <c r="CW113" s="38"/>
      <c r="CX113" s="38"/>
      <c r="CY113" s="38"/>
      <c r="CZ113" s="38"/>
      <c r="DA113" s="38"/>
      <c r="DB113" s="38"/>
      <c r="DC113" s="38"/>
      <c r="DD113" s="38"/>
      <c r="DE113" s="38"/>
      <c r="DF113" s="38"/>
      <c r="DG113" s="38"/>
      <c r="DH113" s="38"/>
      <c r="DI113" s="38"/>
      <c r="DJ113" s="38"/>
      <c r="DK113" s="38"/>
      <c r="DL113" s="38"/>
      <c r="DM113" s="38"/>
      <c r="DN113" s="38"/>
      <c r="DO113" s="38"/>
      <c r="DP113" s="38"/>
      <c r="DQ113" s="38"/>
      <c r="DR113" s="38"/>
      <c r="DS113" s="38"/>
      <c r="DT113" s="38"/>
      <c r="DU113" s="38"/>
      <c r="DV113" s="38"/>
      <c r="DW113" s="38"/>
      <c r="DX113" s="38"/>
      <c r="DY113" s="38"/>
      <c r="DZ113" s="38"/>
      <c r="EA113" s="38"/>
      <c r="EB113" s="38"/>
      <c r="EC113" s="38"/>
      <c r="ED113" s="38"/>
      <c r="EE113" s="38"/>
      <c r="EF113" s="38"/>
      <c r="EG113" s="38"/>
      <c r="EH113" s="38"/>
      <c r="EI113" s="38"/>
      <c r="EJ113" s="38"/>
      <c r="EK113" s="38"/>
      <c r="EL113" s="38"/>
      <c r="EM113" s="38"/>
      <c r="EN113" s="38"/>
      <c r="EO113" s="38"/>
      <c r="EP113" s="38"/>
      <c r="EQ113" s="38"/>
      <c r="ER113" s="38"/>
      <c r="ES113" s="38"/>
      <c r="ET113" s="38"/>
      <c r="EU113" s="38"/>
      <c r="EV113" s="38"/>
      <c r="EW113" s="38"/>
      <c r="EX113" s="38"/>
      <c r="EY113" s="38"/>
      <c r="EZ113" s="38"/>
      <c r="FA113" s="38"/>
      <c r="FB113" s="38"/>
      <c r="FC113" s="38"/>
      <c r="FD113" s="38"/>
      <c r="FE113" s="38"/>
      <c r="FF113" s="38"/>
      <c r="FG113" s="38"/>
      <c r="FH113" s="38"/>
      <c r="FI113" s="38"/>
      <c r="FJ113" s="38"/>
      <c r="FK113" s="38"/>
      <c r="FL113" s="38"/>
      <c r="FM113" s="38"/>
      <c r="FN113" s="38"/>
      <c r="FO113" s="38"/>
      <c r="FP113" s="38"/>
      <c r="FQ113" s="38"/>
      <c r="FR113" s="38"/>
      <c r="FS113" s="38"/>
      <c r="FT113" s="38"/>
      <c r="FU113" s="38"/>
      <c r="FV113" s="38"/>
      <c r="FW113" s="38"/>
      <c r="FX113" s="38"/>
      <c r="FY113" s="38"/>
      <c r="FZ113" s="38"/>
      <c r="GA113" s="38"/>
    </row>
    <row r="114" spans="3:183" s="22" customFormat="1" x14ac:dyDescent="0.25">
      <c r="C114" s="23"/>
      <c r="D114" s="23"/>
      <c r="E114" s="23"/>
      <c r="F114" s="24"/>
      <c r="G114" s="25"/>
      <c r="H114" s="38"/>
      <c r="I114" s="38"/>
      <c r="J114" s="38"/>
      <c r="K114" s="38"/>
      <c r="L114" s="259"/>
      <c r="M114" s="259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F114" s="38"/>
      <c r="BG114" s="38"/>
      <c r="BH114" s="38"/>
      <c r="BI114" s="38"/>
      <c r="BJ114" s="38"/>
      <c r="BK114" s="38"/>
      <c r="BL114" s="38"/>
      <c r="BM114" s="38"/>
      <c r="BN114" s="38"/>
      <c r="BO114" s="38"/>
      <c r="BP114" s="38"/>
      <c r="BQ114" s="38"/>
      <c r="BR114" s="38"/>
      <c r="BS114" s="38"/>
      <c r="BT114" s="38"/>
      <c r="BU114" s="38"/>
      <c r="BV114" s="38"/>
      <c r="BW114" s="38"/>
      <c r="BX114" s="38"/>
      <c r="BY114" s="38"/>
      <c r="BZ114" s="38"/>
      <c r="CA114" s="38"/>
      <c r="CB114" s="38"/>
      <c r="CC114" s="38"/>
      <c r="CD114" s="38"/>
      <c r="CE114" s="38"/>
      <c r="CF114" s="38"/>
      <c r="CG114" s="38"/>
      <c r="CH114" s="38"/>
      <c r="CI114" s="38"/>
      <c r="CJ114" s="38"/>
      <c r="CK114" s="38"/>
      <c r="CL114" s="38"/>
      <c r="CM114" s="38"/>
      <c r="CN114" s="38"/>
      <c r="CO114" s="38"/>
      <c r="CP114" s="38"/>
      <c r="CQ114" s="38"/>
      <c r="CR114" s="38"/>
      <c r="CS114" s="38"/>
      <c r="CT114" s="38"/>
      <c r="CU114" s="38"/>
      <c r="CV114" s="38"/>
      <c r="CW114" s="38"/>
      <c r="CX114" s="38"/>
      <c r="CY114" s="38"/>
      <c r="CZ114" s="38"/>
      <c r="DA114" s="38"/>
      <c r="DB114" s="38"/>
      <c r="DC114" s="38"/>
      <c r="DD114" s="38"/>
      <c r="DE114" s="38"/>
      <c r="DF114" s="38"/>
      <c r="DG114" s="38"/>
      <c r="DH114" s="38"/>
      <c r="DI114" s="38"/>
      <c r="DJ114" s="38"/>
      <c r="DK114" s="38"/>
      <c r="DL114" s="38"/>
      <c r="DM114" s="38"/>
      <c r="DN114" s="38"/>
      <c r="DO114" s="38"/>
      <c r="DP114" s="38"/>
      <c r="DQ114" s="38"/>
      <c r="DR114" s="38"/>
      <c r="DS114" s="38"/>
      <c r="DT114" s="38"/>
      <c r="DU114" s="38"/>
      <c r="DV114" s="38"/>
      <c r="DW114" s="38"/>
      <c r="DX114" s="38"/>
      <c r="DY114" s="38"/>
      <c r="DZ114" s="38"/>
      <c r="EA114" s="38"/>
      <c r="EB114" s="38"/>
      <c r="EC114" s="38"/>
      <c r="ED114" s="38"/>
      <c r="EE114" s="38"/>
      <c r="EF114" s="38"/>
      <c r="EG114" s="38"/>
      <c r="EH114" s="38"/>
      <c r="EI114" s="38"/>
      <c r="EJ114" s="38"/>
      <c r="EK114" s="38"/>
      <c r="EL114" s="38"/>
      <c r="EM114" s="38"/>
      <c r="EN114" s="38"/>
      <c r="EO114" s="38"/>
      <c r="EP114" s="38"/>
      <c r="EQ114" s="38"/>
      <c r="ER114" s="38"/>
      <c r="ES114" s="38"/>
      <c r="ET114" s="38"/>
      <c r="EU114" s="38"/>
      <c r="EV114" s="38"/>
      <c r="EW114" s="38"/>
      <c r="EX114" s="38"/>
      <c r="EY114" s="38"/>
      <c r="EZ114" s="38"/>
      <c r="FA114" s="38"/>
      <c r="FB114" s="38"/>
      <c r="FC114" s="38"/>
      <c r="FD114" s="38"/>
      <c r="FE114" s="38"/>
      <c r="FF114" s="38"/>
      <c r="FG114" s="38"/>
      <c r="FH114" s="38"/>
      <c r="FI114" s="38"/>
      <c r="FJ114" s="38"/>
      <c r="FK114" s="38"/>
      <c r="FL114" s="38"/>
      <c r="FM114" s="38"/>
      <c r="FN114" s="38"/>
      <c r="FO114" s="38"/>
      <c r="FP114" s="38"/>
      <c r="FQ114" s="38"/>
      <c r="FR114" s="38"/>
      <c r="FS114" s="38"/>
      <c r="FT114" s="38"/>
      <c r="FU114" s="38"/>
      <c r="FV114" s="38"/>
      <c r="FW114" s="38"/>
      <c r="FX114" s="38"/>
      <c r="FY114" s="38"/>
      <c r="FZ114" s="38"/>
      <c r="GA114" s="38"/>
    </row>
    <row r="115" spans="3:183" s="22" customFormat="1" x14ac:dyDescent="0.25">
      <c r="C115" s="23"/>
      <c r="D115" s="23"/>
      <c r="E115" s="23"/>
      <c r="F115" s="24"/>
      <c r="G115" s="25"/>
      <c r="H115" s="38"/>
      <c r="I115" s="38"/>
      <c r="J115" s="38"/>
      <c r="K115" s="38"/>
      <c r="L115" s="259"/>
      <c r="M115" s="259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  <c r="BF115" s="38"/>
      <c r="BG115" s="38"/>
      <c r="BH115" s="38"/>
      <c r="BI115" s="38"/>
      <c r="BJ115" s="38"/>
      <c r="BK115" s="38"/>
      <c r="BL115" s="38"/>
      <c r="BM115" s="38"/>
      <c r="BN115" s="38"/>
      <c r="BO115" s="38"/>
      <c r="BP115" s="38"/>
      <c r="BQ115" s="38"/>
      <c r="BR115" s="38"/>
      <c r="BS115" s="38"/>
      <c r="BT115" s="38"/>
      <c r="BU115" s="38"/>
      <c r="BV115" s="38"/>
      <c r="BW115" s="38"/>
      <c r="BX115" s="38"/>
      <c r="BY115" s="38"/>
      <c r="BZ115" s="38"/>
      <c r="CA115" s="38"/>
      <c r="CB115" s="38"/>
      <c r="CC115" s="38"/>
      <c r="CD115" s="38"/>
      <c r="CE115" s="38"/>
      <c r="CF115" s="38"/>
      <c r="CG115" s="38"/>
      <c r="CH115" s="38"/>
      <c r="CI115" s="38"/>
      <c r="CJ115" s="38"/>
      <c r="CK115" s="38"/>
      <c r="CL115" s="38"/>
      <c r="CM115" s="38"/>
      <c r="CN115" s="38"/>
      <c r="CO115" s="38"/>
      <c r="CP115" s="38"/>
      <c r="CQ115" s="38"/>
      <c r="CR115" s="38"/>
      <c r="CS115" s="38"/>
      <c r="CT115" s="38"/>
      <c r="CU115" s="38"/>
      <c r="CV115" s="38"/>
      <c r="CW115" s="38"/>
      <c r="CX115" s="38"/>
      <c r="CY115" s="38"/>
      <c r="CZ115" s="38"/>
      <c r="DA115" s="38"/>
      <c r="DB115" s="38"/>
      <c r="DC115" s="38"/>
      <c r="DD115" s="38"/>
      <c r="DE115" s="38"/>
      <c r="DF115" s="38"/>
      <c r="DG115" s="38"/>
      <c r="DH115" s="38"/>
      <c r="DI115" s="38"/>
      <c r="DJ115" s="38"/>
      <c r="DK115" s="38"/>
      <c r="DL115" s="38"/>
      <c r="DM115" s="38"/>
      <c r="DN115" s="38"/>
      <c r="DO115" s="38"/>
      <c r="DP115" s="38"/>
      <c r="DQ115" s="38"/>
      <c r="DR115" s="38"/>
      <c r="DS115" s="38"/>
      <c r="DT115" s="38"/>
      <c r="DU115" s="38"/>
      <c r="DV115" s="38"/>
      <c r="DW115" s="38"/>
      <c r="DX115" s="38"/>
      <c r="DY115" s="38"/>
      <c r="DZ115" s="38"/>
      <c r="EA115" s="38"/>
      <c r="EB115" s="38"/>
      <c r="EC115" s="38"/>
      <c r="ED115" s="38"/>
      <c r="EE115" s="38"/>
      <c r="EF115" s="38"/>
      <c r="EG115" s="38"/>
      <c r="EH115" s="38"/>
      <c r="EI115" s="38"/>
      <c r="EJ115" s="38"/>
      <c r="EK115" s="38"/>
      <c r="EL115" s="38"/>
      <c r="EM115" s="38"/>
      <c r="EN115" s="38"/>
      <c r="EO115" s="38"/>
      <c r="EP115" s="38"/>
      <c r="EQ115" s="38"/>
      <c r="ER115" s="38"/>
      <c r="ES115" s="38"/>
      <c r="ET115" s="38"/>
      <c r="EU115" s="38"/>
      <c r="EV115" s="38"/>
      <c r="EW115" s="38"/>
      <c r="EX115" s="38"/>
      <c r="EY115" s="38"/>
      <c r="EZ115" s="38"/>
      <c r="FA115" s="38"/>
      <c r="FB115" s="38"/>
      <c r="FC115" s="38"/>
      <c r="FD115" s="38"/>
      <c r="FE115" s="38"/>
      <c r="FF115" s="38"/>
      <c r="FG115" s="38"/>
      <c r="FH115" s="38"/>
      <c r="FI115" s="38"/>
      <c r="FJ115" s="38"/>
      <c r="FK115" s="38"/>
      <c r="FL115" s="38"/>
      <c r="FM115" s="38"/>
      <c r="FN115" s="38"/>
      <c r="FO115" s="38"/>
      <c r="FP115" s="38"/>
      <c r="FQ115" s="38"/>
      <c r="FR115" s="38"/>
      <c r="FS115" s="38"/>
      <c r="FT115" s="38"/>
      <c r="FU115" s="38"/>
      <c r="FV115" s="38"/>
      <c r="FW115" s="38"/>
      <c r="FX115" s="38"/>
      <c r="FY115" s="38"/>
      <c r="FZ115" s="38"/>
      <c r="GA115" s="38"/>
    </row>
    <row r="116" spans="3:183" s="22" customFormat="1" x14ac:dyDescent="0.25">
      <c r="C116" s="23"/>
      <c r="D116" s="23"/>
      <c r="E116" s="23"/>
      <c r="F116" s="24"/>
      <c r="G116" s="25"/>
      <c r="H116" s="38"/>
      <c r="I116" s="38"/>
      <c r="J116" s="38"/>
      <c r="K116" s="38"/>
      <c r="L116" s="259"/>
      <c r="M116" s="259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  <c r="BF116" s="38"/>
      <c r="BG116" s="38"/>
      <c r="BH116" s="38"/>
      <c r="BI116" s="38"/>
      <c r="BJ116" s="38"/>
      <c r="BK116" s="38"/>
      <c r="BL116" s="38"/>
      <c r="BM116" s="38"/>
      <c r="BN116" s="38"/>
      <c r="BO116" s="38"/>
      <c r="BP116" s="38"/>
      <c r="BQ116" s="38"/>
      <c r="BR116" s="38"/>
      <c r="BS116" s="38"/>
      <c r="BT116" s="38"/>
      <c r="BU116" s="38"/>
      <c r="BV116" s="38"/>
      <c r="BW116" s="38"/>
      <c r="BX116" s="38"/>
      <c r="BY116" s="38"/>
      <c r="BZ116" s="38"/>
      <c r="CA116" s="38"/>
      <c r="CB116" s="38"/>
      <c r="CC116" s="38"/>
      <c r="CD116" s="38"/>
      <c r="CE116" s="38"/>
      <c r="CF116" s="38"/>
      <c r="CG116" s="38"/>
      <c r="CH116" s="38"/>
      <c r="CI116" s="38"/>
      <c r="CJ116" s="38"/>
      <c r="CK116" s="38"/>
      <c r="CL116" s="38"/>
      <c r="CM116" s="38"/>
      <c r="CN116" s="38"/>
      <c r="CO116" s="38"/>
      <c r="CP116" s="38"/>
      <c r="CQ116" s="38"/>
      <c r="CR116" s="38"/>
      <c r="CS116" s="38"/>
      <c r="CT116" s="38"/>
      <c r="CU116" s="38"/>
      <c r="CV116" s="38"/>
      <c r="CW116" s="38"/>
      <c r="CX116" s="38"/>
      <c r="CY116" s="38"/>
      <c r="CZ116" s="38"/>
      <c r="DA116" s="38"/>
      <c r="DB116" s="38"/>
      <c r="DC116" s="38"/>
      <c r="DD116" s="38"/>
      <c r="DE116" s="38"/>
      <c r="DF116" s="38"/>
      <c r="DG116" s="38"/>
      <c r="DH116" s="38"/>
      <c r="DI116" s="38"/>
      <c r="DJ116" s="38"/>
      <c r="DK116" s="38"/>
      <c r="DL116" s="38"/>
      <c r="DM116" s="38"/>
      <c r="DN116" s="38"/>
      <c r="DO116" s="38"/>
      <c r="DP116" s="38"/>
      <c r="DQ116" s="38"/>
      <c r="DR116" s="38"/>
      <c r="DS116" s="38"/>
      <c r="DT116" s="38"/>
      <c r="DU116" s="38"/>
      <c r="DV116" s="38"/>
      <c r="DW116" s="38"/>
      <c r="DX116" s="38"/>
      <c r="DY116" s="38"/>
      <c r="DZ116" s="38"/>
      <c r="EA116" s="38"/>
      <c r="EB116" s="38"/>
      <c r="EC116" s="38"/>
      <c r="ED116" s="38"/>
      <c r="EE116" s="38"/>
      <c r="EF116" s="38"/>
      <c r="EG116" s="38"/>
      <c r="EH116" s="38"/>
      <c r="EI116" s="38"/>
      <c r="EJ116" s="38"/>
      <c r="EK116" s="38"/>
      <c r="EL116" s="38"/>
      <c r="EM116" s="38"/>
      <c r="EN116" s="38"/>
      <c r="EO116" s="38"/>
      <c r="EP116" s="38"/>
      <c r="EQ116" s="38"/>
      <c r="ER116" s="38"/>
      <c r="ES116" s="38"/>
      <c r="ET116" s="38"/>
      <c r="EU116" s="38"/>
      <c r="EV116" s="38"/>
      <c r="EW116" s="38"/>
      <c r="EX116" s="38"/>
      <c r="EY116" s="38"/>
      <c r="EZ116" s="38"/>
      <c r="FA116" s="38"/>
      <c r="FB116" s="38"/>
      <c r="FC116" s="38"/>
      <c r="FD116" s="38"/>
      <c r="FE116" s="38"/>
      <c r="FF116" s="38"/>
      <c r="FG116" s="38"/>
      <c r="FH116" s="38"/>
      <c r="FI116" s="38"/>
      <c r="FJ116" s="38"/>
      <c r="FK116" s="38"/>
      <c r="FL116" s="38"/>
      <c r="FM116" s="38"/>
      <c r="FN116" s="38"/>
      <c r="FO116" s="38"/>
      <c r="FP116" s="38"/>
      <c r="FQ116" s="38"/>
      <c r="FR116" s="38"/>
      <c r="FS116" s="38"/>
      <c r="FT116" s="38"/>
      <c r="FU116" s="38"/>
      <c r="FV116" s="38"/>
      <c r="FW116" s="38"/>
      <c r="FX116" s="38"/>
      <c r="FY116" s="38"/>
      <c r="FZ116" s="38"/>
      <c r="GA116" s="38"/>
    </row>
    <row r="117" spans="3:183" s="22" customFormat="1" x14ac:dyDescent="0.25">
      <c r="C117" s="23"/>
      <c r="D117" s="23"/>
      <c r="E117" s="23"/>
      <c r="F117" s="24"/>
      <c r="G117" s="25"/>
      <c r="H117" s="38"/>
      <c r="I117" s="38"/>
      <c r="J117" s="38"/>
      <c r="K117" s="38"/>
      <c r="L117" s="259"/>
      <c r="M117" s="259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  <c r="BF117" s="38"/>
      <c r="BG117" s="38"/>
      <c r="BH117" s="38"/>
      <c r="BI117" s="38"/>
      <c r="BJ117" s="38"/>
      <c r="BK117" s="38"/>
      <c r="BL117" s="38"/>
      <c r="BM117" s="38"/>
      <c r="BN117" s="38"/>
      <c r="BO117" s="38"/>
      <c r="BP117" s="38"/>
      <c r="BQ117" s="38"/>
      <c r="BR117" s="38"/>
      <c r="BS117" s="38"/>
      <c r="BT117" s="38"/>
      <c r="BU117" s="38"/>
      <c r="BV117" s="38"/>
      <c r="BW117" s="38"/>
      <c r="BX117" s="38"/>
      <c r="BY117" s="38"/>
      <c r="BZ117" s="38"/>
      <c r="CA117" s="38"/>
      <c r="CB117" s="38"/>
      <c r="CC117" s="38"/>
      <c r="CD117" s="38"/>
      <c r="CE117" s="38"/>
      <c r="CF117" s="38"/>
      <c r="CG117" s="38"/>
      <c r="CH117" s="38"/>
      <c r="CI117" s="38"/>
      <c r="CJ117" s="38"/>
      <c r="CK117" s="38"/>
      <c r="CL117" s="38"/>
      <c r="CM117" s="38"/>
      <c r="CN117" s="38"/>
      <c r="CO117" s="38"/>
      <c r="CP117" s="38"/>
      <c r="CQ117" s="38"/>
      <c r="CR117" s="38"/>
      <c r="CS117" s="38"/>
      <c r="CT117" s="38"/>
      <c r="CU117" s="38"/>
      <c r="CV117" s="38"/>
      <c r="CW117" s="38"/>
      <c r="CX117" s="38"/>
      <c r="CY117" s="38"/>
      <c r="CZ117" s="38"/>
      <c r="DA117" s="38"/>
      <c r="DB117" s="38"/>
      <c r="DC117" s="38"/>
      <c r="DD117" s="38"/>
      <c r="DE117" s="38"/>
      <c r="DF117" s="38"/>
      <c r="DG117" s="38"/>
      <c r="DH117" s="38"/>
      <c r="DI117" s="38"/>
      <c r="DJ117" s="38"/>
      <c r="DK117" s="38"/>
      <c r="DL117" s="38"/>
      <c r="DM117" s="38"/>
      <c r="DN117" s="38"/>
      <c r="DO117" s="38"/>
      <c r="DP117" s="38"/>
      <c r="DQ117" s="38"/>
      <c r="DR117" s="38"/>
      <c r="DS117" s="38"/>
      <c r="DT117" s="38"/>
      <c r="DU117" s="38"/>
      <c r="DV117" s="38"/>
      <c r="DW117" s="38"/>
      <c r="DX117" s="38"/>
      <c r="DY117" s="38"/>
      <c r="DZ117" s="38"/>
      <c r="EA117" s="38"/>
      <c r="EB117" s="38"/>
      <c r="EC117" s="38"/>
      <c r="ED117" s="38"/>
      <c r="EE117" s="38"/>
      <c r="EF117" s="38"/>
      <c r="EG117" s="38"/>
      <c r="EH117" s="38"/>
      <c r="EI117" s="38"/>
      <c r="EJ117" s="38"/>
      <c r="EK117" s="38"/>
      <c r="EL117" s="38"/>
      <c r="EM117" s="38"/>
      <c r="EN117" s="38"/>
      <c r="EO117" s="38"/>
      <c r="EP117" s="38"/>
      <c r="EQ117" s="38"/>
      <c r="ER117" s="38"/>
      <c r="ES117" s="38"/>
      <c r="ET117" s="38"/>
      <c r="EU117" s="38"/>
      <c r="EV117" s="38"/>
      <c r="EW117" s="38"/>
      <c r="EX117" s="38"/>
      <c r="EY117" s="38"/>
      <c r="EZ117" s="38"/>
      <c r="FA117" s="38"/>
      <c r="FB117" s="38"/>
      <c r="FC117" s="38"/>
      <c r="FD117" s="38"/>
      <c r="FE117" s="38"/>
      <c r="FF117" s="38"/>
      <c r="FG117" s="38"/>
      <c r="FH117" s="38"/>
      <c r="FI117" s="38"/>
      <c r="FJ117" s="38"/>
      <c r="FK117" s="38"/>
      <c r="FL117" s="38"/>
      <c r="FM117" s="38"/>
      <c r="FN117" s="38"/>
      <c r="FO117" s="38"/>
      <c r="FP117" s="38"/>
      <c r="FQ117" s="38"/>
      <c r="FR117" s="38"/>
      <c r="FS117" s="38"/>
      <c r="FT117" s="38"/>
      <c r="FU117" s="38"/>
      <c r="FV117" s="38"/>
      <c r="FW117" s="38"/>
      <c r="FX117" s="38"/>
      <c r="FY117" s="38"/>
      <c r="FZ117" s="38"/>
      <c r="GA117" s="38"/>
    </row>
    <row r="118" spans="3:183" s="22" customFormat="1" x14ac:dyDescent="0.25">
      <c r="C118" s="23"/>
      <c r="D118" s="23"/>
      <c r="E118" s="23"/>
      <c r="F118" s="24"/>
      <c r="G118" s="25"/>
      <c r="H118" s="38"/>
      <c r="I118" s="38"/>
      <c r="J118" s="38"/>
      <c r="K118" s="38"/>
      <c r="L118" s="259"/>
      <c r="M118" s="259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  <c r="BF118" s="38"/>
      <c r="BG118" s="38"/>
      <c r="BH118" s="38"/>
      <c r="BI118" s="38"/>
      <c r="BJ118" s="38"/>
      <c r="BK118" s="38"/>
      <c r="BL118" s="38"/>
      <c r="BM118" s="38"/>
      <c r="BN118" s="38"/>
      <c r="BO118" s="38"/>
      <c r="BP118" s="38"/>
      <c r="BQ118" s="38"/>
      <c r="BR118" s="38"/>
      <c r="BS118" s="38"/>
      <c r="BT118" s="38"/>
      <c r="BU118" s="38"/>
      <c r="BV118" s="38"/>
      <c r="BW118" s="38"/>
      <c r="BX118" s="38"/>
      <c r="BY118" s="38"/>
      <c r="BZ118" s="38"/>
      <c r="CA118" s="38"/>
      <c r="CB118" s="38"/>
      <c r="CC118" s="38"/>
      <c r="CD118" s="38"/>
      <c r="CE118" s="38"/>
      <c r="CF118" s="38"/>
      <c r="CG118" s="38"/>
      <c r="CH118" s="38"/>
      <c r="CI118" s="38"/>
      <c r="CJ118" s="38"/>
      <c r="CK118" s="38"/>
      <c r="CL118" s="38"/>
      <c r="CM118" s="38"/>
      <c r="CN118" s="38"/>
      <c r="CO118" s="38"/>
      <c r="CP118" s="38"/>
      <c r="CQ118" s="38"/>
      <c r="CR118" s="38"/>
      <c r="CS118" s="38"/>
      <c r="CT118" s="38"/>
      <c r="CU118" s="38"/>
      <c r="CV118" s="38"/>
      <c r="CW118" s="38"/>
      <c r="CX118" s="38"/>
      <c r="CY118" s="38"/>
      <c r="CZ118" s="38"/>
      <c r="DA118" s="38"/>
      <c r="DB118" s="38"/>
      <c r="DC118" s="38"/>
      <c r="DD118" s="38"/>
      <c r="DE118" s="38"/>
      <c r="DF118" s="38"/>
      <c r="DG118" s="38"/>
      <c r="DH118" s="38"/>
      <c r="DI118" s="38"/>
      <c r="DJ118" s="38"/>
      <c r="DK118" s="38"/>
      <c r="DL118" s="38"/>
      <c r="DM118" s="38"/>
      <c r="DN118" s="38"/>
      <c r="DO118" s="38"/>
      <c r="DP118" s="38"/>
      <c r="DQ118" s="38"/>
      <c r="DR118" s="38"/>
      <c r="DS118" s="38"/>
      <c r="DT118" s="38"/>
      <c r="DU118" s="38"/>
      <c r="DV118" s="38"/>
      <c r="DW118" s="38"/>
      <c r="DX118" s="38"/>
      <c r="DY118" s="38"/>
      <c r="DZ118" s="38"/>
      <c r="EA118" s="38"/>
      <c r="EB118" s="38"/>
      <c r="EC118" s="38"/>
      <c r="ED118" s="38"/>
      <c r="EE118" s="38"/>
      <c r="EF118" s="38"/>
      <c r="EG118" s="38"/>
      <c r="EH118" s="38"/>
      <c r="EI118" s="38"/>
      <c r="EJ118" s="38"/>
      <c r="EK118" s="38"/>
      <c r="EL118" s="38"/>
      <c r="EM118" s="38"/>
      <c r="EN118" s="38"/>
      <c r="EO118" s="38"/>
      <c r="EP118" s="38"/>
      <c r="EQ118" s="38"/>
      <c r="ER118" s="38"/>
      <c r="ES118" s="38"/>
      <c r="ET118" s="38"/>
      <c r="EU118" s="38"/>
      <c r="EV118" s="38"/>
      <c r="EW118" s="38"/>
      <c r="EX118" s="38"/>
      <c r="EY118" s="38"/>
      <c r="EZ118" s="38"/>
      <c r="FA118" s="38"/>
      <c r="FB118" s="38"/>
      <c r="FC118" s="38"/>
      <c r="FD118" s="38"/>
      <c r="FE118" s="38"/>
      <c r="FF118" s="38"/>
      <c r="FG118" s="38"/>
      <c r="FH118" s="38"/>
      <c r="FI118" s="38"/>
      <c r="FJ118" s="38"/>
      <c r="FK118" s="38"/>
      <c r="FL118" s="38"/>
      <c r="FM118" s="38"/>
      <c r="FN118" s="38"/>
      <c r="FO118" s="38"/>
      <c r="FP118" s="38"/>
      <c r="FQ118" s="38"/>
      <c r="FR118" s="38"/>
      <c r="FS118" s="38"/>
      <c r="FT118" s="38"/>
      <c r="FU118" s="38"/>
      <c r="FV118" s="38"/>
      <c r="FW118" s="38"/>
      <c r="FX118" s="38"/>
      <c r="FY118" s="38"/>
      <c r="FZ118" s="38"/>
      <c r="GA118" s="38"/>
    </row>
    <row r="119" spans="3:183" s="22" customFormat="1" x14ac:dyDescent="0.25">
      <c r="C119" s="23"/>
      <c r="D119" s="23"/>
      <c r="E119" s="23"/>
      <c r="F119" s="24"/>
      <c r="G119" s="25"/>
      <c r="H119" s="38"/>
      <c r="I119" s="38"/>
      <c r="J119" s="38"/>
      <c r="K119" s="38"/>
      <c r="L119" s="259"/>
      <c r="M119" s="259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8"/>
      <c r="BF119" s="38"/>
      <c r="BG119" s="38"/>
      <c r="BH119" s="38"/>
      <c r="BI119" s="38"/>
      <c r="BJ119" s="38"/>
      <c r="BK119" s="38"/>
      <c r="BL119" s="38"/>
      <c r="BM119" s="38"/>
      <c r="BN119" s="38"/>
      <c r="BO119" s="38"/>
      <c r="BP119" s="38"/>
      <c r="BQ119" s="38"/>
      <c r="BR119" s="38"/>
      <c r="BS119" s="38"/>
      <c r="BT119" s="38"/>
      <c r="BU119" s="38"/>
      <c r="BV119" s="38"/>
      <c r="BW119" s="38"/>
      <c r="BX119" s="38"/>
      <c r="BY119" s="38"/>
      <c r="BZ119" s="38"/>
      <c r="CA119" s="38"/>
      <c r="CB119" s="38"/>
      <c r="CC119" s="38"/>
      <c r="CD119" s="38"/>
      <c r="CE119" s="38"/>
      <c r="CF119" s="38"/>
      <c r="CG119" s="38"/>
      <c r="CH119" s="38"/>
      <c r="CI119" s="38"/>
      <c r="CJ119" s="38"/>
      <c r="CK119" s="38"/>
      <c r="CL119" s="38"/>
      <c r="CM119" s="38"/>
      <c r="CN119" s="38"/>
      <c r="CO119" s="38"/>
      <c r="CP119" s="38"/>
      <c r="CQ119" s="38"/>
      <c r="CR119" s="38"/>
      <c r="CS119" s="38"/>
      <c r="CT119" s="38"/>
      <c r="CU119" s="38"/>
      <c r="CV119" s="38"/>
      <c r="CW119" s="38"/>
      <c r="CX119" s="38"/>
      <c r="CY119" s="38"/>
      <c r="CZ119" s="38"/>
      <c r="DA119" s="38"/>
      <c r="DB119" s="38"/>
      <c r="DC119" s="38"/>
      <c r="DD119" s="38"/>
      <c r="DE119" s="38"/>
      <c r="DF119" s="38"/>
      <c r="DG119" s="38"/>
      <c r="DH119" s="38"/>
      <c r="DI119" s="38"/>
      <c r="DJ119" s="38"/>
      <c r="DK119" s="38"/>
      <c r="DL119" s="38"/>
      <c r="DM119" s="38"/>
      <c r="DN119" s="38"/>
      <c r="DO119" s="38"/>
      <c r="DP119" s="38"/>
      <c r="DQ119" s="38"/>
      <c r="DR119" s="38"/>
      <c r="DS119" s="38"/>
      <c r="DT119" s="38"/>
      <c r="DU119" s="38"/>
      <c r="DV119" s="38"/>
      <c r="DW119" s="38"/>
      <c r="DX119" s="38"/>
      <c r="DY119" s="38"/>
      <c r="DZ119" s="38"/>
      <c r="EA119" s="38"/>
      <c r="EB119" s="38"/>
      <c r="EC119" s="38"/>
      <c r="ED119" s="38"/>
      <c r="EE119" s="38"/>
      <c r="EF119" s="38"/>
      <c r="EG119" s="38"/>
      <c r="EH119" s="38"/>
      <c r="EI119" s="38"/>
      <c r="EJ119" s="38"/>
      <c r="EK119" s="38"/>
      <c r="EL119" s="38"/>
      <c r="EM119" s="38"/>
      <c r="EN119" s="38"/>
      <c r="EO119" s="38"/>
      <c r="EP119" s="38"/>
      <c r="EQ119" s="38"/>
      <c r="ER119" s="38"/>
      <c r="ES119" s="38"/>
      <c r="ET119" s="38"/>
      <c r="EU119" s="38"/>
      <c r="EV119" s="38"/>
      <c r="EW119" s="38"/>
      <c r="EX119" s="38"/>
      <c r="EY119" s="38"/>
      <c r="EZ119" s="38"/>
      <c r="FA119" s="38"/>
      <c r="FB119" s="38"/>
      <c r="FC119" s="38"/>
      <c r="FD119" s="38"/>
      <c r="FE119" s="38"/>
      <c r="FF119" s="38"/>
      <c r="FG119" s="38"/>
      <c r="FH119" s="38"/>
      <c r="FI119" s="38"/>
      <c r="FJ119" s="38"/>
      <c r="FK119" s="38"/>
      <c r="FL119" s="38"/>
      <c r="FM119" s="38"/>
      <c r="FN119" s="38"/>
      <c r="FO119" s="38"/>
      <c r="FP119" s="38"/>
      <c r="FQ119" s="38"/>
      <c r="FR119" s="38"/>
      <c r="FS119" s="38"/>
      <c r="FT119" s="38"/>
      <c r="FU119" s="38"/>
      <c r="FV119" s="38"/>
      <c r="FW119" s="38"/>
      <c r="FX119" s="38"/>
      <c r="FY119" s="38"/>
      <c r="FZ119" s="38"/>
      <c r="GA119" s="38"/>
    </row>
    <row r="120" spans="3:183" s="22" customFormat="1" x14ac:dyDescent="0.25">
      <c r="C120" s="23"/>
      <c r="D120" s="23"/>
      <c r="E120" s="23"/>
      <c r="F120" s="24"/>
      <c r="G120" s="25"/>
      <c r="H120" s="38"/>
      <c r="I120" s="38"/>
      <c r="J120" s="38"/>
      <c r="K120" s="38"/>
      <c r="L120" s="259"/>
      <c r="M120" s="259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  <c r="BF120" s="38"/>
      <c r="BG120" s="38"/>
      <c r="BH120" s="38"/>
      <c r="BI120" s="38"/>
      <c r="BJ120" s="38"/>
      <c r="BK120" s="38"/>
      <c r="BL120" s="38"/>
      <c r="BM120" s="38"/>
      <c r="BN120" s="38"/>
      <c r="BO120" s="38"/>
      <c r="BP120" s="38"/>
      <c r="BQ120" s="38"/>
      <c r="BR120" s="38"/>
      <c r="BS120" s="38"/>
      <c r="BT120" s="38"/>
      <c r="BU120" s="38"/>
      <c r="BV120" s="38"/>
      <c r="BW120" s="38"/>
      <c r="BX120" s="38"/>
      <c r="BY120" s="38"/>
      <c r="BZ120" s="38"/>
      <c r="CA120" s="38"/>
      <c r="CB120" s="38"/>
      <c r="CC120" s="38"/>
      <c r="CD120" s="38"/>
      <c r="CE120" s="38"/>
      <c r="CF120" s="38"/>
      <c r="CG120" s="38"/>
      <c r="CH120" s="38"/>
      <c r="CI120" s="38"/>
      <c r="CJ120" s="38"/>
      <c r="CK120" s="38"/>
      <c r="CL120" s="38"/>
      <c r="CM120" s="38"/>
      <c r="CN120" s="38"/>
      <c r="CO120" s="38"/>
      <c r="CP120" s="38"/>
      <c r="CQ120" s="38"/>
      <c r="CR120" s="38"/>
      <c r="CS120" s="38"/>
      <c r="CT120" s="38"/>
      <c r="CU120" s="38"/>
      <c r="CV120" s="38"/>
      <c r="CW120" s="38"/>
      <c r="CX120" s="38"/>
      <c r="CY120" s="38"/>
      <c r="CZ120" s="38"/>
      <c r="DA120" s="38"/>
      <c r="DB120" s="38"/>
      <c r="DC120" s="38"/>
      <c r="DD120" s="38"/>
      <c r="DE120" s="38"/>
      <c r="DF120" s="38"/>
      <c r="DG120" s="38"/>
      <c r="DH120" s="38"/>
      <c r="DI120" s="38"/>
      <c r="DJ120" s="38"/>
      <c r="DK120" s="38"/>
      <c r="DL120" s="38"/>
      <c r="DM120" s="38"/>
      <c r="DN120" s="38"/>
      <c r="DO120" s="38"/>
      <c r="DP120" s="38"/>
      <c r="DQ120" s="38"/>
      <c r="DR120" s="38"/>
      <c r="DS120" s="38"/>
      <c r="DT120" s="38"/>
      <c r="DU120" s="38"/>
      <c r="DV120" s="38"/>
      <c r="DW120" s="38"/>
      <c r="DX120" s="38"/>
      <c r="DY120" s="38"/>
      <c r="DZ120" s="38"/>
      <c r="EA120" s="38"/>
      <c r="EB120" s="38"/>
      <c r="EC120" s="38"/>
      <c r="ED120" s="38"/>
      <c r="EE120" s="38"/>
      <c r="EF120" s="38"/>
      <c r="EG120" s="38"/>
      <c r="EH120" s="38"/>
      <c r="EI120" s="38"/>
      <c r="EJ120" s="38"/>
      <c r="EK120" s="38"/>
      <c r="EL120" s="38"/>
      <c r="EM120" s="38"/>
      <c r="EN120" s="38"/>
      <c r="EO120" s="38"/>
      <c r="EP120" s="38"/>
      <c r="EQ120" s="38"/>
      <c r="ER120" s="38"/>
      <c r="ES120" s="38"/>
      <c r="ET120" s="38"/>
      <c r="EU120" s="38"/>
      <c r="EV120" s="38"/>
      <c r="EW120" s="38"/>
      <c r="EX120" s="38"/>
      <c r="EY120" s="38"/>
      <c r="EZ120" s="38"/>
      <c r="FA120" s="38"/>
      <c r="FB120" s="38"/>
      <c r="FC120" s="38"/>
      <c r="FD120" s="38"/>
      <c r="FE120" s="38"/>
      <c r="FF120" s="38"/>
      <c r="FG120" s="38"/>
      <c r="FH120" s="38"/>
      <c r="FI120" s="38"/>
      <c r="FJ120" s="38"/>
      <c r="FK120" s="38"/>
      <c r="FL120" s="38"/>
      <c r="FM120" s="38"/>
      <c r="FN120" s="38"/>
      <c r="FO120" s="38"/>
      <c r="FP120" s="38"/>
      <c r="FQ120" s="38"/>
      <c r="FR120" s="38"/>
      <c r="FS120" s="38"/>
      <c r="FT120" s="38"/>
      <c r="FU120" s="38"/>
      <c r="FV120" s="38"/>
      <c r="FW120" s="38"/>
      <c r="FX120" s="38"/>
      <c r="FY120" s="38"/>
      <c r="FZ120" s="38"/>
      <c r="GA120" s="38"/>
    </row>
    <row r="121" spans="3:183" s="22" customFormat="1" x14ac:dyDescent="0.25">
      <c r="C121" s="23"/>
      <c r="D121" s="23"/>
      <c r="E121" s="23"/>
      <c r="F121" s="24"/>
      <c r="G121" s="25"/>
      <c r="H121" s="38"/>
      <c r="I121" s="38"/>
      <c r="J121" s="38"/>
      <c r="K121" s="38"/>
      <c r="L121" s="259"/>
      <c r="M121" s="259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8"/>
      <c r="BF121" s="38"/>
      <c r="BG121" s="38"/>
      <c r="BH121" s="38"/>
      <c r="BI121" s="38"/>
      <c r="BJ121" s="38"/>
      <c r="BK121" s="38"/>
      <c r="BL121" s="38"/>
      <c r="BM121" s="38"/>
      <c r="BN121" s="38"/>
      <c r="BO121" s="38"/>
      <c r="BP121" s="38"/>
      <c r="BQ121" s="38"/>
      <c r="BR121" s="38"/>
      <c r="BS121" s="38"/>
      <c r="BT121" s="38"/>
      <c r="BU121" s="38"/>
      <c r="BV121" s="38"/>
      <c r="BW121" s="38"/>
      <c r="BX121" s="38"/>
      <c r="BY121" s="38"/>
      <c r="BZ121" s="38"/>
      <c r="CA121" s="38"/>
      <c r="CB121" s="38"/>
      <c r="CC121" s="38"/>
      <c r="CD121" s="38"/>
      <c r="CE121" s="38"/>
      <c r="CF121" s="38"/>
      <c r="CG121" s="38"/>
      <c r="CH121" s="38"/>
      <c r="CI121" s="38"/>
      <c r="CJ121" s="38"/>
      <c r="CK121" s="38"/>
      <c r="CL121" s="38"/>
      <c r="CM121" s="38"/>
      <c r="CN121" s="38"/>
      <c r="CO121" s="38"/>
      <c r="CP121" s="38"/>
      <c r="CQ121" s="38"/>
      <c r="CR121" s="38"/>
      <c r="CS121" s="38"/>
      <c r="CT121" s="38"/>
      <c r="CU121" s="38"/>
      <c r="CV121" s="38"/>
      <c r="CW121" s="38"/>
      <c r="CX121" s="38"/>
      <c r="CY121" s="38"/>
      <c r="CZ121" s="38"/>
      <c r="DA121" s="38"/>
      <c r="DB121" s="38"/>
      <c r="DC121" s="38"/>
      <c r="DD121" s="38"/>
      <c r="DE121" s="38"/>
      <c r="DF121" s="38"/>
      <c r="DG121" s="38"/>
      <c r="DH121" s="38"/>
      <c r="DI121" s="38"/>
      <c r="DJ121" s="38"/>
      <c r="DK121" s="38"/>
      <c r="DL121" s="38"/>
      <c r="DM121" s="38"/>
      <c r="DN121" s="38"/>
      <c r="DO121" s="38"/>
      <c r="DP121" s="38"/>
      <c r="DQ121" s="38"/>
      <c r="DR121" s="38"/>
      <c r="DS121" s="38"/>
      <c r="DT121" s="38"/>
      <c r="DU121" s="38"/>
      <c r="DV121" s="38"/>
      <c r="DW121" s="38"/>
      <c r="DX121" s="38"/>
      <c r="DY121" s="38"/>
      <c r="DZ121" s="38"/>
      <c r="EA121" s="38"/>
      <c r="EB121" s="38"/>
      <c r="EC121" s="38"/>
      <c r="ED121" s="38"/>
      <c r="EE121" s="38"/>
      <c r="EF121" s="38"/>
      <c r="EG121" s="38"/>
      <c r="EH121" s="38"/>
      <c r="EI121" s="38"/>
      <c r="EJ121" s="38"/>
      <c r="EK121" s="38"/>
      <c r="EL121" s="38"/>
      <c r="EM121" s="38"/>
      <c r="EN121" s="38"/>
      <c r="EO121" s="38"/>
      <c r="EP121" s="38"/>
      <c r="EQ121" s="38"/>
      <c r="ER121" s="38"/>
      <c r="ES121" s="38"/>
      <c r="ET121" s="38"/>
      <c r="EU121" s="38"/>
      <c r="EV121" s="38"/>
      <c r="EW121" s="38"/>
      <c r="EX121" s="38"/>
      <c r="EY121" s="38"/>
      <c r="EZ121" s="38"/>
      <c r="FA121" s="38"/>
      <c r="FB121" s="38"/>
      <c r="FC121" s="38"/>
      <c r="FD121" s="38"/>
      <c r="FE121" s="38"/>
      <c r="FF121" s="38"/>
      <c r="FG121" s="38"/>
      <c r="FH121" s="38"/>
      <c r="FI121" s="38"/>
      <c r="FJ121" s="38"/>
      <c r="FK121" s="38"/>
      <c r="FL121" s="38"/>
      <c r="FM121" s="38"/>
      <c r="FN121" s="38"/>
      <c r="FO121" s="38"/>
      <c r="FP121" s="38"/>
      <c r="FQ121" s="38"/>
      <c r="FR121" s="38"/>
      <c r="FS121" s="38"/>
      <c r="FT121" s="38"/>
      <c r="FU121" s="38"/>
      <c r="FV121" s="38"/>
      <c r="FW121" s="38"/>
      <c r="FX121" s="38"/>
      <c r="FY121" s="38"/>
      <c r="FZ121" s="38"/>
      <c r="GA121" s="38"/>
    </row>
    <row r="122" spans="3:183" s="22" customFormat="1" x14ac:dyDescent="0.25">
      <c r="C122" s="23"/>
      <c r="D122" s="23"/>
      <c r="E122" s="23"/>
      <c r="F122" s="24"/>
      <c r="G122" s="25"/>
      <c r="H122" s="38"/>
      <c r="I122" s="38"/>
      <c r="J122" s="38"/>
      <c r="K122" s="38"/>
      <c r="L122" s="259"/>
      <c r="M122" s="259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  <c r="BF122" s="38"/>
      <c r="BG122" s="38"/>
      <c r="BH122" s="38"/>
      <c r="BI122" s="38"/>
      <c r="BJ122" s="38"/>
      <c r="BK122" s="38"/>
      <c r="BL122" s="38"/>
      <c r="BM122" s="38"/>
      <c r="BN122" s="38"/>
      <c r="BO122" s="38"/>
      <c r="BP122" s="38"/>
      <c r="BQ122" s="38"/>
      <c r="BR122" s="38"/>
      <c r="BS122" s="38"/>
      <c r="BT122" s="38"/>
      <c r="BU122" s="38"/>
      <c r="BV122" s="38"/>
      <c r="BW122" s="38"/>
      <c r="BX122" s="38"/>
      <c r="BY122" s="38"/>
      <c r="BZ122" s="38"/>
      <c r="CA122" s="38"/>
      <c r="CB122" s="38"/>
      <c r="CC122" s="38"/>
      <c r="CD122" s="38"/>
      <c r="CE122" s="38"/>
      <c r="CF122" s="38"/>
      <c r="CG122" s="38"/>
      <c r="CH122" s="38"/>
      <c r="CI122" s="38"/>
      <c r="CJ122" s="38"/>
      <c r="CK122" s="38"/>
      <c r="CL122" s="38"/>
      <c r="CM122" s="38"/>
      <c r="CN122" s="38"/>
      <c r="CO122" s="38"/>
      <c r="CP122" s="38"/>
      <c r="CQ122" s="38"/>
      <c r="CR122" s="38"/>
      <c r="CS122" s="38"/>
      <c r="CT122" s="38"/>
      <c r="CU122" s="38"/>
      <c r="CV122" s="38"/>
      <c r="CW122" s="38"/>
      <c r="CX122" s="38"/>
      <c r="CY122" s="38"/>
      <c r="CZ122" s="38"/>
      <c r="DA122" s="38"/>
      <c r="DB122" s="38"/>
      <c r="DC122" s="38"/>
      <c r="DD122" s="38"/>
      <c r="DE122" s="38"/>
      <c r="DF122" s="38"/>
      <c r="DG122" s="38"/>
      <c r="DH122" s="38"/>
      <c r="DI122" s="38"/>
      <c r="DJ122" s="38"/>
      <c r="DK122" s="38"/>
      <c r="DL122" s="38"/>
      <c r="DM122" s="38"/>
      <c r="DN122" s="38"/>
      <c r="DO122" s="38"/>
      <c r="DP122" s="38"/>
      <c r="DQ122" s="38"/>
      <c r="DR122" s="38"/>
      <c r="DS122" s="38"/>
      <c r="DT122" s="38"/>
      <c r="DU122" s="38"/>
      <c r="DV122" s="38"/>
      <c r="DW122" s="38"/>
      <c r="DX122" s="38"/>
      <c r="DY122" s="38"/>
      <c r="DZ122" s="38"/>
      <c r="EA122" s="38"/>
      <c r="EB122" s="38"/>
      <c r="EC122" s="38"/>
      <c r="ED122" s="38"/>
      <c r="EE122" s="38"/>
      <c r="EF122" s="38"/>
      <c r="EG122" s="38"/>
      <c r="EH122" s="38"/>
      <c r="EI122" s="38"/>
      <c r="EJ122" s="38"/>
      <c r="EK122" s="38"/>
      <c r="EL122" s="38"/>
      <c r="EM122" s="38"/>
      <c r="EN122" s="38"/>
      <c r="EO122" s="38"/>
      <c r="EP122" s="38"/>
      <c r="EQ122" s="38"/>
      <c r="ER122" s="38"/>
      <c r="ES122" s="38"/>
      <c r="ET122" s="38"/>
      <c r="EU122" s="38"/>
      <c r="EV122" s="38"/>
      <c r="EW122" s="38"/>
      <c r="EX122" s="38"/>
      <c r="EY122" s="38"/>
      <c r="EZ122" s="38"/>
      <c r="FA122" s="38"/>
      <c r="FB122" s="38"/>
      <c r="FC122" s="38"/>
      <c r="FD122" s="38"/>
      <c r="FE122" s="38"/>
      <c r="FF122" s="38"/>
      <c r="FG122" s="38"/>
      <c r="FH122" s="38"/>
      <c r="FI122" s="38"/>
      <c r="FJ122" s="38"/>
      <c r="FK122" s="38"/>
      <c r="FL122" s="38"/>
      <c r="FM122" s="38"/>
      <c r="FN122" s="38"/>
      <c r="FO122" s="38"/>
      <c r="FP122" s="38"/>
      <c r="FQ122" s="38"/>
      <c r="FR122" s="38"/>
      <c r="FS122" s="38"/>
      <c r="FT122" s="38"/>
      <c r="FU122" s="38"/>
      <c r="FV122" s="38"/>
      <c r="FW122" s="38"/>
      <c r="FX122" s="38"/>
      <c r="FY122" s="38"/>
      <c r="FZ122" s="38"/>
      <c r="GA122" s="38"/>
    </row>
    <row r="123" spans="3:183" s="22" customFormat="1" x14ac:dyDescent="0.25">
      <c r="C123" s="23"/>
      <c r="D123" s="23"/>
      <c r="E123" s="23"/>
      <c r="F123" s="24"/>
      <c r="G123" s="25"/>
      <c r="H123" s="38"/>
      <c r="I123" s="38"/>
      <c r="J123" s="38"/>
      <c r="K123" s="38"/>
      <c r="L123" s="259"/>
      <c r="M123" s="259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  <c r="BE123" s="38"/>
      <c r="BF123" s="38"/>
      <c r="BG123" s="38"/>
      <c r="BH123" s="38"/>
      <c r="BI123" s="38"/>
      <c r="BJ123" s="38"/>
      <c r="BK123" s="38"/>
      <c r="BL123" s="38"/>
      <c r="BM123" s="38"/>
      <c r="BN123" s="38"/>
      <c r="BO123" s="38"/>
      <c r="BP123" s="38"/>
      <c r="BQ123" s="38"/>
      <c r="BR123" s="38"/>
      <c r="BS123" s="38"/>
      <c r="BT123" s="38"/>
      <c r="BU123" s="38"/>
      <c r="BV123" s="38"/>
      <c r="BW123" s="38"/>
      <c r="BX123" s="38"/>
      <c r="BY123" s="38"/>
      <c r="BZ123" s="38"/>
      <c r="CA123" s="38"/>
      <c r="CB123" s="38"/>
      <c r="CC123" s="38"/>
      <c r="CD123" s="38"/>
      <c r="CE123" s="38"/>
      <c r="CF123" s="38"/>
      <c r="CG123" s="38"/>
      <c r="CH123" s="38"/>
      <c r="CI123" s="38"/>
      <c r="CJ123" s="38"/>
      <c r="CK123" s="38"/>
      <c r="CL123" s="38"/>
      <c r="CM123" s="38"/>
      <c r="CN123" s="38"/>
      <c r="CO123" s="38"/>
      <c r="CP123" s="38"/>
      <c r="CQ123" s="38"/>
      <c r="CR123" s="38"/>
      <c r="CS123" s="38"/>
      <c r="CT123" s="38"/>
      <c r="CU123" s="38"/>
      <c r="CV123" s="38"/>
      <c r="CW123" s="38"/>
      <c r="CX123" s="38"/>
      <c r="CY123" s="38"/>
      <c r="CZ123" s="38"/>
      <c r="DA123" s="38"/>
      <c r="DB123" s="38"/>
      <c r="DC123" s="38"/>
      <c r="DD123" s="38"/>
      <c r="DE123" s="38"/>
      <c r="DF123" s="38"/>
      <c r="DG123" s="38"/>
      <c r="DH123" s="38"/>
      <c r="DI123" s="38"/>
      <c r="DJ123" s="38"/>
      <c r="DK123" s="38"/>
      <c r="DL123" s="38"/>
      <c r="DM123" s="38"/>
      <c r="DN123" s="38"/>
      <c r="DO123" s="38"/>
      <c r="DP123" s="38"/>
      <c r="DQ123" s="38"/>
      <c r="DR123" s="38"/>
      <c r="DS123" s="38"/>
      <c r="DT123" s="38"/>
      <c r="DU123" s="38"/>
      <c r="DV123" s="38"/>
      <c r="DW123" s="38"/>
      <c r="DX123" s="38"/>
      <c r="DY123" s="38"/>
      <c r="DZ123" s="38"/>
      <c r="EA123" s="38"/>
      <c r="EB123" s="38"/>
      <c r="EC123" s="38"/>
      <c r="ED123" s="38"/>
      <c r="EE123" s="38"/>
      <c r="EF123" s="38"/>
      <c r="EG123" s="38"/>
      <c r="EH123" s="38"/>
      <c r="EI123" s="38"/>
      <c r="EJ123" s="38"/>
      <c r="EK123" s="38"/>
      <c r="EL123" s="38"/>
      <c r="EM123" s="38"/>
      <c r="EN123" s="38"/>
      <c r="EO123" s="38"/>
      <c r="EP123" s="38"/>
      <c r="EQ123" s="38"/>
      <c r="ER123" s="38"/>
      <c r="ES123" s="38"/>
      <c r="ET123" s="38"/>
      <c r="EU123" s="38"/>
      <c r="EV123" s="38"/>
      <c r="EW123" s="38"/>
      <c r="EX123" s="38"/>
      <c r="EY123" s="38"/>
      <c r="EZ123" s="38"/>
      <c r="FA123" s="38"/>
      <c r="FB123" s="38"/>
      <c r="FC123" s="38"/>
      <c r="FD123" s="38"/>
      <c r="FE123" s="38"/>
      <c r="FF123" s="38"/>
      <c r="FG123" s="38"/>
      <c r="FH123" s="38"/>
      <c r="FI123" s="38"/>
      <c r="FJ123" s="38"/>
      <c r="FK123" s="38"/>
      <c r="FL123" s="38"/>
      <c r="FM123" s="38"/>
      <c r="FN123" s="38"/>
      <c r="FO123" s="38"/>
      <c r="FP123" s="38"/>
      <c r="FQ123" s="38"/>
      <c r="FR123" s="38"/>
      <c r="FS123" s="38"/>
      <c r="FT123" s="38"/>
      <c r="FU123" s="38"/>
      <c r="FV123" s="38"/>
      <c r="FW123" s="38"/>
      <c r="FX123" s="38"/>
      <c r="FY123" s="38"/>
      <c r="FZ123" s="38"/>
      <c r="GA123" s="38"/>
    </row>
    <row r="124" spans="3:183" s="22" customFormat="1" x14ac:dyDescent="0.25">
      <c r="C124" s="23"/>
      <c r="D124" s="23"/>
      <c r="E124" s="23"/>
      <c r="F124" s="24"/>
      <c r="G124" s="25"/>
      <c r="H124" s="38"/>
      <c r="I124" s="38"/>
      <c r="J124" s="38"/>
      <c r="K124" s="38"/>
      <c r="L124" s="259"/>
      <c r="M124" s="259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  <c r="BF124" s="38"/>
      <c r="BG124" s="38"/>
      <c r="BH124" s="38"/>
      <c r="BI124" s="38"/>
      <c r="BJ124" s="38"/>
      <c r="BK124" s="38"/>
      <c r="BL124" s="38"/>
      <c r="BM124" s="38"/>
      <c r="BN124" s="38"/>
      <c r="BO124" s="38"/>
      <c r="BP124" s="38"/>
      <c r="BQ124" s="38"/>
      <c r="BR124" s="38"/>
      <c r="BS124" s="38"/>
      <c r="BT124" s="38"/>
      <c r="BU124" s="38"/>
      <c r="BV124" s="38"/>
      <c r="BW124" s="38"/>
      <c r="BX124" s="38"/>
      <c r="BY124" s="38"/>
      <c r="BZ124" s="38"/>
      <c r="CA124" s="38"/>
      <c r="CB124" s="38"/>
      <c r="CC124" s="38"/>
      <c r="CD124" s="38"/>
      <c r="CE124" s="38"/>
      <c r="CF124" s="38"/>
      <c r="CG124" s="38"/>
      <c r="CH124" s="38"/>
      <c r="CI124" s="38"/>
      <c r="CJ124" s="38"/>
      <c r="CK124" s="38"/>
      <c r="CL124" s="38"/>
      <c r="CM124" s="38"/>
      <c r="CN124" s="38"/>
      <c r="CO124" s="38"/>
      <c r="CP124" s="38"/>
      <c r="CQ124" s="38"/>
      <c r="CR124" s="38"/>
      <c r="CS124" s="38"/>
      <c r="CT124" s="38"/>
      <c r="CU124" s="38"/>
      <c r="CV124" s="38"/>
      <c r="CW124" s="38"/>
      <c r="CX124" s="38"/>
      <c r="CY124" s="38"/>
      <c r="CZ124" s="38"/>
      <c r="DA124" s="38"/>
      <c r="DB124" s="38"/>
      <c r="DC124" s="38"/>
      <c r="DD124" s="38"/>
      <c r="DE124" s="38"/>
      <c r="DF124" s="38"/>
      <c r="DG124" s="38"/>
      <c r="DH124" s="38"/>
      <c r="DI124" s="38"/>
      <c r="DJ124" s="38"/>
      <c r="DK124" s="38"/>
      <c r="DL124" s="38"/>
      <c r="DM124" s="38"/>
      <c r="DN124" s="38"/>
      <c r="DO124" s="38"/>
      <c r="DP124" s="38"/>
      <c r="DQ124" s="38"/>
      <c r="DR124" s="38"/>
      <c r="DS124" s="38"/>
      <c r="DT124" s="38"/>
      <c r="DU124" s="38"/>
      <c r="DV124" s="38"/>
      <c r="DW124" s="38"/>
      <c r="DX124" s="38"/>
      <c r="DY124" s="38"/>
      <c r="DZ124" s="38"/>
      <c r="EA124" s="38"/>
      <c r="EB124" s="38"/>
      <c r="EC124" s="38"/>
      <c r="ED124" s="38"/>
      <c r="EE124" s="38"/>
      <c r="EF124" s="38"/>
      <c r="EG124" s="38"/>
      <c r="EH124" s="38"/>
      <c r="EI124" s="38"/>
      <c r="EJ124" s="38"/>
      <c r="EK124" s="38"/>
      <c r="EL124" s="38"/>
      <c r="EM124" s="38"/>
      <c r="EN124" s="38"/>
      <c r="EO124" s="38"/>
      <c r="EP124" s="38"/>
      <c r="EQ124" s="38"/>
      <c r="ER124" s="38"/>
      <c r="ES124" s="38"/>
      <c r="ET124" s="38"/>
      <c r="EU124" s="38"/>
      <c r="EV124" s="38"/>
      <c r="EW124" s="38"/>
      <c r="EX124" s="38"/>
      <c r="EY124" s="38"/>
      <c r="EZ124" s="38"/>
      <c r="FA124" s="38"/>
      <c r="FB124" s="38"/>
      <c r="FC124" s="38"/>
      <c r="FD124" s="38"/>
      <c r="FE124" s="38"/>
      <c r="FF124" s="38"/>
      <c r="FG124" s="38"/>
      <c r="FH124" s="38"/>
      <c r="FI124" s="38"/>
      <c r="FJ124" s="38"/>
      <c r="FK124" s="38"/>
      <c r="FL124" s="38"/>
      <c r="FM124" s="38"/>
      <c r="FN124" s="38"/>
      <c r="FO124" s="38"/>
      <c r="FP124" s="38"/>
      <c r="FQ124" s="38"/>
      <c r="FR124" s="38"/>
      <c r="FS124" s="38"/>
      <c r="FT124" s="38"/>
      <c r="FU124" s="38"/>
      <c r="FV124" s="38"/>
      <c r="FW124" s="38"/>
      <c r="FX124" s="38"/>
      <c r="FY124" s="38"/>
      <c r="FZ124" s="38"/>
      <c r="GA124" s="38"/>
    </row>
    <row r="125" spans="3:183" s="22" customFormat="1" x14ac:dyDescent="0.25">
      <c r="C125" s="23"/>
      <c r="D125" s="23"/>
      <c r="E125" s="23"/>
      <c r="F125" s="24"/>
      <c r="G125" s="25"/>
      <c r="H125" s="38"/>
      <c r="I125" s="38"/>
      <c r="J125" s="38"/>
      <c r="K125" s="38"/>
      <c r="L125" s="259"/>
      <c r="M125" s="259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8"/>
      <c r="BH125" s="38"/>
      <c r="BI125" s="38"/>
      <c r="BJ125" s="38"/>
      <c r="BK125" s="38"/>
      <c r="BL125" s="38"/>
      <c r="BM125" s="38"/>
      <c r="BN125" s="38"/>
      <c r="BO125" s="38"/>
      <c r="BP125" s="38"/>
      <c r="BQ125" s="38"/>
      <c r="BR125" s="38"/>
      <c r="BS125" s="38"/>
      <c r="BT125" s="38"/>
      <c r="BU125" s="38"/>
      <c r="BV125" s="38"/>
      <c r="BW125" s="38"/>
      <c r="BX125" s="38"/>
      <c r="BY125" s="38"/>
      <c r="BZ125" s="38"/>
      <c r="CA125" s="38"/>
      <c r="CB125" s="38"/>
      <c r="CC125" s="38"/>
      <c r="CD125" s="38"/>
      <c r="CE125" s="38"/>
      <c r="CF125" s="38"/>
      <c r="CG125" s="38"/>
      <c r="CH125" s="38"/>
      <c r="CI125" s="38"/>
      <c r="CJ125" s="38"/>
      <c r="CK125" s="38"/>
      <c r="CL125" s="38"/>
      <c r="CM125" s="38"/>
      <c r="CN125" s="38"/>
      <c r="CO125" s="38"/>
      <c r="CP125" s="38"/>
      <c r="CQ125" s="38"/>
      <c r="CR125" s="38"/>
      <c r="CS125" s="38"/>
      <c r="CT125" s="38"/>
      <c r="CU125" s="38"/>
      <c r="CV125" s="38"/>
      <c r="CW125" s="38"/>
      <c r="CX125" s="38"/>
      <c r="CY125" s="38"/>
      <c r="CZ125" s="38"/>
      <c r="DA125" s="38"/>
      <c r="DB125" s="38"/>
      <c r="DC125" s="38"/>
      <c r="DD125" s="38"/>
      <c r="DE125" s="38"/>
      <c r="DF125" s="38"/>
      <c r="DG125" s="38"/>
      <c r="DH125" s="38"/>
      <c r="DI125" s="38"/>
      <c r="DJ125" s="38"/>
      <c r="DK125" s="38"/>
      <c r="DL125" s="38"/>
      <c r="DM125" s="38"/>
      <c r="DN125" s="38"/>
      <c r="DO125" s="38"/>
      <c r="DP125" s="38"/>
      <c r="DQ125" s="38"/>
      <c r="DR125" s="38"/>
      <c r="DS125" s="38"/>
      <c r="DT125" s="38"/>
      <c r="DU125" s="38"/>
      <c r="DV125" s="38"/>
      <c r="DW125" s="38"/>
      <c r="DX125" s="38"/>
      <c r="DY125" s="38"/>
      <c r="DZ125" s="38"/>
      <c r="EA125" s="38"/>
      <c r="EB125" s="38"/>
      <c r="EC125" s="38"/>
      <c r="ED125" s="38"/>
      <c r="EE125" s="38"/>
      <c r="EF125" s="38"/>
      <c r="EG125" s="38"/>
      <c r="EH125" s="38"/>
      <c r="EI125" s="38"/>
      <c r="EJ125" s="38"/>
      <c r="EK125" s="38"/>
      <c r="EL125" s="38"/>
      <c r="EM125" s="38"/>
      <c r="EN125" s="38"/>
      <c r="EO125" s="38"/>
      <c r="EP125" s="38"/>
      <c r="EQ125" s="38"/>
      <c r="ER125" s="38"/>
      <c r="ES125" s="38"/>
      <c r="ET125" s="38"/>
      <c r="EU125" s="38"/>
      <c r="EV125" s="38"/>
      <c r="EW125" s="38"/>
      <c r="EX125" s="38"/>
      <c r="EY125" s="38"/>
      <c r="EZ125" s="38"/>
      <c r="FA125" s="38"/>
      <c r="FB125" s="38"/>
      <c r="FC125" s="38"/>
      <c r="FD125" s="38"/>
      <c r="FE125" s="38"/>
      <c r="FF125" s="38"/>
      <c r="FG125" s="38"/>
      <c r="FH125" s="38"/>
      <c r="FI125" s="38"/>
      <c r="FJ125" s="38"/>
      <c r="FK125" s="38"/>
      <c r="FL125" s="38"/>
      <c r="FM125" s="38"/>
      <c r="FN125" s="38"/>
      <c r="FO125" s="38"/>
      <c r="FP125" s="38"/>
      <c r="FQ125" s="38"/>
      <c r="FR125" s="38"/>
      <c r="FS125" s="38"/>
      <c r="FT125" s="38"/>
      <c r="FU125" s="38"/>
      <c r="FV125" s="38"/>
      <c r="FW125" s="38"/>
      <c r="FX125" s="38"/>
      <c r="FY125" s="38"/>
      <c r="FZ125" s="38"/>
      <c r="GA125" s="38"/>
    </row>
    <row r="126" spans="3:183" s="22" customFormat="1" x14ac:dyDescent="0.25">
      <c r="C126" s="23"/>
      <c r="D126" s="23"/>
      <c r="E126" s="23"/>
      <c r="F126" s="24"/>
      <c r="G126" s="25"/>
      <c r="H126" s="38"/>
      <c r="I126" s="38"/>
      <c r="J126" s="38"/>
      <c r="K126" s="38"/>
      <c r="L126" s="259"/>
      <c r="M126" s="259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8"/>
      <c r="BF126" s="38"/>
      <c r="BG126" s="38"/>
      <c r="BH126" s="38"/>
      <c r="BI126" s="38"/>
      <c r="BJ126" s="38"/>
      <c r="BK126" s="38"/>
      <c r="BL126" s="38"/>
      <c r="BM126" s="38"/>
      <c r="BN126" s="38"/>
      <c r="BO126" s="38"/>
      <c r="BP126" s="38"/>
      <c r="BQ126" s="38"/>
      <c r="BR126" s="38"/>
      <c r="BS126" s="38"/>
      <c r="BT126" s="38"/>
      <c r="BU126" s="38"/>
      <c r="BV126" s="38"/>
      <c r="BW126" s="38"/>
      <c r="BX126" s="38"/>
      <c r="BY126" s="38"/>
      <c r="BZ126" s="38"/>
      <c r="CA126" s="38"/>
      <c r="CB126" s="38"/>
      <c r="CC126" s="38"/>
      <c r="CD126" s="38"/>
      <c r="CE126" s="38"/>
      <c r="CF126" s="38"/>
      <c r="CG126" s="38"/>
      <c r="CH126" s="38"/>
      <c r="CI126" s="38"/>
      <c r="CJ126" s="38"/>
      <c r="CK126" s="38"/>
      <c r="CL126" s="38"/>
      <c r="CM126" s="38"/>
      <c r="CN126" s="38"/>
      <c r="CO126" s="38"/>
      <c r="CP126" s="38"/>
      <c r="CQ126" s="38"/>
      <c r="CR126" s="38"/>
      <c r="CS126" s="38"/>
      <c r="CT126" s="38"/>
      <c r="CU126" s="38"/>
      <c r="CV126" s="38"/>
      <c r="CW126" s="38"/>
      <c r="CX126" s="38"/>
      <c r="CY126" s="38"/>
      <c r="CZ126" s="38"/>
      <c r="DA126" s="38"/>
      <c r="DB126" s="38"/>
      <c r="DC126" s="38"/>
      <c r="DD126" s="38"/>
      <c r="DE126" s="38"/>
      <c r="DF126" s="38"/>
      <c r="DG126" s="38"/>
      <c r="DH126" s="38"/>
      <c r="DI126" s="38"/>
      <c r="DJ126" s="38"/>
      <c r="DK126" s="38"/>
      <c r="DL126" s="38"/>
      <c r="DM126" s="38"/>
      <c r="DN126" s="38"/>
      <c r="DO126" s="38"/>
      <c r="DP126" s="38"/>
      <c r="DQ126" s="38"/>
      <c r="DR126" s="38"/>
      <c r="DS126" s="38"/>
      <c r="DT126" s="38"/>
      <c r="DU126" s="38"/>
      <c r="DV126" s="38"/>
      <c r="DW126" s="38"/>
      <c r="DX126" s="38"/>
      <c r="DY126" s="38"/>
      <c r="DZ126" s="38"/>
      <c r="EA126" s="38"/>
      <c r="EB126" s="38"/>
      <c r="EC126" s="38"/>
      <c r="ED126" s="38"/>
      <c r="EE126" s="38"/>
      <c r="EF126" s="38"/>
      <c r="EG126" s="38"/>
      <c r="EH126" s="38"/>
      <c r="EI126" s="38"/>
      <c r="EJ126" s="38"/>
      <c r="EK126" s="38"/>
      <c r="EL126" s="38"/>
      <c r="EM126" s="38"/>
      <c r="EN126" s="38"/>
      <c r="EO126" s="38"/>
      <c r="EP126" s="38"/>
      <c r="EQ126" s="38"/>
      <c r="ER126" s="38"/>
      <c r="ES126" s="38"/>
      <c r="ET126" s="38"/>
      <c r="EU126" s="38"/>
      <c r="EV126" s="38"/>
      <c r="EW126" s="38"/>
      <c r="EX126" s="38"/>
      <c r="EY126" s="38"/>
      <c r="EZ126" s="38"/>
      <c r="FA126" s="38"/>
      <c r="FB126" s="38"/>
      <c r="FC126" s="38"/>
      <c r="FD126" s="38"/>
      <c r="FE126" s="38"/>
      <c r="FF126" s="38"/>
      <c r="FG126" s="38"/>
      <c r="FH126" s="38"/>
      <c r="FI126" s="38"/>
      <c r="FJ126" s="38"/>
      <c r="FK126" s="38"/>
      <c r="FL126" s="38"/>
      <c r="FM126" s="38"/>
      <c r="FN126" s="38"/>
      <c r="FO126" s="38"/>
      <c r="FP126" s="38"/>
      <c r="FQ126" s="38"/>
      <c r="FR126" s="38"/>
      <c r="FS126" s="38"/>
      <c r="FT126" s="38"/>
      <c r="FU126" s="38"/>
      <c r="FV126" s="38"/>
      <c r="FW126" s="38"/>
      <c r="FX126" s="38"/>
      <c r="FY126" s="38"/>
      <c r="FZ126" s="38"/>
      <c r="GA126" s="38"/>
    </row>
    <row r="127" spans="3:183" s="22" customFormat="1" x14ac:dyDescent="0.25">
      <c r="C127" s="23"/>
      <c r="D127" s="23"/>
      <c r="E127" s="23"/>
      <c r="F127" s="24"/>
      <c r="G127" s="25"/>
      <c r="H127" s="38"/>
      <c r="I127" s="38"/>
      <c r="J127" s="38"/>
      <c r="K127" s="38"/>
      <c r="L127" s="259"/>
      <c r="M127" s="259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  <c r="BF127" s="38"/>
      <c r="BG127" s="38"/>
      <c r="BH127" s="38"/>
      <c r="BI127" s="38"/>
      <c r="BJ127" s="38"/>
      <c r="BK127" s="38"/>
      <c r="BL127" s="38"/>
      <c r="BM127" s="38"/>
      <c r="BN127" s="38"/>
      <c r="BO127" s="38"/>
      <c r="BP127" s="38"/>
      <c r="BQ127" s="38"/>
      <c r="BR127" s="38"/>
      <c r="BS127" s="38"/>
      <c r="BT127" s="38"/>
      <c r="BU127" s="38"/>
      <c r="BV127" s="38"/>
      <c r="BW127" s="38"/>
      <c r="BX127" s="38"/>
      <c r="BY127" s="38"/>
      <c r="BZ127" s="38"/>
      <c r="CA127" s="38"/>
      <c r="CB127" s="38"/>
      <c r="CC127" s="38"/>
      <c r="CD127" s="38"/>
      <c r="CE127" s="38"/>
      <c r="CF127" s="38"/>
      <c r="CG127" s="38"/>
      <c r="CH127" s="38"/>
      <c r="CI127" s="38"/>
      <c r="CJ127" s="38"/>
      <c r="CK127" s="38"/>
      <c r="CL127" s="38"/>
      <c r="CM127" s="38"/>
      <c r="CN127" s="38"/>
      <c r="CO127" s="38"/>
      <c r="CP127" s="38"/>
      <c r="CQ127" s="38"/>
      <c r="CR127" s="38"/>
      <c r="CS127" s="38"/>
      <c r="CT127" s="38"/>
      <c r="CU127" s="38"/>
      <c r="CV127" s="38"/>
      <c r="CW127" s="38"/>
      <c r="CX127" s="38"/>
      <c r="CY127" s="38"/>
      <c r="CZ127" s="38"/>
      <c r="DA127" s="38"/>
      <c r="DB127" s="38"/>
      <c r="DC127" s="38"/>
      <c r="DD127" s="38"/>
      <c r="DE127" s="38"/>
      <c r="DF127" s="38"/>
      <c r="DG127" s="38"/>
      <c r="DH127" s="38"/>
      <c r="DI127" s="38"/>
      <c r="DJ127" s="38"/>
      <c r="DK127" s="38"/>
      <c r="DL127" s="38"/>
      <c r="DM127" s="38"/>
      <c r="DN127" s="38"/>
      <c r="DO127" s="38"/>
      <c r="DP127" s="38"/>
      <c r="DQ127" s="38"/>
      <c r="DR127" s="38"/>
      <c r="DS127" s="38"/>
      <c r="DT127" s="38"/>
      <c r="DU127" s="38"/>
      <c r="DV127" s="38"/>
      <c r="DW127" s="38"/>
      <c r="DX127" s="38"/>
      <c r="DY127" s="38"/>
      <c r="DZ127" s="38"/>
      <c r="EA127" s="38"/>
      <c r="EB127" s="38"/>
      <c r="EC127" s="38"/>
      <c r="ED127" s="38"/>
      <c r="EE127" s="38"/>
      <c r="EF127" s="38"/>
      <c r="EG127" s="38"/>
      <c r="EH127" s="38"/>
      <c r="EI127" s="38"/>
      <c r="EJ127" s="38"/>
      <c r="EK127" s="38"/>
      <c r="EL127" s="38"/>
      <c r="EM127" s="38"/>
      <c r="EN127" s="38"/>
      <c r="EO127" s="38"/>
      <c r="EP127" s="38"/>
      <c r="EQ127" s="38"/>
      <c r="ER127" s="38"/>
      <c r="ES127" s="38"/>
      <c r="ET127" s="38"/>
      <c r="EU127" s="38"/>
      <c r="EV127" s="38"/>
      <c r="EW127" s="38"/>
      <c r="EX127" s="38"/>
      <c r="EY127" s="38"/>
      <c r="EZ127" s="38"/>
      <c r="FA127" s="38"/>
      <c r="FB127" s="38"/>
      <c r="FC127" s="38"/>
      <c r="FD127" s="38"/>
      <c r="FE127" s="38"/>
      <c r="FF127" s="38"/>
      <c r="FG127" s="38"/>
      <c r="FH127" s="38"/>
      <c r="FI127" s="38"/>
      <c r="FJ127" s="38"/>
      <c r="FK127" s="38"/>
      <c r="FL127" s="38"/>
      <c r="FM127" s="38"/>
      <c r="FN127" s="38"/>
      <c r="FO127" s="38"/>
      <c r="FP127" s="38"/>
      <c r="FQ127" s="38"/>
      <c r="FR127" s="38"/>
      <c r="FS127" s="38"/>
      <c r="FT127" s="38"/>
      <c r="FU127" s="38"/>
      <c r="FV127" s="38"/>
      <c r="FW127" s="38"/>
      <c r="FX127" s="38"/>
      <c r="FY127" s="38"/>
      <c r="FZ127" s="38"/>
      <c r="GA127" s="38"/>
    </row>
    <row r="128" spans="3:183" s="22" customFormat="1" x14ac:dyDescent="0.25">
      <c r="C128" s="23"/>
      <c r="D128" s="23"/>
      <c r="E128" s="23"/>
      <c r="F128" s="24"/>
      <c r="G128" s="25"/>
      <c r="H128" s="38"/>
      <c r="I128" s="38"/>
      <c r="J128" s="38"/>
      <c r="K128" s="38"/>
      <c r="L128" s="259"/>
      <c r="M128" s="259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8"/>
      <c r="BD128" s="38"/>
      <c r="BE128" s="38"/>
      <c r="BF128" s="38"/>
      <c r="BG128" s="38"/>
      <c r="BH128" s="38"/>
      <c r="BI128" s="38"/>
      <c r="BJ128" s="38"/>
      <c r="BK128" s="38"/>
      <c r="BL128" s="38"/>
      <c r="BM128" s="38"/>
      <c r="BN128" s="38"/>
      <c r="BO128" s="38"/>
      <c r="BP128" s="38"/>
      <c r="BQ128" s="38"/>
      <c r="BR128" s="38"/>
      <c r="BS128" s="38"/>
      <c r="BT128" s="38"/>
      <c r="BU128" s="38"/>
      <c r="BV128" s="38"/>
      <c r="BW128" s="38"/>
      <c r="BX128" s="38"/>
      <c r="BY128" s="38"/>
      <c r="BZ128" s="38"/>
      <c r="CA128" s="38"/>
      <c r="CB128" s="38"/>
      <c r="CC128" s="38"/>
      <c r="CD128" s="38"/>
      <c r="CE128" s="38"/>
      <c r="CF128" s="38"/>
      <c r="CG128" s="38"/>
      <c r="CH128" s="38"/>
      <c r="CI128" s="38"/>
      <c r="CJ128" s="38"/>
      <c r="CK128" s="38"/>
      <c r="CL128" s="38"/>
      <c r="CM128" s="38"/>
      <c r="CN128" s="38"/>
      <c r="CO128" s="38"/>
      <c r="CP128" s="38"/>
      <c r="CQ128" s="38"/>
      <c r="CR128" s="38"/>
      <c r="CS128" s="38"/>
      <c r="CT128" s="38"/>
      <c r="CU128" s="38"/>
      <c r="CV128" s="38"/>
      <c r="CW128" s="38"/>
      <c r="CX128" s="38"/>
      <c r="CY128" s="38"/>
      <c r="CZ128" s="38"/>
      <c r="DA128" s="38"/>
      <c r="DB128" s="38"/>
      <c r="DC128" s="38"/>
      <c r="DD128" s="38"/>
      <c r="DE128" s="38"/>
      <c r="DF128" s="38"/>
      <c r="DG128" s="38"/>
      <c r="DH128" s="38"/>
      <c r="DI128" s="38"/>
      <c r="DJ128" s="38"/>
      <c r="DK128" s="38"/>
      <c r="DL128" s="38"/>
      <c r="DM128" s="38"/>
      <c r="DN128" s="38"/>
      <c r="DO128" s="38"/>
      <c r="DP128" s="38"/>
      <c r="DQ128" s="38"/>
      <c r="DR128" s="38"/>
      <c r="DS128" s="38"/>
      <c r="DT128" s="38"/>
      <c r="DU128" s="38"/>
      <c r="DV128" s="38"/>
      <c r="DW128" s="38"/>
      <c r="DX128" s="38"/>
      <c r="DY128" s="38"/>
      <c r="DZ128" s="38"/>
      <c r="EA128" s="38"/>
      <c r="EB128" s="38"/>
      <c r="EC128" s="38"/>
      <c r="ED128" s="38"/>
      <c r="EE128" s="38"/>
      <c r="EF128" s="38"/>
      <c r="EG128" s="38"/>
      <c r="EH128" s="38"/>
      <c r="EI128" s="38"/>
      <c r="EJ128" s="38"/>
      <c r="EK128" s="38"/>
      <c r="EL128" s="38"/>
      <c r="EM128" s="38"/>
      <c r="EN128" s="38"/>
      <c r="EO128" s="38"/>
      <c r="EP128" s="38"/>
      <c r="EQ128" s="38"/>
      <c r="ER128" s="38"/>
      <c r="ES128" s="38"/>
      <c r="ET128" s="38"/>
      <c r="EU128" s="38"/>
      <c r="EV128" s="38"/>
      <c r="EW128" s="38"/>
      <c r="EX128" s="38"/>
      <c r="EY128" s="38"/>
      <c r="EZ128" s="38"/>
      <c r="FA128" s="38"/>
      <c r="FB128" s="38"/>
      <c r="FC128" s="38"/>
      <c r="FD128" s="38"/>
      <c r="FE128" s="38"/>
      <c r="FF128" s="38"/>
      <c r="FG128" s="38"/>
      <c r="FH128" s="38"/>
      <c r="FI128" s="38"/>
      <c r="FJ128" s="38"/>
      <c r="FK128" s="38"/>
      <c r="FL128" s="38"/>
      <c r="FM128" s="38"/>
      <c r="FN128" s="38"/>
      <c r="FO128" s="38"/>
      <c r="FP128" s="38"/>
      <c r="FQ128" s="38"/>
      <c r="FR128" s="38"/>
      <c r="FS128" s="38"/>
      <c r="FT128" s="38"/>
      <c r="FU128" s="38"/>
      <c r="FV128" s="38"/>
      <c r="FW128" s="38"/>
      <c r="FX128" s="38"/>
      <c r="FY128" s="38"/>
      <c r="FZ128" s="38"/>
      <c r="GA128" s="38"/>
    </row>
    <row r="129" spans="3:183" s="22" customFormat="1" x14ac:dyDescent="0.25">
      <c r="C129" s="23"/>
      <c r="D129" s="23"/>
      <c r="E129" s="23"/>
      <c r="F129" s="24"/>
      <c r="G129" s="25"/>
      <c r="H129" s="38"/>
      <c r="I129" s="38"/>
      <c r="J129" s="38"/>
      <c r="K129" s="38"/>
      <c r="L129" s="259"/>
      <c r="M129" s="259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8"/>
      <c r="BF129" s="38"/>
      <c r="BG129" s="38"/>
      <c r="BH129" s="38"/>
      <c r="BI129" s="38"/>
      <c r="BJ129" s="38"/>
      <c r="BK129" s="38"/>
      <c r="BL129" s="38"/>
      <c r="BM129" s="38"/>
      <c r="BN129" s="38"/>
      <c r="BO129" s="38"/>
      <c r="BP129" s="38"/>
      <c r="BQ129" s="38"/>
      <c r="BR129" s="38"/>
      <c r="BS129" s="38"/>
      <c r="BT129" s="38"/>
      <c r="BU129" s="38"/>
      <c r="BV129" s="38"/>
      <c r="BW129" s="38"/>
      <c r="BX129" s="38"/>
      <c r="BY129" s="38"/>
      <c r="BZ129" s="38"/>
      <c r="CA129" s="38"/>
      <c r="CB129" s="38"/>
      <c r="CC129" s="38"/>
      <c r="CD129" s="38"/>
      <c r="CE129" s="38"/>
      <c r="CF129" s="38"/>
      <c r="CG129" s="38"/>
      <c r="CH129" s="38"/>
      <c r="CI129" s="38"/>
      <c r="CJ129" s="38"/>
      <c r="CK129" s="38"/>
      <c r="CL129" s="38"/>
      <c r="CM129" s="38"/>
      <c r="CN129" s="38"/>
      <c r="CO129" s="38"/>
      <c r="CP129" s="38"/>
      <c r="CQ129" s="38"/>
      <c r="CR129" s="38"/>
      <c r="CS129" s="38"/>
      <c r="CT129" s="38"/>
      <c r="CU129" s="38"/>
      <c r="CV129" s="38"/>
      <c r="CW129" s="38"/>
      <c r="CX129" s="38"/>
      <c r="CY129" s="38"/>
      <c r="CZ129" s="38"/>
      <c r="DA129" s="38"/>
      <c r="DB129" s="38"/>
      <c r="DC129" s="38"/>
      <c r="DD129" s="38"/>
      <c r="DE129" s="38"/>
      <c r="DF129" s="38"/>
      <c r="DG129" s="38"/>
      <c r="DH129" s="38"/>
      <c r="DI129" s="38"/>
      <c r="DJ129" s="38"/>
      <c r="DK129" s="38"/>
      <c r="DL129" s="38"/>
      <c r="DM129" s="38"/>
      <c r="DN129" s="38"/>
      <c r="DO129" s="38"/>
      <c r="DP129" s="38"/>
      <c r="DQ129" s="38"/>
      <c r="DR129" s="38"/>
      <c r="DS129" s="38"/>
      <c r="DT129" s="38"/>
      <c r="DU129" s="38"/>
      <c r="DV129" s="38"/>
      <c r="DW129" s="38"/>
      <c r="DX129" s="38"/>
      <c r="DY129" s="38"/>
      <c r="DZ129" s="38"/>
      <c r="EA129" s="38"/>
      <c r="EB129" s="38"/>
      <c r="EC129" s="38"/>
      <c r="ED129" s="38"/>
      <c r="EE129" s="38"/>
      <c r="EF129" s="38"/>
      <c r="EG129" s="38"/>
      <c r="EH129" s="38"/>
      <c r="EI129" s="38"/>
      <c r="EJ129" s="38"/>
      <c r="EK129" s="38"/>
      <c r="EL129" s="38"/>
      <c r="EM129" s="38"/>
      <c r="EN129" s="38"/>
      <c r="EO129" s="38"/>
      <c r="EP129" s="38"/>
      <c r="EQ129" s="38"/>
      <c r="ER129" s="38"/>
      <c r="ES129" s="38"/>
      <c r="ET129" s="38"/>
      <c r="EU129" s="38"/>
      <c r="EV129" s="38"/>
      <c r="EW129" s="38"/>
      <c r="EX129" s="38"/>
      <c r="EY129" s="38"/>
      <c r="EZ129" s="38"/>
      <c r="FA129" s="38"/>
      <c r="FB129" s="38"/>
      <c r="FC129" s="38"/>
      <c r="FD129" s="38"/>
      <c r="FE129" s="38"/>
      <c r="FF129" s="38"/>
      <c r="FG129" s="38"/>
      <c r="FH129" s="38"/>
      <c r="FI129" s="38"/>
      <c r="FJ129" s="38"/>
      <c r="FK129" s="38"/>
      <c r="FL129" s="38"/>
      <c r="FM129" s="38"/>
      <c r="FN129" s="38"/>
      <c r="FO129" s="38"/>
      <c r="FP129" s="38"/>
      <c r="FQ129" s="38"/>
      <c r="FR129" s="38"/>
      <c r="FS129" s="38"/>
      <c r="FT129" s="38"/>
      <c r="FU129" s="38"/>
      <c r="FV129" s="38"/>
      <c r="FW129" s="38"/>
      <c r="FX129" s="38"/>
      <c r="FY129" s="38"/>
      <c r="FZ129" s="38"/>
      <c r="GA129" s="38"/>
    </row>
    <row r="130" spans="3:183" s="22" customFormat="1" x14ac:dyDescent="0.25">
      <c r="C130" s="23"/>
      <c r="D130" s="23"/>
      <c r="E130" s="23"/>
      <c r="F130" s="24"/>
      <c r="G130" s="25"/>
      <c r="H130" s="38"/>
      <c r="I130" s="38"/>
      <c r="J130" s="38"/>
      <c r="K130" s="38"/>
      <c r="L130" s="259"/>
      <c r="M130" s="259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38"/>
      <c r="BF130" s="38"/>
      <c r="BG130" s="38"/>
      <c r="BH130" s="38"/>
      <c r="BI130" s="38"/>
      <c r="BJ130" s="38"/>
      <c r="BK130" s="38"/>
      <c r="BL130" s="38"/>
      <c r="BM130" s="38"/>
      <c r="BN130" s="38"/>
      <c r="BO130" s="38"/>
      <c r="BP130" s="38"/>
      <c r="BQ130" s="38"/>
      <c r="BR130" s="38"/>
      <c r="BS130" s="38"/>
      <c r="BT130" s="38"/>
      <c r="BU130" s="38"/>
      <c r="BV130" s="38"/>
      <c r="BW130" s="38"/>
      <c r="BX130" s="38"/>
      <c r="BY130" s="38"/>
      <c r="BZ130" s="38"/>
      <c r="CA130" s="38"/>
      <c r="CB130" s="38"/>
      <c r="CC130" s="38"/>
      <c r="CD130" s="38"/>
      <c r="CE130" s="38"/>
      <c r="CF130" s="38"/>
      <c r="CG130" s="38"/>
      <c r="CH130" s="38"/>
      <c r="CI130" s="38"/>
      <c r="CJ130" s="38"/>
      <c r="CK130" s="38"/>
      <c r="CL130" s="38"/>
      <c r="CM130" s="38"/>
      <c r="CN130" s="38"/>
      <c r="CO130" s="38"/>
      <c r="CP130" s="38"/>
      <c r="CQ130" s="38"/>
      <c r="CR130" s="38"/>
      <c r="CS130" s="38"/>
      <c r="CT130" s="38"/>
      <c r="CU130" s="38"/>
      <c r="CV130" s="38"/>
      <c r="CW130" s="38"/>
      <c r="CX130" s="38"/>
      <c r="CY130" s="38"/>
      <c r="CZ130" s="38"/>
      <c r="DA130" s="38"/>
      <c r="DB130" s="38"/>
      <c r="DC130" s="38"/>
      <c r="DD130" s="38"/>
      <c r="DE130" s="38"/>
      <c r="DF130" s="38"/>
      <c r="DG130" s="38"/>
      <c r="DH130" s="38"/>
      <c r="DI130" s="38"/>
      <c r="DJ130" s="38"/>
      <c r="DK130" s="38"/>
      <c r="DL130" s="38"/>
      <c r="DM130" s="38"/>
      <c r="DN130" s="38"/>
      <c r="DO130" s="38"/>
      <c r="DP130" s="38"/>
      <c r="DQ130" s="38"/>
      <c r="DR130" s="38"/>
      <c r="DS130" s="38"/>
      <c r="DT130" s="38"/>
      <c r="DU130" s="38"/>
      <c r="DV130" s="38"/>
      <c r="DW130" s="38"/>
      <c r="DX130" s="38"/>
      <c r="DY130" s="38"/>
      <c r="DZ130" s="38"/>
      <c r="EA130" s="38"/>
      <c r="EB130" s="38"/>
      <c r="EC130" s="38"/>
      <c r="ED130" s="38"/>
      <c r="EE130" s="38"/>
      <c r="EF130" s="38"/>
      <c r="EG130" s="38"/>
      <c r="EH130" s="38"/>
      <c r="EI130" s="38"/>
      <c r="EJ130" s="38"/>
      <c r="EK130" s="38"/>
      <c r="EL130" s="38"/>
      <c r="EM130" s="38"/>
      <c r="EN130" s="38"/>
      <c r="EO130" s="38"/>
      <c r="EP130" s="38"/>
      <c r="EQ130" s="38"/>
      <c r="ER130" s="38"/>
      <c r="ES130" s="38"/>
      <c r="ET130" s="38"/>
      <c r="EU130" s="38"/>
      <c r="EV130" s="38"/>
      <c r="EW130" s="38"/>
      <c r="EX130" s="38"/>
      <c r="EY130" s="38"/>
      <c r="EZ130" s="38"/>
      <c r="FA130" s="38"/>
      <c r="FB130" s="38"/>
      <c r="FC130" s="38"/>
      <c r="FD130" s="38"/>
      <c r="FE130" s="38"/>
      <c r="FF130" s="38"/>
      <c r="FG130" s="38"/>
      <c r="FH130" s="38"/>
      <c r="FI130" s="38"/>
      <c r="FJ130" s="38"/>
      <c r="FK130" s="38"/>
      <c r="FL130" s="38"/>
      <c r="FM130" s="38"/>
      <c r="FN130" s="38"/>
      <c r="FO130" s="38"/>
      <c r="FP130" s="38"/>
      <c r="FQ130" s="38"/>
      <c r="FR130" s="38"/>
      <c r="FS130" s="38"/>
      <c r="FT130" s="38"/>
      <c r="FU130" s="38"/>
      <c r="FV130" s="38"/>
      <c r="FW130" s="38"/>
      <c r="FX130" s="38"/>
      <c r="FY130" s="38"/>
      <c r="FZ130" s="38"/>
      <c r="GA130" s="38"/>
    </row>
    <row r="131" spans="3:183" s="22" customFormat="1" x14ac:dyDescent="0.25">
      <c r="C131" s="23"/>
      <c r="D131" s="23"/>
      <c r="E131" s="23"/>
      <c r="F131" s="24"/>
      <c r="G131" s="25"/>
      <c r="H131" s="38"/>
      <c r="I131" s="38"/>
      <c r="J131" s="38"/>
      <c r="K131" s="38"/>
      <c r="L131" s="259"/>
      <c r="M131" s="259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38"/>
      <c r="BD131" s="38"/>
      <c r="BE131" s="38"/>
      <c r="BF131" s="38"/>
      <c r="BG131" s="38"/>
      <c r="BH131" s="38"/>
      <c r="BI131" s="38"/>
      <c r="BJ131" s="38"/>
      <c r="BK131" s="38"/>
      <c r="BL131" s="38"/>
      <c r="BM131" s="38"/>
      <c r="BN131" s="38"/>
      <c r="BO131" s="38"/>
      <c r="BP131" s="38"/>
      <c r="BQ131" s="38"/>
      <c r="BR131" s="38"/>
      <c r="BS131" s="38"/>
      <c r="BT131" s="38"/>
      <c r="BU131" s="38"/>
      <c r="BV131" s="38"/>
      <c r="BW131" s="38"/>
      <c r="BX131" s="38"/>
      <c r="BY131" s="38"/>
      <c r="BZ131" s="38"/>
      <c r="CA131" s="38"/>
      <c r="CB131" s="38"/>
      <c r="CC131" s="38"/>
      <c r="CD131" s="38"/>
      <c r="CE131" s="38"/>
      <c r="CF131" s="38"/>
      <c r="CG131" s="38"/>
      <c r="CH131" s="38"/>
      <c r="CI131" s="38"/>
      <c r="CJ131" s="38"/>
      <c r="CK131" s="38"/>
      <c r="CL131" s="38"/>
      <c r="CM131" s="38"/>
      <c r="CN131" s="38"/>
      <c r="CO131" s="38"/>
      <c r="CP131" s="38"/>
      <c r="CQ131" s="38"/>
      <c r="CR131" s="38"/>
      <c r="CS131" s="38"/>
      <c r="CT131" s="38"/>
      <c r="CU131" s="38"/>
      <c r="CV131" s="38"/>
      <c r="CW131" s="38"/>
      <c r="CX131" s="38"/>
      <c r="CY131" s="38"/>
      <c r="CZ131" s="38"/>
      <c r="DA131" s="38"/>
      <c r="DB131" s="38"/>
      <c r="DC131" s="38"/>
      <c r="DD131" s="38"/>
      <c r="DE131" s="38"/>
      <c r="DF131" s="38"/>
      <c r="DG131" s="38"/>
      <c r="DH131" s="38"/>
      <c r="DI131" s="38"/>
      <c r="DJ131" s="38"/>
      <c r="DK131" s="38"/>
      <c r="DL131" s="38"/>
      <c r="DM131" s="38"/>
      <c r="DN131" s="38"/>
      <c r="DO131" s="38"/>
      <c r="DP131" s="38"/>
      <c r="DQ131" s="38"/>
      <c r="DR131" s="38"/>
      <c r="DS131" s="38"/>
      <c r="DT131" s="38"/>
      <c r="DU131" s="38"/>
      <c r="DV131" s="38"/>
      <c r="DW131" s="38"/>
      <c r="DX131" s="38"/>
      <c r="DY131" s="38"/>
      <c r="DZ131" s="38"/>
      <c r="EA131" s="38"/>
      <c r="EB131" s="38"/>
      <c r="EC131" s="38"/>
      <c r="ED131" s="38"/>
      <c r="EE131" s="38"/>
      <c r="EF131" s="38"/>
      <c r="EG131" s="38"/>
      <c r="EH131" s="38"/>
      <c r="EI131" s="38"/>
      <c r="EJ131" s="38"/>
      <c r="EK131" s="38"/>
      <c r="EL131" s="38"/>
      <c r="EM131" s="38"/>
      <c r="EN131" s="38"/>
      <c r="EO131" s="38"/>
      <c r="EP131" s="38"/>
      <c r="EQ131" s="38"/>
      <c r="ER131" s="38"/>
      <c r="ES131" s="38"/>
      <c r="ET131" s="38"/>
      <c r="EU131" s="38"/>
      <c r="EV131" s="38"/>
      <c r="EW131" s="38"/>
      <c r="EX131" s="38"/>
      <c r="EY131" s="38"/>
      <c r="EZ131" s="38"/>
      <c r="FA131" s="38"/>
      <c r="FB131" s="38"/>
      <c r="FC131" s="38"/>
      <c r="FD131" s="38"/>
      <c r="FE131" s="38"/>
      <c r="FF131" s="38"/>
      <c r="FG131" s="38"/>
      <c r="FH131" s="38"/>
      <c r="FI131" s="38"/>
      <c r="FJ131" s="38"/>
      <c r="FK131" s="38"/>
      <c r="FL131" s="38"/>
      <c r="FM131" s="38"/>
      <c r="FN131" s="38"/>
      <c r="FO131" s="38"/>
      <c r="FP131" s="38"/>
      <c r="FQ131" s="38"/>
      <c r="FR131" s="38"/>
      <c r="FS131" s="38"/>
      <c r="FT131" s="38"/>
      <c r="FU131" s="38"/>
      <c r="FV131" s="38"/>
      <c r="FW131" s="38"/>
      <c r="FX131" s="38"/>
      <c r="FY131" s="38"/>
      <c r="FZ131" s="38"/>
      <c r="GA131" s="38"/>
    </row>
    <row r="132" spans="3:183" s="22" customFormat="1" x14ac:dyDescent="0.25">
      <c r="C132" s="23"/>
      <c r="D132" s="23"/>
      <c r="E132" s="23"/>
      <c r="F132" s="24"/>
      <c r="G132" s="25"/>
      <c r="H132" s="38"/>
      <c r="I132" s="38"/>
      <c r="J132" s="38"/>
      <c r="K132" s="38"/>
      <c r="L132" s="259"/>
      <c r="M132" s="259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  <c r="BE132" s="38"/>
      <c r="BF132" s="38"/>
      <c r="BG132" s="38"/>
      <c r="BH132" s="38"/>
      <c r="BI132" s="38"/>
      <c r="BJ132" s="38"/>
      <c r="BK132" s="38"/>
      <c r="BL132" s="38"/>
      <c r="BM132" s="38"/>
      <c r="BN132" s="38"/>
      <c r="BO132" s="38"/>
      <c r="BP132" s="38"/>
      <c r="BQ132" s="38"/>
      <c r="BR132" s="38"/>
      <c r="BS132" s="38"/>
      <c r="BT132" s="38"/>
      <c r="BU132" s="38"/>
      <c r="BV132" s="38"/>
      <c r="BW132" s="38"/>
      <c r="BX132" s="38"/>
      <c r="BY132" s="38"/>
      <c r="BZ132" s="38"/>
      <c r="CA132" s="38"/>
      <c r="CB132" s="38"/>
      <c r="CC132" s="38"/>
      <c r="CD132" s="38"/>
      <c r="CE132" s="38"/>
      <c r="CF132" s="38"/>
      <c r="CG132" s="38"/>
      <c r="CH132" s="38"/>
      <c r="CI132" s="38"/>
      <c r="CJ132" s="38"/>
      <c r="CK132" s="38"/>
      <c r="CL132" s="38"/>
      <c r="CM132" s="38"/>
      <c r="CN132" s="38"/>
      <c r="CO132" s="38"/>
      <c r="CP132" s="38"/>
      <c r="CQ132" s="38"/>
      <c r="CR132" s="38"/>
      <c r="CS132" s="38"/>
      <c r="CT132" s="38"/>
      <c r="CU132" s="38"/>
      <c r="CV132" s="38"/>
      <c r="CW132" s="38"/>
      <c r="CX132" s="38"/>
      <c r="CY132" s="38"/>
      <c r="CZ132" s="38"/>
      <c r="DA132" s="38"/>
      <c r="DB132" s="38"/>
      <c r="DC132" s="38"/>
      <c r="DD132" s="38"/>
      <c r="DE132" s="38"/>
      <c r="DF132" s="38"/>
      <c r="DG132" s="38"/>
      <c r="DH132" s="38"/>
      <c r="DI132" s="38"/>
      <c r="DJ132" s="38"/>
      <c r="DK132" s="38"/>
      <c r="DL132" s="38"/>
      <c r="DM132" s="38"/>
      <c r="DN132" s="38"/>
      <c r="DO132" s="38"/>
      <c r="DP132" s="38"/>
      <c r="DQ132" s="38"/>
      <c r="DR132" s="38"/>
      <c r="DS132" s="38"/>
      <c r="DT132" s="38"/>
      <c r="DU132" s="38"/>
      <c r="DV132" s="38"/>
      <c r="DW132" s="38"/>
      <c r="DX132" s="38"/>
      <c r="DY132" s="38"/>
      <c r="DZ132" s="38"/>
      <c r="EA132" s="38"/>
      <c r="EB132" s="38"/>
      <c r="EC132" s="38"/>
      <c r="ED132" s="38"/>
      <c r="EE132" s="38"/>
      <c r="EF132" s="38"/>
      <c r="EG132" s="38"/>
      <c r="EH132" s="38"/>
      <c r="EI132" s="38"/>
      <c r="EJ132" s="38"/>
      <c r="EK132" s="38"/>
      <c r="EL132" s="38"/>
      <c r="EM132" s="38"/>
      <c r="EN132" s="38"/>
      <c r="EO132" s="38"/>
      <c r="EP132" s="38"/>
      <c r="EQ132" s="38"/>
      <c r="ER132" s="38"/>
      <c r="ES132" s="38"/>
      <c r="ET132" s="38"/>
      <c r="EU132" s="38"/>
      <c r="EV132" s="38"/>
      <c r="EW132" s="38"/>
      <c r="EX132" s="38"/>
      <c r="EY132" s="38"/>
      <c r="EZ132" s="38"/>
      <c r="FA132" s="38"/>
      <c r="FB132" s="38"/>
      <c r="FC132" s="38"/>
      <c r="FD132" s="38"/>
      <c r="FE132" s="38"/>
      <c r="FF132" s="38"/>
      <c r="FG132" s="38"/>
      <c r="FH132" s="38"/>
      <c r="FI132" s="38"/>
      <c r="FJ132" s="38"/>
      <c r="FK132" s="38"/>
      <c r="FL132" s="38"/>
      <c r="FM132" s="38"/>
      <c r="FN132" s="38"/>
      <c r="FO132" s="38"/>
      <c r="FP132" s="38"/>
      <c r="FQ132" s="38"/>
      <c r="FR132" s="38"/>
      <c r="FS132" s="38"/>
      <c r="FT132" s="38"/>
      <c r="FU132" s="38"/>
      <c r="FV132" s="38"/>
      <c r="FW132" s="38"/>
      <c r="FX132" s="38"/>
      <c r="FY132" s="38"/>
      <c r="FZ132" s="38"/>
      <c r="GA132" s="38"/>
    </row>
    <row r="133" spans="3:183" s="22" customFormat="1" x14ac:dyDescent="0.25">
      <c r="C133" s="23"/>
      <c r="D133" s="23"/>
      <c r="E133" s="23"/>
      <c r="F133" s="24"/>
      <c r="G133" s="25"/>
      <c r="H133" s="38"/>
      <c r="I133" s="38"/>
      <c r="J133" s="38"/>
      <c r="K133" s="38"/>
      <c r="L133" s="259"/>
      <c r="M133" s="259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  <c r="BH133" s="38"/>
      <c r="BI133" s="38"/>
      <c r="BJ133" s="38"/>
      <c r="BK133" s="38"/>
      <c r="BL133" s="38"/>
      <c r="BM133" s="38"/>
      <c r="BN133" s="38"/>
      <c r="BO133" s="38"/>
      <c r="BP133" s="38"/>
      <c r="BQ133" s="38"/>
      <c r="BR133" s="38"/>
      <c r="BS133" s="38"/>
      <c r="BT133" s="38"/>
      <c r="BU133" s="38"/>
      <c r="BV133" s="38"/>
      <c r="BW133" s="38"/>
      <c r="BX133" s="38"/>
      <c r="BY133" s="38"/>
      <c r="BZ133" s="38"/>
      <c r="CA133" s="38"/>
      <c r="CB133" s="38"/>
      <c r="CC133" s="38"/>
      <c r="CD133" s="38"/>
      <c r="CE133" s="38"/>
      <c r="CF133" s="38"/>
      <c r="CG133" s="38"/>
      <c r="CH133" s="38"/>
      <c r="CI133" s="38"/>
      <c r="CJ133" s="38"/>
      <c r="CK133" s="38"/>
      <c r="CL133" s="38"/>
      <c r="CM133" s="38"/>
      <c r="CN133" s="38"/>
      <c r="CO133" s="38"/>
      <c r="CP133" s="38"/>
      <c r="CQ133" s="38"/>
      <c r="CR133" s="38"/>
      <c r="CS133" s="38"/>
      <c r="CT133" s="38"/>
      <c r="CU133" s="38"/>
      <c r="CV133" s="38"/>
      <c r="CW133" s="38"/>
      <c r="CX133" s="38"/>
      <c r="CY133" s="38"/>
      <c r="CZ133" s="38"/>
      <c r="DA133" s="38"/>
      <c r="DB133" s="38"/>
      <c r="DC133" s="38"/>
      <c r="DD133" s="38"/>
      <c r="DE133" s="38"/>
      <c r="DF133" s="38"/>
      <c r="DG133" s="38"/>
      <c r="DH133" s="38"/>
      <c r="DI133" s="38"/>
      <c r="DJ133" s="38"/>
      <c r="DK133" s="38"/>
      <c r="DL133" s="38"/>
      <c r="DM133" s="38"/>
      <c r="DN133" s="38"/>
      <c r="DO133" s="38"/>
      <c r="DP133" s="38"/>
      <c r="DQ133" s="38"/>
      <c r="DR133" s="38"/>
      <c r="DS133" s="38"/>
      <c r="DT133" s="38"/>
      <c r="DU133" s="38"/>
      <c r="DV133" s="38"/>
      <c r="DW133" s="38"/>
      <c r="DX133" s="38"/>
      <c r="DY133" s="38"/>
      <c r="DZ133" s="38"/>
      <c r="EA133" s="38"/>
      <c r="EB133" s="38"/>
      <c r="EC133" s="38"/>
      <c r="ED133" s="38"/>
      <c r="EE133" s="38"/>
      <c r="EF133" s="38"/>
      <c r="EG133" s="38"/>
      <c r="EH133" s="38"/>
      <c r="EI133" s="38"/>
      <c r="EJ133" s="38"/>
      <c r="EK133" s="38"/>
      <c r="EL133" s="38"/>
      <c r="EM133" s="38"/>
      <c r="EN133" s="38"/>
      <c r="EO133" s="38"/>
      <c r="EP133" s="38"/>
      <c r="EQ133" s="38"/>
      <c r="ER133" s="38"/>
      <c r="ES133" s="38"/>
      <c r="ET133" s="38"/>
      <c r="EU133" s="38"/>
      <c r="EV133" s="38"/>
      <c r="EW133" s="38"/>
      <c r="EX133" s="38"/>
      <c r="EY133" s="38"/>
      <c r="EZ133" s="38"/>
      <c r="FA133" s="38"/>
      <c r="FB133" s="38"/>
      <c r="FC133" s="38"/>
      <c r="FD133" s="38"/>
      <c r="FE133" s="38"/>
      <c r="FF133" s="38"/>
      <c r="FG133" s="38"/>
      <c r="FH133" s="38"/>
      <c r="FI133" s="38"/>
      <c r="FJ133" s="38"/>
      <c r="FK133" s="38"/>
      <c r="FL133" s="38"/>
      <c r="FM133" s="38"/>
      <c r="FN133" s="38"/>
      <c r="FO133" s="38"/>
      <c r="FP133" s="38"/>
      <c r="FQ133" s="38"/>
      <c r="FR133" s="38"/>
      <c r="FS133" s="38"/>
      <c r="FT133" s="38"/>
      <c r="FU133" s="38"/>
      <c r="FV133" s="38"/>
      <c r="FW133" s="38"/>
      <c r="FX133" s="38"/>
      <c r="FY133" s="38"/>
      <c r="FZ133" s="38"/>
      <c r="GA133" s="38"/>
    </row>
    <row r="134" spans="3:183" s="22" customFormat="1" x14ac:dyDescent="0.25">
      <c r="C134" s="23"/>
      <c r="D134" s="23"/>
      <c r="E134" s="23"/>
      <c r="F134" s="24"/>
      <c r="G134" s="25"/>
      <c r="H134" s="38"/>
      <c r="I134" s="38"/>
      <c r="J134" s="38"/>
      <c r="K134" s="38"/>
      <c r="L134" s="259"/>
      <c r="M134" s="259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  <c r="BE134" s="38"/>
      <c r="BF134" s="38"/>
      <c r="BG134" s="38"/>
      <c r="BH134" s="38"/>
      <c r="BI134" s="38"/>
      <c r="BJ134" s="38"/>
      <c r="BK134" s="38"/>
      <c r="BL134" s="38"/>
      <c r="BM134" s="38"/>
      <c r="BN134" s="38"/>
      <c r="BO134" s="38"/>
      <c r="BP134" s="38"/>
      <c r="BQ134" s="38"/>
      <c r="BR134" s="38"/>
      <c r="BS134" s="38"/>
      <c r="BT134" s="38"/>
      <c r="BU134" s="38"/>
      <c r="BV134" s="38"/>
      <c r="BW134" s="38"/>
      <c r="BX134" s="38"/>
      <c r="BY134" s="38"/>
      <c r="BZ134" s="38"/>
      <c r="CA134" s="38"/>
      <c r="CB134" s="38"/>
      <c r="CC134" s="38"/>
      <c r="CD134" s="38"/>
      <c r="CE134" s="38"/>
      <c r="CF134" s="38"/>
      <c r="CG134" s="38"/>
      <c r="CH134" s="38"/>
      <c r="CI134" s="38"/>
      <c r="CJ134" s="38"/>
      <c r="CK134" s="38"/>
      <c r="CL134" s="38"/>
      <c r="CM134" s="38"/>
      <c r="CN134" s="38"/>
      <c r="CO134" s="38"/>
      <c r="CP134" s="38"/>
      <c r="CQ134" s="38"/>
      <c r="CR134" s="38"/>
      <c r="CS134" s="38"/>
      <c r="CT134" s="38"/>
      <c r="CU134" s="38"/>
      <c r="CV134" s="38"/>
      <c r="CW134" s="38"/>
      <c r="CX134" s="38"/>
      <c r="CY134" s="38"/>
      <c r="CZ134" s="38"/>
      <c r="DA134" s="38"/>
      <c r="DB134" s="38"/>
      <c r="DC134" s="38"/>
      <c r="DD134" s="38"/>
      <c r="DE134" s="38"/>
      <c r="DF134" s="38"/>
      <c r="DG134" s="38"/>
      <c r="DH134" s="38"/>
      <c r="DI134" s="38"/>
      <c r="DJ134" s="38"/>
      <c r="DK134" s="38"/>
      <c r="DL134" s="38"/>
      <c r="DM134" s="38"/>
      <c r="DN134" s="38"/>
      <c r="DO134" s="38"/>
      <c r="DP134" s="38"/>
      <c r="DQ134" s="38"/>
      <c r="DR134" s="38"/>
      <c r="DS134" s="38"/>
      <c r="DT134" s="38"/>
      <c r="DU134" s="38"/>
      <c r="DV134" s="38"/>
      <c r="DW134" s="38"/>
      <c r="DX134" s="38"/>
      <c r="DY134" s="38"/>
      <c r="DZ134" s="38"/>
      <c r="EA134" s="38"/>
      <c r="EB134" s="38"/>
      <c r="EC134" s="38"/>
      <c r="ED134" s="38"/>
      <c r="EE134" s="38"/>
      <c r="EF134" s="38"/>
      <c r="EG134" s="38"/>
      <c r="EH134" s="38"/>
      <c r="EI134" s="38"/>
      <c r="EJ134" s="38"/>
      <c r="EK134" s="38"/>
      <c r="EL134" s="38"/>
      <c r="EM134" s="38"/>
      <c r="EN134" s="38"/>
      <c r="EO134" s="38"/>
      <c r="EP134" s="38"/>
      <c r="EQ134" s="38"/>
      <c r="ER134" s="38"/>
      <c r="ES134" s="38"/>
      <c r="ET134" s="38"/>
      <c r="EU134" s="38"/>
      <c r="EV134" s="38"/>
      <c r="EW134" s="38"/>
      <c r="EX134" s="38"/>
      <c r="EY134" s="38"/>
      <c r="EZ134" s="38"/>
      <c r="FA134" s="38"/>
      <c r="FB134" s="38"/>
      <c r="FC134" s="38"/>
      <c r="FD134" s="38"/>
      <c r="FE134" s="38"/>
      <c r="FF134" s="38"/>
      <c r="FG134" s="38"/>
      <c r="FH134" s="38"/>
      <c r="FI134" s="38"/>
      <c r="FJ134" s="38"/>
      <c r="FK134" s="38"/>
      <c r="FL134" s="38"/>
      <c r="FM134" s="38"/>
      <c r="FN134" s="38"/>
      <c r="FO134" s="38"/>
      <c r="FP134" s="38"/>
      <c r="FQ134" s="38"/>
      <c r="FR134" s="38"/>
      <c r="FS134" s="38"/>
      <c r="FT134" s="38"/>
      <c r="FU134" s="38"/>
      <c r="FV134" s="38"/>
      <c r="FW134" s="38"/>
      <c r="FX134" s="38"/>
      <c r="FY134" s="38"/>
      <c r="FZ134" s="38"/>
      <c r="GA134" s="38"/>
    </row>
    <row r="135" spans="3:183" s="22" customFormat="1" x14ac:dyDescent="0.25">
      <c r="C135" s="23"/>
      <c r="D135" s="23"/>
      <c r="E135" s="23"/>
      <c r="F135" s="24"/>
      <c r="G135" s="25"/>
      <c r="H135" s="38"/>
      <c r="I135" s="38"/>
      <c r="J135" s="38"/>
      <c r="K135" s="38"/>
      <c r="L135" s="259"/>
      <c r="M135" s="259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  <c r="BE135" s="38"/>
      <c r="BF135" s="38"/>
      <c r="BG135" s="38"/>
      <c r="BH135" s="38"/>
      <c r="BI135" s="38"/>
      <c r="BJ135" s="38"/>
      <c r="BK135" s="38"/>
      <c r="BL135" s="38"/>
      <c r="BM135" s="38"/>
      <c r="BN135" s="38"/>
      <c r="BO135" s="38"/>
      <c r="BP135" s="38"/>
      <c r="BQ135" s="38"/>
      <c r="BR135" s="38"/>
      <c r="BS135" s="38"/>
      <c r="BT135" s="38"/>
      <c r="BU135" s="38"/>
      <c r="BV135" s="38"/>
      <c r="BW135" s="38"/>
      <c r="BX135" s="38"/>
      <c r="BY135" s="38"/>
      <c r="BZ135" s="38"/>
      <c r="CA135" s="38"/>
      <c r="CB135" s="38"/>
      <c r="CC135" s="38"/>
      <c r="CD135" s="38"/>
      <c r="CE135" s="38"/>
      <c r="CF135" s="38"/>
      <c r="CG135" s="38"/>
      <c r="CH135" s="38"/>
      <c r="CI135" s="38"/>
      <c r="CJ135" s="38"/>
      <c r="CK135" s="38"/>
      <c r="CL135" s="38"/>
      <c r="CM135" s="38"/>
      <c r="CN135" s="38"/>
      <c r="CO135" s="38"/>
      <c r="CP135" s="38"/>
      <c r="CQ135" s="38"/>
      <c r="CR135" s="38"/>
      <c r="CS135" s="38"/>
      <c r="CT135" s="38"/>
      <c r="CU135" s="38"/>
      <c r="CV135" s="38"/>
      <c r="CW135" s="38"/>
      <c r="CX135" s="38"/>
      <c r="CY135" s="38"/>
      <c r="CZ135" s="38"/>
      <c r="DA135" s="38"/>
      <c r="DB135" s="38"/>
      <c r="DC135" s="38"/>
      <c r="DD135" s="38"/>
      <c r="DE135" s="38"/>
      <c r="DF135" s="38"/>
      <c r="DG135" s="38"/>
      <c r="DH135" s="38"/>
      <c r="DI135" s="38"/>
      <c r="DJ135" s="38"/>
      <c r="DK135" s="38"/>
      <c r="DL135" s="38"/>
      <c r="DM135" s="38"/>
      <c r="DN135" s="38"/>
      <c r="DO135" s="38"/>
      <c r="DP135" s="38"/>
      <c r="DQ135" s="38"/>
      <c r="DR135" s="38"/>
      <c r="DS135" s="38"/>
      <c r="DT135" s="38"/>
      <c r="DU135" s="38"/>
      <c r="DV135" s="38"/>
      <c r="DW135" s="38"/>
      <c r="DX135" s="38"/>
      <c r="DY135" s="38"/>
      <c r="DZ135" s="38"/>
      <c r="EA135" s="38"/>
      <c r="EB135" s="38"/>
      <c r="EC135" s="38"/>
      <c r="ED135" s="38"/>
      <c r="EE135" s="38"/>
      <c r="EF135" s="38"/>
      <c r="EG135" s="38"/>
      <c r="EH135" s="38"/>
      <c r="EI135" s="38"/>
      <c r="EJ135" s="38"/>
      <c r="EK135" s="38"/>
      <c r="EL135" s="38"/>
      <c r="EM135" s="38"/>
      <c r="EN135" s="38"/>
      <c r="EO135" s="38"/>
      <c r="EP135" s="38"/>
      <c r="EQ135" s="38"/>
      <c r="ER135" s="38"/>
      <c r="ES135" s="38"/>
      <c r="ET135" s="38"/>
      <c r="EU135" s="38"/>
      <c r="EV135" s="38"/>
      <c r="EW135" s="38"/>
      <c r="EX135" s="38"/>
      <c r="EY135" s="38"/>
      <c r="EZ135" s="38"/>
      <c r="FA135" s="38"/>
      <c r="FB135" s="38"/>
      <c r="FC135" s="38"/>
      <c r="FD135" s="38"/>
      <c r="FE135" s="38"/>
      <c r="FF135" s="38"/>
      <c r="FG135" s="38"/>
      <c r="FH135" s="38"/>
      <c r="FI135" s="38"/>
      <c r="FJ135" s="38"/>
      <c r="FK135" s="38"/>
      <c r="FL135" s="38"/>
      <c r="FM135" s="38"/>
      <c r="FN135" s="38"/>
      <c r="FO135" s="38"/>
      <c r="FP135" s="38"/>
      <c r="FQ135" s="38"/>
      <c r="FR135" s="38"/>
      <c r="FS135" s="38"/>
      <c r="FT135" s="38"/>
      <c r="FU135" s="38"/>
      <c r="FV135" s="38"/>
      <c r="FW135" s="38"/>
      <c r="FX135" s="38"/>
      <c r="FY135" s="38"/>
      <c r="FZ135" s="38"/>
      <c r="GA135" s="38"/>
    </row>
    <row r="136" spans="3:183" s="22" customFormat="1" x14ac:dyDescent="0.25">
      <c r="C136" s="23"/>
      <c r="D136" s="23"/>
      <c r="E136" s="23"/>
      <c r="F136" s="24"/>
      <c r="G136" s="25"/>
      <c r="H136" s="38"/>
      <c r="I136" s="38"/>
      <c r="J136" s="38"/>
      <c r="K136" s="38"/>
      <c r="L136" s="259"/>
      <c r="M136" s="259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  <c r="BF136" s="38"/>
      <c r="BG136" s="38"/>
      <c r="BH136" s="38"/>
      <c r="BI136" s="38"/>
      <c r="BJ136" s="38"/>
      <c r="BK136" s="38"/>
      <c r="BL136" s="38"/>
      <c r="BM136" s="38"/>
      <c r="BN136" s="38"/>
      <c r="BO136" s="38"/>
      <c r="BP136" s="38"/>
      <c r="BQ136" s="38"/>
      <c r="BR136" s="38"/>
      <c r="BS136" s="38"/>
      <c r="BT136" s="38"/>
      <c r="BU136" s="38"/>
      <c r="BV136" s="38"/>
      <c r="BW136" s="38"/>
      <c r="BX136" s="38"/>
      <c r="BY136" s="38"/>
      <c r="BZ136" s="38"/>
      <c r="CA136" s="38"/>
      <c r="CB136" s="38"/>
      <c r="CC136" s="38"/>
      <c r="CD136" s="38"/>
      <c r="CE136" s="38"/>
      <c r="CF136" s="38"/>
      <c r="CG136" s="38"/>
      <c r="CH136" s="38"/>
      <c r="CI136" s="38"/>
      <c r="CJ136" s="38"/>
      <c r="CK136" s="38"/>
      <c r="CL136" s="38"/>
      <c r="CM136" s="38"/>
      <c r="CN136" s="38"/>
      <c r="CO136" s="38"/>
      <c r="CP136" s="38"/>
      <c r="CQ136" s="38"/>
      <c r="CR136" s="38"/>
      <c r="CS136" s="38"/>
      <c r="CT136" s="38"/>
      <c r="CU136" s="38"/>
      <c r="CV136" s="38"/>
      <c r="CW136" s="38"/>
      <c r="CX136" s="38"/>
      <c r="CY136" s="38"/>
      <c r="CZ136" s="38"/>
      <c r="DA136" s="38"/>
      <c r="DB136" s="38"/>
      <c r="DC136" s="38"/>
      <c r="DD136" s="38"/>
      <c r="DE136" s="38"/>
      <c r="DF136" s="38"/>
      <c r="DG136" s="38"/>
      <c r="DH136" s="38"/>
      <c r="DI136" s="38"/>
      <c r="DJ136" s="38"/>
      <c r="DK136" s="38"/>
      <c r="DL136" s="38"/>
      <c r="DM136" s="38"/>
      <c r="DN136" s="38"/>
      <c r="DO136" s="38"/>
      <c r="DP136" s="38"/>
      <c r="DQ136" s="38"/>
      <c r="DR136" s="38"/>
      <c r="DS136" s="38"/>
      <c r="DT136" s="38"/>
      <c r="DU136" s="38"/>
      <c r="DV136" s="38"/>
      <c r="DW136" s="38"/>
      <c r="DX136" s="38"/>
      <c r="DY136" s="38"/>
      <c r="DZ136" s="38"/>
      <c r="EA136" s="38"/>
      <c r="EB136" s="38"/>
      <c r="EC136" s="38"/>
      <c r="ED136" s="38"/>
      <c r="EE136" s="38"/>
      <c r="EF136" s="38"/>
      <c r="EG136" s="38"/>
      <c r="EH136" s="38"/>
      <c r="EI136" s="38"/>
      <c r="EJ136" s="38"/>
      <c r="EK136" s="38"/>
      <c r="EL136" s="38"/>
      <c r="EM136" s="38"/>
      <c r="EN136" s="38"/>
      <c r="EO136" s="38"/>
      <c r="EP136" s="38"/>
      <c r="EQ136" s="38"/>
      <c r="ER136" s="38"/>
      <c r="ES136" s="38"/>
      <c r="ET136" s="38"/>
      <c r="EU136" s="38"/>
      <c r="EV136" s="38"/>
      <c r="EW136" s="38"/>
      <c r="EX136" s="38"/>
      <c r="EY136" s="38"/>
      <c r="EZ136" s="38"/>
      <c r="FA136" s="38"/>
      <c r="FB136" s="38"/>
      <c r="FC136" s="38"/>
      <c r="FD136" s="38"/>
      <c r="FE136" s="38"/>
      <c r="FF136" s="38"/>
      <c r="FG136" s="38"/>
      <c r="FH136" s="38"/>
      <c r="FI136" s="38"/>
      <c r="FJ136" s="38"/>
      <c r="FK136" s="38"/>
      <c r="FL136" s="38"/>
      <c r="FM136" s="38"/>
      <c r="FN136" s="38"/>
      <c r="FO136" s="38"/>
      <c r="FP136" s="38"/>
      <c r="FQ136" s="38"/>
      <c r="FR136" s="38"/>
      <c r="FS136" s="38"/>
      <c r="FT136" s="38"/>
      <c r="FU136" s="38"/>
      <c r="FV136" s="38"/>
      <c r="FW136" s="38"/>
      <c r="FX136" s="38"/>
      <c r="FY136" s="38"/>
      <c r="FZ136" s="38"/>
      <c r="GA136" s="38"/>
    </row>
    <row r="137" spans="3:183" s="22" customFormat="1" x14ac:dyDescent="0.25">
      <c r="C137" s="23"/>
      <c r="D137" s="23"/>
      <c r="E137" s="23"/>
      <c r="F137" s="24"/>
      <c r="G137" s="25"/>
      <c r="H137" s="38"/>
      <c r="I137" s="38"/>
      <c r="J137" s="38"/>
      <c r="K137" s="38"/>
      <c r="L137" s="259"/>
      <c r="M137" s="259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8"/>
      <c r="BF137" s="38"/>
      <c r="BG137" s="38"/>
      <c r="BH137" s="38"/>
      <c r="BI137" s="38"/>
      <c r="BJ137" s="38"/>
      <c r="BK137" s="38"/>
      <c r="BL137" s="38"/>
      <c r="BM137" s="38"/>
      <c r="BN137" s="38"/>
      <c r="BO137" s="38"/>
      <c r="BP137" s="38"/>
      <c r="BQ137" s="38"/>
      <c r="BR137" s="38"/>
      <c r="BS137" s="38"/>
      <c r="BT137" s="38"/>
      <c r="BU137" s="38"/>
      <c r="BV137" s="38"/>
      <c r="BW137" s="38"/>
      <c r="BX137" s="38"/>
      <c r="BY137" s="38"/>
      <c r="BZ137" s="38"/>
      <c r="CA137" s="38"/>
      <c r="CB137" s="38"/>
      <c r="CC137" s="38"/>
      <c r="CD137" s="38"/>
      <c r="CE137" s="38"/>
      <c r="CF137" s="38"/>
      <c r="CG137" s="38"/>
      <c r="CH137" s="38"/>
      <c r="CI137" s="38"/>
      <c r="CJ137" s="38"/>
      <c r="CK137" s="38"/>
      <c r="CL137" s="38"/>
      <c r="CM137" s="38"/>
      <c r="CN137" s="38"/>
      <c r="CO137" s="38"/>
      <c r="CP137" s="38"/>
      <c r="CQ137" s="38"/>
      <c r="CR137" s="38"/>
      <c r="CS137" s="38"/>
      <c r="CT137" s="38"/>
      <c r="CU137" s="38"/>
      <c r="CV137" s="38"/>
      <c r="CW137" s="38"/>
      <c r="CX137" s="38"/>
      <c r="CY137" s="38"/>
      <c r="CZ137" s="38"/>
      <c r="DA137" s="38"/>
      <c r="DB137" s="38"/>
      <c r="DC137" s="38"/>
      <c r="DD137" s="38"/>
      <c r="DE137" s="38"/>
      <c r="DF137" s="38"/>
      <c r="DG137" s="38"/>
      <c r="DH137" s="38"/>
      <c r="DI137" s="38"/>
      <c r="DJ137" s="38"/>
      <c r="DK137" s="38"/>
      <c r="DL137" s="38"/>
      <c r="DM137" s="38"/>
      <c r="DN137" s="38"/>
      <c r="DO137" s="38"/>
      <c r="DP137" s="38"/>
      <c r="DQ137" s="38"/>
      <c r="DR137" s="38"/>
      <c r="DS137" s="38"/>
      <c r="DT137" s="38"/>
      <c r="DU137" s="38"/>
      <c r="DV137" s="38"/>
      <c r="DW137" s="38"/>
      <c r="DX137" s="38"/>
      <c r="DY137" s="38"/>
      <c r="DZ137" s="38"/>
      <c r="EA137" s="38"/>
      <c r="EB137" s="38"/>
      <c r="EC137" s="38"/>
      <c r="ED137" s="38"/>
      <c r="EE137" s="38"/>
      <c r="EF137" s="38"/>
      <c r="EG137" s="38"/>
      <c r="EH137" s="38"/>
      <c r="EI137" s="38"/>
      <c r="EJ137" s="38"/>
      <c r="EK137" s="38"/>
      <c r="EL137" s="38"/>
      <c r="EM137" s="38"/>
      <c r="EN137" s="38"/>
      <c r="EO137" s="38"/>
      <c r="EP137" s="38"/>
      <c r="EQ137" s="38"/>
      <c r="ER137" s="38"/>
      <c r="ES137" s="38"/>
      <c r="ET137" s="38"/>
      <c r="EU137" s="38"/>
      <c r="EV137" s="38"/>
      <c r="EW137" s="38"/>
      <c r="EX137" s="38"/>
      <c r="EY137" s="38"/>
      <c r="EZ137" s="38"/>
      <c r="FA137" s="38"/>
      <c r="FB137" s="38"/>
      <c r="FC137" s="38"/>
      <c r="FD137" s="38"/>
      <c r="FE137" s="38"/>
      <c r="FF137" s="38"/>
      <c r="FG137" s="38"/>
      <c r="FH137" s="38"/>
      <c r="FI137" s="38"/>
      <c r="FJ137" s="38"/>
      <c r="FK137" s="38"/>
      <c r="FL137" s="38"/>
      <c r="FM137" s="38"/>
      <c r="FN137" s="38"/>
      <c r="FO137" s="38"/>
      <c r="FP137" s="38"/>
      <c r="FQ137" s="38"/>
      <c r="FR137" s="38"/>
      <c r="FS137" s="38"/>
      <c r="FT137" s="38"/>
      <c r="FU137" s="38"/>
      <c r="FV137" s="38"/>
      <c r="FW137" s="38"/>
      <c r="FX137" s="38"/>
      <c r="FY137" s="38"/>
      <c r="FZ137" s="38"/>
      <c r="GA137" s="38"/>
    </row>
    <row r="138" spans="3:183" s="22" customFormat="1" x14ac:dyDescent="0.25">
      <c r="C138" s="23"/>
      <c r="D138" s="23"/>
      <c r="E138" s="23"/>
      <c r="F138" s="24"/>
      <c r="G138" s="25"/>
      <c r="H138" s="38"/>
      <c r="I138" s="38"/>
      <c r="J138" s="38"/>
      <c r="K138" s="38"/>
      <c r="L138" s="259"/>
      <c r="M138" s="259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  <c r="BF138" s="38"/>
      <c r="BG138" s="38"/>
      <c r="BH138" s="38"/>
      <c r="BI138" s="38"/>
      <c r="BJ138" s="38"/>
      <c r="BK138" s="38"/>
      <c r="BL138" s="38"/>
      <c r="BM138" s="38"/>
      <c r="BN138" s="38"/>
      <c r="BO138" s="38"/>
      <c r="BP138" s="38"/>
      <c r="BQ138" s="38"/>
      <c r="BR138" s="38"/>
      <c r="BS138" s="38"/>
      <c r="BT138" s="38"/>
      <c r="BU138" s="38"/>
      <c r="BV138" s="38"/>
      <c r="BW138" s="38"/>
      <c r="BX138" s="38"/>
      <c r="BY138" s="38"/>
      <c r="BZ138" s="38"/>
      <c r="CA138" s="38"/>
      <c r="CB138" s="38"/>
      <c r="CC138" s="38"/>
      <c r="CD138" s="38"/>
      <c r="CE138" s="38"/>
      <c r="CF138" s="38"/>
      <c r="CG138" s="38"/>
      <c r="CH138" s="38"/>
      <c r="CI138" s="38"/>
      <c r="CJ138" s="38"/>
      <c r="CK138" s="38"/>
      <c r="CL138" s="38"/>
      <c r="CM138" s="38"/>
      <c r="CN138" s="38"/>
      <c r="CO138" s="38"/>
      <c r="CP138" s="38"/>
      <c r="CQ138" s="38"/>
      <c r="CR138" s="38"/>
      <c r="CS138" s="38"/>
      <c r="CT138" s="38"/>
      <c r="CU138" s="38"/>
      <c r="CV138" s="38"/>
      <c r="CW138" s="38"/>
      <c r="CX138" s="38"/>
      <c r="CY138" s="38"/>
      <c r="CZ138" s="38"/>
      <c r="DA138" s="38"/>
      <c r="DB138" s="38"/>
      <c r="DC138" s="38"/>
      <c r="DD138" s="38"/>
      <c r="DE138" s="38"/>
      <c r="DF138" s="38"/>
      <c r="DG138" s="38"/>
      <c r="DH138" s="38"/>
      <c r="DI138" s="38"/>
      <c r="DJ138" s="38"/>
      <c r="DK138" s="38"/>
      <c r="DL138" s="38"/>
      <c r="DM138" s="38"/>
      <c r="DN138" s="38"/>
      <c r="DO138" s="38"/>
      <c r="DP138" s="38"/>
      <c r="DQ138" s="38"/>
      <c r="DR138" s="38"/>
      <c r="DS138" s="38"/>
      <c r="DT138" s="38"/>
      <c r="DU138" s="38"/>
      <c r="DV138" s="38"/>
      <c r="DW138" s="38"/>
      <c r="DX138" s="38"/>
      <c r="DY138" s="38"/>
      <c r="DZ138" s="38"/>
      <c r="EA138" s="38"/>
      <c r="EB138" s="38"/>
      <c r="EC138" s="38"/>
      <c r="ED138" s="38"/>
      <c r="EE138" s="38"/>
      <c r="EF138" s="38"/>
      <c r="EG138" s="38"/>
      <c r="EH138" s="38"/>
      <c r="EI138" s="38"/>
      <c r="EJ138" s="38"/>
      <c r="EK138" s="38"/>
      <c r="EL138" s="38"/>
      <c r="EM138" s="38"/>
      <c r="EN138" s="38"/>
      <c r="EO138" s="38"/>
      <c r="EP138" s="38"/>
      <c r="EQ138" s="38"/>
      <c r="ER138" s="38"/>
      <c r="ES138" s="38"/>
      <c r="ET138" s="38"/>
      <c r="EU138" s="38"/>
      <c r="EV138" s="38"/>
      <c r="EW138" s="38"/>
      <c r="EX138" s="38"/>
      <c r="EY138" s="38"/>
      <c r="EZ138" s="38"/>
      <c r="FA138" s="38"/>
      <c r="FB138" s="38"/>
      <c r="FC138" s="38"/>
      <c r="FD138" s="38"/>
      <c r="FE138" s="38"/>
      <c r="FF138" s="38"/>
      <c r="FG138" s="38"/>
      <c r="FH138" s="38"/>
      <c r="FI138" s="38"/>
      <c r="FJ138" s="38"/>
      <c r="FK138" s="38"/>
      <c r="FL138" s="38"/>
      <c r="FM138" s="38"/>
      <c r="FN138" s="38"/>
      <c r="FO138" s="38"/>
      <c r="FP138" s="38"/>
      <c r="FQ138" s="38"/>
      <c r="FR138" s="38"/>
      <c r="FS138" s="38"/>
      <c r="FT138" s="38"/>
      <c r="FU138" s="38"/>
      <c r="FV138" s="38"/>
      <c r="FW138" s="38"/>
      <c r="FX138" s="38"/>
      <c r="FY138" s="38"/>
      <c r="FZ138" s="38"/>
      <c r="GA138" s="38"/>
    </row>
    <row r="139" spans="3:183" s="22" customFormat="1" x14ac:dyDescent="0.25">
      <c r="C139" s="23"/>
      <c r="D139" s="23"/>
      <c r="E139" s="23"/>
      <c r="F139" s="24"/>
      <c r="G139" s="25"/>
      <c r="H139" s="38"/>
      <c r="I139" s="38"/>
      <c r="J139" s="38"/>
      <c r="K139" s="38"/>
      <c r="L139" s="259"/>
      <c r="M139" s="259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  <c r="BF139" s="38"/>
      <c r="BG139" s="38"/>
      <c r="BH139" s="38"/>
      <c r="BI139" s="38"/>
      <c r="BJ139" s="38"/>
      <c r="BK139" s="38"/>
      <c r="BL139" s="38"/>
      <c r="BM139" s="38"/>
      <c r="BN139" s="38"/>
      <c r="BO139" s="38"/>
      <c r="BP139" s="38"/>
      <c r="BQ139" s="38"/>
      <c r="BR139" s="38"/>
      <c r="BS139" s="38"/>
      <c r="BT139" s="38"/>
      <c r="BU139" s="38"/>
      <c r="BV139" s="38"/>
      <c r="BW139" s="38"/>
      <c r="BX139" s="38"/>
      <c r="BY139" s="38"/>
      <c r="BZ139" s="38"/>
      <c r="CA139" s="38"/>
      <c r="CB139" s="38"/>
      <c r="CC139" s="38"/>
      <c r="CD139" s="38"/>
      <c r="CE139" s="38"/>
      <c r="CF139" s="38"/>
      <c r="CG139" s="38"/>
      <c r="CH139" s="38"/>
      <c r="CI139" s="38"/>
      <c r="CJ139" s="38"/>
      <c r="CK139" s="38"/>
      <c r="CL139" s="38"/>
      <c r="CM139" s="38"/>
      <c r="CN139" s="38"/>
      <c r="CO139" s="38"/>
      <c r="CP139" s="38"/>
      <c r="CQ139" s="38"/>
      <c r="CR139" s="38"/>
      <c r="CS139" s="38"/>
      <c r="CT139" s="38"/>
      <c r="CU139" s="38"/>
      <c r="CV139" s="38"/>
      <c r="CW139" s="38"/>
      <c r="CX139" s="38"/>
      <c r="CY139" s="38"/>
      <c r="CZ139" s="38"/>
      <c r="DA139" s="38"/>
      <c r="DB139" s="38"/>
      <c r="DC139" s="38"/>
      <c r="DD139" s="38"/>
      <c r="DE139" s="38"/>
      <c r="DF139" s="38"/>
      <c r="DG139" s="38"/>
      <c r="DH139" s="38"/>
      <c r="DI139" s="38"/>
      <c r="DJ139" s="38"/>
      <c r="DK139" s="38"/>
      <c r="DL139" s="38"/>
      <c r="DM139" s="38"/>
      <c r="DN139" s="38"/>
      <c r="DO139" s="38"/>
      <c r="DP139" s="38"/>
      <c r="DQ139" s="38"/>
      <c r="DR139" s="38"/>
      <c r="DS139" s="38"/>
      <c r="DT139" s="38"/>
      <c r="DU139" s="38"/>
      <c r="DV139" s="38"/>
      <c r="DW139" s="38"/>
      <c r="DX139" s="38"/>
      <c r="DY139" s="38"/>
      <c r="DZ139" s="38"/>
      <c r="EA139" s="38"/>
      <c r="EB139" s="38"/>
      <c r="EC139" s="38"/>
      <c r="ED139" s="38"/>
      <c r="EE139" s="38"/>
      <c r="EF139" s="38"/>
      <c r="EG139" s="38"/>
      <c r="EH139" s="38"/>
      <c r="EI139" s="38"/>
      <c r="EJ139" s="38"/>
      <c r="EK139" s="38"/>
      <c r="EL139" s="38"/>
      <c r="EM139" s="38"/>
      <c r="EN139" s="38"/>
      <c r="EO139" s="38"/>
      <c r="EP139" s="38"/>
      <c r="EQ139" s="38"/>
      <c r="ER139" s="38"/>
      <c r="ES139" s="38"/>
      <c r="ET139" s="38"/>
      <c r="EU139" s="38"/>
      <c r="EV139" s="38"/>
      <c r="EW139" s="38"/>
      <c r="EX139" s="38"/>
      <c r="EY139" s="38"/>
      <c r="EZ139" s="38"/>
      <c r="FA139" s="38"/>
      <c r="FB139" s="38"/>
      <c r="FC139" s="38"/>
      <c r="FD139" s="38"/>
      <c r="FE139" s="38"/>
      <c r="FF139" s="38"/>
      <c r="FG139" s="38"/>
      <c r="FH139" s="38"/>
      <c r="FI139" s="38"/>
      <c r="FJ139" s="38"/>
      <c r="FK139" s="38"/>
      <c r="FL139" s="38"/>
      <c r="FM139" s="38"/>
      <c r="FN139" s="38"/>
      <c r="FO139" s="38"/>
      <c r="FP139" s="38"/>
      <c r="FQ139" s="38"/>
      <c r="FR139" s="38"/>
      <c r="FS139" s="38"/>
      <c r="FT139" s="38"/>
      <c r="FU139" s="38"/>
      <c r="FV139" s="38"/>
      <c r="FW139" s="38"/>
      <c r="FX139" s="38"/>
      <c r="FY139" s="38"/>
      <c r="FZ139" s="38"/>
      <c r="GA139" s="38"/>
    </row>
    <row r="140" spans="3:183" s="22" customFormat="1" x14ac:dyDescent="0.25">
      <c r="C140" s="23"/>
      <c r="D140" s="23"/>
      <c r="E140" s="23"/>
      <c r="F140" s="24"/>
      <c r="G140" s="25"/>
      <c r="H140" s="38"/>
      <c r="I140" s="38"/>
      <c r="J140" s="38"/>
      <c r="K140" s="38"/>
      <c r="L140" s="259"/>
      <c r="M140" s="259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  <c r="BF140" s="38"/>
      <c r="BG140" s="38"/>
      <c r="BH140" s="38"/>
      <c r="BI140" s="38"/>
      <c r="BJ140" s="38"/>
      <c r="BK140" s="38"/>
      <c r="BL140" s="38"/>
      <c r="BM140" s="38"/>
      <c r="BN140" s="38"/>
      <c r="BO140" s="38"/>
      <c r="BP140" s="38"/>
      <c r="BQ140" s="38"/>
      <c r="BR140" s="38"/>
      <c r="BS140" s="38"/>
      <c r="BT140" s="38"/>
      <c r="BU140" s="38"/>
      <c r="BV140" s="38"/>
      <c r="BW140" s="38"/>
      <c r="BX140" s="38"/>
      <c r="BY140" s="38"/>
      <c r="BZ140" s="38"/>
      <c r="CA140" s="38"/>
      <c r="CB140" s="38"/>
      <c r="CC140" s="38"/>
      <c r="CD140" s="38"/>
      <c r="CE140" s="38"/>
      <c r="CF140" s="38"/>
      <c r="CG140" s="38"/>
      <c r="CH140" s="38"/>
      <c r="CI140" s="38"/>
      <c r="CJ140" s="38"/>
      <c r="CK140" s="38"/>
      <c r="CL140" s="38"/>
      <c r="CM140" s="38"/>
      <c r="CN140" s="38"/>
      <c r="CO140" s="38"/>
      <c r="CP140" s="38"/>
      <c r="CQ140" s="38"/>
      <c r="CR140" s="38"/>
      <c r="CS140" s="38"/>
      <c r="CT140" s="38"/>
      <c r="CU140" s="38"/>
      <c r="CV140" s="38"/>
      <c r="CW140" s="38"/>
      <c r="CX140" s="38"/>
      <c r="CY140" s="38"/>
      <c r="CZ140" s="38"/>
      <c r="DA140" s="38"/>
      <c r="DB140" s="38"/>
      <c r="DC140" s="38"/>
      <c r="DD140" s="38"/>
      <c r="DE140" s="38"/>
      <c r="DF140" s="38"/>
      <c r="DG140" s="38"/>
      <c r="DH140" s="38"/>
      <c r="DI140" s="38"/>
      <c r="DJ140" s="38"/>
      <c r="DK140" s="38"/>
      <c r="DL140" s="38"/>
      <c r="DM140" s="38"/>
      <c r="DN140" s="38"/>
      <c r="DO140" s="38"/>
      <c r="DP140" s="38"/>
      <c r="DQ140" s="38"/>
      <c r="DR140" s="38"/>
      <c r="DS140" s="38"/>
      <c r="DT140" s="38"/>
      <c r="DU140" s="38"/>
      <c r="DV140" s="38"/>
      <c r="DW140" s="38"/>
      <c r="DX140" s="38"/>
      <c r="DY140" s="38"/>
      <c r="DZ140" s="38"/>
      <c r="EA140" s="38"/>
      <c r="EB140" s="38"/>
      <c r="EC140" s="38"/>
      <c r="ED140" s="38"/>
      <c r="EE140" s="38"/>
      <c r="EF140" s="38"/>
      <c r="EG140" s="38"/>
      <c r="EH140" s="38"/>
      <c r="EI140" s="38"/>
      <c r="EJ140" s="38"/>
      <c r="EK140" s="38"/>
      <c r="EL140" s="38"/>
      <c r="EM140" s="38"/>
      <c r="EN140" s="38"/>
      <c r="EO140" s="38"/>
      <c r="EP140" s="38"/>
      <c r="EQ140" s="38"/>
      <c r="ER140" s="38"/>
      <c r="ES140" s="38"/>
      <c r="ET140" s="38"/>
      <c r="EU140" s="38"/>
      <c r="EV140" s="38"/>
      <c r="EW140" s="38"/>
      <c r="EX140" s="38"/>
      <c r="EY140" s="38"/>
      <c r="EZ140" s="38"/>
      <c r="FA140" s="38"/>
      <c r="FB140" s="38"/>
      <c r="FC140" s="38"/>
      <c r="FD140" s="38"/>
      <c r="FE140" s="38"/>
      <c r="FF140" s="38"/>
      <c r="FG140" s="38"/>
      <c r="FH140" s="38"/>
      <c r="FI140" s="38"/>
      <c r="FJ140" s="38"/>
      <c r="FK140" s="38"/>
      <c r="FL140" s="38"/>
      <c r="FM140" s="38"/>
      <c r="FN140" s="38"/>
      <c r="FO140" s="38"/>
      <c r="FP140" s="38"/>
      <c r="FQ140" s="38"/>
      <c r="FR140" s="38"/>
      <c r="FS140" s="38"/>
      <c r="FT140" s="38"/>
      <c r="FU140" s="38"/>
      <c r="FV140" s="38"/>
      <c r="FW140" s="38"/>
      <c r="FX140" s="38"/>
      <c r="FY140" s="38"/>
      <c r="FZ140" s="38"/>
      <c r="GA140" s="38"/>
    </row>
    <row r="141" spans="3:183" s="22" customFormat="1" x14ac:dyDescent="0.25">
      <c r="C141" s="23"/>
      <c r="D141" s="23"/>
      <c r="E141" s="23"/>
      <c r="F141" s="24"/>
      <c r="G141" s="25"/>
      <c r="H141" s="38"/>
      <c r="I141" s="38"/>
      <c r="J141" s="38"/>
      <c r="K141" s="38"/>
      <c r="L141" s="259"/>
      <c r="M141" s="259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  <c r="BB141" s="38"/>
      <c r="BC141" s="38"/>
      <c r="BD141" s="38"/>
      <c r="BE141" s="38"/>
      <c r="BF141" s="38"/>
      <c r="BG141" s="38"/>
      <c r="BH141" s="38"/>
      <c r="BI141" s="38"/>
      <c r="BJ141" s="38"/>
      <c r="BK141" s="38"/>
      <c r="BL141" s="38"/>
      <c r="BM141" s="38"/>
      <c r="BN141" s="38"/>
      <c r="BO141" s="38"/>
      <c r="BP141" s="38"/>
      <c r="BQ141" s="38"/>
      <c r="BR141" s="38"/>
      <c r="BS141" s="38"/>
      <c r="BT141" s="38"/>
      <c r="BU141" s="38"/>
      <c r="BV141" s="38"/>
      <c r="BW141" s="38"/>
      <c r="BX141" s="38"/>
      <c r="BY141" s="38"/>
      <c r="BZ141" s="38"/>
      <c r="CA141" s="38"/>
      <c r="CB141" s="38"/>
      <c r="CC141" s="38"/>
      <c r="CD141" s="38"/>
      <c r="CE141" s="38"/>
      <c r="CF141" s="38"/>
      <c r="CG141" s="38"/>
      <c r="CH141" s="38"/>
      <c r="CI141" s="38"/>
      <c r="CJ141" s="38"/>
      <c r="CK141" s="38"/>
      <c r="CL141" s="38"/>
      <c r="CM141" s="38"/>
      <c r="CN141" s="38"/>
      <c r="CO141" s="38"/>
      <c r="CP141" s="38"/>
      <c r="CQ141" s="38"/>
      <c r="CR141" s="38"/>
      <c r="CS141" s="38"/>
      <c r="CT141" s="38"/>
      <c r="CU141" s="38"/>
      <c r="CV141" s="38"/>
      <c r="CW141" s="38"/>
      <c r="CX141" s="38"/>
      <c r="CY141" s="38"/>
      <c r="CZ141" s="38"/>
      <c r="DA141" s="38"/>
      <c r="DB141" s="38"/>
      <c r="DC141" s="38"/>
      <c r="DD141" s="38"/>
      <c r="DE141" s="38"/>
      <c r="DF141" s="38"/>
      <c r="DG141" s="38"/>
      <c r="DH141" s="38"/>
      <c r="DI141" s="38"/>
      <c r="DJ141" s="38"/>
      <c r="DK141" s="38"/>
      <c r="DL141" s="38"/>
      <c r="DM141" s="38"/>
      <c r="DN141" s="38"/>
      <c r="DO141" s="38"/>
      <c r="DP141" s="38"/>
      <c r="DQ141" s="38"/>
      <c r="DR141" s="38"/>
      <c r="DS141" s="38"/>
      <c r="DT141" s="38"/>
      <c r="DU141" s="38"/>
      <c r="DV141" s="38"/>
      <c r="DW141" s="38"/>
      <c r="DX141" s="38"/>
      <c r="DY141" s="38"/>
      <c r="DZ141" s="38"/>
      <c r="EA141" s="38"/>
      <c r="EB141" s="38"/>
      <c r="EC141" s="38"/>
      <c r="ED141" s="38"/>
      <c r="EE141" s="38"/>
      <c r="EF141" s="38"/>
      <c r="EG141" s="38"/>
      <c r="EH141" s="38"/>
      <c r="EI141" s="38"/>
      <c r="EJ141" s="38"/>
      <c r="EK141" s="38"/>
      <c r="EL141" s="38"/>
      <c r="EM141" s="38"/>
      <c r="EN141" s="38"/>
      <c r="EO141" s="38"/>
      <c r="EP141" s="38"/>
      <c r="EQ141" s="38"/>
      <c r="ER141" s="38"/>
      <c r="ES141" s="38"/>
      <c r="ET141" s="38"/>
      <c r="EU141" s="38"/>
      <c r="EV141" s="38"/>
      <c r="EW141" s="38"/>
      <c r="EX141" s="38"/>
      <c r="EY141" s="38"/>
      <c r="EZ141" s="38"/>
      <c r="FA141" s="38"/>
      <c r="FB141" s="38"/>
      <c r="FC141" s="38"/>
      <c r="FD141" s="38"/>
      <c r="FE141" s="38"/>
      <c r="FF141" s="38"/>
      <c r="FG141" s="38"/>
      <c r="FH141" s="38"/>
      <c r="FI141" s="38"/>
      <c r="FJ141" s="38"/>
      <c r="FK141" s="38"/>
      <c r="FL141" s="38"/>
      <c r="FM141" s="38"/>
      <c r="FN141" s="38"/>
      <c r="FO141" s="38"/>
      <c r="FP141" s="38"/>
      <c r="FQ141" s="38"/>
      <c r="FR141" s="38"/>
      <c r="FS141" s="38"/>
      <c r="FT141" s="38"/>
      <c r="FU141" s="38"/>
      <c r="FV141" s="38"/>
      <c r="FW141" s="38"/>
      <c r="FX141" s="38"/>
      <c r="FY141" s="38"/>
      <c r="FZ141" s="38"/>
      <c r="GA141" s="38"/>
    </row>
    <row r="142" spans="3:183" s="22" customFormat="1" x14ac:dyDescent="0.25">
      <c r="C142" s="23"/>
      <c r="D142" s="23"/>
      <c r="E142" s="23"/>
      <c r="F142" s="24"/>
      <c r="G142" s="25"/>
      <c r="H142" s="38"/>
      <c r="I142" s="38"/>
      <c r="J142" s="38"/>
      <c r="K142" s="38"/>
      <c r="L142" s="259"/>
      <c r="M142" s="259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38"/>
      <c r="BD142" s="38"/>
      <c r="BE142" s="38"/>
      <c r="BF142" s="38"/>
      <c r="BG142" s="38"/>
      <c r="BH142" s="38"/>
      <c r="BI142" s="38"/>
      <c r="BJ142" s="38"/>
      <c r="BK142" s="38"/>
      <c r="BL142" s="38"/>
      <c r="BM142" s="38"/>
      <c r="BN142" s="38"/>
      <c r="BO142" s="38"/>
      <c r="BP142" s="38"/>
      <c r="BQ142" s="38"/>
      <c r="BR142" s="38"/>
      <c r="BS142" s="38"/>
      <c r="BT142" s="38"/>
      <c r="BU142" s="38"/>
      <c r="BV142" s="38"/>
      <c r="BW142" s="38"/>
      <c r="BX142" s="38"/>
      <c r="BY142" s="38"/>
      <c r="BZ142" s="38"/>
      <c r="CA142" s="38"/>
      <c r="CB142" s="38"/>
      <c r="CC142" s="38"/>
      <c r="CD142" s="38"/>
      <c r="CE142" s="38"/>
      <c r="CF142" s="38"/>
      <c r="CG142" s="38"/>
      <c r="CH142" s="38"/>
      <c r="CI142" s="38"/>
      <c r="CJ142" s="38"/>
      <c r="CK142" s="38"/>
      <c r="CL142" s="38"/>
      <c r="CM142" s="38"/>
      <c r="CN142" s="38"/>
      <c r="CO142" s="38"/>
      <c r="CP142" s="38"/>
      <c r="CQ142" s="38"/>
      <c r="CR142" s="38"/>
      <c r="CS142" s="38"/>
      <c r="CT142" s="38"/>
      <c r="CU142" s="38"/>
      <c r="CV142" s="38"/>
      <c r="CW142" s="38"/>
      <c r="CX142" s="38"/>
      <c r="CY142" s="38"/>
      <c r="CZ142" s="38"/>
      <c r="DA142" s="38"/>
      <c r="DB142" s="38"/>
      <c r="DC142" s="38"/>
      <c r="DD142" s="38"/>
      <c r="DE142" s="38"/>
      <c r="DF142" s="38"/>
      <c r="DG142" s="38"/>
      <c r="DH142" s="38"/>
      <c r="DI142" s="38"/>
      <c r="DJ142" s="38"/>
      <c r="DK142" s="38"/>
      <c r="DL142" s="38"/>
      <c r="DM142" s="38"/>
      <c r="DN142" s="38"/>
      <c r="DO142" s="38"/>
      <c r="DP142" s="38"/>
      <c r="DQ142" s="38"/>
      <c r="DR142" s="38"/>
      <c r="DS142" s="38"/>
      <c r="DT142" s="38"/>
      <c r="DU142" s="38"/>
      <c r="DV142" s="38"/>
      <c r="DW142" s="38"/>
      <c r="DX142" s="38"/>
      <c r="DY142" s="38"/>
      <c r="DZ142" s="38"/>
      <c r="EA142" s="38"/>
      <c r="EB142" s="38"/>
      <c r="EC142" s="38"/>
      <c r="ED142" s="38"/>
      <c r="EE142" s="38"/>
      <c r="EF142" s="38"/>
      <c r="EG142" s="38"/>
      <c r="EH142" s="38"/>
      <c r="EI142" s="38"/>
      <c r="EJ142" s="38"/>
      <c r="EK142" s="38"/>
      <c r="EL142" s="38"/>
      <c r="EM142" s="38"/>
      <c r="EN142" s="38"/>
      <c r="EO142" s="38"/>
      <c r="EP142" s="38"/>
      <c r="EQ142" s="38"/>
      <c r="ER142" s="38"/>
      <c r="ES142" s="38"/>
      <c r="ET142" s="38"/>
      <c r="EU142" s="38"/>
      <c r="EV142" s="38"/>
      <c r="EW142" s="38"/>
      <c r="EX142" s="38"/>
      <c r="EY142" s="38"/>
      <c r="EZ142" s="38"/>
      <c r="FA142" s="38"/>
      <c r="FB142" s="38"/>
      <c r="FC142" s="38"/>
      <c r="FD142" s="38"/>
      <c r="FE142" s="38"/>
      <c r="FF142" s="38"/>
      <c r="FG142" s="38"/>
      <c r="FH142" s="38"/>
      <c r="FI142" s="38"/>
      <c r="FJ142" s="38"/>
      <c r="FK142" s="38"/>
      <c r="FL142" s="38"/>
      <c r="FM142" s="38"/>
      <c r="FN142" s="38"/>
      <c r="FO142" s="38"/>
      <c r="FP142" s="38"/>
      <c r="FQ142" s="38"/>
      <c r="FR142" s="38"/>
      <c r="FS142" s="38"/>
      <c r="FT142" s="38"/>
      <c r="FU142" s="38"/>
      <c r="FV142" s="38"/>
      <c r="FW142" s="38"/>
      <c r="FX142" s="38"/>
      <c r="FY142" s="38"/>
      <c r="FZ142" s="38"/>
      <c r="GA142" s="38"/>
    </row>
    <row r="143" spans="3:183" s="22" customFormat="1" x14ac:dyDescent="0.25">
      <c r="C143" s="23"/>
      <c r="D143" s="23"/>
      <c r="E143" s="23"/>
      <c r="F143" s="24"/>
      <c r="G143" s="25"/>
      <c r="H143" s="38"/>
      <c r="I143" s="38"/>
      <c r="J143" s="38"/>
      <c r="K143" s="38"/>
      <c r="L143" s="259"/>
      <c r="M143" s="259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  <c r="BB143" s="38"/>
      <c r="BC143" s="38"/>
      <c r="BD143" s="38"/>
      <c r="BE143" s="38"/>
      <c r="BF143" s="38"/>
      <c r="BG143" s="38"/>
      <c r="BH143" s="38"/>
      <c r="BI143" s="38"/>
      <c r="BJ143" s="38"/>
      <c r="BK143" s="38"/>
      <c r="BL143" s="38"/>
      <c r="BM143" s="38"/>
      <c r="BN143" s="38"/>
      <c r="BO143" s="38"/>
      <c r="BP143" s="38"/>
      <c r="BQ143" s="38"/>
      <c r="BR143" s="38"/>
      <c r="BS143" s="38"/>
      <c r="BT143" s="38"/>
      <c r="BU143" s="38"/>
      <c r="BV143" s="38"/>
      <c r="BW143" s="38"/>
      <c r="BX143" s="38"/>
      <c r="BY143" s="38"/>
      <c r="BZ143" s="38"/>
      <c r="CA143" s="38"/>
      <c r="CB143" s="38"/>
      <c r="CC143" s="38"/>
      <c r="CD143" s="38"/>
      <c r="CE143" s="38"/>
      <c r="CF143" s="38"/>
      <c r="CG143" s="38"/>
      <c r="CH143" s="38"/>
      <c r="CI143" s="38"/>
      <c r="CJ143" s="38"/>
      <c r="CK143" s="38"/>
      <c r="CL143" s="38"/>
      <c r="CM143" s="38"/>
      <c r="CN143" s="38"/>
      <c r="CO143" s="38"/>
      <c r="CP143" s="38"/>
      <c r="CQ143" s="38"/>
      <c r="CR143" s="38"/>
      <c r="CS143" s="38"/>
      <c r="CT143" s="38"/>
      <c r="CU143" s="38"/>
      <c r="CV143" s="38"/>
      <c r="CW143" s="38"/>
      <c r="CX143" s="38"/>
      <c r="CY143" s="38"/>
      <c r="CZ143" s="38"/>
      <c r="DA143" s="38"/>
      <c r="DB143" s="38"/>
      <c r="DC143" s="38"/>
      <c r="DD143" s="38"/>
      <c r="DE143" s="38"/>
      <c r="DF143" s="38"/>
      <c r="DG143" s="38"/>
      <c r="DH143" s="38"/>
      <c r="DI143" s="38"/>
      <c r="DJ143" s="38"/>
      <c r="DK143" s="38"/>
      <c r="DL143" s="38"/>
      <c r="DM143" s="38"/>
      <c r="DN143" s="38"/>
      <c r="DO143" s="38"/>
      <c r="DP143" s="38"/>
      <c r="DQ143" s="38"/>
      <c r="DR143" s="38"/>
      <c r="DS143" s="38"/>
      <c r="DT143" s="38"/>
      <c r="DU143" s="38"/>
      <c r="DV143" s="38"/>
      <c r="DW143" s="38"/>
      <c r="DX143" s="38"/>
      <c r="DY143" s="38"/>
      <c r="DZ143" s="38"/>
      <c r="EA143" s="38"/>
      <c r="EB143" s="38"/>
      <c r="EC143" s="38"/>
      <c r="ED143" s="38"/>
      <c r="EE143" s="38"/>
      <c r="EF143" s="38"/>
      <c r="EG143" s="38"/>
      <c r="EH143" s="38"/>
      <c r="EI143" s="38"/>
      <c r="EJ143" s="38"/>
      <c r="EK143" s="38"/>
      <c r="EL143" s="38"/>
      <c r="EM143" s="38"/>
      <c r="EN143" s="38"/>
      <c r="EO143" s="38"/>
      <c r="EP143" s="38"/>
      <c r="EQ143" s="38"/>
      <c r="ER143" s="38"/>
      <c r="ES143" s="38"/>
      <c r="ET143" s="38"/>
      <c r="EU143" s="38"/>
      <c r="EV143" s="38"/>
      <c r="EW143" s="38"/>
      <c r="EX143" s="38"/>
      <c r="EY143" s="38"/>
      <c r="EZ143" s="38"/>
      <c r="FA143" s="38"/>
      <c r="FB143" s="38"/>
      <c r="FC143" s="38"/>
      <c r="FD143" s="38"/>
      <c r="FE143" s="38"/>
      <c r="FF143" s="38"/>
      <c r="FG143" s="38"/>
      <c r="FH143" s="38"/>
      <c r="FI143" s="38"/>
      <c r="FJ143" s="38"/>
      <c r="FK143" s="38"/>
      <c r="FL143" s="38"/>
      <c r="FM143" s="38"/>
      <c r="FN143" s="38"/>
      <c r="FO143" s="38"/>
      <c r="FP143" s="38"/>
      <c r="FQ143" s="38"/>
      <c r="FR143" s="38"/>
      <c r="FS143" s="38"/>
      <c r="FT143" s="38"/>
      <c r="FU143" s="38"/>
      <c r="FV143" s="38"/>
      <c r="FW143" s="38"/>
      <c r="FX143" s="38"/>
      <c r="FY143" s="38"/>
      <c r="FZ143" s="38"/>
      <c r="GA143" s="38"/>
    </row>
    <row r="144" spans="3:183" s="22" customFormat="1" x14ac:dyDescent="0.25">
      <c r="C144" s="23"/>
      <c r="D144" s="23"/>
      <c r="E144" s="23"/>
      <c r="F144" s="24"/>
      <c r="G144" s="25"/>
      <c r="H144" s="38"/>
      <c r="I144" s="38"/>
      <c r="J144" s="38"/>
      <c r="K144" s="38"/>
      <c r="L144" s="259"/>
      <c r="M144" s="259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  <c r="BB144" s="38"/>
      <c r="BC144" s="38"/>
      <c r="BD144" s="38"/>
      <c r="BE144" s="38"/>
      <c r="BF144" s="38"/>
      <c r="BG144" s="38"/>
      <c r="BH144" s="38"/>
      <c r="BI144" s="38"/>
      <c r="BJ144" s="38"/>
      <c r="BK144" s="38"/>
      <c r="BL144" s="38"/>
      <c r="BM144" s="38"/>
      <c r="BN144" s="38"/>
      <c r="BO144" s="38"/>
      <c r="BP144" s="38"/>
      <c r="BQ144" s="38"/>
      <c r="BR144" s="38"/>
      <c r="BS144" s="38"/>
      <c r="BT144" s="38"/>
      <c r="BU144" s="38"/>
      <c r="BV144" s="38"/>
      <c r="BW144" s="38"/>
      <c r="BX144" s="38"/>
      <c r="BY144" s="38"/>
      <c r="BZ144" s="38"/>
      <c r="CA144" s="38"/>
      <c r="CB144" s="38"/>
      <c r="CC144" s="38"/>
      <c r="CD144" s="38"/>
      <c r="CE144" s="38"/>
      <c r="CF144" s="38"/>
      <c r="CG144" s="38"/>
      <c r="CH144" s="38"/>
      <c r="CI144" s="38"/>
      <c r="CJ144" s="38"/>
      <c r="CK144" s="38"/>
      <c r="CL144" s="38"/>
      <c r="CM144" s="38"/>
      <c r="CN144" s="38"/>
      <c r="CO144" s="38"/>
      <c r="CP144" s="38"/>
      <c r="CQ144" s="38"/>
      <c r="CR144" s="38"/>
      <c r="CS144" s="38"/>
      <c r="CT144" s="38"/>
      <c r="CU144" s="38"/>
      <c r="CV144" s="38"/>
      <c r="CW144" s="38"/>
      <c r="CX144" s="38"/>
      <c r="CY144" s="38"/>
      <c r="CZ144" s="38"/>
      <c r="DA144" s="38"/>
      <c r="DB144" s="38"/>
      <c r="DC144" s="38"/>
      <c r="DD144" s="38"/>
      <c r="DE144" s="38"/>
      <c r="DF144" s="38"/>
      <c r="DG144" s="38"/>
      <c r="DH144" s="38"/>
      <c r="DI144" s="38"/>
      <c r="DJ144" s="38"/>
      <c r="DK144" s="38"/>
      <c r="DL144" s="38"/>
      <c r="DM144" s="38"/>
      <c r="DN144" s="38"/>
      <c r="DO144" s="38"/>
      <c r="DP144" s="38"/>
      <c r="DQ144" s="38"/>
      <c r="DR144" s="38"/>
      <c r="DS144" s="38"/>
      <c r="DT144" s="38"/>
      <c r="DU144" s="38"/>
      <c r="DV144" s="38"/>
      <c r="DW144" s="38"/>
      <c r="DX144" s="38"/>
      <c r="DY144" s="38"/>
      <c r="DZ144" s="38"/>
      <c r="EA144" s="38"/>
      <c r="EB144" s="38"/>
      <c r="EC144" s="38"/>
      <c r="ED144" s="38"/>
      <c r="EE144" s="38"/>
      <c r="EF144" s="38"/>
      <c r="EG144" s="38"/>
      <c r="EH144" s="38"/>
      <c r="EI144" s="38"/>
      <c r="EJ144" s="38"/>
      <c r="EK144" s="38"/>
      <c r="EL144" s="38"/>
      <c r="EM144" s="38"/>
      <c r="EN144" s="38"/>
      <c r="EO144" s="38"/>
      <c r="EP144" s="38"/>
      <c r="EQ144" s="38"/>
      <c r="ER144" s="38"/>
      <c r="ES144" s="38"/>
      <c r="ET144" s="38"/>
      <c r="EU144" s="38"/>
      <c r="EV144" s="38"/>
      <c r="EW144" s="38"/>
      <c r="EX144" s="38"/>
      <c r="EY144" s="38"/>
      <c r="EZ144" s="38"/>
      <c r="FA144" s="38"/>
      <c r="FB144" s="38"/>
      <c r="FC144" s="38"/>
      <c r="FD144" s="38"/>
      <c r="FE144" s="38"/>
      <c r="FF144" s="38"/>
      <c r="FG144" s="38"/>
      <c r="FH144" s="38"/>
      <c r="FI144" s="38"/>
      <c r="FJ144" s="38"/>
      <c r="FK144" s="38"/>
      <c r="FL144" s="38"/>
      <c r="FM144" s="38"/>
      <c r="FN144" s="38"/>
      <c r="FO144" s="38"/>
      <c r="FP144" s="38"/>
      <c r="FQ144" s="38"/>
      <c r="FR144" s="38"/>
      <c r="FS144" s="38"/>
      <c r="FT144" s="38"/>
      <c r="FU144" s="38"/>
      <c r="FV144" s="38"/>
      <c r="FW144" s="38"/>
      <c r="FX144" s="38"/>
      <c r="FY144" s="38"/>
      <c r="FZ144" s="38"/>
      <c r="GA144" s="38"/>
    </row>
    <row r="145" spans="3:183" s="22" customFormat="1" x14ac:dyDescent="0.25">
      <c r="C145" s="23"/>
      <c r="D145" s="23"/>
      <c r="E145" s="23"/>
      <c r="F145" s="24"/>
      <c r="G145" s="25"/>
      <c r="H145" s="38"/>
      <c r="I145" s="38"/>
      <c r="J145" s="38"/>
      <c r="K145" s="38"/>
      <c r="L145" s="259"/>
      <c r="M145" s="259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  <c r="AZ145" s="38"/>
      <c r="BA145" s="38"/>
      <c r="BB145" s="38"/>
      <c r="BC145" s="38"/>
      <c r="BD145" s="38"/>
      <c r="BE145" s="38"/>
      <c r="BF145" s="38"/>
      <c r="BG145" s="38"/>
      <c r="BH145" s="38"/>
      <c r="BI145" s="38"/>
      <c r="BJ145" s="38"/>
      <c r="BK145" s="38"/>
      <c r="BL145" s="38"/>
      <c r="BM145" s="38"/>
      <c r="BN145" s="38"/>
      <c r="BO145" s="38"/>
      <c r="BP145" s="38"/>
      <c r="BQ145" s="38"/>
      <c r="BR145" s="38"/>
      <c r="BS145" s="38"/>
      <c r="BT145" s="38"/>
      <c r="BU145" s="38"/>
      <c r="BV145" s="38"/>
      <c r="BW145" s="38"/>
      <c r="BX145" s="38"/>
      <c r="BY145" s="38"/>
      <c r="BZ145" s="38"/>
      <c r="CA145" s="38"/>
      <c r="CB145" s="38"/>
      <c r="CC145" s="38"/>
      <c r="CD145" s="38"/>
      <c r="CE145" s="38"/>
      <c r="CF145" s="38"/>
      <c r="CG145" s="38"/>
      <c r="CH145" s="38"/>
      <c r="CI145" s="38"/>
      <c r="CJ145" s="38"/>
      <c r="CK145" s="38"/>
      <c r="CL145" s="38"/>
      <c r="CM145" s="38"/>
      <c r="CN145" s="38"/>
      <c r="CO145" s="38"/>
      <c r="CP145" s="38"/>
      <c r="CQ145" s="38"/>
      <c r="CR145" s="38"/>
      <c r="CS145" s="38"/>
      <c r="CT145" s="38"/>
      <c r="CU145" s="38"/>
      <c r="CV145" s="38"/>
      <c r="CW145" s="38"/>
      <c r="CX145" s="38"/>
      <c r="CY145" s="38"/>
      <c r="CZ145" s="38"/>
      <c r="DA145" s="38"/>
      <c r="DB145" s="38"/>
      <c r="DC145" s="38"/>
      <c r="DD145" s="38"/>
      <c r="DE145" s="38"/>
      <c r="DF145" s="38"/>
      <c r="DG145" s="38"/>
      <c r="DH145" s="38"/>
      <c r="DI145" s="38"/>
      <c r="DJ145" s="38"/>
      <c r="DK145" s="38"/>
      <c r="DL145" s="38"/>
      <c r="DM145" s="38"/>
      <c r="DN145" s="38"/>
      <c r="DO145" s="38"/>
      <c r="DP145" s="38"/>
      <c r="DQ145" s="38"/>
      <c r="DR145" s="38"/>
      <c r="DS145" s="38"/>
      <c r="DT145" s="38"/>
      <c r="DU145" s="38"/>
      <c r="DV145" s="38"/>
      <c r="DW145" s="38"/>
      <c r="DX145" s="38"/>
      <c r="DY145" s="38"/>
      <c r="DZ145" s="38"/>
      <c r="EA145" s="38"/>
      <c r="EB145" s="38"/>
      <c r="EC145" s="38"/>
      <c r="ED145" s="38"/>
      <c r="EE145" s="38"/>
      <c r="EF145" s="38"/>
      <c r="EG145" s="38"/>
      <c r="EH145" s="38"/>
      <c r="EI145" s="38"/>
      <c r="EJ145" s="38"/>
      <c r="EK145" s="38"/>
      <c r="EL145" s="38"/>
      <c r="EM145" s="38"/>
      <c r="EN145" s="38"/>
      <c r="EO145" s="38"/>
      <c r="EP145" s="38"/>
      <c r="EQ145" s="38"/>
      <c r="ER145" s="38"/>
      <c r="ES145" s="38"/>
      <c r="ET145" s="38"/>
      <c r="EU145" s="38"/>
      <c r="EV145" s="38"/>
      <c r="EW145" s="38"/>
      <c r="EX145" s="38"/>
      <c r="EY145" s="38"/>
      <c r="EZ145" s="38"/>
      <c r="FA145" s="38"/>
      <c r="FB145" s="38"/>
      <c r="FC145" s="38"/>
      <c r="FD145" s="38"/>
      <c r="FE145" s="38"/>
      <c r="FF145" s="38"/>
      <c r="FG145" s="38"/>
      <c r="FH145" s="38"/>
      <c r="FI145" s="38"/>
      <c r="FJ145" s="38"/>
      <c r="FK145" s="38"/>
      <c r="FL145" s="38"/>
      <c r="FM145" s="38"/>
      <c r="FN145" s="38"/>
      <c r="FO145" s="38"/>
      <c r="FP145" s="38"/>
      <c r="FQ145" s="38"/>
      <c r="FR145" s="38"/>
      <c r="FS145" s="38"/>
      <c r="FT145" s="38"/>
      <c r="FU145" s="38"/>
      <c r="FV145" s="38"/>
      <c r="FW145" s="38"/>
      <c r="FX145" s="38"/>
      <c r="FY145" s="38"/>
      <c r="FZ145" s="38"/>
      <c r="GA145" s="38"/>
    </row>
    <row r="146" spans="3:183" s="22" customFormat="1" x14ac:dyDescent="0.25">
      <c r="C146" s="23"/>
      <c r="D146" s="23"/>
      <c r="E146" s="23"/>
      <c r="F146" s="24"/>
      <c r="G146" s="25"/>
      <c r="H146" s="38"/>
      <c r="I146" s="38"/>
      <c r="J146" s="38"/>
      <c r="K146" s="38"/>
      <c r="L146" s="259"/>
      <c r="M146" s="259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  <c r="BB146" s="38"/>
      <c r="BC146" s="38"/>
      <c r="BD146" s="38"/>
      <c r="BE146" s="38"/>
      <c r="BF146" s="38"/>
      <c r="BG146" s="38"/>
      <c r="BH146" s="38"/>
      <c r="BI146" s="38"/>
      <c r="BJ146" s="38"/>
      <c r="BK146" s="38"/>
      <c r="BL146" s="38"/>
      <c r="BM146" s="38"/>
      <c r="BN146" s="38"/>
      <c r="BO146" s="38"/>
      <c r="BP146" s="38"/>
      <c r="BQ146" s="38"/>
      <c r="BR146" s="38"/>
      <c r="BS146" s="38"/>
      <c r="BT146" s="38"/>
      <c r="BU146" s="38"/>
      <c r="BV146" s="38"/>
      <c r="BW146" s="38"/>
      <c r="BX146" s="38"/>
      <c r="BY146" s="38"/>
      <c r="BZ146" s="38"/>
      <c r="CA146" s="38"/>
      <c r="CB146" s="38"/>
      <c r="CC146" s="38"/>
      <c r="CD146" s="38"/>
      <c r="CE146" s="38"/>
      <c r="CF146" s="38"/>
      <c r="CG146" s="38"/>
      <c r="CH146" s="38"/>
      <c r="CI146" s="38"/>
      <c r="CJ146" s="38"/>
      <c r="CK146" s="38"/>
      <c r="CL146" s="38"/>
      <c r="CM146" s="38"/>
      <c r="CN146" s="38"/>
      <c r="CO146" s="38"/>
      <c r="CP146" s="38"/>
      <c r="CQ146" s="38"/>
      <c r="CR146" s="38"/>
      <c r="CS146" s="38"/>
      <c r="CT146" s="38"/>
      <c r="CU146" s="38"/>
      <c r="CV146" s="38"/>
      <c r="CW146" s="38"/>
      <c r="CX146" s="38"/>
      <c r="CY146" s="38"/>
      <c r="CZ146" s="38"/>
      <c r="DA146" s="38"/>
      <c r="DB146" s="38"/>
      <c r="DC146" s="38"/>
      <c r="DD146" s="38"/>
      <c r="DE146" s="38"/>
      <c r="DF146" s="38"/>
      <c r="DG146" s="38"/>
      <c r="DH146" s="38"/>
      <c r="DI146" s="38"/>
      <c r="DJ146" s="38"/>
      <c r="DK146" s="38"/>
      <c r="DL146" s="38"/>
      <c r="DM146" s="38"/>
      <c r="DN146" s="38"/>
      <c r="DO146" s="38"/>
      <c r="DP146" s="38"/>
      <c r="DQ146" s="38"/>
      <c r="DR146" s="38"/>
      <c r="DS146" s="38"/>
      <c r="DT146" s="38"/>
      <c r="DU146" s="38"/>
      <c r="DV146" s="38"/>
      <c r="DW146" s="38"/>
      <c r="DX146" s="38"/>
      <c r="DY146" s="38"/>
      <c r="DZ146" s="38"/>
      <c r="EA146" s="38"/>
      <c r="EB146" s="38"/>
      <c r="EC146" s="38"/>
      <c r="ED146" s="38"/>
      <c r="EE146" s="38"/>
      <c r="EF146" s="38"/>
      <c r="EG146" s="38"/>
      <c r="EH146" s="38"/>
      <c r="EI146" s="38"/>
      <c r="EJ146" s="38"/>
      <c r="EK146" s="38"/>
      <c r="EL146" s="38"/>
      <c r="EM146" s="38"/>
      <c r="EN146" s="38"/>
      <c r="EO146" s="38"/>
      <c r="EP146" s="38"/>
      <c r="EQ146" s="38"/>
      <c r="ER146" s="38"/>
      <c r="ES146" s="38"/>
      <c r="ET146" s="38"/>
      <c r="EU146" s="38"/>
      <c r="EV146" s="38"/>
      <c r="EW146" s="38"/>
      <c r="EX146" s="38"/>
      <c r="EY146" s="38"/>
      <c r="EZ146" s="38"/>
      <c r="FA146" s="38"/>
      <c r="FB146" s="38"/>
      <c r="FC146" s="38"/>
      <c r="FD146" s="38"/>
      <c r="FE146" s="38"/>
      <c r="FF146" s="38"/>
      <c r="FG146" s="38"/>
      <c r="FH146" s="38"/>
      <c r="FI146" s="38"/>
      <c r="FJ146" s="38"/>
      <c r="FK146" s="38"/>
      <c r="FL146" s="38"/>
      <c r="FM146" s="38"/>
      <c r="FN146" s="38"/>
      <c r="FO146" s="38"/>
      <c r="FP146" s="38"/>
      <c r="FQ146" s="38"/>
      <c r="FR146" s="38"/>
      <c r="FS146" s="38"/>
      <c r="FT146" s="38"/>
      <c r="FU146" s="38"/>
      <c r="FV146" s="38"/>
      <c r="FW146" s="38"/>
      <c r="FX146" s="38"/>
      <c r="FY146" s="38"/>
      <c r="FZ146" s="38"/>
      <c r="GA146" s="38"/>
    </row>
    <row r="147" spans="3:183" s="22" customFormat="1" x14ac:dyDescent="0.25">
      <c r="C147" s="23"/>
      <c r="D147" s="23"/>
      <c r="E147" s="23"/>
      <c r="F147" s="24"/>
      <c r="G147" s="25"/>
      <c r="H147" s="38"/>
      <c r="I147" s="38"/>
      <c r="J147" s="38"/>
      <c r="K147" s="38"/>
      <c r="L147" s="259"/>
      <c r="M147" s="259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  <c r="BB147" s="38"/>
      <c r="BC147" s="38"/>
      <c r="BD147" s="38"/>
      <c r="BE147" s="38"/>
      <c r="BF147" s="38"/>
      <c r="BG147" s="38"/>
      <c r="BH147" s="38"/>
      <c r="BI147" s="38"/>
      <c r="BJ147" s="38"/>
      <c r="BK147" s="38"/>
      <c r="BL147" s="38"/>
      <c r="BM147" s="38"/>
      <c r="BN147" s="38"/>
      <c r="BO147" s="38"/>
      <c r="BP147" s="38"/>
      <c r="BQ147" s="38"/>
      <c r="BR147" s="38"/>
      <c r="BS147" s="38"/>
      <c r="BT147" s="38"/>
      <c r="BU147" s="38"/>
      <c r="BV147" s="38"/>
      <c r="BW147" s="38"/>
      <c r="BX147" s="38"/>
      <c r="BY147" s="38"/>
      <c r="BZ147" s="38"/>
      <c r="CA147" s="38"/>
      <c r="CB147" s="38"/>
      <c r="CC147" s="38"/>
      <c r="CD147" s="38"/>
      <c r="CE147" s="38"/>
      <c r="CF147" s="38"/>
      <c r="CG147" s="38"/>
      <c r="CH147" s="38"/>
      <c r="CI147" s="38"/>
      <c r="CJ147" s="38"/>
      <c r="CK147" s="38"/>
      <c r="CL147" s="38"/>
      <c r="CM147" s="38"/>
      <c r="CN147" s="38"/>
      <c r="CO147" s="38"/>
      <c r="CP147" s="38"/>
      <c r="CQ147" s="38"/>
      <c r="CR147" s="38"/>
      <c r="CS147" s="38"/>
      <c r="CT147" s="38"/>
      <c r="CU147" s="38"/>
      <c r="CV147" s="38"/>
      <c r="CW147" s="38"/>
      <c r="CX147" s="38"/>
      <c r="CY147" s="38"/>
      <c r="CZ147" s="38"/>
      <c r="DA147" s="38"/>
      <c r="DB147" s="38"/>
      <c r="DC147" s="38"/>
      <c r="DD147" s="38"/>
      <c r="DE147" s="38"/>
      <c r="DF147" s="38"/>
      <c r="DG147" s="38"/>
      <c r="DH147" s="38"/>
      <c r="DI147" s="38"/>
      <c r="DJ147" s="38"/>
      <c r="DK147" s="38"/>
      <c r="DL147" s="38"/>
      <c r="DM147" s="38"/>
      <c r="DN147" s="38"/>
      <c r="DO147" s="38"/>
      <c r="DP147" s="38"/>
      <c r="DQ147" s="38"/>
      <c r="DR147" s="38"/>
      <c r="DS147" s="38"/>
      <c r="DT147" s="38"/>
      <c r="DU147" s="38"/>
      <c r="DV147" s="38"/>
      <c r="DW147" s="38"/>
      <c r="DX147" s="38"/>
      <c r="DY147" s="38"/>
      <c r="DZ147" s="38"/>
      <c r="EA147" s="38"/>
      <c r="EB147" s="38"/>
      <c r="EC147" s="38"/>
      <c r="ED147" s="38"/>
      <c r="EE147" s="38"/>
      <c r="EF147" s="38"/>
      <c r="EG147" s="38"/>
      <c r="EH147" s="38"/>
      <c r="EI147" s="38"/>
      <c r="EJ147" s="38"/>
      <c r="EK147" s="38"/>
      <c r="EL147" s="38"/>
      <c r="EM147" s="38"/>
      <c r="EN147" s="38"/>
      <c r="EO147" s="38"/>
      <c r="EP147" s="38"/>
      <c r="EQ147" s="38"/>
      <c r="ER147" s="38"/>
      <c r="ES147" s="38"/>
      <c r="ET147" s="38"/>
      <c r="EU147" s="38"/>
      <c r="EV147" s="38"/>
      <c r="EW147" s="38"/>
      <c r="EX147" s="38"/>
      <c r="EY147" s="38"/>
      <c r="EZ147" s="38"/>
      <c r="FA147" s="38"/>
      <c r="FB147" s="38"/>
      <c r="FC147" s="38"/>
      <c r="FD147" s="38"/>
      <c r="FE147" s="38"/>
      <c r="FF147" s="38"/>
      <c r="FG147" s="38"/>
      <c r="FH147" s="38"/>
      <c r="FI147" s="38"/>
      <c r="FJ147" s="38"/>
      <c r="FK147" s="38"/>
      <c r="FL147" s="38"/>
      <c r="FM147" s="38"/>
      <c r="FN147" s="38"/>
      <c r="FO147" s="38"/>
      <c r="FP147" s="38"/>
      <c r="FQ147" s="38"/>
      <c r="FR147" s="38"/>
      <c r="FS147" s="38"/>
      <c r="FT147" s="38"/>
      <c r="FU147" s="38"/>
      <c r="FV147" s="38"/>
      <c r="FW147" s="38"/>
      <c r="FX147" s="38"/>
      <c r="FY147" s="38"/>
      <c r="FZ147" s="38"/>
      <c r="GA147" s="38"/>
    </row>
    <row r="148" spans="3:183" s="22" customFormat="1" x14ac:dyDescent="0.25">
      <c r="C148" s="23"/>
      <c r="D148" s="23"/>
      <c r="E148" s="23"/>
      <c r="F148" s="24"/>
      <c r="G148" s="25"/>
      <c r="H148" s="38"/>
      <c r="I148" s="38"/>
      <c r="J148" s="38"/>
      <c r="K148" s="38"/>
      <c r="L148" s="259"/>
      <c r="M148" s="259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  <c r="BE148" s="38"/>
      <c r="BF148" s="38"/>
      <c r="BG148" s="38"/>
      <c r="BH148" s="38"/>
      <c r="BI148" s="38"/>
      <c r="BJ148" s="38"/>
      <c r="BK148" s="38"/>
      <c r="BL148" s="38"/>
      <c r="BM148" s="38"/>
      <c r="BN148" s="38"/>
      <c r="BO148" s="38"/>
      <c r="BP148" s="38"/>
      <c r="BQ148" s="38"/>
      <c r="BR148" s="38"/>
      <c r="BS148" s="38"/>
      <c r="BT148" s="38"/>
      <c r="BU148" s="38"/>
      <c r="BV148" s="38"/>
      <c r="BW148" s="38"/>
      <c r="BX148" s="38"/>
      <c r="BY148" s="38"/>
      <c r="BZ148" s="38"/>
      <c r="CA148" s="38"/>
      <c r="CB148" s="38"/>
      <c r="CC148" s="38"/>
      <c r="CD148" s="38"/>
      <c r="CE148" s="38"/>
      <c r="CF148" s="38"/>
      <c r="CG148" s="38"/>
      <c r="CH148" s="38"/>
      <c r="CI148" s="38"/>
      <c r="CJ148" s="38"/>
      <c r="CK148" s="38"/>
      <c r="CL148" s="38"/>
      <c r="CM148" s="38"/>
      <c r="CN148" s="38"/>
      <c r="CO148" s="38"/>
      <c r="CP148" s="38"/>
      <c r="CQ148" s="38"/>
      <c r="CR148" s="38"/>
      <c r="CS148" s="38"/>
      <c r="CT148" s="38"/>
      <c r="CU148" s="38"/>
      <c r="CV148" s="38"/>
      <c r="CW148" s="38"/>
      <c r="CX148" s="38"/>
      <c r="CY148" s="38"/>
      <c r="CZ148" s="38"/>
      <c r="DA148" s="38"/>
      <c r="DB148" s="38"/>
      <c r="DC148" s="38"/>
      <c r="DD148" s="38"/>
      <c r="DE148" s="38"/>
      <c r="DF148" s="38"/>
      <c r="DG148" s="38"/>
      <c r="DH148" s="38"/>
      <c r="DI148" s="38"/>
      <c r="DJ148" s="38"/>
      <c r="DK148" s="38"/>
      <c r="DL148" s="38"/>
      <c r="DM148" s="38"/>
      <c r="DN148" s="38"/>
      <c r="DO148" s="38"/>
      <c r="DP148" s="38"/>
      <c r="DQ148" s="38"/>
      <c r="DR148" s="38"/>
      <c r="DS148" s="38"/>
      <c r="DT148" s="38"/>
      <c r="DU148" s="38"/>
      <c r="DV148" s="38"/>
      <c r="DW148" s="38"/>
      <c r="DX148" s="38"/>
      <c r="DY148" s="38"/>
      <c r="DZ148" s="38"/>
      <c r="EA148" s="38"/>
      <c r="EB148" s="38"/>
      <c r="EC148" s="38"/>
      <c r="ED148" s="38"/>
      <c r="EE148" s="38"/>
      <c r="EF148" s="38"/>
      <c r="EG148" s="38"/>
      <c r="EH148" s="38"/>
      <c r="EI148" s="38"/>
      <c r="EJ148" s="38"/>
      <c r="EK148" s="38"/>
      <c r="EL148" s="38"/>
      <c r="EM148" s="38"/>
      <c r="EN148" s="38"/>
      <c r="EO148" s="38"/>
      <c r="EP148" s="38"/>
      <c r="EQ148" s="38"/>
      <c r="ER148" s="38"/>
      <c r="ES148" s="38"/>
      <c r="ET148" s="38"/>
      <c r="EU148" s="38"/>
      <c r="EV148" s="38"/>
      <c r="EW148" s="38"/>
      <c r="EX148" s="38"/>
      <c r="EY148" s="38"/>
      <c r="EZ148" s="38"/>
      <c r="FA148" s="38"/>
      <c r="FB148" s="38"/>
      <c r="FC148" s="38"/>
      <c r="FD148" s="38"/>
      <c r="FE148" s="38"/>
      <c r="FF148" s="38"/>
      <c r="FG148" s="38"/>
      <c r="FH148" s="38"/>
      <c r="FI148" s="38"/>
      <c r="FJ148" s="38"/>
      <c r="FK148" s="38"/>
      <c r="FL148" s="38"/>
      <c r="FM148" s="38"/>
      <c r="FN148" s="38"/>
      <c r="FO148" s="38"/>
      <c r="FP148" s="38"/>
      <c r="FQ148" s="38"/>
      <c r="FR148" s="38"/>
      <c r="FS148" s="38"/>
      <c r="FT148" s="38"/>
      <c r="FU148" s="38"/>
      <c r="FV148" s="38"/>
      <c r="FW148" s="38"/>
      <c r="FX148" s="38"/>
      <c r="FY148" s="38"/>
      <c r="FZ148" s="38"/>
      <c r="GA148" s="38"/>
    </row>
    <row r="149" spans="3:183" s="22" customFormat="1" x14ac:dyDescent="0.25">
      <c r="C149" s="23"/>
      <c r="D149" s="23"/>
      <c r="E149" s="23"/>
      <c r="F149" s="24"/>
      <c r="G149" s="25"/>
      <c r="H149" s="38"/>
      <c r="I149" s="38"/>
      <c r="J149" s="38"/>
      <c r="K149" s="38"/>
      <c r="L149" s="259"/>
      <c r="M149" s="259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  <c r="BF149" s="38"/>
      <c r="BG149" s="38"/>
      <c r="BH149" s="38"/>
      <c r="BI149" s="38"/>
      <c r="BJ149" s="38"/>
      <c r="BK149" s="38"/>
      <c r="BL149" s="38"/>
      <c r="BM149" s="38"/>
      <c r="BN149" s="38"/>
      <c r="BO149" s="38"/>
      <c r="BP149" s="38"/>
      <c r="BQ149" s="38"/>
      <c r="BR149" s="38"/>
      <c r="BS149" s="38"/>
      <c r="BT149" s="38"/>
      <c r="BU149" s="38"/>
      <c r="BV149" s="38"/>
      <c r="BW149" s="38"/>
      <c r="BX149" s="38"/>
      <c r="BY149" s="38"/>
      <c r="BZ149" s="38"/>
      <c r="CA149" s="38"/>
      <c r="CB149" s="38"/>
      <c r="CC149" s="38"/>
      <c r="CD149" s="38"/>
      <c r="CE149" s="38"/>
      <c r="CF149" s="38"/>
      <c r="CG149" s="38"/>
      <c r="CH149" s="38"/>
      <c r="CI149" s="38"/>
      <c r="CJ149" s="38"/>
      <c r="CK149" s="38"/>
      <c r="CL149" s="38"/>
      <c r="CM149" s="38"/>
      <c r="CN149" s="38"/>
      <c r="CO149" s="38"/>
      <c r="CP149" s="38"/>
      <c r="CQ149" s="38"/>
      <c r="CR149" s="38"/>
      <c r="CS149" s="38"/>
      <c r="CT149" s="38"/>
      <c r="CU149" s="38"/>
      <c r="CV149" s="38"/>
      <c r="CW149" s="38"/>
      <c r="CX149" s="38"/>
      <c r="CY149" s="38"/>
      <c r="CZ149" s="38"/>
      <c r="DA149" s="38"/>
      <c r="DB149" s="38"/>
      <c r="DC149" s="38"/>
      <c r="DD149" s="38"/>
      <c r="DE149" s="38"/>
      <c r="DF149" s="38"/>
      <c r="DG149" s="38"/>
      <c r="DH149" s="38"/>
      <c r="DI149" s="38"/>
      <c r="DJ149" s="38"/>
      <c r="DK149" s="38"/>
      <c r="DL149" s="38"/>
      <c r="DM149" s="38"/>
      <c r="DN149" s="38"/>
      <c r="DO149" s="38"/>
      <c r="DP149" s="38"/>
      <c r="DQ149" s="38"/>
      <c r="DR149" s="38"/>
      <c r="DS149" s="38"/>
      <c r="DT149" s="38"/>
      <c r="DU149" s="38"/>
      <c r="DV149" s="38"/>
      <c r="DW149" s="38"/>
      <c r="DX149" s="38"/>
      <c r="DY149" s="38"/>
      <c r="DZ149" s="38"/>
      <c r="EA149" s="38"/>
      <c r="EB149" s="38"/>
      <c r="EC149" s="38"/>
      <c r="ED149" s="38"/>
      <c r="EE149" s="38"/>
      <c r="EF149" s="38"/>
      <c r="EG149" s="38"/>
      <c r="EH149" s="38"/>
      <c r="EI149" s="38"/>
      <c r="EJ149" s="38"/>
      <c r="EK149" s="38"/>
      <c r="EL149" s="38"/>
      <c r="EM149" s="38"/>
      <c r="EN149" s="38"/>
      <c r="EO149" s="38"/>
      <c r="EP149" s="38"/>
      <c r="EQ149" s="38"/>
      <c r="ER149" s="38"/>
      <c r="ES149" s="38"/>
      <c r="ET149" s="38"/>
      <c r="EU149" s="38"/>
      <c r="EV149" s="38"/>
      <c r="EW149" s="38"/>
      <c r="EX149" s="38"/>
      <c r="EY149" s="38"/>
      <c r="EZ149" s="38"/>
      <c r="FA149" s="38"/>
      <c r="FB149" s="38"/>
      <c r="FC149" s="38"/>
      <c r="FD149" s="38"/>
      <c r="FE149" s="38"/>
      <c r="FF149" s="38"/>
      <c r="FG149" s="38"/>
      <c r="FH149" s="38"/>
      <c r="FI149" s="38"/>
      <c r="FJ149" s="38"/>
      <c r="FK149" s="38"/>
      <c r="FL149" s="38"/>
      <c r="FM149" s="38"/>
      <c r="FN149" s="38"/>
      <c r="FO149" s="38"/>
      <c r="FP149" s="38"/>
      <c r="FQ149" s="38"/>
      <c r="FR149" s="38"/>
      <c r="FS149" s="38"/>
      <c r="FT149" s="38"/>
      <c r="FU149" s="38"/>
      <c r="FV149" s="38"/>
      <c r="FW149" s="38"/>
      <c r="FX149" s="38"/>
      <c r="FY149" s="38"/>
      <c r="FZ149" s="38"/>
      <c r="GA149" s="38"/>
    </row>
    <row r="150" spans="3:183" s="22" customFormat="1" x14ac:dyDescent="0.25">
      <c r="C150" s="23"/>
      <c r="D150" s="23"/>
      <c r="E150" s="23"/>
      <c r="F150" s="24"/>
      <c r="G150" s="25"/>
      <c r="H150" s="38"/>
      <c r="I150" s="38"/>
      <c r="J150" s="38"/>
      <c r="K150" s="38"/>
      <c r="L150" s="259"/>
      <c r="M150" s="259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8"/>
      <c r="BB150" s="38"/>
      <c r="BC150" s="38"/>
      <c r="BD150" s="38"/>
      <c r="BE150" s="38"/>
      <c r="BF150" s="38"/>
      <c r="BG150" s="38"/>
      <c r="BH150" s="38"/>
      <c r="BI150" s="38"/>
      <c r="BJ150" s="38"/>
      <c r="BK150" s="38"/>
      <c r="BL150" s="38"/>
      <c r="BM150" s="38"/>
      <c r="BN150" s="38"/>
      <c r="BO150" s="38"/>
      <c r="BP150" s="38"/>
      <c r="BQ150" s="38"/>
      <c r="BR150" s="38"/>
      <c r="BS150" s="38"/>
      <c r="BT150" s="38"/>
      <c r="BU150" s="38"/>
      <c r="BV150" s="38"/>
      <c r="BW150" s="38"/>
      <c r="BX150" s="38"/>
      <c r="BY150" s="38"/>
      <c r="BZ150" s="38"/>
      <c r="CA150" s="38"/>
      <c r="CB150" s="38"/>
      <c r="CC150" s="38"/>
      <c r="CD150" s="38"/>
      <c r="CE150" s="38"/>
      <c r="CF150" s="38"/>
      <c r="CG150" s="38"/>
      <c r="CH150" s="38"/>
      <c r="CI150" s="38"/>
      <c r="CJ150" s="38"/>
      <c r="CK150" s="38"/>
      <c r="CL150" s="38"/>
      <c r="CM150" s="38"/>
      <c r="CN150" s="38"/>
      <c r="CO150" s="38"/>
      <c r="CP150" s="38"/>
      <c r="CQ150" s="38"/>
      <c r="CR150" s="38"/>
      <c r="CS150" s="38"/>
      <c r="CT150" s="38"/>
      <c r="CU150" s="38"/>
      <c r="CV150" s="38"/>
      <c r="CW150" s="38"/>
      <c r="CX150" s="38"/>
      <c r="CY150" s="38"/>
      <c r="CZ150" s="38"/>
      <c r="DA150" s="38"/>
      <c r="DB150" s="38"/>
      <c r="DC150" s="38"/>
      <c r="DD150" s="38"/>
      <c r="DE150" s="38"/>
      <c r="DF150" s="38"/>
      <c r="DG150" s="38"/>
      <c r="DH150" s="38"/>
      <c r="DI150" s="38"/>
      <c r="DJ150" s="38"/>
      <c r="DK150" s="38"/>
      <c r="DL150" s="38"/>
      <c r="DM150" s="38"/>
      <c r="DN150" s="38"/>
      <c r="DO150" s="38"/>
      <c r="DP150" s="38"/>
      <c r="DQ150" s="38"/>
      <c r="DR150" s="38"/>
      <c r="DS150" s="38"/>
      <c r="DT150" s="38"/>
      <c r="DU150" s="38"/>
      <c r="DV150" s="38"/>
      <c r="DW150" s="38"/>
      <c r="DX150" s="38"/>
      <c r="DY150" s="38"/>
      <c r="DZ150" s="38"/>
      <c r="EA150" s="38"/>
      <c r="EB150" s="38"/>
      <c r="EC150" s="38"/>
      <c r="ED150" s="38"/>
      <c r="EE150" s="38"/>
      <c r="EF150" s="38"/>
      <c r="EG150" s="38"/>
      <c r="EH150" s="38"/>
      <c r="EI150" s="38"/>
      <c r="EJ150" s="38"/>
      <c r="EK150" s="38"/>
      <c r="EL150" s="38"/>
      <c r="EM150" s="38"/>
      <c r="EN150" s="38"/>
      <c r="EO150" s="38"/>
      <c r="EP150" s="38"/>
      <c r="EQ150" s="38"/>
      <c r="ER150" s="38"/>
      <c r="ES150" s="38"/>
      <c r="ET150" s="38"/>
      <c r="EU150" s="38"/>
      <c r="EV150" s="38"/>
      <c r="EW150" s="38"/>
      <c r="EX150" s="38"/>
      <c r="EY150" s="38"/>
      <c r="EZ150" s="38"/>
      <c r="FA150" s="38"/>
      <c r="FB150" s="38"/>
      <c r="FC150" s="38"/>
      <c r="FD150" s="38"/>
      <c r="FE150" s="38"/>
      <c r="FF150" s="38"/>
      <c r="FG150" s="38"/>
      <c r="FH150" s="38"/>
      <c r="FI150" s="38"/>
      <c r="FJ150" s="38"/>
      <c r="FK150" s="38"/>
      <c r="FL150" s="38"/>
      <c r="FM150" s="38"/>
      <c r="FN150" s="38"/>
      <c r="FO150" s="38"/>
      <c r="FP150" s="38"/>
      <c r="FQ150" s="38"/>
      <c r="FR150" s="38"/>
      <c r="FS150" s="38"/>
      <c r="FT150" s="38"/>
      <c r="FU150" s="38"/>
      <c r="FV150" s="38"/>
      <c r="FW150" s="38"/>
      <c r="FX150" s="38"/>
      <c r="FY150" s="38"/>
      <c r="FZ150" s="38"/>
      <c r="GA150" s="38"/>
    </row>
    <row r="151" spans="3:183" s="22" customFormat="1" x14ac:dyDescent="0.25">
      <c r="C151" s="23"/>
      <c r="D151" s="23"/>
      <c r="E151" s="23"/>
      <c r="F151" s="24"/>
      <c r="G151" s="25"/>
      <c r="H151" s="38"/>
      <c r="I151" s="38"/>
      <c r="J151" s="38"/>
      <c r="K151" s="38"/>
      <c r="L151" s="259"/>
      <c r="M151" s="259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  <c r="BB151" s="38"/>
      <c r="BC151" s="38"/>
      <c r="BD151" s="38"/>
      <c r="BE151" s="38"/>
      <c r="BF151" s="38"/>
      <c r="BG151" s="38"/>
      <c r="BH151" s="38"/>
      <c r="BI151" s="38"/>
      <c r="BJ151" s="38"/>
      <c r="BK151" s="38"/>
      <c r="BL151" s="38"/>
      <c r="BM151" s="38"/>
      <c r="BN151" s="38"/>
      <c r="BO151" s="38"/>
      <c r="BP151" s="38"/>
      <c r="BQ151" s="38"/>
      <c r="BR151" s="38"/>
      <c r="BS151" s="38"/>
      <c r="BT151" s="38"/>
      <c r="BU151" s="38"/>
      <c r="BV151" s="38"/>
      <c r="BW151" s="38"/>
      <c r="BX151" s="38"/>
      <c r="BY151" s="38"/>
      <c r="BZ151" s="38"/>
      <c r="CA151" s="38"/>
      <c r="CB151" s="38"/>
      <c r="CC151" s="38"/>
      <c r="CD151" s="38"/>
      <c r="CE151" s="38"/>
      <c r="CF151" s="38"/>
      <c r="CG151" s="38"/>
      <c r="CH151" s="38"/>
      <c r="CI151" s="38"/>
      <c r="CJ151" s="38"/>
      <c r="CK151" s="38"/>
      <c r="CL151" s="38"/>
      <c r="CM151" s="38"/>
      <c r="CN151" s="38"/>
      <c r="CO151" s="38"/>
      <c r="CP151" s="38"/>
      <c r="CQ151" s="38"/>
      <c r="CR151" s="38"/>
      <c r="CS151" s="38"/>
      <c r="CT151" s="38"/>
      <c r="CU151" s="38"/>
      <c r="CV151" s="38"/>
      <c r="CW151" s="38"/>
      <c r="CX151" s="38"/>
      <c r="CY151" s="38"/>
      <c r="CZ151" s="38"/>
      <c r="DA151" s="38"/>
      <c r="DB151" s="38"/>
      <c r="DC151" s="38"/>
      <c r="DD151" s="38"/>
      <c r="DE151" s="38"/>
      <c r="DF151" s="38"/>
      <c r="DG151" s="38"/>
      <c r="DH151" s="38"/>
      <c r="DI151" s="38"/>
      <c r="DJ151" s="38"/>
      <c r="DK151" s="38"/>
      <c r="DL151" s="38"/>
      <c r="DM151" s="38"/>
      <c r="DN151" s="38"/>
      <c r="DO151" s="38"/>
      <c r="DP151" s="38"/>
      <c r="DQ151" s="38"/>
      <c r="DR151" s="38"/>
      <c r="DS151" s="38"/>
      <c r="DT151" s="38"/>
      <c r="DU151" s="38"/>
      <c r="DV151" s="38"/>
      <c r="DW151" s="38"/>
      <c r="DX151" s="38"/>
      <c r="DY151" s="38"/>
      <c r="DZ151" s="38"/>
      <c r="EA151" s="38"/>
      <c r="EB151" s="38"/>
      <c r="EC151" s="38"/>
      <c r="ED151" s="38"/>
      <c r="EE151" s="38"/>
      <c r="EF151" s="38"/>
      <c r="EG151" s="38"/>
      <c r="EH151" s="38"/>
      <c r="EI151" s="38"/>
      <c r="EJ151" s="38"/>
      <c r="EK151" s="38"/>
      <c r="EL151" s="38"/>
      <c r="EM151" s="38"/>
      <c r="EN151" s="38"/>
      <c r="EO151" s="38"/>
      <c r="EP151" s="38"/>
      <c r="EQ151" s="38"/>
      <c r="ER151" s="38"/>
      <c r="ES151" s="38"/>
      <c r="ET151" s="38"/>
      <c r="EU151" s="38"/>
      <c r="EV151" s="38"/>
      <c r="EW151" s="38"/>
      <c r="EX151" s="38"/>
      <c r="EY151" s="38"/>
      <c r="EZ151" s="38"/>
      <c r="FA151" s="38"/>
      <c r="FB151" s="38"/>
      <c r="FC151" s="38"/>
      <c r="FD151" s="38"/>
      <c r="FE151" s="38"/>
      <c r="FF151" s="38"/>
      <c r="FG151" s="38"/>
      <c r="FH151" s="38"/>
      <c r="FI151" s="38"/>
      <c r="FJ151" s="38"/>
      <c r="FK151" s="38"/>
      <c r="FL151" s="38"/>
      <c r="FM151" s="38"/>
      <c r="FN151" s="38"/>
      <c r="FO151" s="38"/>
      <c r="FP151" s="38"/>
      <c r="FQ151" s="38"/>
      <c r="FR151" s="38"/>
      <c r="FS151" s="38"/>
      <c r="FT151" s="38"/>
      <c r="FU151" s="38"/>
      <c r="FV151" s="38"/>
      <c r="FW151" s="38"/>
      <c r="FX151" s="38"/>
      <c r="FY151" s="38"/>
      <c r="FZ151" s="38"/>
      <c r="GA151" s="38"/>
    </row>
    <row r="152" spans="3:183" s="22" customFormat="1" x14ac:dyDescent="0.25">
      <c r="C152" s="23"/>
      <c r="D152" s="23"/>
      <c r="E152" s="23"/>
      <c r="F152" s="24"/>
      <c r="G152" s="25"/>
      <c r="H152" s="38"/>
      <c r="I152" s="38"/>
      <c r="J152" s="38"/>
      <c r="K152" s="38"/>
      <c r="L152" s="259"/>
      <c r="M152" s="259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  <c r="AZ152" s="38"/>
      <c r="BA152" s="38"/>
      <c r="BB152" s="38"/>
      <c r="BC152" s="38"/>
      <c r="BD152" s="38"/>
      <c r="BE152" s="38"/>
      <c r="BF152" s="38"/>
      <c r="BG152" s="38"/>
      <c r="BH152" s="38"/>
      <c r="BI152" s="38"/>
      <c r="BJ152" s="38"/>
      <c r="BK152" s="38"/>
      <c r="BL152" s="38"/>
      <c r="BM152" s="38"/>
      <c r="BN152" s="38"/>
      <c r="BO152" s="38"/>
      <c r="BP152" s="38"/>
      <c r="BQ152" s="38"/>
      <c r="BR152" s="38"/>
      <c r="BS152" s="38"/>
      <c r="BT152" s="38"/>
      <c r="BU152" s="38"/>
      <c r="BV152" s="38"/>
      <c r="BW152" s="38"/>
      <c r="BX152" s="38"/>
      <c r="BY152" s="38"/>
      <c r="BZ152" s="38"/>
      <c r="CA152" s="38"/>
      <c r="CB152" s="38"/>
      <c r="CC152" s="38"/>
      <c r="CD152" s="38"/>
      <c r="CE152" s="38"/>
      <c r="CF152" s="38"/>
      <c r="CG152" s="38"/>
      <c r="CH152" s="38"/>
      <c r="CI152" s="38"/>
      <c r="CJ152" s="38"/>
      <c r="CK152" s="38"/>
      <c r="CL152" s="38"/>
      <c r="CM152" s="38"/>
      <c r="CN152" s="38"/>
      <c r="CO152" s="38"/>
      <c r="CP152" s="38"/>
      <c r="CQ152" s="38"/>
      <c r="CR152" s="38"/>
      <c r="CS152" s="38"/>
      <c r="CT152" s="38"/>
      <c r="CU152" s="38"/>
      <c r="CV152" s="38"/>
      <c r="CW152" s="38"/>
      <c r="CX152" s="38"/>
      <c r="CY152" s="38"/>
      <c r="CZ152" s="38"/>
      <c r="DA152" s="38"/>
      <c r="DB152" s="38"/>
      <c r="DC152" s="38"/>
      <c r="DD152" s="38"/>
      <c r="DE152" s="38"/>
      <c r="DF152" s="38"/>
      <c r="DG152" s="38"/>
      <c r="DH152" s="38"/>
      <c r="DI152" s="38"/>
      <c r="DJ152" s="38"/>
      <c r="DK152" s="38"/>
      <c r="DL152" s="38"/>
      <c r="DM152" s="38"/>
      <c r="DN152" s="38"/>
      <c r="DO152" s="38"/>
      <c r="DP152" s="38"/>
      <c r="DQ152" s="38"/>
      <c r="DR152" s="38"/>
      <c r="DS152" s="38"/>
      <c r="DT152" s="38"/>
      <c r="DU152" s="38"/>
      <c r="DV152" s="38"/>
      <c r="DW152" s="38"/>
      <c r="DX152" s="38"/>
      <c r="DY152" s="38"/>
      <c r="DZ152" s="38"/>
      <c r="EA152" s="38"/>
      <c r="EB152" s="38"/>
      <c r="EC152" s="38"/>
      <c r="ED152" s="38"/>
      <c r="EE152" s="38"/>
      <c r="EF152" s="38"/>
      <c r="EG152" s="38"/>
      <c r="EH152" s="38"/>
      <c r="EI152" s="38"/>
      <c r="EJ152" s="38"/>
      <c r="EK152" s="38"/>
      <c r="EL152" s="38"/>
      <c r="EM152" s="38"/>
      <c r="EN152" s="38"/>
      <c r="EO152" s="38"/>
      <c r="EP152" s="38"/>
      <c r="EQ152" s="38"/>
      <c r="ER152" s="38"/>
      <c r="ES152" s="38"/>
      <c r="ET152" s="38"/>
      <c r="EU152" s="38"/>
      <c r="EV152" s="38"/>
      <c r="EW152" s="38"/>
      <c r="EX152" s="38"/>
      <c r="EY152" s="38"/>
      <c r="EZ152" s="38"/>
      <c r="FA152" s="38"/>
      <c r="FB152" s="38"/>
      <c r="FC152" s="38"/>
      <c r="FD152" s="38"/>
      <c r="FE152" s="38"/>
      <c r="FF152" s="38"/>
      <c r="FG152" s="38"/>
      <c r="FH152" s="38"/>
      <c r="FI152" s="38"/>
      <c r="FJ152" s="38"/>
      <c r="FK152" s="38"/>
      <c r="FL152" s="38"/>
      <c r="FM152" s="38"/>
      <c r="FN152" s="38"/>
      <c r="FO152" s="38"/>
      <c r="FP152" s="38"/>
      <c r="FQ152" s="38"/>
      <c r="FR152" s="38"/>
      <c r="FS152" s="38"/>
      <c r="FT152" s="38"/>
      <c r="FU152" s="38"/>
      <c r="FV152" s="38"/>
      <c r="FW152" s="38"/>
      <c r="FX152" s="38"/>
      <c r="FY152" s="38"/>
      <c r="FZ152" s="38"/>
      <c r="GA152" s="38"/>
    </row>
    <row r="153" spans="3:183" s="22" customFormat="1" x14ac:dyDescent="0.25">
      <c r="C153" s="23"/>
      <c r="D153" s="23"/>
      <c r="E153" s="23"/>
      <c r="F153" s="24"/>
      <c r="G153" s="25"/>
      <c r="H153" s="38"/>
      <c r="I153" s="38"/>
      <c r="J153" s="38"/>
      <c r="K153" s="38"/>
      <c r="L153" s="259"/>
      <c r="M153" s="259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  <c r="BB153" s="38"/>
      <c r="BC153" s="38"/>
      <c r="BD153" s="38"/>
      <c r="BE153" s="38"/>
      <c r="BF153" s="38"/>
      <c r="BG153" s="38"/>
      <c r="BH153" s="38"/>
      <c r="BI153" s="38"/>
      <c r="BJ153" s="38"/>
      <c r="BK153" s="38"/>
      <c r="BL153" s="38"/>
      <c r="BM153" s="38"/>
      <c r="BN153" s="38"/>
      <c r="BO153" s="38"/>
      <c r="BP153" s="38"/>
      <c r="BQ153" s="38"/>
      <c r="BR153" s="38"/>
      <c r="BS153" s="38"/>
      <c r="BT153" s="38"/>
      <c r="BU153" s="38"/>
      <c r="BV153" s="38"/>
      <c r="BW153" s="38"/>
      <c r="BX153" s="38"/>
      <c r="BY153" s="38"/>
      <c r="BZ153" s="38"/>
      <c r="CA153" s="38"/>
      <c r="CB153" s="38"/>
      <c r="CC153" s="38"/>
      <c r="CD153" s="38"/>
      <c r="CE153" s="38"/>
      <c r="CF153" s="38"/>
      <c r="CG153" s="38"/>
      <c r="CH153" s="38"/>
      <c r="CI153" s="38"/>
      <c r="CJ153" s="38"/>
      <c r="CK153" s="38"/>
      <c r="CL153" s="38"/>
      <c r="CM153" s="38"/>
      <c r="CN153" s="38"/>
      <c r="CO153" s="38"/>
      <c r="CP153" s="38"/>
      <c r="CQ153" s="38"/>
      <c r="CR153" s="38"/>
      <c r="CS153" s="38"/>
      <c r="CT153" s="38"/>
      <c r="CU153" s="38"/>
      <c r="CV153" s="38"/>
      <c r="CW153" s="38"/>
      <c r="CX153" s="38"/>
      <c r="CY153" s="38"/>
      <c r="CZ153" s="38"/>
      <c r="DA153" s="38"/>
      <c r="DB153" s="38"/>
      <c r="DC153" s="38"/>
      <c r="DD153" s="38"/>
      <c r="DE153" s="38"/>
      <c r="DF153" s="38"/>
      <c r="DG153" s="38"/>
      <c r="DH153" s="38"/>
      <c r="DI153" s="38"/>
      <c r="DJ153" s="38"/>
      <c r="DK153" s="38"/>
      <c r="DL153" s="38"/>
      <c r="DM153" s="38"/>
      <c r="DN153" s="38"/>
      <c r="DO153" s="38"/>
      <c r="DP153" s="38"/>
      <c r="DQ153" s="38"/>
      <c r="DR153" s="38"/>
      <c r="DS153" s="38"/>
      <c r="DT153" s="38"/>
      <c r="DU153" s="38"/>
      <c r="DV153" s="38"/>
      <c r="DW153" s="38"/>
      <c r="DX153" s="38"/>
      <c r="DY153" s="38"/>
      <c r="DZ153" s="38"/>
      <c r="EA153" s="38"/>
      <c r="EB153" s="38"/>
      <c r="EC153" s="38"/>
      <c r="ED153" s="38"/>
      <c r="EE153" s="38"/>
      <c r="EF153" s="38"/>
      <c r="EG153" s="38"/>
      <c r="EH153" s="38"/>
      <c r="EI153" s="38"/>
      <c r="EJ153" s="38"/>
      <c r="EK153" s="38"/>
      <c r="EL153" s="38"/>
      <c r="EM153" s="38"/>
      <c r="EN153" s="38"/>
      <c r="EO153" s="38"/>
      <c r="EP153" s="38"/>
      <c r="EQ153" s="38"/>
      <c r="ER153" s="38"/>
      <c r="ES153" s="38"/>
      <c r="ET153" s="38"/>
      <c r="EU153" s="38"/>
      <c r="EV153" s="38"/>
      <c r="EW153" s="38"/>
      <c r="EX153" s="38"/>
      <c r="EY153" s="38"/>
      <c r="EZ153" s="38"/>
      <c r="FA153" s="38"/>
      <c r="FB153" s="38"/>
      <c r="FC153" s="38"/>
      <c r="FD153" s="38"/>
      <c r="FE153" s="38"/>
      <c r="FF153" s="38"/>
      <c r="FG153" s="38"/>
      <c r="FH153" s="38"/>
      <c r="FI153" s="38"/>
      <c r="FJ153" s="38"/>
      <c r="FK153" s="38"/>
      <c r="FL153" s="38"/>
      <c r="FM153" s="38"/>
      <c r="FN153" s="38"/>
      <c r="FO153" s="38"/>
      <c r="FP153" s="38"/>
      <c r="FQ153" s="38"/>
      <c r="FR153" s="38"/>
      <c r="FS153" s="38"/>
      <c r="FT153" s="38"/>
      <c r="FU153" s="38"/>
      <c r="FV153" s="38"/>
      <c r="FW153" s="38"/>
      <c r="FX153" s="38"/>
      <c r="FY153" s="38"/>
      <c r="FZ153" s="38"/>
      <c r="GA153" s="38"/>
    </row>
    <row r="154" spans="3:183" s="22" customFormat="1" x14ac:dyDescent="0.25">
      <c r="C154" s="23"/>
      <c r="D154" s="23"/>
      <c r="E154" s="23"/>
      <c r="F154" s="24"/>
      <c r="G154" s="25"/>
      <c r="H154" s="38"/>
      <c r="I154" s="38"/>
      <c r="J154" s="38"/>
      <c r="K154" s="38"/>
      <c r="L154" s="259"/>
      <c r="M154" s="259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38"/>
      <c r="BB154" s="38"/>
      <c r="BC154" s="38"/>
      <c r="BD154" s="38"/>
      <c r="BE154" s="38"/>
      <c r="BF154" s="38"/>
      <c r="BG154" s="38"/>
      <c r="BH154" s="38"/>
      <c r="BI154" s="38"/>
      <c r="BJ154" s="38"/>
      <c r="BK154" s="38"/>
      <c r="BL154" s="38"/>
      <c r="BM154" s="38"/>
      <c r="BN154" s="38"/>
      <c r="BO154" s="38"/>
      <c r="BP154" s="38"/>
      <c r="BQ154" s="38"/>
      <c r="BR154" s="38"/>
      <c r="BS154" s="38"/>
      <c r="BT154" s="38"/>
      <c r="BU154" s="38"/>
      <c r="BV154" s="38"/>
      <c r="BW154" s="38"/>
      <c r="BX154" s="38"/>
      <c r="BY154" s="38"/>
      <c r="BZ154" s="38"/>
      <c r="CA154" s="38"/>
      <c r="CB154" s="38"/>
      <c r="CC154" s="38"/>
      <c r="CD154" s="38"/>
      <c r="CE154" s="38"/>
      <c r="CF154" s="38"/>
      <c r="CG154" s="38"/>
      <c r="CH154" s="38"/>
      <c r="CI154" s="38"/>
      <c r="CJ154" s="38"/>
      <c r="CK154" s="38"/>
      <c r="CL154" s="38"/>
      <c r="CM154" s="38"/>
      <c r="CN154" s="38"/>
      <c r="CO154" s="38"/>
      <c r="CP154" s="38"/>
      <c r="CQ154" s="38"/>
      <c r="CR154" s="38"/>
      <c r="CS154" s="38"/>
      <c r="CT154" s="38"/>
      <c r="CU154" s="38"/>
      <c r="CV154" s="38"/>
      <c r="CW154" s="38"/>
      <c r="CX154" s="38"/>
      <c r="CY154" s="38"/>
      <c r="CZ154" s="38"/>
      <c r="DA154" s="38"/>
      <c r="DB154" s="38"/>
      <c r="DC154" s="38"/>
      <c r="DD154" s="38"/>
      <c r="DE154" s="38"/>
      <c r="DF154" s="38"/>
      <c r="DG154" s="38"/>
      <c r="DH154" s="38"/>
      <c r="DI154" s="38"/>
      <c r="DJ154" s="38"/>
      <c r="DK154" s="38"/>
      <c r="DL154" s="38"/>
      <c r="DM154" s="38"/>
      <c r="DN154" s="38"/>
      <c r="DO154" s="38"/>
      <c r="DP154" s="38"/>
      <c r="DQ154" s="38"/>
      <c r="DR154" s="38"/>
      <c r="DS154" s="38"/>
      <c r="DT154" s="38"/>
      <c r="DU154" s="38"/>
      <c r="DV154" s="38"/>
      <c r="DW154" s="38"/>
      <c r="DX154" s="38"/>
      <c r="DY154" s="38"/>
      <c r="DZ154" s="38"/>
      <c r="EA154" s="38"/>
      <c r="EB154" s="38"/>
      <c r="EC154" s="38"/>
      <c r="ED154" s="38"/>
      <c r="EE154" s="38"/>
      <c r="EF154" s="38"/>
      <c r="EG154" s="38"/>
      <c r="EH154" s="38"/>
      <c r="EI154" s="38"/>
      <c r="EJ154" s="38"/>
      <c r="EK154" s="38"/>
      <c r="EL154" s="38"/>
      <c r="EM154" s="38"/>
      <c r="EN154" s="38"/>
      <c r="EO154" s="38"/>
      <c r="EP154" s="38"/>
      <c r="EQ154" s="38"/>
      <c r="ER154" s="38"/>
      <c r="ES154" s="38"/>
      <c r="ET154" s="38"/>
      <c r="EU154" s="38"/>
      <c r="EV154" s="38"/>
      <c r="EW154" s="38"/>
      <c r="EX154" s="38"/>
      <c r="EY154" s="38"/>
      <c r="EZ154" s="38"/>
      <c r="FA154" s="38"/>
      <c r="FB154" s="38"/>
      <c r="FC154" s="38"/>
      <c r="FD154" s="38"/>
      <c r="FE154" s="38"/>
      <c r="FF154" s="38"/>
      <c r="FG154" s="38"/>
      <c r="FH154" s="38"/>
      <c r="FI154" s="38"/>
      <c r="FJ154" s="38"/>
      <c r="FK154" s="38"/>
      <c r="FL154" s="38"/>
      <c r="FM154" s="38"/>
      <c r="FN154" s="38"/>
      <c r="FO154" s="38"/>
      <c r="FP154" s="38"/>
      <c r="FQ154" s="38"/>
      <c r="FR154" s="38"/>
      <c r="FS154" s="38"/>
      <c r="FT154" s="38"/>
      <c r="FU154" s="38"/>
      <c r="FV154" s="38"/>
      <c r="FW154" s="38"/>
      <c r="FX154" s="38"/>
      <c r="FY154" s="38"/>
      <c r="FZ154" s="38"/>
      <c r="GA154" s="38"/>
    </row>
    <row r="155" spans="3:183" s="22" customFormat="1" x14ac:dyDescent="0.25">
      <c r="C155" s="23"/>
      <c r="D155" s="23"/>
      <c r="E155" s="23"/>
      <c r="F155" s="24"/>
      <c r="G155" s="25"/>
      <c r="H155" s="38"/>
      <c r="I155" s="38"/>
      <c r="J155" s="38"/>
      <c r="K155" s="38"/>
      <c r="L155" s="259"/>
      <c r="M155" s="259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8"/>
      <c r="BB155" s="38"/>
      <c r="BC155" s="38"/>
      <c r="BD155" s="38"/>
      <c r="BE155" s="38"/>
      <c r="BF155" s="38"/>
      <c r="BG155" s="38"/>
      <c r="BH155" s="38"/>
      <c r="BI155" s="38"/>
      <c r="BJ155" s="38"/>
      <c r="BK155" s="38"/>
      <c r="BL155" s="38"/>
      <c r="BM155" s="38"/>
      <c r="BN155" s="38"/>
      <c r="BO155" s="38"/>
      <c r="BP155" s="38"/>
      <c r="BQ155" s="38"/>
      <c r="BR155" s="38"/>
      <c r="BS155" s="38"/>
      <c r="BT155" s="38"/>
      <c r="BU155" s="38"/>
      <c r="BV155" s="38"/>
      <c r="BW155" s="38"/>
      <c r="BX155" s="38"/>
      <c r="BY155" s="38"/>
      <c r="BZ155" s="38"/>
      <c r="CA155" s="38"/>
      <c r="CB155" s="38"/>
      <c r="CC155" s="38"/>
      <c r="CD155" s="38"/>
      <c r="CE155" s="38"/>
      <c r="CF155" s="38"/>
      <c r="CG155" s="38"/>
      <c r="CH155" s="38"/>
      <c r="CI155" s="38"/>
      <c r="CJ155" s="38"/>
      <c r="CK155" s="38"/>
      <c r="CL155" s="38"/>
      <c r="CM155" s="38"/>
      <c r="CN155" s="38"/>
      <c r="CO155" s="38"/>
      <c r="CP155" s="38"/>
      <c r="CQ155" s="38"/>
      <c r="CR155" s="38"/>
      <c r="CS155" s="38"/>
      <c r="CT155" s="38"/>
      <c r="CU155" s="38"/>
      <c r="CV155" s="38"/>
      <c r="CW155" s="38"/>
      <c r="CX155" s="38"/>
      <c r="CY155" s="38"/>
      <c r="CZ155" s="38"/>
      <c r="DA155" s="38"/>
      <c r="DB155" s="38"/>
      <c r="DC155" s="38"/>
      <c r="DD155" s="38"/>
      <c r="DE155" s="38"/>
      <c r="DF155" s="38"/>
      <c r="DG155" s="38"/>
      <c r="DH155" s="38"/>
      <c r="DI155" s="38"/>
      <c r="DJ155" s="38"/>
      <c r="DK155" s="38"/>
      <c r="DL155" s="38"/>
      <c r="DM155" s="38"/>
      <c r="DN155" s="38"/>
      <c r="DO155" s="38"/>
      <c r="DP155" s="38"/>
      <c r="DQ155" s="38"/>
      <c r="DR155" s="38"/>
      <c r="DS155" s="38"/>
      <c r="DT155" s="38"/>
      <c r="DU155" s="38"/>
      <c r="DV155" s="38"/>
      <c r="DW155" s="38"/>
      <c r="DX155" s="38"/>
      <c r="DY155" s="38"/>
      <c r="DZ155" s="38"/>
      <c r="EA155" s="38"/>
      <c r="EB155" s="38"/>
      <c r="EC155" s="38"/>
      <c r="ED155" s="38"/>
      <c r="EE155" s="38"/>
      <c r="EF155" s="38"/>
      <c r="EG155" s="38"/>
      <c r="EH155" s="38"/>
      <c r="EI155" s="38"/>
      <c r="EJ155" s="38"/>
      <c r="EK155" s="38"/>
      <c r="EL155" s="38"/>
      <c r="EM155" s="38"/>
      <c r="EN155" s="38"/>
      <c r="EO155" s="38"/>
      <c r="EP155" s="38"/>
      <c r="EQ155" s="38"/>
      <c r="ER155" s="38"/>
      <c r="ES155" s="38"/>
      <c r="ET155" s="38"/>
      <c r="EU155" s="38"/>
      <c r="EV155" s="38"/>
      <c r="EW155" s="38"/>
      <c r="EX155" s="38"/>
      <c r="EY155" s="38"/>
      <c r="EZ155" s="38"/>
      <c r="FA155" s="38"/>
      <c r="FB155" s="38"/>
      <c r="FC155" s="38"/>
      <c r="FD155" s="38"/>
      <c r="FE155" s="38"/>
      <c r="FF155" s="38"/>
      <c r="FG155" s="38"/>
      <c r="FH155" s="38"/>
      <c r="FI155" s="38"/>
      <c r="FJ155" s="38"/>
      <c r="FK155" s="38"/>
      <c r="FL155" s="38"/>
      <c r="FM155" s="38"/>
      <c r="FN155" s="38"/>
      <c r="FO155" s="38"/>
      <c r="FP155" s="38"/>
      <c r="FQ155" s="38"/>
      <c r="FR155" s="38"/>
      <c r="FS155" s="38"/>
      <c r="FT155" s="38"/>
      <c r="FU155" s="38"/>
      <c r="FV155" s="38"/>
      <c r="FW155" s="38"/>
      <c r="FX155" s="38"/>
      <c r="FY155" s="38"/>
      <c r="FZ155" s="38"/>
      <c r="GA155" s="38"/>
    </row>
    <row r="156" spans="3:183" s="22" customFormat="1" x14ac:dyDescent="0.25">
      <c r="C156" s="23"/>
      <c r="D156" s="23"/>
      <c r="E156" s="23"/>
      <c r="F156" s="24"/>
      <c r="G156" s="25"/>
      <c r="H156" s="38"/>
      <c r="I156" s="38"/>
      <c r="J156" s="38"/>
      <c r="K156" s="38"/>
      <c r="L156" s="259"/>
      <c r="M156" s="259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  <c r="AZ156" s="38"/>
      <c r="BA156" s="38"/>
      <c r="BB156" s="38"/>
      <c r="BC156" s="38"/>
      <c r="BD156" s="38"/>
      <c r="BE156" s="38"/>
      <c r="BF156" s="38"/>
      <c r="BG156" s="38"/>
      <c r="BH156" s="38"/>
      <c r="BI156" s="38"/>
      <c r="BJ156" s="38"/>
      <c r="BK156" s="38"/>
      <c r="BL156" s="38"/>
      <c r="BM156" s="38"/>
      <c r="BN156" s="38"/>
      <c r="BO156" s="38"/>
      <c r="BP156" s="38"/>
      <c r="BQ156" s="38"/>
      <c r="BR156" s="38"/>
      <c r="BS156" s="38"/>
      <c r="BT156" s="38"/>
      <c r="BU156" s="38"/>
      <c r="BV156" s="38"/>
      <c r="BW156" s="38"/>
      <c r="BX156" s="38"/>
      <c r="BY156" s="38"/>
      <c r="BZ156" s="38"/>
      <c r="CA156" s="38"/>
      <c r="CB156" s="38"/>
      <c r="CC156" s="38"/>
      <c r="CD156" s="38"/>
      <c r="CE156" s="38"/>
      <c r="CF156" s="38"/>
      <c r="CG156" s="38"/>
      <c r="CH156" s="38"/>
      <c r="CI156" s="38"/>
      <c r="CJ156" s="38"/>
      <c r="CK156" s="38"/>
      <c r="CL156" s="38"/>
      <c r="CM156" s="38"/>
      <c r="CN156" s="38"/>
      <c r="CO156" s="38"/>
      <c r="CP156" s="38"/>
      <c r="CQ156" s="38"/>
      <c r="CR156" s="38"/>
      <c r="CS156" s="38"/>
      <c r="CT156" s="38"/>
      <c r="CU156" s="38"/>
      <c r="CV156" s="38"/>
      <c r="CW156" s="38"/>
      <c r="CX156" s="38"/>
      <c r="CY156" s="38"/>
      <c r="CZ156" s="38"/>
      <c r="DA156" s="38"/>
      <c r="DB156" s="38"/>
      <c r="DC156" s="38"/>
      <c r="DD156" s="38"/>
      <c r="DE156" s="38"/>
      <c r="DF156" s="38"/>
      <c r="DG156" s="38"/>
      <c r="DH156" s="38"/>
      <c r="DI156" s="38"/>
      <c r="DJ156" s="38"/>
      <c r="DK156" s="38"/>
      <c r="DL156" s="38"/>
      <c r="DM156" s="38"/>
      <c r="DN156" s="38"/>
      <c r="DO156" s="38"/>
      <c r="DP156" s="38"/>
      <c r="DQ156" s="38"/>
      <c r="DR156" s="38"/>
      <c r="DS156" s="38"/>
      <c r="DT156" s="38"/>
      <c r="DU156" s="38"/>
      <c r="DV156" s="38"/>
      <c r="DW156" s="38"/>
      <c r="DX156" s="38"/>
      <c r="DY156" s="38"/>
      <c r="DZ156" s="38"/>
      <c r="EA156" s="38"/>
      <c r="EB156" s="38"/>
      <c r="EC156" s="38"/>
      <c r="ED156" s="38"/>
      <c r="EE156" s="38"/>
      <c r="EF156" s="38"/>
      <c r="EG156" s="38"/>
      <c r="EH156" s="38"/>
      <c r="EI156" s="38"/>
      <c r="EJ156" s="38"/>
      <c r="EK156" s="38"/>
      <c r="EL156" s="38"/>
      <c r="EM156" s="38"/>
      <c r="EN156" s="38"/>
      <c r="EO156" s="38"/>
      <c r="EP156" s="38"/>
      <c r="EQ156" s="38"/>
      <c r="ER156" s="38"/>
      <c r="ES156" s="38"/>
      <c r="ET156" s="38"/>
      <c r="EU156" s="38"/>
      <c r="EV156" s="38"/>
      <c r="EW156" s="38"/>
      <c r="EX156" s="38"/>
      <c r="EY156" s="38"/>
      <c r="EZ156" s="38"/>
      <c r="FA156" s="38"/>
      <c r="FB156" s="38"/>
      <c r="FC156" s="38"/>
      <c r="FD156" s="38"/>
      <c r="FE156" s="38"/>
      <c r="FF156" s="38"/>
      <c r="FG156" s="38"/>
      <c r="FH156" s="38"/>
      <c r="FI156" s="38"/>
      <c r="FJ156" s="38"/>
      <c r="FK156" s="38"/>
      <c r="FL156" s="38"/>
      <c r="FM156" s="38"/>
      <c r="FN156" s="38"/>
      <c r="FO156" s="38"/>
      <c r="FP156" s="38"/>
      <c r="FQ156" s="38"/>
      <c r="FR156" s="38"/>
      <c r="FS156" s="38"/>
      <c r="FT156" s="38"/>
      <c r="FU156" s="38"/>
      <c r="FV156" s="38"/>
      <c r="FW156" s="38"/>
      <c r="FX156" s="38"/>
      <c r="FY156" s="38"/>
      <c r="FZ156" s="38"/>
      <c r="GA156" s="38"/>
    </row>
    <row r="157" spans="3:183" s="22" customFormat="1" x14ac:dyDescent="0.25">
      <c r="C157" s="23"/>
      <c r="D157" s="23"/>
      <c r="E157" s="23"/>
      <c r="F157" s="24"/>
      <c r="G157" s="25"/>
      <c r="H157" s="38"/>
      <c r="I157" s="38"/>
      <c r="J157" s="38"/>
      <c r="K157" s="38"/>
      <c r="L157" s="259"/>
      <c r="M157" s="259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  <c r="AY157" s="38"/>
      <c r="AZ157" s="38"/>
      <c r="BA157" s="38"/>
      <c r="BB157" s="38"/>
      <c r="BC157" s="38"/>
      <c r="BD157" s="38"/>
      <c r="BE157" s="38"/>
      <c r="BF157" s="38"/>
      <c r="BG157" s="38"/>
      <c r="BH157" s="38"/>
      <c r="BI157" s="38"/>
      <c r="BJ157" s="38"/>
      <c r="BK157" s="38"/>
      <c r="BL157" s="38"/>
      <c r="BM157" s="38"/>
      <c r="BN157" s="38"/>
      <c r="BO157" s="38"/>
      <c r="BP157" s="38"/>
      <c r="BQ157" s="38"/>
      <c r="BR157" s="38"/>
      <c r="BS157" s="38"/>
      <c r="BT157" s="38"/>
      <c r="BU157" s="38"/>
      <c r="BV157" s="38"/>
      <c r="BW157" s="38"/>
      <c r="BX157" s="38"/>
      <c r="BY157" s="38"/>
      <c r="BZ157" s="38"/>
      <c r="CA157" s="38"/>
      <c r="CB157" s="38"/>
      <c r="CC157" s="38"/>
      <c r="CD157" s="38"/>
      <c r="CE157" s="38"/>
      <c r="CF157" s="38"/>
      <c r="CG157" s="38"/>
      <c r="CH157" s="38"/>
      <c r="CI157" s="38"/>
      <c r="CJ157" s="38"/>
      <c r="CK157" s="38"/>
      <c r="CL157" s="38"/>
      <c r="CM157" s="38"/>
      <c r="CN157" s="38"/>
      <c r="CO157" s="38"/>
      <c r="CP157" s="38"/>
      <c r="CQ157" s="38"/>
      <c r="CR157" s="38"/>
      <c r="CS157" s="38"/>
      <c r="CT157" s="38"/>
      <c r="CU157" s="38"/>
      <c r="CV157" s="38"/>
      <c r="CW157" s="38"/>
      <c r="CX157" s="38"/>
      <c r="CY157" s="38"/>
      <c r="CZ157" s="38"/>
      <c r="DA157" s="38"/>
      <c r="DB157" s="38"/>
      <c r="DC157" s="38"/>
      <c r="DD157" s="38"/>
      <c r="DE157" s="38"/>
      <c r="DF157" s="38"/>
      <c r="DG157" s="38"/>
      <c r="DH157" s="38"/>
      <c r="DI157" s="38"/>
      <c r="DJ157" s="38"/>
      <c r="DK157" s="38"/>
      <c r="DL157" s="38"/>
      <c r="DM157" s="38"/>
      <c r="DN157" s="38"/>
      <c r="DO157" s="38"/>
      <c r="DP157" s="38"/>
      <c r="DQ157" s="38"/>
      <c r="DR157" s="38"/>
      <c r="DS157" s="38"/>
      <c r="DT157" s="38"/>
      <c r="DU157" s="38"/>
      <c r="DV157" s="38"/>
      <c r="DW157" s="38"/>
      <c r="DX157" s="38"/>
      <c r="DY157" s="38"/>
      <c r="DZ157" s="38"/>
      <c r="EA157" s="38"/>
      <c r="EB157" s="38"/>
      <c r="EC157" s="38"/>
      <c r="ED157" s="38"/>
      <c r="EE157" s="38"/>
      <c r="EF157" s="38"/>
      <c r="EG157" s="38"/>
      <c r="EH157" s="38"/>
      <c r="EI157" s="38"/>
      <c r="EJ157" s="38"/>
      <c r="EK157" s="38"/>
      <c r="EL157" s="38"/>
      <c r="EM157" s="38"/>
      <c r="EN157" s="38"/>
      <c r="EO157" s="38"/>
      <c r="EP157" s="38"/>
      <c r="EQ157" s="38"/>
      <c r="ER157" s="38"/>
      <c r="ES157" s="38"/>
      <c r="ET157" s="38"/>
      <c r="EU157" s="38"/>
      <c r="EV157" s="38"/>
      <c r="EW157" s="38"/>
      <c r="EX157" s="38"/>
      <c r="EY157" s="38"/>
      <c r="EZ157" s="38"/>
      <c r="FA157" s="38"/>
      <c r="FB157" s="38"/>
      <c r="FC157" s="38"/>
      <c r="FD157" s="38"/>
      <c r="FE157" s="38"/>
      <c r="FF157" s="38"/>
      <c r="FG157" s="38"/>
      <c r="FH157" s="38"/>
      <c r="FI157" s="38"/>
      <c r="FJ157" s="38"/>
      <c r="FK157" s="38"/>
      <c r="FL157" s="38"/>
      <c r="FM157" s="38"/>
      <c r="FN157" s="38"/>
      <c r="FO157" s="38"/>
      <c r="FP157" s="38"/>
      <c r="FQ157" s="38"/>
      <c r="FR157" s="38"/>
      <c r="FS157" s="38"/>
      <c r="FT157" s="38"/>
      <c r="FU157" s="38"/>
      <c r="FV157" s="38"/>
      <c r="FW157" s="38"/>
      <c r="FX157" s="38"/>
      <c r="FY157" s="38"/>
      <c r="FZ157" s="38"/>
      <c r="GA157" s="38"/>
    </row>
    <row r="158" spans="3:183" s="22" customFormat="1" x14ac:dyDescent="0.25">
      <c r="C158" s="23"/>
      <c r="D158" s="23"/>
      <c r="E158" s="23"/>
      <c r="F158" s="24"/>
      <c r="G158" s="25"/>
      <c r="H158" s="38"/>
      <c r="I158" s="38"/>
      <c r="J158" s="38"/>
      <c r="K158" s="38"/>
      <c r="L158" s="259"/>
      <c r="M158" s="259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  <c r="AZ158" s="38"/>
      <c r="BA158" s="38"/>
      <c r="BB158" s="38"/>
      <c r="BC158" s="38"/>
      <c r="BD158" s="38"/>
      <c r="BE158" s="38"/>
      <c r="BF158" s="38"/>
      <c r="BG158" s="38"/>
      <c r="BH158" s="38"/>
      <c r="BI158" s="38"/>
      <c r="BJ158" s="38"/>
      <c r="BK158" s="38"/>
      <c r="BL158" s="38"/>
      <c r="BM158" s="38"/>
      <c r="BN158" s="38"/>
      <c r="BO158" s="38"/>
      <c r="BP158" s="38"/>
      <c r="BQ158" s="38"/>
      <c r="BR158" s="38"/>
      <c r="BS158" s="38"/>
      <c r="BT158" s="38"/>
      <c r="BU158" s="38"/>
      <c r="BV158" s="38"/>
      <c r="BW158" s="38"/>
      <c r="BX158" s="38"/>
      <c r="BY158" s="38"/>
      <c r="BZ158" s="38"/>
      <c r="CA158" s="38"/>
      <c r="CB158" s="38"/>
      <c r="CC158" s="38"/>
      <c r="CD158" s="38"/>
      <c r="CE158" s="38"/>
      <c r="CF158" s="38"/>
      <c r="CG158" s="38"/>
      <c r="CH158" s="38"/>
      <c r="CI158" s="38"/>
      <c r="CJ158" s="38"/>
      <c r="CK158" s="38"/>
      <c r="CL158" s="38"/>
      <c r="CM158" s="38"/>
      <c r="CN158" s="38"/>
      <c r="CO158" s="38"/>
      <c r="CP158" s="38"/>
      <c r="CQ158" s="38"/>
      <c r="CR158" s="38"/>
      <c r="CS158" s="38"/>
      <c r="CT158" s="38"/>
      <c r="CU158" s="38"/>
      <c r="CV158" s="38"/>
      <c r="CW158" s="38"/>
      <c r="CX158" s="38"/>
      <c r="CY158" s="38"/>
      <c r="CZ158" s="38"/>
      <c r="DA158" s="38"/>
      <c r="DB158" s="38"/>
      <c r="DC158" s="38"/>
      <c r="DD158" s="38"/>
      <c r="DE158" s="38"/>
      <c r="DF158" s="38"/>
      <c r="DG158" s="38"/>
      <c r="DH158" s="38"/>
      <c r="DI158" s="38"/>
      <c r="DJ158" s="38"/>
      <c r="DK158" s="38"/>
      <c r="DL158" s="38"/>
      <c r="DM158" s="38"/>
      <c r="DN158" s="38"/>
      <c r="DO158" s="38"/>
      <c r="DP158" s="38"/>
      <c r="DQ158" s="38"/>
      <c r="DR158" s="38"/>
      <c r="DS158" s="38"/>
      <c r="DT158" s="38"/>
      <c r="DU158" s="38"/>
      <c r="DV158" s="38"/>
      <c r="DW158" s="38"/>
      <c r="DX158" s="38"/>
      <c r="DY158" s="38"/>
      <c r="DZ158" s="38"/>
      <c r="EA158" s="38"/>
      <c r="EB158" s="38"/>
      <c r="EC158" s="38"/>
      <c r="ED158" s="38"/>
      <c r="EE158" s="38"/>
      <c r="EF158" s="38"/>
      <c r="EG158" s="38"/>
      <c r="EH158" s="38"/>
      <c r="EI158" s="38"/>
      <c r="EJ158" s="38"/>
      <c r="EK158" s="38"/>
      <c r="EL158" s="38"/>
      <c r="EM158" s="38"/>
      <c r="EN158" s="38"/>
      <c r="EO158" s="38"/>
      <c r="EP158" s="38"/>
      <c r="EQ158" s="38"/>
      <c r="ER158" s="38"/>
      <c r="ES158" s="38"/>
      <c r="ET158" s="38"/>
      <c r="EU158" s="38"/>
      <c r="EV158" s="38"/>
      <c r="EW158" s="38"/>
      <c r="EX158" s="38"/>
      <c r="EY158" s="38"/>
      <c r="EZ158" s="38"/>
      <c r="FA158" s="38"/>
      <c r="FB158" s="38"/>
      <c r="FC158" s="38"/>
      <c r="FD158" s="38"/>
      <c r="FE158" s="38"/>
      <c r="FF158" s="38"/>
      <c r="FG158" s="38"/>
      <c r="FH158" s="38"/>
      <c r="FI158" s="38"/>
      <c r="FJ158" s="38"/>
      <c r="FK158" s="38"/>
      <c r="FL158" s="38"/>
      <c r="FM158" s="38"/>
      <c r="FN158" s="38"/>
      <c r="FO158" s="38"/>
      <c r="FP158" s="38"/>
      <c r="FQ158" s="38"/>
      <c r="FR158" s="38"/>
      <c r="FS158" s="38"/>
      <c r="FT158" s="38"/>
      <c r="FU158" s="38"/>
      <c r="FV158" s="38"/>
      <c r="FW158" s="38"/>
      <c r="FX158" s="38"/>
      <c r="FY158" s="38"/>
      <c r="FZ158" s="38"/>
      <c r="GA158" s="38"/>
    </row>
    <row r="159" spans="3:183" s="22" customFormat="1" x14ac:dyDescent="0.25">
      <c r="C159" s="23"/>
      <c r="D159" s="23"/>
      <c r="E159" s="23"/>
      <c r="F159" s="24"/>
      <c r="G159" s="25"/>
      <c r="H159" s="38"/>
      <c r="I159" s="38"/>
      <c r="J159" s="38"/>
      <c r="K159" s="38"/>
      <c r="L159" s="259"/>
      <c r="M159" s="259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  <c r="AZ159" s="38"/>
      <c r="BA159" s="38"/>
      <c r="BB159" s="38"/>
      <c r="BC159" s="38"/>
      <c r="BD159" s="38"/>
      <c r="BE159" s="38"/>
      <c r="BF159" s="38"/>
      <c r="BG159" s="38"/>
      <c r="BH159" s="38"/>
      <c r="BI159" s="38"/>
      <c r="BJ159" s="38"/>
      <c r="BK159" s="38"/>
      <c r="BL159" s="38"/>
      <c r="BM159" s="38"/>
      <c r="BN159" s="38"/>
      <c r="BO159" s="38"/>
      <c r="BP159" s="38"/>
      <c r="BQ159" s="38"/>
      <c r="BR159" s="38"/>
      <c r="BS159" s="38"/>
      <c r="BT159" s="38"/>
      <c r="BU159" s="38"/>
      <c r="BV159" s="38"/>
      <c r="BW159" s="38"/>
      <c r="BX159" s="38"/>
      <c r="BY159" s="38"/>
      <c r="BZ159" s="38"/>
      <c r="CA159" s="38"/>
      <c r="CB159" s="38"/>
      <c r="CC159" s="38"/>
      <c r="CD159" s="38"/>
      <c r="CE159" s="38"/>
      <c r="CF159" s="38"/>
      <c r="CG159" s="38"/>
      <c r="CH159" s="38"/>
      <c r="CI159" s="38"/>
      <c r="CJ159" s="38"/>
      <c r="CK159" s="38"/>
      <c r="CL159" s="38"/>
      <c r="CM159" s="38"/>
      <c r="CN159" s="38"/>
      <c r="CO159" s="38"/>
      <c r="CP159" s="38"/>
      <c r="CQ159" s="38"/>
      <c r="CR159" s="38"/>
      <c r="CS159" s="38"/>
      <c r="CT159" s="38"/>
      <c r="CU159" s="38"/>
      <c r="CV159" s="38"/>
      <c r="CW159" s="38"/>
      <c r="CX159" s="38"/>
      <c r="CY159" s="38"/>
      <c r="CZ159" s="38"/>
      <c r="DA159" s="38"/>
      <c r="DB159" s="38"/>
      <c r="DC159" s="38"/>
      <c r="DD159" s="38"/>
      <c r="DE159" s="38"/>
      <c r="DF159" s="38"/>
      <c r="DG159" s="38"/>
      <c r="DH159" s="38"/>
      <c r="DI159" s="38"/>
      <c r="DJ159" s="38"/>
      <c r="DK159" s="38"/>
      <c r="DL159" s="38"/>
      <c r="DM159" s="38"/>
      <c r="DN159" s="38"/>
      <c r="DO159" s="38"/>
      <c r="DP159" s="38"/>
      <c r="DQ159" s="38"/>
      <c r="DR159" s="38"/>
      <c r="DS159" s="38"/>
      <c r="DT159" s="38"/>
      <c r="DU159" s="38"/>
      <c r="DV159" s="38"/>
      <c r="DW159" s="38"/>
      <c r="DX159" s="38"/>
      <c r="DY159" s="38"/>
      <c r="DZ159" s="38"/>
      <c r="EA159" s="38"/>
      <c r="EB159" s="38"/>
      <c r="EC159" s="38"/>
      <c r="ED159" s="38"/>
      <c r="EE159" s="38"/>
      <c r="EF159" s="38"/>
      <c r="EG159" s="38"/>
      <c r="EH159" s="38"/>
      <c r="EI159" s="38"/>
      <c r="EJ159" s="38"/>
      <c r="EK159" s="38"/>
      <c r="EL159" s="38"/>
      <c r="EM159" s="38"/>
      <c r="EN159" s="38"/>
      <c r="EO159" s="38"/>
      <c r="EP159" s="38"/>
      <c r="EQ159" s="38"/>
      <c r="ER159" s="38"/>
      <c r="ES159" s="38"/>
      <c r="ET159" s="38"/>
      <c r="EU159" s="38"/>
      <c r="EV159" s="38"/>
      <c r="EW159" s="38"/>
      <c r="EX159" s="38"/>
      <c r="EY159" s="38"/>
      <c r="EZ159" s="38"/>
      <c r="FA159" s="38"/>
      <c r="FB159" s="38"/>
      <c r="FC159" s="38"/>
      <c r="FD159" s="38"/>
      <c r="FE159" s="38"/>
      <c r="FF159" s="38"/>
      <c r="FG159" s="38"/>
      <c r="FH159" s="38"/>
      <c r="FI159" s="38"/>
      <c r="FJ159" s="38"/>
      <c r="FK159" s="38"/>
      <c r="FL159" s="38"/>
      <c r="FM159" s="38"/>
      <c r="FN159" s="38"/>
      <c r="FO159" s="38"/>
      <c r="FP159" s="38"/>
      <c r="FQ159" s="38"/>
      <c r="FR159" s="38"/>
      <c r="FS159" s="38"/>
      <c r="FT159" s="38"/>
      <c r="FU159" s="38"/>
      <c r="FV159" s="38"/>
      <c r="FW159" s="38"/>
      <c r="FX159" s="38"/>
      <c r="FY159" s="38"/>
      <c r="FZ159" s="38"/>
      <c r="GA159" s="38"/>
    </row>
    <row r="160" spans="3:183" s="22" customFormat="1" x14ac:dyDescent="0.25">
      <c r="C160" s="23"/>
      <c r="D160" s="23"/>
      <c r="E160" s="23"/>
      <c r="F160" s="24"/>
      <c r="G160" s="25"/>
      <c r="H160" s="38"/>
      <c r="I160" s="38"/>
      <c r="J160" s="38"/>
      <c r="K160" s="38"/>
      <c r="L160" s="259"/>
      <c r="M160" s="259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Y160" s="38"/>
      <c r="AZ160" s="38"/>
      <c r="BA160" s="38"/>
      <c r="BB160" s="38"/>
      <c r="BC160" s="38"/>
      <c r="BD160" s="38"/>
      <c r="BE160" s="38"/>
      <c r="BF160" s="38"/>
      <c r="BG160" s="38"/>
      <c r="BH160" s="38"/>
      <c r="BI160" s="38"/>
      <c r="BJ160" s="38"/>
      <c r="BK160" s="38"/>
      <c r="BL160" s="38"/>
      <c r="BM160" s="38"/>
      <c r="BN160" s="38"/>
      <c r="BO160" s="38"/>
      <c r="BP160" s="38"/>
      <c r="BQ160" s="38"/>
      <c r="BR160" s="38"/>
      <c r="BS160" s="38"/>
      <c r="BT160" s="38"/>
      <c r="BU160" s="38"/>
      <c r="BV160" s="38"/>
      <c r="BW160" s="38"/>
      <c r="BX160" s="38"/>
      <c r="BY160" s="38"/>
      <c r="BZ160" s="38"/>
      <c r="CA160" s="38"/>
      <c r="CB160" s="38"/>
      <c r="CC160" s="38"/>
      <c r="CD160" s="38"/>
      <c r="CE160" s="38"/>
      <c r="CF160" s="38"/>
      <c r="CG160" s="38"/>
      <c r="CH160" s="38"/>
      <c r="CI160" s="38"/>
      <c r="CJ160" s="38"/>
      <c r="CK160" s="38"/>
      <c r="CL160" s="38"/>
      <c r="CM160" s="38"/>
      <c r="CN160" s="38"/>
      <c r="CO160" s="38"/>
      <c r="CP160" s="38"/>
      <c r="CQ160" s="38"/>
      <c r="CR160" s="38"/>
      <c r="CS160" s="38"/>
      <c r="CT160" s="38"/>
      <c r="CU160" s="38"/>
      <c r="CV160" s="38"/>
      <c r="CW160" s="38"/>
      <c r="CX160" s="38"/>
      <c r="CY160" s="38"/>
      <c r="CZ160" s="38"/>
      <c r="DA160" s="38"/>
      <c r="DB160" s="38"/>
      <c r="DC160" s="38"/>
      <c r="DD160" s="38"/>
      <c r="DE160" s="38"/>
      <c r="DF160" s="38"/>
      <c r="DG160" s="38"/>
      <c r="DH160" s="38"/>
      <c r="DI160" s="38"/>
      <c r="DJ160" s="38"/>
      <c r="DK160" s="38"/>
      <c r="DL160" s="38"/>
      <c r="DM160" s="38"/>
      <c r="DN160" s="38"/>
      <c r="DO160" s="38"/>
      <c r="DP160" s="38"/>
      <c r="DQ160" s="38"/>
      <c r="DR160" s="38"/>
      <c r="DS160" s="38"/>
      <c r="DT160" s="38"/>
      <c r="DU160" s="38"/>
      <c r="DV160" s="38"/>
      <c r="DW160" s="38"/>
      <c r="DX160" s="38"/>
      <c r="DY160" s="38"/>
      <c r="DZ160" s="38"/>
      <c r="EA160" s="38"/>
      <c r="EB160" s="38"/>
      <c r="EC160" s="38"/>
      <c r="ED160" s="38"/>
      <c r="EE160" s="38"/>
      <c r="EF160" s="38"/>
      <c r="EG160" s="38"/>
      <c r="EH160" s="38"/>
      <c r="EI160" s="38"/>
      <c r="EJ160" s="38"/>
      <c r="EK160" s="38"/>
      <c r="EL160" s="38"/>
      <c r="EM160" s="38"/>
      <c r="EN160" s="38"/>
      <c r="EO160" s="38"/>
      <c r="EP160" s="38"/>
      <c r="EQ160" s="38"/>
      <c r="ER160" s="38"/>
      <c r="ES160" s="38"/>
      <c r="ET160" s="38"/>
      <c r="EU160" s="38"/>
      <c r="EV160" s="38"/>
      <c r="EW160" s="38"/>
      <c r="EX160" s="38"/>
      <c r="EY160" s="38"/>
      <c r="EZ160" s="38"/>
      <c r="FA160" s="38"/>
      <c r="FB160" s="38"/>
      <c r="FC160" s="38"/>
      <c r="FD160" s="38"/>
      <c r="FE160" s="38"/>
      <c r="FF160" s="38"/>
      <c r="FG160" s="38"/>
      <c r="FH160" s="38"/>
      <c r="FI160" s="38"/>
      <c r="FJ160" s="38"/>
      <c r="FK160" s="38"/>
      <c r="FL160" s="38"/>
      <c r="FM160" s="38"/>
      <c r="FN160" s="38"/>
      <c r="FO160" s="38"/>
      <c r="FP160" s="38"/>
      <c r="FQ160" s="38"/>
      <c r="FR160" s="38"/>
      <c r="FS160" s="38"/>
      <c r="FT160" s="38"/>
      <c r="FU160" s="38"/>
      <c r="FV160" s="38"/>
      <c r="FW160" s="38"/>
      <c r="FX160" s="38"/>
      <c r="FY160" s="38"/>
      <c r="FZ160" s="38"/>
      <c r="GA160" s="38"/>
    </row>
    <row r="161" spans="3:183" s="22" customFormat="1" x14ac:dyDescent="0.25">
      <c r="C161" s="23"/>
      <c r="D161" s="23"/>
      <c r="E161" s="23"/>
      <c r="F161" s="24"/>
      <c r="G161" s="25"/>
      <c r="H161" s="38"/>
      <c r="I161" s="38"/>
      <c r="J161" s="38"/>
      <c r="K161" s="38"/>
      <c r="L161" s="259"/>
      <c r="M161" s="259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  <c r="AZ161" s="38"/>
      <c r="BA161" s="38"/>
      <c r="BB161" s="38"/>
      <c r="BC161" s="38"/>
      <c r="BD161" s="38"/>
      <c r="BE161" s="38"/>
      <c r="BF161" s="38"/>
      <c r="BG161" s="38"/>
      <c r="BH161" s="38"/>
      <c r="BI161" s="38"/>
      <c r="BJ161" s="38"/>
      <c r="BK161" s="38"/>
      <c r="BL161" s="38"/>
      <c r="BM161" s="38"/>
      <c r="BN161" s="38"/>
      <c r="BO161" s="38"/>
      <c r="BP161" s="38"/>
      <c r="BQ161" s="38"/>
      <c r="BR161" s="38"/>
      <c r="BS161" s="38"/>
      <c r="BT161" s="38"/>
      <c r="BU161" s="38"/>
      <c r="BV161" s="38"/>
      <c r="BW161" s="38"/>
      <c r="BX161" s="38"/>
      <c r="BY161" s="38"/>
      <c r="BZ161" s="38"/>
      <c r="CA161" s="38"/>
      <c r="CB161" s="38"/>
      <c r="CC161" s="38"/>
      <c r="CD161" s="38"/>
      <c r="CE161" s="38"/>
      <c r="CF161" s="38"/>
      <c r="CG161" s="38"/>
      <c r="CH161" s="38"/>
      <c r="CI161" s="38"/>
      <c r="CJ161" s="38"/>
      <c r="CK161" s="38"/>
      <c r="CL161" s="38"/>
      <c r="CM161" s="38"/>
      <c r="CN161" s="38"/>
      <c r="CO161" s="38"/>
      <c r="CP161" s="38"/>
      <c r="CQ161" s="38"/>
      <c r="CR161" s="38"/>
      <c r="CS161" s="38"/>
      <c r="CT161" s="38"/>
      <c r="CU161" s="38"/>
      <c r="CV161" s="38"/>
      <c r="CW161" s="38"/>
      <c r="CX161" s="38"/>
      <c r="CY161" s="38"/>
      <c r="CZ161" s="38"/>
      <c r="DA161" s="38"/>
      <c r="DB161" s="38"/>
      <c r="DC161" s="38"/>
      <c r="DD161" s="38"/>
      <c r="DE161" s="38"/>
      <c r="DF161" s="38"/>
      <c r="DG161" s="38"/>
      <c r="DH161" s="38"/>
      <c r="DI161" s="38"/>
      <c r="DJ161" s="38"/>
      <c r="DK161" s="38"/>
      <c r="DL161" s="38"/>
      <c r="DM161" s="38"/>
      <c r="DN161" s="38"/>
      <c r="DO161" s="38"/>
      <c r="DP161" s="38"/>
      <c r="DQ161" s="38"/>
      <c r="DR161" s="38"/>
      <c r="DS161" s="38"/>
      <c r="DT161" s="38"/>
      <c r="DU161" s="38"/>
      <c r="DV161" s="38"/>
      <c r="DW161" s="38"/>
      <c r="DX161" s="38"/>
      <c r="DY161" s="38"/>
      <c r="DZ161" s="38"/>
      <c r="EA161" s="38"/>
      <c r="EB161" s="38"/>
      <c r="EC161" s="38"/>
      <c r="ED161" s="38"/>
      <c r="EE161" s="38"/>
      <c r="EF161" s="38"/>
      <c r="EG161" s="38"/>
      <c r="EH161" s="38"/>
      <c r="EI161" s="38"/>
      <c r="EJ161" s="38"/>
      <c r="EK161" s="38"/>
      <c r="EL161" s="38"/>
      <c r="EM161" s="38"/>
      <c r="EN161" s="38"/>
      <c r="EO161" s="38"/>
      <c r="EP161" s="38"/>
      <c r="EQ161" s="38"/>
      <c r="ER161" s="38"/>
      <c r="ES161" s="38"/>
      <c r="ET161" s="38"/>
      <c r="EU161" s="38"/>
      <c r="EV161" s="38"/>
      <c r="EW161" s="38"/>
      <c r="EX161" s="38"/>
      <c r="EY161" s="38"/>
      <c r="EZ161" s="38"/>
      <c r="FA161" s="38"/>
      <c r="FB161" s="38"/>
      <c r="FC161" s="38"/>
      <c r="FD161" s="38"/>
      <c r="FE161" s="38"/>
      <c r="FF161" s="38"/>
      <c r="FG161" s="38"/>
      <c r="FH161" s="38"/>
      <c r="FI161" s="38"/>
      <c r="FJ161" s="38"/>
      <c r="FK161" s="38"/>
      <c r="FL161" s="38"/>
      <c r="FM161" s="38"/>
      <c r="FN161" s="38"/>
      <c r="FO161" s="38"/>
      <c r="FP161" s="38"/>
      <c r="FQ161" s="38"/>
      <c r="FR161" s="38"/>
      <c r="FS161" s="38"/>
      <c r="FT161" s="38"/>
      <c r="FU161" s="38"/>
      <c r="FV161" s="38"/>
      <c r="FW161" s="38"/>
      <c r="FX161" s="38"/>
      <c r="FY161" s="38"/>
      <c r="FZ161" s="38"/>
      <c r="GA161" s="38"/>
    </row>
    <row r="162" spans="3:183" s="22" customFormat="1" x14ac:dyDescent="0.25">
      <c r="C162" s="23"/>
      <c r="D162" s="23"/>
      <c r="E162" s="23"/>
      <c r="F162" s="24"/>
      <c r="G162" s="25"/>
      <c r="H162" s="38"/>
      <c r="I162" s="38"/>
      <c r="J162" s="38"/>
      <c r="K162" s="38"/>
      <c r="L162" s="259"/>
      <c r="M162" s="259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  <c r="AY162" s="38"/>
      <c r="AZ162" s="38"/>
      <c r="BA162" s="38"/>
      <c r="BB162" s="38"/>
      <c r="BC162" s="38"/>
      <c r="BD162" s="38"/>
      <c r="BE162" s="38"/>
      <c r="BF162" s="38"/>
      <c r="BG162" s="38"/>
      <c r="BH162" s="38"/>
      <c r="BI162" s="38"/>
      <c r="BJ162" s="38"/>
      <c r="BK162" s="38"/>
      <c r="BL162" s="38"/>
      <c r="BM162" s="38"/>
      <c r="BN162" s="38"/>
      <c r="BO162" s="38"/>
      <c r="BP162" s="38"/>
      <c r="BQ162" s="38"/>
      <c r="BR162" s="38"/>
      <c r="BS162" s="38"/>
      <c r="BT162" s="38"/>
      <c r="BU162" s="38"/>
      <c r="BV162" s="38"/>
      <c r="BW162" s="38"/>
      <c r="BX162" s="38"/>
      <c r="BY162" s="38"/>
      <c r="BZ162" s="38"/>
      <c r="CA162" s="38"/>
      <c r="CB162" s="38"/>
      <c r="CC162" s="38"/>
      <c r="CD162" s="38"/>
      <c r="CE162" s="38"/>
      <c r="CF162" s="38"/>
      <c r="CG162" s="38"/>
      <c r="CH162" s="38"/>
      <c r="CI162" s="38"/>
      <c r="CJ162" s="38"/>
      <c r="CK162" s="38"/>
      <c r="CL162" s="38"/>
      <c r="CM162" s="38"/>
      <c r="CN162" s="38"/>
      <c r="CO162" s="38"/>
      <c r="CP162" s="38"/>
      <c r="CQ162" s="38"/>
      <c r="CR162" s="38"/>
      <c r="CS162" s="38"/>
      <c r="CT162" s="38"/>
      <c r="CU162" s="38"/>
      <c r="CV162" s="38"/>
      <c r="CW162" s="38"/>
      <c r="CX162" s="38"/>
      <c r="CY162" s="38"/>
      <c r="CZ162" s="38"/>
      <c r="DA162" s="38"/>
      <c r="DB162" s="38"/>
      <c r="DC162" s="38"/>
      <c r="DD162" s="38"/>
      <c r="DE162" s="38"/>
      <c r="DF162" s="38"/>
      <c r="DG162" s="38"/>
      <c r="DH162" s="38"/>
      <c r="DI162" s="38"/>
      <c r="DJ162" s="38"/>
      <c r="DK162" s="38"/>
      <c r="DL162" s="38"/>
      <c r="DM162" s="38"/>
      <c r="DN162" s="38"/>
      <c r="DO162" s="38"/>
      <c r="DP162" s="38"/>
      <c r="DQ162" s="38"/>
      <c r="DR162" s="38"/>
      <c r="DS162" s="38"/>
      <c r="DT162" s="38"/>
      <c r="DU162" s="38"/>
      <c r="DV162" s="38"/>
      <c r="DW162" s="38"/>
      <c r="DX162" s="38"/>
      <c r="DY162" s="38"/>
      <c r="DZ162" s="38"/>
      <c r="EA162" s="38"/>
      <c r="EB162" s="38"/>
      <c r="EC162" s="38"/>
      <c r="ED162" s="38"/>
      <c r="EE162" s="38"/>
      <c r="EF162" s="38"/>
      <c r="EG162" s="38"/>
      <c r="EH162" s="38"/>
      <c r="EI162" s="38"/>
      <c r="EJ162" s="38"/>
      <c r="EK162" s="38"/>
      <c r="EL162" s="38"/>
      <c r="EM162" s="38"/>
      <c r="EN162" s="38"/>
      <c r="EO162" s="38"/>
      <c r="EP162" s="38"/>
      <c r="EQ162" s="38"/>
      <c r="ER162" s="38"/>
      <c r="ES162" s="38"/>
      <c r="ET162" s="38"/>
      <c r="EU162" s="38"/>
      <c r="EV162" s="38"/>
      <c r="EW162" s="38"/>
      <c r="EX162" s="38"/>
      <c r="EY162" s="38"/>
      <c r="EZ162" s="38"/>
      <c r="FA162" s="38"/>
      <c r="FB162" s="38"/>
      <c r="FC162" s="38"/>
      <c r="FD162" s="38"/>
      <c r="FE162" s="38"/>
      <c r="FF162" s="38"/>
      <c r="FG162" s="38"/>
      <c r="FH162" s="38"/>
      <c r="FI162" s="38"/>
      <c r="FJ162" s="38"/>
      <c r="FK162" s="38"/>
      <c r="FL162" s="38"/>
      <c r="FM162" s="38"/>
      <c r="FN162" s="38"/>
      <c r="FO162" s="38"/>
      <c r="FP162" s="38"/>
      <c r="FQ162" s="38"/>
      <c r="FR162" s="38"/>
      <c r="FS162" s="38"/>
      <c r="FT162" s="38"/>
      <c r="FU162" s="38"/>
      <c r="FV162" s="38"/>
      <c r="FW162" s="38"/>
      <c r="FX162" s="38"/>
      <c r="FY162" s="38"/>
      <c r="FZ162" s="38"/>
      <c r="GA162" s="38"/>
    </row>
    <row r="163" spans="3:183" s="22" customFormat="1" x14ac:dyDescent="0.25">
      <c r="C163" s="23"/>
      <c r="D163" s="23"/>
      <c r="E163" s="23"/>
      <c r="F163" s="24"/>
      <c r="G163" s="25"/>
      <c r="H163" s="38"/>
      <c r="I163" s="38"/>
      <c r="J163" s="38"/>
      <c r="K163" s="38"/>
      <c r="L163" s="259"/>
      <c r="M163" s="259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Y163" s="38"/>
      <c r="AZ163" s="38"/>
      <c r="BA163" s="38"/>
      <c r="BB163" s="38"/>
      <c r="BC163" s="38"/>
      <c r="BD163" s="38"/>
      <c r="BE163" s="38"/>
      <c r="BF163" s="38"/>
      <c r="BG163" s="38"/>
      <c r="BH163" s="38"/>
      <c r="BI163" s="38"/>
      <c r="BJ163" s="38"/>
      <c r="BK163" s="38"/>
      <c r="BL163" s="38"/>
      <c r="BM163" s="38"/>
      <c r="BN163" s="38"/>
      <c r="BO163" s="38"/>
      <c r="BP163" s="38"/>
      <c r="BQ163" s="38"/>
      <c r="BR163" s="38"/>
      <c r="BS163" s="38"/>
      <c r="BT163" s="38"/>
      <c r="BU163" s="38"/>
      <c r="BV163" s="38"/>
      <c r="BW163" s="38"/>
      <c r="BX163" s="38"/>
      <c r="BY163" s="38"/>
      <c r="BZ163" s="38"/>
      <c r="CA163" s="38"/>
      <c r="CB163" s="38"/>
      <c r="CC163" s="38"/>
      <c r="CD163" s="38"/>
      <c r="CE163" s="38"/>
      <c r="CF163" s="38"/>
      <c r="CG163" s="38"/>
      <c r="CH163" s="38"/>
      <c r="CI163" s="38"/>
      <c r="CJ163" s="38"/>
      <c r="CK163" s="38"/>
      <c r="CL163" s="38"/>
      <c r="CM163" s="38"/>
      <c r="CN163" s="38"/>
      <c r="CO163" s="38"/>
      <c r="CP163" s="38"/>
      <c r="CQ163" s="38"/>
      <c r="CR163" s="38"/>
      <c r="CS163" s="38"/>
      <c r="CT163" s="38"/>
      <c r="CU163" s="38"/>
      <c r="CV163" s="38"/>
      <c r="CW163" s="38"/>
      <c r="CX163" s="38"/>
      <c r="CY163" s="38"/>
      <c r="CZ163" s="38"/>
      <c r="DA163" s="38"/>
      <c r="DB163" s="38"/>
      <c r="DC163" s="38"/>
      <c r="DD163" s="38"/>
      <c r="DE163" s="38"/>
      <c r="DF163" s="38"/>
      <c r="DG163" s="38"/>
      <c r="DH163" s="38"/>
      <c r="DI163" s="38"/>
      <c r="DJ163" s="38"/>
      <c r="DK163" s="38"/>
      <c r="DL163" s="38"/>
      <c r="DM163" s="38"/>
      <c r="DN163" s="38"/>
      <c r="DO163" s="38"/>
      <c r="DP163" s="38"/>
      <c r="DQ163" s="38"/>
      <c r="DR163" s="38"/>
      <c r="DS163" s="38"/>
      <c r="DT163" s="38"/>
      <c r="DU163" s="38"/>
      <c r="DV163" s="38"/>
      <c r="DW163" s="38"/>
      <c r="DX163" s="38"/>
      <c r="DY163" s="38"/>
      <c r="DZ163" s="38"/>
      <c r="EA163" s="38"/>
      <c r="EB163" s="38"/>
      <c r="EC163" s="38"/>
      <c r="ED163" s="38"/>
      <c r="EE163" s="38"/>
      <c r="EF163" s="38"/>
      <c r="EG163" s="38"/>
      <c r="EH163" s="38"/>
      <c r="EI163" s="38"/>
      <c r="EJ163" s="38"/>
      <c r="EK163" s="38"/>
      <c r="EL163" s="38"/>
      <c r="EM163" s="38"/>
      <c r="EN163" s="38"/>
      <c r="EO163" s="38"/>
      <c r="EP163" s="38"/>
      <c r="EQ163" s="38"/>
      <c r="ER163" s="38"/>
      <c r="ES163" s="38"/>
      <c r="ET163" s="38"/>
      <c r="EU163" s="38"/>
      <c r="EV163" s="38"/>
      <c r="EW163" s="38"/>
      <c r="EX163" s="38"/>
      <c r="EY163" s="38"/>
      <c r="EZ163" s="38"/>
      <c r="FA163" s="38"/>
      <c r="FB163" s="38"/>
      <c r="FC163" s="38"/>
      <c r="FD163" s="38"/>
      <c r="FE163" s="38"/>
      <c r="FF163" s="38"/>
      <c r="FG163" s="38"/>
      <c r="FH163" s="38"/>
      <c r="FI163" s="38"/>
      <c r="FJ163" s="38"/>
      <c r="FK163" s="38"/>
      <c r="FL163" s="38"/>
      <c r="FM163" s="38"/>
      <c r="FN163" s="38"/>
      <c r="FO163" s="38"/>
      <c r="FP163" s="38"/>
      <c r="FQ163" s="38"/>
      <c r="FR163" s="38"/>
      <c r="FS163" s="38"/>
      <c r="FT163" s="38"/>
      <c r="FU163" s="38"/>
      <c r="FV163" s="38"/>
      <c r="FW163" s="38"/>
      <c r="FX163" s="38"/>
      <c r="FY163" s="38"/>
      <c r="FZ163" s="38"/>
      <c r="GA163" s="38"/>
    </row>
    <row r="164" spans="3:183" s="22" customFormat="1" x14ac:dyDescent="0.25">
      <c r="C164" s="23"/>
      <c r="D164" s="23"/>
      <c r="E164" s="23"/>
      <c r="F164" s="24"/>
      <c r="G164" s="25"/>
      <c r="H164" s="38"/>
      <c r="I164" s="38"/>
      <c r="J164" s="38"/>
      <c r="K164" s="38"/>
      <c r="L164" s="259"/>
      <c r="M164" s="259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  <c r="AY164" s="38"/>
      <c r="AZ164" s="38"/>
      <c r="BA164" s="38"/>
      <c r="BB164" s="38"/>
      <c r="BC164" s="38"/>
      <c r="BD164" s="38"/>
      <c r="BE164" s="38"/>
      <c r="BF164" s="38"/>
      <c r="BG164" s="38"/>
      <c r="BH164" s="38"/>
      <c r="BI164" s="38"/>
      <c r="BJ164" s="38"/>
      <c r="BK164" s="38"/>
      <c r="BL164" s="38"/>
      <c r="BM164" s="38"/>
      <c r="BN164" s="38"/>
      <c r="BO164" s="38"/>
      <c r="BP164" s="38"/>
      <c r="BQ164" s="38"/>
      <c r="BR164" s="38"/>
      <c r="BS164" s="38"/>
      <c r="BT164" s="38"/>
      <c r="BU164" s="38"/>
      <c r="BV164" s="38"/>
      <c r="BW164" s="38"/>
      <c r="BX164" s="38"/>
      <c r="BY164" s="38"/>
      <c r="BZ164" s="38"/>
      <c r="CA164" s="38"/>
      <c r="CB164" s="38"/>
      <c r="CC164" s="38"/>
      <c r="CD164" s="38"/>
      <c r="CE164" s="38"/>
      <c r="CF164" s="38"/>
      <c r="CG164" s="38"/>
      <c r="CH164" s="38"/>
      <c r="CI164" s="38"/>
      <c r="CJ164" s="38"/>
      <c r="CK164" s="38"/>
      <c r="CL164" s="38"/>
      <c r="CM164" s="38"/>
      <c r="CN164" s="38"/>
      <c r="CO164" s="38"/>
      <c r="CP164" s="38"/>
      <c r="CQ164" s="38"/>
      <c r="CR164" s="38"/>
      <c r="CS164" s="38"/>
      <c r="CT164" s="38"/>
      <c r="CU164" s="38"/>
      <c r="CV164" s="38"/>
      <c r="CW164" s="38"/>
      <c r="CX164" s="38"/>
      <c r="CY164" s="38"/>
      <c r="CZ164" s="38"/>
      <c r="DA164" s="38"/>
      <c r="DB164" s="38"/>
      <c r="DC164" s="38"/>
      <c r="DD164" s="38"/>
      <c r="DE164" s="38"/>
      <c r="DF164" s="38"/>
      <c r="DG164" s="38"/>
      <c r="DH164" s="38"/>
      <c r="DI164" s="38"/>
      <c r="DJ164" s="38"/>
      <c r="DK164" s="38"/>
      <c r="DL164" s="38"/>
      <c r="DM164" s="38"/>
      <c r="DN164" s="38"/>
      <c r="DO164" s="38"/>
      <c r="DP164" s="38"/>
      <c r="DQ164" s="38"/>
      <c r="DR164" s="38"/>
      <c r="DS164" s="38"/>
      <c r="DT164" s="38"/>
      <c r="DU164" s="38"/>
      <c r="DV164" s="38"/>
      <c r="DW164" s="38"/>
      <c r="DX164" s="38"/>
      <c r="DY164" s="38"/>
      <c r="DZ164" s="38"/>
      <c r="EA164" s="38"/>
      <c r="EB164" s="38"/>
      <c r="EC164" s="38"/>
      <c r="ED164" s="38"/>
      <c r="EE164" s="38"/>
      <c r="EF164" s="38"/>
      <c r="EG164" s="38"/>
      <c r="EH164" s="38"/>
      <c r="EI164" s="38"/>
      <c r="EJ164" s="38"/>
      <c r="EK164" s="38"/>
      <c r="EL164" s="38"/>
      <c r="EM164" s="38"/>
      <c r="EN164" s="38"/>
      <c r="EO164" s="38"/>
      <c r="EP164" s="38"/>
      <c r="EQ164" s="38"/>
      <c r="ER164" s="38"/>
      <c r="ES164" s="38"/>
      <c r="ET164" s="38"/>
      <c r="EU164" s="38"/>
      <c r="EV164" s="38"/>
      <c r="EW164" s="38"/>
      <c r="EX164" s="38"/>
      <c r="EY164" s="38"/>
      <c r="EZ164" s="38"/>
      <c r="FA164" s="38"/>
      <c r="FB164" s="38"/>
      <c r="FC164" s="38"/>
      <c r="FD164" s="38"/>
      <c r="FE164" s="38"/>
      <c r="FF164" s="38"/>
      <c r="FG164" s="38"/>
      <c r="FH164" s="38"/>
      <c r="FI164" s="38"/>
      <c r="FJ164" s="38"/>
      <c r="FK164" s="38"/>
      <c r="FL164" s="38"/>
      <c r="FM164" s="38"/>
      <c r="FN164" s="38"/>
      <c r="FO164" s="38"/>
      <c r="FP164" s="38"/>
      <c r="FQ164" s="38"/>
      <c r="FR164" s="38"/>
      <c r="FS164" s="38"/>
      <c r="FT164" s="38"/>
      <c r="FU164" s="38"/>
      <c r="FV164" s="38"/>
      <c r="FW164" s="38"/>
      <c r="FX164" s="38"/>
      <c r="FY164" s="38"/>
      <c r="FZ164" s="38"/>
      <c r="GA164" s="38"/>
    </row>
    <row r="165" spans="3:183" s="22" customFormat="1" x14ac:dyDescent="0.25">
      <c r="C165" s="23"/>
      <c r="D165" s="23"/>
      <c r="E165" s="23"/>
      <c r="F165" s="24"/>
      <c r="G165" s="25"/>
      <c r="H165" s="38"/>
      <c r="I165" s="38"/>
      <c r="J165" s="38"/>
      <c r="K165" s="38"/>
      <c r="L165" s="259"/>
      <c r="M165" s="259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  <c r="AY165" s="38"/>
      <c r="AZ165" s="38"/>
      <c r="BA165" s="38"/>
      <c r="BB165" s="38"/>
      <c r="BC165" s="38"/>
      <c r="BD165" s="38"/>
      <c r="BE165" s="38"/>
      <c r="BF165" s="38"/>
      <c r="BG165" s="38"/>
      <c r="BH165" s="38"/>
      <c r="BI165" s="38"/>
      <c r="BJ165" s="38"/>
      <c r="BK165" s="38"/>
      <c r="BL165" s="38"/>
      <c r="BM165" s="38"/>
      <c r="BN165" s="38"/>
      <c r="BO165" s="38"/>
      <c r="BP165" s="38"/>
      <c r="BQ165" s="38"/>
      <c r="BR165" s="38"/>
      <c r="BS165" s="38"/>
      <c r="BT165" s="38"/>
      <c r="BU165" s="38"/>
      <c r="BV165" s="38"/>
      <c r="BW165" s="38"/>
      <c r="BX165" s="38"/>
      <c r="BY165" s="38"/>
      <c r="BZ165" s="38"/>
      <c r="CA165" s="38"/>
      <c r="CB165" s="38"/>
      <c r="CC165" s="38"/>
      <c r="CD165" s="38"/>
      <c r="CE165" s="38"/>
      <c r="CF165" s="38"/>
      <c r="CG165" s="38"/>
      <c r="CH165" s="38"/>
      <c r="CI165" s="38"/>
      <c r="CJ165" s="38"/>
      <c r="CK165" s="38"/>
      <c r="CL165" s="38"/>
      <c r="CM165" s="38"/>
      <c r="CN165" s="38"/>
      <c r="CO165" s="38"/>
      <c r="CP165" s="38"/>
      <c r="CQ165" s="38"/>
      <c r="CR165" s="38"/>
      <c r="CS165" s="38"/>
      <c r="CT165" s="38"/>
      <c r="CU165" s="38"/>
      <c r="CV165" s="38"/>
      <c r="CW165" s="38"/>
      <c r="CX165" s="38"/>
      <c r="CY165" s="38"/>
      <c r="CZ165" s="38"/>
      <c r="DA165" s="38"/>
      <c r="DB165" s="38"/>
      <c r="DC165" s="38"/>
      <c r="DD165" s="38"/>
      <c r="DE165" s="38"/>
      <c r="DF165" s="38"/>
      <c r="DG165" s="38"/>
      <c r="DH165" s="38"/>
      <c r="DI165" s="38"/>
      <c r="DJ165" s="38"/>
      <c r="DK165" s="38"/>
      <c r="DL165" s="38"/>
      <c r="DM165" s="38"/>
      <c r="DN165" s="38"/>
      <c r="DO165" s="38"/>
      <c r="DP165" s="38"/>
      <c r="DQ165" s="38"/>
      <c r="DR165" s="38"/>
      <c r="DS165" s="38"/>
      <c r="DT165" s="38"/>
      <c r="DU165" s="38"/>
      <c r="DV165" s="38"/>
      <c r="DW165" s="38"/>
      <c r="DX165" s="38"/>
      <c r="DY165" s="38"/>
      <c r="DZ165" s="38"/>
      <c r="EA165" s="38"/>
      <c r="EB165" s="38"/>
      <c r="EC165" s="38"/>
      <c r="ED165" s="38"/>
      <c r="EE165" s="38"/>
      <c r="EF165" s="38"/>
      <c r="EG165" s="38"/>
      <c r="EH165" s="38"/>
      <c r="EI165" s="38"/>
      <c r="EJ165" s="38"/>
      <c r="EK165" s="38"/>
      <c r="EL165" s="38"/>
      <c r="EM165" s="38"/>
      <c r="EN165" s="38"/>
      <c r="EO165" s="38"/>
      <c r="EP165" s="38"/>
      <c r="EQ165" s="38"/>
      <c r="ER165" s="38"/>
      <c r="ES165" s="38"/>
      <c r="ET165" s="38"/>
      <c r="EU165" s="38"/>
      <c r="EV165" s="38"/>
      <c r="EW165" s="38"/>
      <c r="EX165" s="38"/>
      <c r="EY165" s="38"/>
      <c r="EZ165" s="38"/>
      <c r="FA165" s="38"/>
      <c r="FB165" s="38"/>
      <c r="FC165" s="38"/>
      <c r="FD165" s="38"/>
      <c r="FE165" s="38"/>
      <c r="FF165" s="38"/>
      <c r="FG165" s="38"/>
      <c r="FH165" s="38"/>
      <c r="FI165" s="38"/>
      <c r="FJ165" s="38"/>
      <c r="FK165" s="38"/>
      <c r="FL165" s="38"/>
      <c r="FM165" s="38"/>
      <c r="FN165" s="38"/>
      <c r="FO165" s="38"/>
      <c r="FP165" s="38"/>
      <c r="FQ165" s="38"/>
      <c r="FR165" s="38"/>
      <c r="FS165" s="38"/>
      <c r="FT165" s="38"/>
      <c r="FU165" s="38"/>
      <c r="FV165" s="38"/>
      <c r="FW165" s="38"/>
      <c r="FX165" s="38"/>
      <c r="FY165" s="38"/>
      <c r="FZ165" s="38"/>
      <c r="GA165" s="38"/>
    </row>
    <row r="166" spans="3:183" s="22" customFormat="1" x14ac:dyDescent="0.25">
      <c r="C166" s="23"/>
      <c r="D166" s="23"/>
      <c r="E166" s="23"/>
      <c r="F166" s="24"/>
      <c r="G166" s="25"/>
      <c r="H166" s="38"/>
      <c r="I166" s="38"/>
      <c r="J166" s="38"/>
      <c r="K166" s="38"/>
      <c r="L166" s="259"/>
      <c r="M166" s="259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  <c r="AZ166" s="38"/>
      <c r="BA166" s="38"/>
      <c r="BB166" s="38"/>
      <c r="BC166" s="38"/>
      <c r="BD166" s="38"/>
      <c r="BE166" s="38"/>
      <c r="BF166" s="38"/>
      <c r="BG166" s="38"/>
      <c r="BH166" s="38"/>
      <c r="BI166" s="38"/>
      <c r="BJ166" s="38"/>
      <c r="BK166" s="38"/>
      <c r="BL166" s="38"/>
      <c r="BM166" s="38"/>
      <c r="BN166" s="38"/>
      <c r="BO166" s="38"/>
      <c r="BP166" s="38"/>
      <c r="BQ166" s="38"/>
      <c r="BR166" s="38"/>
      <c r="BS166" s="38"/>
      <c r="BT166" s="38"/>
      <c r="BU166" s="38"/>
      <c r="BV166" s="38"/>
      <c r="BW166" s="38"/>
      <c r="BX166" s="38"/>
      <c r="BY166" s="38"/>
      <c r="BZ166" s="38"/>
      <c r="CA166" s="38"/>
      <c r="CB166" s="38"/>
      <c r="CC166" s="38"/>
      <c r="CD166" s="38"/>
      <c r="CE166" s="38"/>
      <c r="CF166" s="38"/>
      <c r="CG166" s="38"/>
      <c r="CH166" s="38"/>
      <c r="CI166" s="38"/>
      <c r="CJ166" s="38"/>
      <c r="CK166" s="38"/>
      <c r="CL166" s="38"/>
      <c r="CM166" s="38"/>
      <c r="CN166" s="38"/>
      <c r="CO166" s="38"/>
      <c r="CP166" s="38"/>
      <c r="CQ166" s="38"/>
      <c r="CR166" s="38"/>
      <c r="CS166" s="38"/>
      <c r="CT166" s="38"/>
      <c r="CU166" s="38"/>
      <c r="CV166" s="38"/>
      <c r="CW166" s="38"/>
      <c r="CX166" s="38"/>
      <c r="CY166" s="38"/>
      <c r="CZ166" s="38"/>
      <c r="DA166" s="38"/>
      <c r="DB166" s="38"/>
      <c r="DC166" s="38"/>
      <c r="DD166" s="38"/>
      <c r="DE166" s="38"/>
      <c r="DF166" s="38"/>
      <c r="DG166" s="38"/>
      <c r="DH166" s="38"/>
      <c r="DI166" s="38"/>
      <c r="DJ166" s="38"/>
      <c r="DK166" s="38"/>
      <c r="DL166" s="38"/>
      <c r="DM166" s="38"/>
      <c r="DN166" s="38"/>
      <c r="DO166" s="38"/>
      <c r="DP166" s="38"/>
      <c r="DQ166" s="38"/>
      <c r="DR166" s="38"/>
      <c r="DS166" s="38"/>
      <c r="DT166" s="38"/>
      <c r="DU166" s="38"/>
      <c r="DV166" s="38"/>
      <c r="DW166" s="38"/>
      <c r="DX166" s="38"/>
      <c r="DY166" s="38"/>
      <c r="DZ166" s="38"/>
      <c r="EA166" s="38"/>
      <c r="EB166" s="38"/>
      <c r="EC166" s="38"/>
      <c r="ED166" s="38"/>
      <c r="EE166" s="38"/>
      <c r="EF166" s="38"/>
      <c r="EG166" s="38"/>
      <c r="EH166" s="38"/>
      <c r="EI166" s="38"/>
      <c r="EJ166" s="38"/>
      <c r="EK166" s="38"/>
      <c r="EL166" s="38"/>
      <c r="EM166" s="38"/>
      <c r="EN166" s="38"/>
      <c r="EO166" s="38"/>
      <c r="EP166" s="38"/>
      <c r="EQ166" s="38"/>
      <c r="ER166" s="38"/>
      <c r="ES166" s="38"/>
      <c r="ET166" s="38"/>
      <c r="EU166" s="38"/>
      <c r="EV166" s="38"/>
      <c r="EW166" s="38"/>
      <c r="EX166" s="38"/>
      <c r="EY166" s="38"/>
      <c r="EZ166" s="38"/>
      <c r="FA166" s="38"/>
      <c r="FB166" s="38"/>
      <c r="FC166" s="38"/>
      <c r="FD166" s="38"/>
      <c r="FE166" s="38"/>
      <c r="FF166" s="38"/>
      <c r="FG166" s="38"/>
      <c r="FH166" s="38"/>
      <c r="FI166" s="38"/>
      <c r="FJ166" s="38"/>
      <c r="FK166" s="38"/>
      <c r="FL166" s="38"/>
      <c r="FM166" s="38"/>
      <c r="FN166" s="38"/>
      <c r="FO166" s="38"/>
      <c r="FP166" s="38"/>
      <c r="FQ166" s="38"/>
      <c r="FR166" s="38"/>
      <c r="FS166" s="38"/>
      <c r="FT166" s="38"/>
      <c r="FU166" s="38"/>
      <c r="FV166" s="38"/>
      <c r="FW166" s="38"/>
      <c r="FX166" s="38"/>
      <c r="FY166" s="38"/>
      <c r="FZ166" s="38"/>
      <c r="GA166" s="38"/>
    </row>
    <row r="167" spans="3:183" s="22" customFormat="1" x14ac:dyDescent="0.25">
      <c r="C167" s="23"/>
      <c r="D167" s="23"/>
      <c r="E167" s="23"/>
      <c r="F167" s="24"/>
      <c r="G167" s="25"/>
      <c r="H167" s="38"/>
      <c r="I167" s="38"/>
      <c r="J167" s="38"/>
      <c r="K167" s="38"/>
      <c r="L167" s="259"/>
      <c r="M167" s="259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  <c r="AY167" s="38"/>
      <c r="AZ167" s="38"/>
      <c r="BA167" s="38"/>
      <c r="BB167" s="38"/>
      <c r="BC167" s="38"/>
      <c r="BD167" s="38"/>
      <c r="BE167" s="38"/>
      <c r="BF167" s="38"/>
      <c r="BG167" s="38"/>
      <c r="BH167" s="38"/>
      <c r="BI167" s="38"/>
      <c r="BJ167" s="38"/>
      <c r="BK167" s="38"/>
      <c r="BL167" s="38"/>
      <c r="BM167" s="38"/>
      <c r="BN167" s="38"/>
      <c r="BO167" s="38"/>
      <c r="BP167" s="38"/>
      <c r="BQ167" s="38"/>
      <c r="BR167" s="38"/>
      <c r="BS167" s="38"/>
      <c r="BT167" s="38"/>
      <c r="BU167" s="38"/>
      <c r="BV167" s="38"/>
      <c r="BW167" s="38"/>
      <c r="BX167" s="38"/>
      <c r="BY167" s="38"/>
      <c r="BZ167" s="38"/>
      <c r="CA167" s="38"/>
      <c r="CB167" s="38"/>
      <c r="CC167" s="38"/>
      <c r="CD167" s="38"/>
      <c r="CE167" s="38"/>
      <c r="CF167" s="38"/>
      <c r="CG167" s="38"/>
      <c r="CH167" s="38"/>
      <c r="CI167" s="38"/>
      <c r="CJ167" s="38"/>
      <c r="CK167" s="38"/>
      <c r="CL167" s="38"/>
      <c r="CM167" s="38"/>
      <c r="CN167" s="38"/>
      <c r="CO167" s="38"/>
      <c r="CP167" s="38"/>
      <c r="CQ167" s="38"/>
      <c r="CR167" s="38"/>
      <c r="CS167" s="38"/>
      <c r="CT167" s="38"/>
      <c r="CU167" s="38"/>
      <c r="CV167" s="38"/>
      <c r="CW167" s="38"/>
      <c r="CX167" s="38"/>
      <c r="CY167" s="38"/>
      <c r="CZ167" s="38"/>
      <c r="DA167" s="38"/>
      <c r="DB167" s="38"/>
      <c r="DC167" s="38"/>
      <c r="DD167" s="38"/>
      <c r="DE167" s="38"/>
      <c r="DF167" s="38"/>
      <c r="DG167" s="38"/>
      <c r="DH167" s="38"/>
      <c r="DI167" s="38"/>
      <c r="DJ167" s="38"/>
      <c r="DK167" s="38"/>
      <c r="DL167" s="38"/>
      <c r="DM167" s="38"/>
      <c r="DN167" s="38"/>
      <c r="DO167" s="38"/>
      <c r="DP167" s="38"/>
      <c r="DQ167" s="38"/>
      <c r="DR167" s="38"/>
      <c r="DS167" s="38"/>
      <c r="DT167" s="38"/>
      <c r="DU167" s="38"/>
      <c r="DV167" s="38"/>
      <c r="DW167" s="38"/>
      <c r="DX167" s="38"/>
      <c r="DY167" s="38"/>
      <c r="DZ167" s="38"/>
      <c r="EA167" s="38"/>
      <c r="EB167" s="38"/>
      <c r="EC167" s="38"/>
      <c r="ED167" s="38"/>
      <c r="EE167" s="38"/>
      <c r="EF167" s="38"/>
      <c r="EG167" s="38"/>
      <c r="EH167" s="38"/>
      <c r="EI167" s="38"/>
      <c r="EJ167" s="38"/>
      <c r="EK167" s="38"/>
      <c r="EL167" s="38"/>
      <c r="EM167" s="38"/>
      <c r="EN167" s="38"/>
      <c r="EO167" s="38"/>
      <c r="EP167" s="38"/>
      <c r="EQ167" s="38"/>
      <c r="ER167" s="38"/>
      <c r="ES167" s="38"/>
      <c r="ET167" s="38"/>
      <c r="EU167" s="38"/>
      <c r="EV167" s="38"/>
      <c r="EW167" s="38"/>
      <c r="EX167" s="38"/>
      <c r="EY167" s="38"/>
      <c r="EZ167" s="38"/>
      <c r="FA167" s="38"/>
      <c r="FB167" s="38"/>
      <c r="FC167" s="38"/>
      <c r="FD167" s="38"/>
      <c r="FE167" s="38"/>
      <c r="FF167" s="38"/>
      <c r="FG167" s="38"/>
      <c r="FH167" s="38"/>
      <c r="FI167" s="38"/>
      <c r="FJ167" s="38"/>
      <c r="FK167" s="38"/>
      <c r="FL167" s="38"/>
      <c r="FM167" s="38"/>
      <c r="FN167" s="38"/>
      <c r="FO167" s="38"/>
      <c r="FP167" s="38"/>
      <c r="FQ167" s="38"/>
      <c r="FR167" s="38"/>
      <c r="FS167" s="38"/>
      <c r="FT167" s="38"/>
      <c r="FU167" s="38"/>
      <c r="FV167" s="38"/>
      <c r="FW167" s="38"/>
      <c r="FX167" s="38"/>
      <c r="FY167" s="38"/>
      <c r="FZ167" s="38"/>
      <c r="GA167" s="38"/>
    </row>
    <row r="168" spans="3:183" s="22" customFormat="1" x14ac:dyDescent="0.25">
      <c r="C168" s="23"/>
      <c r="D168" s="23"/>
      <c r="E168" s="23"/>
      <c r="F168" s="24"/>
      <c r="G168" s="25"/>
      <c r="H168" s="38"/>
      <c r="I168" s="38"/>
      <c r="J168" s="38"/>
      <c r="K168" s="38"/>
      <c r="L168" s="259"/>
      <c r="M168" s="259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  <c r="AY168" s="38"/>
      <c r="AZ168" s="38"/>
      <c r="BA168" s="38"/>
      <c r="BB168" s="38"/>
      <c r="BC168" s="38"/>
      <c r="BD168" s="38"/>
      <c r="BE168" s="38"/>
      <c r="BF168" s="38"/>
      <c r="BG168" s="38"/>
      <c r="BH168" s="38"/>
      <c r="BI168" s="38"/>
      <c r="BJ168" s="38"/>
      <c r="BK168" s="38"/>
      <c r="BL168" s="38"/>
      <c r="BM168" s="38"/>
      <c r="BN168" s="38"/>
      <c r="BO168" s="38"/>
      <c r="BP168" s="38"/>
      <c r="BQ168" s="38"/>
      <c r="BR168" s="38"/>
      <c r="BS168" s="38"/>
      <c r="BT168" s="38"/>
      <c r="BU168" s="38"/>
      <c r="BV168" s="38"/>
      <c r="BW168" s="38"/>
      <c r="BX168" s="38"/>
      <c r="BY168" s="38"/>
      <c r="BZ168" s="38"/>
      <c r="CA168" s="38"/>
      <c r="CB168" s="38"/>
      <c r="CC168" s="38"/>
      <c r="CD168" s="38"/>
      <c r="CE168" s="38"/>
      <c r="CF168" s="38"/>
      <c r="CG168" s="38"/>
      <c r="CH168" s="38"/>
      <c r="CI168" s="38"/>
      <c r="CJ168" s="38"/>
      <c r="CK168" s="38"/>
      <c r="CL168" s="38"/>
      <c r="CM168" s="38"/>
      <c r="CN168" s="38"/>
      <c r="CO168" s="38"/>
      <c r="CP168" s="38"/>
      <c r="CQ168" s="38"/>
      <c r="CR168" s="38"/>
      <c r="CS168" s="38"/>
      <c r="CT168" s="38"/>
      <c r="CU168" s="38"/>
      <c r="CV168" s="38"/>
      <c r="CW168" s="38"/>
      <c r="CX168" s="38"/>
      <c r="CY168" s="38"/>
      <c r="CZ168" s="38"/>
      <c r="DA168" s="38"/>
      <c r="DB168" s="38"/>
      <c r="DC168" s="38"/>
      <c r="DD168" s="38"/>
      <c r="DE168" s="38"/>
      <c r="DF168" s="38"/>
      <c r="DG168" s="38"/>
      <c r="DH168" s="38"/>
      <c r="DI168" s="38"/>
      <c r="DJ168" s="38"/>
      <c r="DK168" s="38"/>
      <c r="DL168" s="38"/>
      <c r="DM168" s="38"/>
      <c r="DN168" s="38"/>
      <c r="DO168" s="38"/>
      <c r="DP168" s="38"/>
      <c r="DQ168" s="38"/>
      <c r="DR168" s="38"/>
      <c r="DS168" s="38"/>
      <c r="DT168" s="38"/>
      <c r="DU168" s="38"/>
      <c r="DV168" s="38"/>
      <c r="DW168" s="38"/>
      <c r="DX168" s="38"/>
      <c r="DY168" s="38"/>
      <c r="DZ168" s="38"/>
      <c r="EA168" s="38"/>
      <c r="EB168" s="38"/>
      <c r="EC168" s="38"/>
      <c r="ED168" s="38"/>
      <c r="EE168" s="38"/>
      <c r="EF168" s="38"/>
      <c r="EG168" s="38"/>
      <c r="EH168" s="38"/>
      <c r="EI168" s="38"/>
      <c r="EJ168" s="38"/>
      <c r="EK168" s="38"/>
      <c r="EL168" s="38"/>
      <c r="EM168" s="38"/>
      <c r="EN168" s="38"/>
      <c r="EO168" s="38"/>
      <c r="EP168" s="38"/>
      <c r="EQ168" s="38"/>
      <c r="ER168" s="38"/>
      <c r="ES168" s="38"/>
      <c r="ET168" s="38"/>
      <c r="EU168" s="38"/>
      <c r="EV168" s="38"/>
      <c r="EW168" s="38"/>
      <c r="EX168" s="38"/>
      <c r="EY168" s="38"/>
      <c r="EZ168" s="38"/>
      <c r="FA168" s="38"/>
      <c r="FB168" s="38"/>
      <c r="FC168" s="38"/>
      <c r="FD168" s="38"/>
      <c r="FE168" s="38"/>
      <c r="FF168" s="38"/>
      <c r="FG168" s="38"/>
      <c r="FH168" s="38"/>
      <c r="FI168" s="38"/>
      <c r="FJ168" s="38"/>
      <c r="FK168" s="38"/>
      <c r="FL168" s="38"/>
      <c r="FM168" s="38"/>
      <c r="FN168" s="38"/>
      <c r="FO168" s="38"/>
      <c r="FP168" s="38"/>
      <c r="FQ168" s="38"/>
      <c r="FR168" s="38"/>
      <c r="FS168" s="38"/>
      <c r="FT168" s="38"/>
      <c r="FU168" s="38"/>
      <c r="FV168" s="38"/>
      <c r="FW168" s="38"/>
      <c r="FX168" s="38"/>
      <c r="FY168" s="38"/>
      <c r="FZ168" s="38"/>
      <c r="GA168" s="38"/>
    </row>
    <row r="169" spans="3:183" s="22" customFormat="1" x14ac:dyDescent="0.25">
      <c r="C169" s="23"/>
      <c r="D169" s="23"/>
      <c r="E169" s="23"/>
      <c r="F169" s="24"/>
      <c r="G169" s="25"/>
      <c r="H169" s="38"/>
      <c r="I169" s="38"/>
      <c r="J169" s="38"/>
      <c r="K169" s="38"/>
      <c r="L169" s="259"/>
      <c r="M169" s="259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  <c r="AY169" s="38"/>
      <c r="AZ169" s="38"/>
      <c r="BA169" s="38"/>
      <c r="BB169" s="38"/>
      <c r="BC169" s="38"/>
      <c r="BD169" s="38"/>
      <c r="BE169" s="38"/>
      <c r="BF169" s="38"/>
      <c r="BG169" s="38"/>
      <c r="BH169" s="38"/>
      <c r="BI169" s="38"/>
      <c r="BJ169" s="38"/>
      <c r="BK169" s="38"/>
      <c r="BL169" s="38"/>
      <c r="BM169" s="38"/>
      <c r="BN169" s="38"/>
      <c r="BO169" s="38"/>
      <c r="BP169" s="38"/>
      <c r="BQ169" s="38"/>
      <c r="BR169" s="38"/>
      <c r="BS169" s="38"/>
      <c r="BT169" s="38"/>
      <c r="BU169" s="38"/>
      <c r="BV169" s="38"/>
      <c r="BW169" s="38"/>
      <c r="BX169" s="38"/>
      <c r="BY169" s="38"/>
      <c r="BZ169" s="38"/>
      <c r="CA169" s="38"/>
      <c r="CB169" s="38"/>
      <c r="CC169" s="38"/>
      <c r="CD169" s="38"/>
      <c r="CE169" s="38"/>
      <c r="CF169" s="38"/>
      <c r="CG169" s="38"/>
      <c r="CH169" s="38"/>
      <c r="CI169" s="38"/>
      <c r="CJ169" s="38"/>
      <c r="CK169" s="38"/>
      <c r="CL169" s="38"/>
      <c r="CM169" s="38"/>
      <c r="CN169" s="38"/>
      <c r="CO169" s="38"/>
      <c r="CP169" s="38"/>
      <c r="CQ169" s="38"/>
      <c r="CR169" s="38"/>
      <c r="CS169" s="38"/>
      <c r="CT169" s="38"/>
      <c r="CU169" s="38"/>
      <c r="CV169" s="38"/>
      <c r="CW169" s="38"/>
      <c r="CX169" s="38"/>
      <c r="CY169" s="38"/>
      <c r="CZ169" s="38"/>
      <c r="DA169" s="38"/>
      <c r="DB169" s="38"/>
      <c r="DC169" s="38"/>
      <c r="DD169" s="38"/>
      <c r="DE169" s="38"/>
      <c r="DF169" s="38"/>
      <c r="DG169" s="38"/>
      <c r="DH169" s="38"/>
      <c r="DI169" s="38"/>
      <c r="DJ169" s="38"/>
      <c r="DK169" s="38"/>
      <c r="DL169" s="38"/>
      <c r="DM169" s="38"/>
      <c r="DN169" s="38"/>
      <c r="DO169" s="38"/>
      <c r="DP169" s="38"/>
      <c r="DQ169" s="38"/>
      <c r="DR169" s="38"/>
      <c r="DS169" s="38"/>
      <c r="DT169" s="38"/>
      <c r="DU169" s="38"/>
      <c r="DV169" s="38"/>
      <c r="DW169" s="38"/>
      <c r="DX169" s="38"/>
      <c r="DY169" s="38"/>
      <c r="DZ169" s="38"/>
      <c r="EA169" s="38"/>
      <c r="EB169" s="38"/>
      <c r="EC169" s="38"/>
      <c r="ED169" s="38"/>
      <c r="EE169" s="38"/>
      <c r="EF169" s="38"/>
      <c r="EG169" s="38"/>
      <c r="EH169" s="38"/>
      <c r="EI169" s="38"/>
      <c r="EJ169" s="38"/>
      <c r="EK169" s="38"/>
      <c r="EL169" s="38"/>
      <c r="EM169" s="38"/>
      <c r="EN169" s="38"/>
      <c r="EO169" s="38"/>
      <c r="EP169" s="38"/>
      <c r="EQ169" s="38"/>
      <c r="ER169" s="38"/>
      <c r="ES169" s="38"/>
      <c r="ET169" s="38"/>
      <c r="EU169" s="38"/>
      <c r="EV169" s="38"/>
      <c r="EW169" s="38"/>
      <c r="EX169" s="38"/>
      <c r="EY169" s="38"/>
      <c r="EZ169" s="38"/>
      <c r="FA169" s="38"/>
      <c r="FB169" s="38"/>
      <c r="FC169" s="38"/>
      <c r="FD169" s="38"/>
      <c r="FE169" s="38"/>
      <c r="FF169" s="38"/>
      <c r="FG169" s="38"/>
      <c r="FH169" s="38"/>
      <c r="FI169" s="38"/>
      <c r="FJ169" s="38"/>
      <c r="FK169" s="38"/>
      <c r="FL169" s="38"/>
      <c r="FM169" s="38"/>
      <c r="FN169" s="38"/>
      <c r="FO169" s="38"/>
      <c r="FP169" s="38"/>
      <c r="FQ169" s="38"/>
      <c r="FR169" s="38"/>
      <c r="FS169" s="38"/>
      <c r="FT169" s="38"/>
      <c r="FU169" s="38"/>
      <c r="FV169" s="38"/>
      <c r="FW169" s="38"/>
      <c r="FX169" s="38"/>
      <c r="FY169" s="38"/>
      <c r="FZ169" s="38"/>
      <c r="GA169" s="38"/>
    </row>
    <row r="170" spans="3:183" s="22" customFormat="1" x14ac:dyDescent="0.25">
      <c r="C170" s="23"/>
      <c r="D170" s="23"/>
      <c r="E170" s="23"/>
      <c r="F170" s="24"/>
      <c r="G170" s="25"/>
      <c r="H170" s="38"/>
      <c r="I170" s="38"/>
      <c r="J170" s="38"/>
      <c r="K170" s="38"/>
      <c r="L170" s="259"/>
      <c r="M170" s="259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8"/>
      <c r="AU170" s="38"/>
      <c r="AV170" s="38"/>
      <c r="AW170" s="38"/>
      <c r="AX170" s="38"/>
      <c r="AY170" s="38"/>
      <c r="AZ170" s="38"/>
      <c r="BA170" s="38"/>
      <c r="BB170" s="38"/>
      <c r="BC170" s="38"/>
      <c r="BD170" s="38"/>
      <c r="BE170" s="38"/>
      <c r="BF170" s="38"/>
      <c r="BG170" s="38"/>
      <c r="BH170" s="38"/>
      <c r="BI170" s="38"/>
      <c r="BJ170" s="38"/>
      <c r="BK170" s="38"/>
      <c r="BL170" s="38"/>
      <c r="BM170" s="38"/>
      <c r="BN170" s="38"/>
      <c r="BO170" s="38"/>
      <c r="BP170" s="38"/>
      <c r="BQ170" s="38"/>
      <c r="BR170" s="38"/>
      <c r="BS170" s="38"/>
      <c r="BT170" s="38"/>
      <c r="BU170" s="38"/>
      <c r="BV170" s="38"/>
      <c r="BW170" s="38"/>
      <c r="BX170" s="38"/>
      <c r="BY170" s="38"/>
      <c r="BZ170" s="38"/>
      <c r="CA170" s="38"/>
      <c r="CB170" s="38"/>
      <c r="CC170" s="38"/>
      <c r="CD170" s="38"/>
      <c r="CE170" s="38"/>
      <c r="CF170" s="38"/>
      <c r="CG170" s="38"/>
      <c r="CH170" s="38"/>
      <c r="CI170" s="38"/>
      <c r="CJ170" s="38"/>
      <c r="CK170" s="38"/>
      <c r="CL170" s="38"/>
      <c r="CM170" s="38"/>
      <c r="CN170" s="38"/>
      <c r="CO170" s="38"/>
      <c r="CP170" s="38"/>
      <c r="CQ170" s="38"/>
      <c r="CR170" s="38"/>
      <c r="CS170" s="38"/>
      <c r="CT170" s="38"/>
      <c r="CU170" s="38"/>
      <c r="CV170" s="38"/>
      <c r="CW170" s="38"/>
      <c r="CX170" s="38"/>
      <c r="CY170" s="38"/>
      <c r="CZ170" s="38"/>
      <c r="DA170" s="38"/>
      <c r="DB170" s="38"/>
      <c r="DC170" s="38"/>
      <c r="DD170" s="38"/>
      <c r="DE170" s="38"/>
      <c r="DF170" s="38"/>
      <c r="DG170" s="38"/>
      <c r="DH170" s="38"/>
      <c r="DI170" s="38"/>
      <c r="DJ170" s="38"/>
      <c r="DK170" s="38"/>
      <c r="DL170" s="38"/>
      <c r="DM170" s="38"/>
      <c r="DN170" s="38"/>
      <c r="DO170" s="38"/>
      <c r="DP170" s="38"/>
      <c r="DQ170" s="38"/>
      <c r="DR170" s="38"/>
      <c r="DS170" s="38"/>
      <c r="DT170" s="38"/>
      <c r="DU170" s="38"/>
      <c r="DV170" s="38"/>
      <c r="DW170" s="38"/>
      <c r="DX170" s="38"/>
      <c r="DY170" s="38"/>
      <c r="DZ170" s="38"/>
      <c r="EA170" s="38"/>
      <c r="EB170" s="38"/>
      <c r="EC170" s="38"/>
      <c r="ED170" s="38"/>
      <c r="EE170" s="38"/>
      <c r="EF170" s="38"/>
      <c r="EG170" s="38"/>
      <c r="EH170" s="38"/>
      <c r="EI170" s="38"/>
      <c r="EJ170" s="38"/>
      <c r="EK170" s="38"/>
      <c r="EL170" s="38"/>
      <c r="EM170" s="38"/>
      <c r="EN170" s="38"/>
      <c r="EO170" s="38"/>
      <c r="EP170" s="38"/>
      <c r="EQ170" s="38"/>
      <c r="ER170" s="38"/>
      <c r="ES170" s="38"/>
      <c r="ET170" s="38"/>
      <c r="EU170" s="38"/>
      <c r="EV170" s="38"/>
      <c r="EW170" s="38"/>
      <c r="EX170" s="38"/>
      <c r="EY170" s="38"/>
      <c r="EZ170" s="38"/>
      <c r="FA170" s="38"/>
      <c r="FB170" s="38"/>
      <c r="FC170" s="38"/>
      <c r="FD170" s="38"/>
      <c r="FE170" s="38"/>
      <c r="FF170" s="38"/>
      <c r="FG170" s="38"/>
      <c r="FH170" s="38"/>
      <c r="FI170" s="38"/>
      <c r="FJ170" s="38"/>
      <c r="FK170" s="38"/>
      <c r="FL170" s="38"/>
      <c r="FM170" s="38"/>
      <c r="FN170" s="38"/>
      <c r="FO170" s="38"/>
      <c r="FP170" s="38"/>
      <c r="FQ170" s="38"/>
      <c r="FR170" s="38"/>
      <c r="FS170" s="38"/>
      <c r="FT170" s="38"/>
      <c r="FU170" s="38"/>
      <c r="FV170" s="38"/>
      <c r="FW170" s="38"/>
      <c r="FX170" s="38"/>
      <c r="FY170" s="38"/>
      <c r="FZ170" s="38"/>
      <c r="GA170" s="38"/>
    </row>
    <row r="171" spans="3:183" s="22" customFormat="1" x14ac:dyDescent="0.25">
      <c r="C171" s="23"/>
      <c r="D171" s="23"/>
      <c r="E171" s="23"/>
      <c r="F171" s="24"/>
      <c r="G171" s="25"/>
      <c r="H171" s="38"/>
      <c r="I171" s="38"/>
      <c r="J171" s="38"/>
      <c r="K171" s="38"/>
      <c r="L171" s="259"/>
      <c r="M171" s="259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8"/>
      <c r="AU171" s="38"/>
      <c r="AV171" s="38"/>
      <c r="AW171" s="38"/>
      <c r="AX171" s="38"/>
      <c r="AY171" s="38"/>
      <c r="AZ171" s="38"/>
      <c r="BA171" s="38"/>
      <c r="BB171" s="38"/>
      <c r="BC171" s="38"/>
      <c r="BD171" s="38"/>
      <c r="BE171" s="38"/>
      <c r="BF171" s="38"/>
      <c r="BG171" s="38"/>
      <c r="BH171" s="38"/>
      <c r="BI171" s="38"/>
      <c r="BJ171" s="38"/>
      <c r="BK171" s="38"/>
      <c r="BL171" s="38"/>
      <c r="BM171" s="38"/>
      <c r="BN171" s="38"/>
      <c r="BO171" s="38"/>
      <c r="BP171" s="38"/>
      <c r="BQ171" s="38"/>
      <c r="BR171" s="38"/>
      <c r="BS171" s="38"/>
      <c r="BT171" s="38"/>
      <c r="BU171" s="38"/>
      <c r="BV171" s="38"/>
      <c r="BW171" s="38"/>
      <c r="BX171" s="38"/>
      <c r="BY171" s="38"/>
      <c r="BZ171" s="38"/>
      <c r="CA171" s="38"/>
      <c r="CB171" s="38"/>
      <c r="CC171" s="38"/>
      <c r="CD171" s="38"/>
      <c r="CE171" s="38"/>
      <c r="CF171" s="38"/>
      <c r="CG171" s="38"/>
      <c r="CH171" s="38"/>
      <c r="CI171" s="38"/>
      <c r="CJ171" s="38"/>
      <c r="CK171" s="38"/>
      <c r="CL171" s="38"/>
      <c r="CM171" s="38"/>
      <c r="CN171" s="38"/>
      <c r="CO171" s="38"/>
      <c r="CP171" s="38"/>
      <c r="CQ171" s="38"/>
      <c r="CR171" s="38"/>
      <c r="CS171" s="38"/>
      <c r="CT171" s="38"/>
      <c r="CU171" s="38"/>
      <c r="CV171" s="38"/>
      <c r="CW171" s="38"/>
      <c r="CX171" s="38"/>
      <c r="CY171" s="38"/>
      <c r="CZ171" s="38"/>
      <c r="DA171" s="38"/>
      <c r="DB171" s="38"/>
      <c r="DC171" s="38"/>
      <c r="DD171" s="38"/>
      <c r="DE171" s="38"/>
      <c r="DF171" s="38"/>
      <c r="DG171" s="38"/>
      <c r="DH171" s="38"/>
      <c r="DI171" s="38"/>
      <c r="DJ171" s="38"/>
      <c r="DK171" s="38"/>
      <c r="DL171" s="38"/>
      <c r="DM171" s="38"/>
      <c r="DN171" s="38"/>
      <c r="DO171" s="38"/>
      <c r="DP171" s="38"/>
      <c r="DQ171" s="38"/>
      <c r="DR171" s="38"/>
      <c r="DS171" s="38"/>
      <c r="DT171" s="38"/>
      <c r="DU171" s="38"/>
      <c r="DV171" s="38"/>
      <c r="DW171" s="38"/>
      <c r="DX171" s="38"/>
      <c r="DY171" s="38"/>
      <c r="DZ171" s="38"/>
      <c r="EA171" s="38"/>
      <c r="EB171" s="38"/>
      <c r="EC171" s="38"/>
      <c r="ED171" s="38"/>
      <c r="EE171" s="38"/>
      <c r="EF171" s="38"/>
      <c r="EG171" s="38"/>
      <c r="EH171" s="38"/>
      <c r="EI171" s="38"/>
      <c r="EJ171" s="38"/>
      <c r="EK171" s="38"/>
      <c r="EL171" s="38"/>
      <c r="EM171" s="38"/>
      <c r="EN171" s="38"/>
      <c r="EO171" s="38"/>
      <c r="EP171" s="38"/>
      <c r="EQ171" s="38"/>
      <c r="ER171" s="38"/>
      <c r="ES171" s="38"/>
      <c r="ET171" s="38"/>
      <c r="EU171" s="38"/>
      <c r="EV171" s="38"/>
      <c r="EW171" s="38"/>
      <c r="EX171" s="38"/>
      <c r="EY171" s="38"/>
      <c r="EZ171" s="38"/>
      <c r="FA171" s="38"/>
      <c r="FB171" s="38"/>
      <c r="FC171" s="38"/>
      <c r="FD171" s="38"/>
      <c r="FE171" s="38"/>
      <c r="FF171" s="38"/>
      <c r="FG171" s="38"/>
      <c r="FH171" s="38"/>
      <c r="FI171" s="38"/>
      <c r="FJ171" s="38"/>
      <c r="FK171" s="38"/>
      <c r="FL171" s="38"/>
      <c r="FM171" s="38"/>
      <c r="FN171" s="38"/>
      <c r="FO171" s="38"/>
      <c r="FP171" s="38"/>
      <c r="FQ171" s="38"/>
      <c r="FR171" s="38"/>
      <c r="FS171" s="38"/>
      <c r="FT171" s="38"/>
      <c r="FU171" s="38"/>
      <c r="FV171" s="38"/>
      <c r="FW171" s="38"/>
      <c r="FX171" s="38"/>
      <c r="FY171" s="38"/>
      <c r="FZ171" s="38"/>
      <c r="GA171" s="38"/>
    </row>
    <row r="172" spans="3:183" s="22" customFormat="1" x14ac:dyDescent="0.25">
      <c r="C172" s="23"/>
      <c r="D172" s="23"/>
      <c r="E172" s="23"/>
      <c r="F172" s="24"/>
      <c r="G172" s="25"/>
      <c r="H172" s="38"/>
      <c r="I172" s="38"/>
      <c r="J172" s="38"/>
      <c r="K172" s="38"/>
      <c r="L172" s="259"/>
      <c r="M172" s="259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38"/>
      <c r="AZ172" s="38"/>
      <c r="BA172" s="38"/>
      <c r="BB172" s="38"/>
      <c r="BC172" s="38"/>
      <c r="BD172" s="38"/>
      <c r="BE172" s="38"/>
      <c r="BF172" s="38"/>
      <c r="BG172" s="38"/>
      <c r="BH172" s="38"/>
      <c r="BI172" s="38"/>
      <c r="BJ172" s="38"/>
      <c r="BK172" s="38"/>
      <c r="BL172" s="38"/>
      <c r="BM172" s="38"/>
      <c r="BN172" s="38"/>
      <c r="BO172" s="38"/>
      <c r="BP172" s="38"/>
      <c r="BQ172" s="38"/>
      <c r="BR172" s="38"/>
      <c r="BS172" s="38"/>
      <c r="BT172" s="38"/>
      <c r="BU172" s="38"/>
      <c r="BV172" s="38"/>
      <c r="BW172" s="38"/>
      <c r="BX172" s="38"/>
      <c r="BY172" s="38"/>
      <c r="BZ172" s="38"/>
      <c r="CA172" s="38"/>
      <c r="CB172" s="38"/>
      <c r="CC172" s="38"/>
      <c r="CD172" s="38"/>
      <c r="CE172" s="38"/>
      <c r="CF172" s="38"/>
      <c r="CG172" s="38"/>
      <c r="CH172" s="38"/>
      <c r="CI172" s="38"/>
      <c r="CJ172" s="38"/>
      <c r="CK172" s="38"/>
      <c r="CL172" s="38"/>
      <c r="CM172" s="38"/>
      <c r="CN172" s="38"/>
      <c r="CO172" s="38"/>
      <c r="CP172" s="38"/>
      <c r="CQ172" s="38"/>
      <c r="CR172" s="38"/>
      <c r="CS172" s="38"/>
      <c r="CT172" s="38"/>
      <c r="CU172" s="38"/>
      <c r="CV172" s="38"/>
      <c r="CW172" s="38"/>
      <c r="CX172" s="38"/>
      <c r="CY172" s="38"/>
      <c r="CZ172" s="38"/>
      <c r="DA172" s="38"/>
      <c r="DB172" s="38"/>
      <c r="DC172" s="38"/>
      <c r="DD172" s="38"/>
      <c r="DE172" s="38"/>
      <c r="DF172" s="38"/>
      <c r="DG172" s="38"/>
      <c r="DH172" s="38"/>
      <c r="DI172" s="38"/>
      <c r="DJ172" s="38"/>
      <c r="DK172" s="38"/>
      <c r="DL172" s="38"/>
      <c r="DM172" s="38"/>
      <c r="DN172" s="38"/>
      <c r="DO172" s="38"/>
      <c r="DP172" s="38"/>
      <c r="DQ172" s="38"/>
      <c r="DR172" s="38"/>
      <c r="DS172" s="38"/>
      <c r="DT172" s="38"/>
      <c r="DU172" s="38"/>
      <c r="DV172" s="38"/>
      <c r="DW172" s="38"/>
      <c r="DX172" s="38"/>
      <c r="DY172" s="38"/>
      <c r="DZ172" s="38"/>
      <c r="EA172" s="38"/>
      <c r="EB172" s="38"/>
      <c r="EC172" s="38"/>
      <c r="ED172" s="38"/>
      <c r="EE172" s="38"/>
      <c r="EF172" s="38"/>
      <c r="EG172" s="38"/>
      <c r="EH172" s="38"/>
      <c r="EI172" s="38"/>
      <c r="EJ172" s="38"/>
      <c r="EK172" s="38"/>
      <c r="EL172" s="38"/>
      <c r="EM172" s="38"/>
      <c r="EN172" s="38"/>
      <c r="EO172" s="38"/>
      <c r="EP172" s="38"/>
      <c r="EQ172" s="38"/>
      <c r="ER172" s="38"/>
      <c r="ES172" s="38"/>
      <c r="ET172" s="38"/>
      <c r="EU172" s="38"/>
      <c r="EV172" s="38"/>
      <c r="EW172" s="38"/>
      <c r="EX172" s="38"/>
      <c r="EY172" s="38"/>
      <c r="EZ172" s="38"/>
      <c r="FA172" s="38"/>
      <c r="FB172" s="38"/>
      <c r="FC172" s="38"/>
      <c r="FD172" s="38"/>
      <c r="FE172" s="38"/>
      <c r="FF172" s="38"/>
      <c r="FG172" s="38"/>
      <c r="FH172" s="38"/>
      <c r="FI172" s="38"/>
      <c r="FJ172" s="38"/>
      <c r="FK172" s="38"/>
      <c r="FL172" s="38"/>
      <c r="FM172" s="38"/>
      <c r="FN172" s="38"/>
      <c r="FO172" s="38"/>
      <c r="FP172" s="38"/>
      <c r="FQ172" s="38"/>
      <c r="FR172" s="38"/>
      <c r="FS172" s="38"/>
      <c r="FT172" s="38"/>
      <c r="FU172" s="38"/>
      <c r="FV172" s="38"/>
      <c r="FW172" s="38"/>
      <c r="FX172" s="38"/>
      <c r="FY172" s="38"/>
      <c r="FZ172" s="38"/>
      <c r="GA172" s="38"/>
    </row>
    <row r="173" spans="3:183" s="22" customFormat="1" x14ac:dyDescent="0.25">
      <c r="C173" s="23"/>
      <c r="D173" s="23"/>
      <c r="E173" s="23"/>
      <c r="F173" s="24"/>
      <c r="G173" s="25"/>
      <c r="H173" s="38"/>
      <c r="I173" s="38"/>
      <c r="J173" s="38"/>
      <c r="K173" s="38"/>
      <c r="L173" s="259"/>
      <c r="M173" s="259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  <c r="AZ173" s="38"/>
      <c r="BA173" s="38"/>
      <c r="BB173" s="38"/>
      <c r="BC173" s="38"/>
      <c r="BD173" s="38"/>
      <c r="BE173" s="38"/>
      <c r="BF173" s="38"/>
      <c r="BG173" s="38"/>
      <c r="BH173" s="38"/>
      <c r="BI173" s="38"/>
      <c r="BJ173" s="38"/>
      <c r="BK173" s="38"/>
      <c r="BL173" s="38"/>
      <c r="BM173" s="38"/>
      <c r="BN173" s="38"/>
      <c r="BO173" s="38"/>
      <c r="BP173" s="38"/>
      <c r="BQ173" s="38"/>
      <c r="BR173" s="38"/>
      <c r="BS173" s="38"/>
      <c r="BT173" s="38"/>
      <c r="BU173" s="38"/>
      <c r="BV173" s="38"/>
      <c r="BW173" s="38"/>
      <c r="BX173" s="38"/>
      <c r="BY173" s="38"/>
      <c r="BZ173" s="38"/>
      <c r="CA173" s="38"/>
      <c r="CB173" s="38"/>
      <c r="CC173" s="38"/>
      <c r="CD173" s="38"/>
      <c r="CE173" s="38"/>
      <c r="CF173" s="38"/>
      <c r="CG173" s="38"/>
      <c r="CH173" s="38"/>
      <c r="CI173" s="38"/>
      <c r="CJ173" s="38"/>
      <c r="CK173" s="38"/>
      <c r="CL173" s="38"/>
      <c r="CM173" s="38"/>
      <c r="CN173" s="38"/>
      <c r="CO173" s="38"/>
      <c r="CP173" s="38"/>
      <c r="CQ173" s="38"/>
      <c r="CR173" s="38"/>
      <c r="CS173" s="38"/>
      <c r="CT173" s="38"/>
      <c r="CU173" s="38"/>
      <c r="CV173" s="38"/>
      <c r="CW173" s="38"/>
      <c r="CX173" s="38"/>
      <c r="CY173" s="38"/>
      <c r="CZ173" s="38"/>
      <c r="DA173" s="38"/>
      <c r="DB173" s="38"/>
      <c r="DC173" s="38"/>
      <c r="DD173" s="38"/>
      <c r="DE173" s="38"/>
      <c r="DF173" s="38"/>
      <c r="DG173" s="38"/>
      <c r="DH173" s="38"/>
      <c r="DI173" s="38"/>
      <c r="DJ173" s="38"/>
      <c r="DK173" s="38"/>
      <c r="DL173" s="38"/>
      <c r="DM173" s="38"/>
      <c r="DN173" s="38"/>
      <c r="DO173" s="38"/>
      <c r="DP173" s="38"/>
      <c r="DQ173" s="38"/>
      <c r="DR173" s="38"/>
      <c r="DS173" s="38"/>
      <c r="DT173" s="38"/>
      <c r="DU173" s="38"/>
      <c r="DV173" s="38"/>
      <c r="DW173" s="38"/>
      <c r="DX173" s="38"/>
      <c r="DY173" s="38"/>
      <c r="DZ173" s="38"/>
      <c r="EA173" s="38"/>
      <c r="EB173" s="38"/>
      <c r="EC173" s="38"/>
      <c r="ED173" s="38"/>
      <c r="EE173" s="38"/>
      <c r="EF173" s="38"/>
      <c r="EG173" s="38"/>
      <c r="EH173" s="38"/>
      <c r="EI173" s="38"/>
      <c r="EJ173" s="38"/>
      <c r="EK173" s="38"/>
      <c r="EL173" s="38"/>
      <c r="EM173" s="38"/>
      <c r="EN173" s="38"/>
      <c r="EO173" s="38"/>
      <c r="EP173" s="38"/>
      <c r="EQ173" s="38"/>
      <c r="ER173" s="38"/>
      <c r="ES173" s="38"/>
      <c r="ET173" s="38"/>
      <c r="EU173" s="38"/>
      <c r="EV173" s="38"/>
      <c r="EW173" s="38"/>
      <c r="EX173" s="38"/>
      <c r="EY173" s="38"/>
      <c r="EZ173" s="38"/>
      <c r="FA173" s="38"/>
      <c r="FB173" s="38"/>
      <c r="FC173" s="38"/>
      <c r="FD173" s="38"/>
      <c r="FE173" s="38"/>
      <c r="FF173" s="38"/>
      <c r="FG173" s="38"/>
      <c r="FH173" s="38"/>
      <c r="FI173" s="38"/>
      <c r="FJ173" s="38"/>
      <c r="FK173" s="38"/>
      <c r="FL173" s="38"/>
      <c r="FM173" s="38"/>
      <c r="FN173" s="38"/>
      <c r="FO173" s="38"/>
      <c r="FP173" s="38"/>
      <c r="FQ173" s="38"/>
      <c r="FR173" s="38"/>
      <c r="FS173" s="38"/>
      <c r="FT173" s="38"/>
      <c r="FU173" s="38"/>
      <c r="FV173" s="38"/>
      <c r="FW173" s="38"/>
      <c r="FX173" s="38"/>
      <c r="FY173" s="38"/>
      <c r="FZ173" s="38"/>
      <c r="GA173" s="38"/>
    </row>
    <row r="174" spans="3:183" s="22" customFormat="1" x14ac:dyDescent="0.25">
      <c r="C174" s="23"/>
      <c r="D174" s="23"/>
      <c r="E174" s="23"/>
      <c r="F174" s="24"/>
      <c r="G174" s="25"/>
      <c r="H174" s="38"/>
      <c r="I174" s="38"/>
      <c r="J174" s="38"/>
      <c r="K174" s="38"/>
      <c r="L174" s="259"/>
      <c r="M174" s="259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38"/>
      <c r="BA174" s="38"/>
      <c r="BB174" s="38"/>
      <c r="BC174" s="38"/>
      <c r="BD174" s="38"/>
      <c r="BE174" s="38"/>
      <c r="BF174" s="38"/>
      <c r="BG174" s="38"/>
      <c r="BH174" s="38"/>
      <c r="BI174" s="38"/>
      <c r="BJ174" s="38"/>
      <c r="BK174" s="38"/>
      <c r="BL174" s="38"/>
      <c r="BM174" s="38"/>
      <c r="BN174" s="38"/>
      <c r="BO174" s="38"/>
      <c r="BP174" s="38"/>
      <c r="BQ174" s="38"/>
      <c r="BR174" s="38"/>
      <c r="BS174" s="38"/>
      <c r="BT174" s="38"/>
      <c r="BU174" s="38"/>
      <c r="BV174" s="38"/>
      <c r="BW174" s="38"/>
      <c r="BX174" s="38"/>
      <c r="BY174" s="38"/>
      <c r="BZ174" s="38"/>
      <c r="CA174" s="38"/>
      <c r="CB174" s="38"/>
      <c r="CC174" s="38"/>
      <c r="CD174" s="38"/>
      <c r="CE174" s="38"/>
      <c r="CF174" s="38"/>
      <c r="CG174" s="38"/>
      <c r="CH174" s="38"/>
      <c r="CI174" s="38"/>
      <c r="CJ174" s="38"/>
      <c r="CK174" s="38"/>
      <c r="CL174" s="38"/>
      <c r="CM174" s="38"/>
      <c r="CN174" s="38"/>
      <c r="CO174" s="38"/>
      <c r="CP174" s="38"/>
      <c r="CQ174" s="38"/>
      <c r="CR174" s="38"/>
      <c r="CS174" s="38"/>
      <c r="CT174" s="38"/>
      <c r="CU174" s="38"/>
      <c r="CV174" s="38"/>
      <c r="CW174" s="38"/>
      <c r="CX174" s="38"/>
      <c r="CY174" s="38"/>
      <c r="CZ174" s="38"/>
      <c r="DA174" s="38"/>
      <c r="DB174" s="38"/>
      <c r="DC174" s="38"/>
      <c r="DD174" s="38"/>
      <c r="DE174" s="38"/>
      <c r="DF174" s="38"/>
      <c r="DG174" s="38"/>
      <c r="DH174" s="38"/>
      <c r="DI174" s="38"/>
      <c r="DJ174" s="38"/>
      <c r="DK174" s="38"/>
      <c r="DL174" s="38"/>
      <c r="DM174" s="38"/>
      <c r="DN174" s="38"/>
      <c r="DO174" s="38"/>
      <c r="DP174" s="38"/>
      <c r="DQ174" s="38"/>
      <c r="DR174" s="38"/>
      <c r="DS174" s="38"/>
      <c r="DT174" s="38"/>
      <c r="DU174" s="38"/>
      <c r="DV174" s="38"/>
      <c r="DW174" s="38"/>
      <c r="DX174" s="38"/>
      <c r="DY174" s="38"/>
      <c r="DZ174" s="38"/>
      <c r="EA174" s="38"/>
      <c r="EB174" s="38"/>
      <c r="EC174" s="38"/>
      <c r="ED174" s="38"/>
      <c r="EE174" s="38"/>
      <c r="EF174" s="38"/>
      <c r="EG174" s="38"/>
      <c r="EH174" s="38"/>
      <c r="EI174" s="38"/>
      <c r="EJ174" s="38"/>
      <c r="EK174" s="38"/>
      <c r="EL174" s="38"/>
      <c r="EM174" s="38"/>
      <c r="EN174" s="38"/>
      <c r="EO174" s="38"/>
      <c r="EP174" s="38"/>
      <c r="EQ174" s="38"/>
      <c r="ER174" s="38"/>
      <c r="ES174" s="38"/>
      <c r="ET174" s="38"/>
      <c r="EU174" s="38"/>
      <c r="EV174" s="38"/>
      <c r="EW174" s="38"/>
      <c r="EX174" s="38"/>
      <c r="EY174" s="38"/>
      <c r="EZ174" s="38"/>
      <c r="FA174" s="38"/>
      <c r="FB174" s="38"/>
      <c r="FC174" s="38"/>
      <c r="FD174" s="38"/>
      <c r="FE174" s="38"/>
      <c r="FF174" s="38"/>
      <c r="FG174" s="38"/>
      <c r="FH174" s="38"/>
      <c r="FI174" s="38"/>
      <c r="FJ174" s="38"/>
      <c r="FK174" s="38"/>
      <c r="FL174" s="38"/>
      <c r="FM174" s="38"/>
      <c r="FN174" s="38"/>
      <c r="FO174" s="38"/>
      <c r="FP174" s="38"/>
      <c r="FQ174" s="38"/>
      <c r="FR174" s="38"/>
      <c r="FS174" s="38"/>
      <c r="FT174" s="38"/>
      <c r="FU174" s="38"/>
      <c r="FV174" s="38"/>
      <c r="FW174" s="38"/>
      <c r="FX174" s="38"/>
      <c r="FY174" s="38"/>
      <c r="FZ174" s="38"/>
      <c r="GA174" s="38"/>
    </row>
    <row r="175" spans="3:183" s="22" customFormat="1" x14ac:dyDescent="0.25">
      <c r="C175" s="23"/>
      <c r="D175" s="23"/>
      <c r="E175" s="23"/>
      <c r="F175" s="24"/>
      <c r="G175" s="25"/>
      <c r="H175" s="38"/>
      <c r="I175" s="38"/>
      <c r="J175" s="38"/>
      <c r="K175" s="38"/>
      <c r="L175" s="259"/>
      <c r="M175" s="259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  <c r="AZ175" s="38"/>
      <c r="BA175" s="38"/>
      <c r="BB175" s="38"/>
      <c r="BC175" s="38"/>
      <c r="BD175" s="38"/>
      <c r="BE175" s="38"/>
      <c r="BF175" s="38"/>
      <c r="BG175" s="38"/>
      <c r="BH175" s="38"/>
      <c r="BI175" s="38"/>
      <c r="BJ175" s="38"/>
      <c r="BK175" s="38"/>
      <c r="BL175" s="38"/>
      <c r="BM175" s="38"/>
      <c r="BN175" s="38"/>
      <c r="BO175" s="38"/>
      <c r="BP175" s="38"/>
      <c r="BQ175" s="38"/>
      <c r="BR175" s="38"/>
      <c r="BS175" s="38"/>
      <c r="BT175" s="38"/>
      <c r="BU175" s="38"/>
      <c r="BV175" s="38"/>
      <c r="BW175" s="38"/>
      <c r="BX175" s="38"/>
      <c r="BY175" s="38"/>
      <c r="BZ175" s="38"/>
      <c r="CA175" s="38"/>
      <c r="CB175" s="38"/>
      <c r="CC175" s="38"/>
      <c r="CD175" s="38"/>
      <c r="CE175" s="38"/>
      <c r="CF175" s="38"/>
      <c r="CG175" s="38"/>
      <c r="CH175" s="38"/>
      <c r="CI175" s="38"/>
      <c r="CJ175" s="38"/>
      <c r="CK175" s="38"/>
      <c r="CL175" s="38"/>
      <c r="CM175" s="38"/>
      <c r="CN175" s="38"/>
      <c r="CO175" s="38"/>
      <c r="CP175" s="38"/>
      <c r="CQ175" s="38"/>
      <c r="CR175" s="38"/>
      <c r="CS175" s="38"/>
      <c r="CT175" s="38"/>
      <c r="CU175" s="38"/>
      <c r="CV175" s="38"/>
      <c r="CW175" s="38"/>
      <c r="CX175" s="38"/>
      <c r="CY175" s="38"/>
      <c r="CZ175" s="38"/>
      <c r="DA175" s="38"/>
      <c r="DB175" s="38"/>
      <c r="DC175" s="38"/>
      <c r="DD175" s="38"/>
      <c r="DE175" s="38"/>
      <c r="DF175" s="38"/>
      <c r="DG175" s="38"/>
      <c r="DH175" s="38"/>
      <c r="DI175" s="38"/>
      <c r="DJ175" s="38"/>
      <c r="DK175" s="38"/>
      <c r="DL175" s="38"/>
      <c r="DM175" s="38"/>
      <c r="DN175" s="38"/>
      <c r="DO175" s="38"/>
      <c r="DP175" s="38"/>
      <c r="DQ175" s="38"/>
      <c r="DR175" s="38"/>
      <c r="DS175" s="38"/>
      <c r="DT175" s="38"/>
      <c r="DU175" s="38"/>
      <c r="DV175" s="38"/>
      <c r="DW175" s="38"/>
      <c r="DX175" s="38"/>
      <c r="DY175" s="38"/>
      <c r="DZ175" s="38"/>
      <c r="EA175" s="38"/>
      <c r="EB175" s="38"/>
      <c r="EC175" s="38"/>
      <c r="ED175" s="38"/>
      <c r="EE175" s="38"/>
      <c r="EF175" s="38"/>
      <c r="EG175" s="38"/>
      <c r="EH175" s="38"/>
      <c r="EI175" s="38"/>
      <c r="EJ175" s="38"/>
      <c r="EK175" s="38"/>
      <c r="EL175" s="38"/>
      <c r="EM175" s="38"/>
      <c r="EN175" s="38"/>
      <c r="EO175" s="38"/>
      <c r="EP175" s="38"/>
      <c r="EQ175" s="38"/>
      <c r="ER175" s="38"/>
      <c r="ES175" s="38"/>
      <c r="ET175" s="38"/>
      <c r="EU175" s="38"/>
      <c r="EV175" s="38"/>
      <c r="EW175" s="38"/>
      <c r="EX175" s="38"/>
      <c r="EY175" s="38"/>
      <c r="EZ175" s="38"/>
      <c r="FA175" s="38"/>
      <c r="FB175" s="38"/>
      <c r="FC175" s="38"/>
      <c r="FD175" s="38"/>
      <c r="FE175" s="38"/>
      <c r="FF175" s="38"/>
      <c r="FG175" s="38"/>
      <c r="FH175" s="38"/>
      <c r="FI175" s="38"/>
      <c r="FJ175" s="38"/>
      <c r="FK175" s="38"/>
      <c r="FL175" s="38"/>
      <c r="FM175" s="38"/>
      <c r="FN175" s="38"/>
      <c r="FO175" s="38"/>
      <c r="FP175" s="38"/>
      <c r="FQ175" s="38"/>
      <c r="FR175" s="38"/>
      <c r="FS175" s="38"/>
      <c r="FT175" s="38"/>
      <c r="FU175" s="38"/>
      <c r="FV175" s="38"/>
      <c r="FW175" s="38"/>
      <c r="FX175" s="38"/>
      <c r="FY175" s="38"/>
      <c r="FZ175" s="38"/>
      <c r="GA175" s="38"/>
    </row>
    <row r="176" spans="3:183" s="22" customFormat="1" x14ac:dyDescent="0.25">
      <c r="C176" s="23"/>
      <c r="D176" s="23"/>
      <c r="E176" s="23"/>
      <c r="F176" s="24"/>
      <c r="G176" s="25"/>
      <c r="H176" s="38"/>
      <c r="I176" s="38"/>
      <c r="J176" s="38"/>
      <c r="K176" s="38"/>
      <c r="L176" s="259"/>
      <c r="M176" s="259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38"/>
      <c r="BO176" s="38"/>
      <c r="BP176" s="38"/>
      <c r="BQ176" s="38"/>
      <c r="BR176" s="38"/>
      <c r="BS176" s="38"/>
      <c r="BT176" s="38"/>
      <c r="BU176" s="38"/>
      <c r="BV176" s="38"/>
      <c r="BW176" s="38"/>
      <c r="BX176" s="38"/>
      <c r="BY176" s="38"/>
      <c r="BZ176" s="38"/>
      <c r="CA176" s="38"/>
      <c r="CB176" s="38"/>
      <c r="CC176" s="38"/>
      <c r="CD176" s="38"/>
      <c r="CE176" s="38"/>
      <c r="CF176" s="38"/>
      <c r="CG176" s="38"/>
      <c r="CH176" s="38"/>
      <c r="CI176" s="38"/>
      <c r="CJ176" s="38"/>
      <c r="CK176" s="38"/>
      <c r="CL176" s="38"/>
      <c r="CM176" s="38"/>
      <c r="CN176" s="38"/>
      <c r="CO176" s="38"/>
      <c r="CP176" s="38"/>
      <c r="CQ176" s="38"/>
      <c r="CR176" s="38"/>
      <c r="CS176" s="38"/>
      <c r="CT176" s="38"/>
      <c r="CU176" s="38"/>
      <c r="CV176" s="38"/>
      <c r="CW176" s="38"/>
      <c r="CX176" s="38"/>
      <c r="CY176" s="38"/>
      <c r="CZ176" s="38"/>
      <c r="DA176" s="38"/>
      <c r="DB176" s="38"/>
      <c r="DC176" s="38"/>
      <c r="DD176" s="38"/>
      <c r="DE176" s="38"/>
      <c r="DF176" s="38"/>
      <c r="DG176" s="38"/>
      <c r="DH176" s="38"/>
      <c r="DI176" s="38"/>
      <c r="DJ176" s="38"/>
      <c r="DK176" s="38"/>
      <c r="DL176" s="38"/>
      <c r="DM176" s="38"/>
      <c r="DN176" s="38"/>
      <c r="DO176" s="38"/>
      <c r="DP176" s="38"/>
      <c r="DQ176" s="38"/>
      <c r="DR176" s="38"/>
      <c r="DS176" s="38"/>
      <c r="DT176" s="38"/>
      <c r="DU176" s="38"/>
      <c r="DV176" s="38"/>
      <c r="DW176" s="38"/>
      <c r="DX176" s="38"/>
      <c r="DY176" s="38"/>
      <c r="DZ176" s="38"/>
      <c r="EA176" s="38"/>
      <c r="EB176" s="38"/>
      <c r="EC176" s="38"/>
      <c r="ED176" s="38"/>
      <c r="EE176" s="38"/>
      <c r="EF176" s="38"/>
      <c r="EG176" s="38"/>
      <c r="EH176" s="38"/>
      <c r="EI176" s="38"/>
      <c r="EJ176" s="38"/>
      <c r="EK176" s="38"/>
      <c r="EL176" s="38"/>
      <c r="EM176" s="38"/>
      <c r="EN176" s="38"/>
      <c r="EO176" s="38"/>
      <c r="EP176" s="38"/>
      <c r="EQ176" s="38"/>
      <c r="ER176" s="38"/>
      <c r="ES176" s="38"/>
      <c r="ET176" s="38"/>
      <c r="EU176" s="38"/>
      <c r="EV176" s="38"/>
      <c r="EW176" s="38"/>
      <c r="EX176" s="38"/>
      <c r="EY176" s="38"/>
      <c r="EZ176" s="38"/>
      <c r="FA176" s="38"/>
      <c r="FB176" s="38"/>
      <c r="FC176" s="38"/>
      <c r="FD176" s="38"/>
      <c r="FE176" s="38"/>
      <c r="FF176" s="38"/>
      <c r="FG176" s="38"/>
      <c r="FH176" s="38"/>
      <c r="FI176" s="38"/>
      <c r="FJ176" s="38"/>
      <c r="FK176" s="38"/>
      <c r="FL176" s="38"/>
      <c r="FM176" s="38"/>
      <c r="FN176" s="38"/>
      <c r="FO176" s="38"/>
      <c r="FP176" s="38"/>
      <c r="FQ176" s="38"/>
      <c r="FR176" s="38"/>
      <c r="FS176" s="38"/>
      <c r="FT176" s="38"/>
      <c r="FU176" s="38"/>
      <c r="FV176" s="38"/>
      <c r="FW176" s="38"/>
      <c r="FX176" s="38"/>
      <c r="FY176" s="38"/>
      <c r="FZ176" s="38"/>
      <c r="GA176" s="38"/>
    </row>
    <row r="177" spans="3:183" s="22" customFormat="1" x14ac:dyDescent="0.25">
      <c r="C177" s="23"/>
      <c r="D177" s="23"/>
      <c r="E177" s="23"/>
      <c r="F177" s="24"/>
      <c r="G177" s="25"/>
      <c r="H177" s="38"/>
      <c r="I177" s="38"/>
      <c r="J177" s="38"/>
      <c r="K177" s="38"/>
      <c r="L177" s="259"/>
      <c r="M177" s="259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38"/>
      <c r="BO177" s="38"/>
      <c r="BP177" s="38"/>
      <c r="BQ177" s="38"/>
      <c r="BR177" s="38"/>
      <c r="BS177" s="38"/>
      <c r="BT177" s="38"/>
      <c r="BU177" s="38"/>
      <c r="BV177" s="38"/>
      <c r="BW177" s="38"/>
      <c r="BX177" s="38"/>
      <c r="BY177" s="38"/>
      <c r="BZ177" s="38"/>
      <c r="CA177" s="38"/>
      <c r="CB177" s="38"/>
      <c r="CC177" s="38"/>
      <c r="CD177" s="38"/>
      <c r="CE177" s="38"/>
      <c r="CF177" s="38"/>
      <c r="CG177" s="38"/>
      <c r="CH177" s="38"/>
      <c r="CI177" s="38"/>
      <c r="CJ177" s="38"/>
      <c r="CK177" s="38"/>
      <c r="CL177" s="38"/>
      <c r="CM177" s="38"/>
      <c r="CN177" s="38"/>
      <c r="CO177" s="38"/>
      <c r="CP177" s="38"/>
      <c r="CQ177" s="38"/>
      <c r="CR177" s="38"/>
      <c r="CS177" s="38"/>
      <c r="CT177" s="38"/>
      <c r="CU177" s="38"/>
      <c r="CV177" s="38"/>
      <c r="CW177" s="38"/>
      <c r="CX177" s="38"/>
      <c r="CY177" s="38"/>
      <c r="CZ177" s="38"/>
      <c r="DA177" s="38"/>
      <c r="DB177" s="38"/>
      <c r="DC177" s="38"/>
      <c r="DD177" s="38"/>
      <c r="DE177" s="38"/>
      <c r="DF177" s="38"/>
      <c r="DG177" s="38"/>
      <c r="DH177" s="38"/>
      <c r="DI177" s="38"/>
      <c r="DJ177" s="38"/>
      <c r="DK177" s="38"/>
      <c r="DL177" s="38"/>
      <c r="DM177" s="38"/>
      <c r="DN177" s="38"/>
      <c r="DO177" s="38"/>
      <c r="DP177" s="38"/>
      <c r="DQ177" s="38"/>
      <c r="DR177" s="38"/>
      <c r="DS177" s="38"/>
      <c r="DT177" s="38"/>
      <c r="DU177" s="38"/>
      <c r="DV177" s="38"/>
      <c r="DW177" s="38"/>
      <c r="DX177" s="38"/>
      <c r="DY177" s="38"/>
      <c r="DZ177" s="38"/>
      <c r="EA177" s="38"/>
      <c r="EB177" s="38"/>
      <c r="EC177" s="38"/>
      <c r="ED177" s="38"/>
      <c r="EE177" s="38"/>
      <c r="EF177" s="38"/>
      <c r="EG177" s="38"/>
      <c r="EH177" s="38"/>
      <c r="EI177" s="38"/>
      <c r="EJ177" s="38"/>
      <c r="EK177" s="38"/>
      <c r="EL177" s="38"/>
      <c r="EM177" s="38"/>
      <c r="EN177" s="38"/>
      <c r="EO177" s="38"/>
      <c r="EP177" s="38"/>
      <c r="EQ177" s="38"/>
      <c r="ER177" s="38"/>
      <c r="ES177" s="38"/>
      <c r="ET177" s="38"/>
      <c r="EU177" s="38"/>
      <c r="EV177" s="38"/>
      <c r="EW177" s="38"/>
      <c r="EX177" s="38"/>
      <c r="EY177" s="38"/>
      <c r="EZ177" s="38"/>
      <c r="FA177" s="38"/>
      <c r="FB177" s="38"/>
      <c r="FC177" s="38"/>
      <c r="FD177" s="38"/>
      <c r="FE177" s="38"/>
      <c r="FF177" s="38"/>
      <c r="FG177" s="38"/>
      <c r="FH177" s="38"/>
      <c r="FI177" s="38"/>
      <c r="FJ177" s="38"/>
      <c r="FK177" s="38"/>
      <c r="FL177" s="38"/>
      <c r="FM177" s="38"/>
      <c r="FN177" s="38"/>
      <c r="FO177" s="38"/>
      <c r="FP177" s="38"/>
      <c r="FQ177" s="38"/>
      <c r="FR177" s="38"/>
      <c r="FS177" s="38"/>
      <c r="FT177" s="38"/>
      <c r="FU177" s="38"/>
      <c r="FV177" s="38"/>
      <c r="FW177" s="38"/>
      <c r="FX177" s="38"/>
      <c r="FY177" s="38"/>
      <c r="FZ177" s="38"/>
      <c r="GA177" s="38"/>
    </row>
    <row r="178" spans="3:183" s="22" customFormat="1" x14ac:dyDescent="0.25">
      <c r="C178" s="23"/>
      <c r="D178" s="23"/>
      <c r="E178" s="23"/>
      <c r="F178" s="24"/>
      <c r="G178" s="25"/>
      <c r="H178" s="38"/>
      <c r="I178" s="38"/>
      <c r="J178" s="38"/>
      <c r="K178" s="38"/>
      <c r="L178" s="259"/>
      <c r="M178" s="259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  <c r="AY178" s="38"/>
      <c r="AZ178" s="38"/>
      <c r="BA178" s="38"/>
      <c r="BB178" s="38"/>
      <c r="BC178" s="38"/>
      <c r="BD178" s="38"/>
      <c r="BE178" s="38"/>
      <c r="BF178" s="38"/>
      <c r="BG178" s="38"/>
      <c r="BH178" s="38"/>
      <c r="BI178" s="38"/>
      <c r="BJ178" s="38"/>
      <c r="BK178" s="38"/>
      <c r="BL178" s="38"/>
      <c r="BM178" s="38"/>
      <c r="BN178" s="38"/>
      <c r="BO178" s="38"/>
      <c r="BP178" s="38"/>
      <c r="BQ178" s="38"/>
      <c r="BR178" s="38"/>
      <c r="BS178" s="38"/>
      <c r="BT178" s="38"/>
      <c r="BU178" s="38"/>
      <c r="BV178" s="38"/>
      <c r="BW178" s="38"/>
      <c r="BX178" s="38"/>
      <c r="BY178" s="38"/>
      <c r="BZ178" s="38"/>
      <c r="CA178" s="38"/>
      <c r="CB178" s="38"/>
      <c r="CC178" s="38"/>
      <c r="CD178" s="38"/>
      <c r="CE178" s="38"/>
      <c r="CF178" s="38"/>
      <c r="CG178" s="38"/>
      <c r="CH178" s="38"/>
      <c r="CI178" s="38"/>
      <c r="CJ178" s="38"/>
      <c r="CK178" s="38"/>
      <c r="CL178" s="38"/>
      <c r="CM178" s="38"/>
      <c r="CN178" s="38"/>
      <c r="CO178" s="38"/>
      <c r="CP178" s="38"/>
      <c r="CQ178" s="38"/>
      <c r="CR178" s="38"/>
      <c r="CS178" s="38"/>
      <c r="CT178" s="38"/>
      <c r="CU178" s="38"/>
      <c r="CV178" s="38"/>
      <c r="CW178" s="38"/>
      <c r="CX178" s="38"/>
      <c r="CY178" s="38"/>
      <c r="CZ178" s="38"/>
      <c r="DA178" s="38"/>
      <c r="DB178" s="38"/>
      <c r="DC178" s="38"/>
      <c r="DD178" s="38"/>
      <c r="DE178" s="38"/>
      <c r="DF178" s="38"/>
      <c r="DG178" s="38"/>
      <c r="DH178" s="38"/>
      <c r="DI178" s="38"/>
      <c r="DJ178" s="38"/>
      <c r="DK178" s="38"/>
      <c r="DL178" s="38"/>
      <c r="DM178" s="38"/>
      <c r="DN178" s="38"/>
      <c r="DO178" s="38"/>
      <c r="DP178" s="38"/>
      <c r="DQ178" s="38"/>
      <c r="DR178" s="38"/>
      <c r="DS178" s="38"/>
      <c r="DT178" s="38"/>
      <c r="DU178" s="38"/>
      <c r="DV178" s="38"/>
      <c r="DW178" s="38"/>
      <c r="DX178" s="38"/>
      <c r="DY178" s="38"/>
      <c r="DZ178" s="38"/>
      <c r="EA178" s="38"/>
      <c r="EB178" s="38"/>
      <c r="EC178" s="38"/>
      <c r="ED178" s="38"/>
      <c r="EE178" s="38"/>
      <c r="EF178" s="38"/>
      <c r="EG178" s="38"/>
      <c r="EH178" s="38"/>
      <c r="EI178" s="38"/>
      <c r="EJ178" s="38"/>
      <c r="EK178" s="38"/>
      <c r="EL178" s="38"/>
      <c r="EM178" s="38"/>
      <c r="EN178" s="38"/>
      <c r="EO178" s="38"/>
      <c r="EP178" s="38"/>
      <c r="EQ178" s="38"/>
      <c r="ER178" s="38"/>
      <c r="ES178" s="38"/>
      <c r="ET178" s="38"/>
      <c r="EU178" s="38"/>
      <c r="EV178" s="38"/>
      <c r="EW178" s="38"/>
      <c r="EX178" s="38"/>
      <c r="EY178" s="38"/>
      <c r="EZ178" s="38"/>
      <c r="FA178" s="38"/>
      <c r="FB178" s="38"/>
      <c r="FC178" s="38"/>
      <c r="FD178" s="38"/>
      <c r="FE178" s="38"/>
      <c r="FF178" s="38"/>
      <c r="FG178" s="38"/>
      <c r="FH178" s="38"/>
      <c r="FI178" s="38"/>
      <c r="FJ178" s="38"/>
      <c r="FK178" s="38"/>
      <c r="FL178" s="38"/>
      <c r="FM178" s="38"/>
      <c r="FN178" s="38"/>
      <c r="FO178" s="38"/>
      <c r="FP178" s="38"/>
      <c r="FQ178" s="38"/>
      <c r="FR178" s="38"/>
      <c r="FS178" s="38"/>
      <c r="FT178" s="38"/>
      <c r="FU178" s="38"/>
      <c r="FV178" s="38"/>
      <c r="FW178" s="38"/>
      <c r="FX178" s="38"/>
      <c r="FY178" s="38"/>
      <c r="FZ178" s="38"/>
      <c r="GA178" s="38"/>
    </row>
    <row r="179" spans="3:183" s="22" customFormat="1" x14ac:dyDescent="0.25">
      <c r="C179" s="23"/>
      <c r="D179" s="23"/>
      <c r="E179" s="23"/>
      <c r="F179" s="24"/>
      <c r="G179" s="25"/>
      <c r="H179" s="38"/>
      <c r="I179" s="38"/>
      <c r="J179" s="38"/>
      <c r="K179" s="38"/>
      <c r="L179" s="259"/>
      <c r="M179" s="259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  <c r="AZ179" s="38"/>
      <c r="BA179" s="38"/>
      <c r="BB179" s="38"/>
      <c r="BC179" s="38"/>
      <c r="BD179" s="38"/>
      <c r="BE179" s="38"/>
      <c r="BF179" s="38"/>
      <c r="BG179" s="38"/>
      <c r="BH179" s="38"/>
      <c r="BI179" s="38"/>
      <c r="BJ179" s="38"/>
      <c r="BK179" s="38"/>
      <c r="BL179" s="38"/>
      <c r="BM179" s="38"/>
      <c r="BN179" s="38"/>
      <c r="BO179" s="38"/>
      <c r="BP179" s="38"/>
      <c r="BQ179" s="38"/>
      <c r="BR179" s="38"/>
      <c r="BS179" s="38"/>
      <c r="BT179" s="38"/>
      <c r="BU179" s="38"/>
      <c r="BV179" s="38"/>
      <c r="BW179" s="38"/>
      <c r="BX179" s="38"/>
      <c r="BY179" s="38"/>
      <c r="BZ179" s="38"/>
      <c r="CA179" s="38"/>
      <c r="CB179" s="38"/>
      <c r="CC179" s="38"/>
      <c r="CD179" s="38"/>
      <c r="CE179" s="38"/>
      <c r="CF179" s="38"/>
      <c r="CG179" s="38"/>
      <c r="CH179" s="38"/>
      <c r="CI179" s="38"/>
      <c r="CJ179" s="38"/>
      <c r="CK179" s="38"/>
      <c r="CL179" s="38"/>
      <c r="CM179" s="38"/>
      <c r="CN179" s="38"/>
      <c r="CO179" s="38"/>
      <c r="CP179" s="38"/>
      <c r="CQ179" s="38"/>
      <c r="CR179" s="38"/>
      <c r="CS179" s="38"/>
      <c r="CT179" s="38"/>
      <c r="CU179" s="38"/>
      <c r="CV179" s="38"/>
      <c r="CW179" s="38"/>
      <c r="CX179" s="38"/>
      <c r="CY179" s="38"/>
      <c r="CZ179" s="38"/>
      <c r="DA179" s="38"/>
      <c r="DB179" s="38"/>
      <c r="DC179" s="38"/>
      <c r="DD179" s="38"/>
      <c r="DE179" s="38"/>
      <c r="DF179" s="38"/>
      <c r="DG179" s="38"/>
      <c r="DH179" s="38"/>
      <c r="DI179" s="38"/>
      <c r="DJ179" s="38"/>
      <c r="DK179" s="38"/>
      <c r="DL179" s="38"/>
      <c r="DM179" s="38"/>
      <c r="DN179" s="38"/>
      <c r="DO179" s="38"/>
      <c r="DP179" s="38"/>
      <c r="DQ179" s="38"/>
      <c r="DR179" s="38"/>
      <c r="DS179" s="38"/>
      <c r="DT179" s="38"/>
      <c r="DU179" s="38"/>
      <c r="DV179" s="38"/>
      <c r="DW179" s="38"/>
      <c r="DX179" s="38"/>
      <c r="DY179" s="38"/>
      <c r="DZ179" s="38"/>
      <c r="EA179" s="38"/>
      <c r="EB179" s="38"/>
      <c r="EC179" s="38"/>
      <c r="ED179" s="38"/>
      <c r="EE179" s="38"/>
      <c r="EF179" s="38"/>
      <c r="EG179" s="38"/>
      <c r="EH179" s="38"/>
      <c r="EI179" s="38"/>
      <c r="EJ179" s="38"/>
      <c r="EK179" s="38"/>
      <c r="EL179" s="38"/>
      <c r="EM179" s="38"/>
      <c r="EN179" s="38"/>
      <c r="EO179" s="38"/>
      <c r="EP179" s="38"/>
      <c r="EQ179" s="38"/>
      <c r="ER179" s="38"/>
      <c r="ES179" s="38"/>
      <c r="ET179" s="38"/>
      <c r="EU179" s="38"/>
      <c r="EV179" s="38"/>
      <c r="EW179" s="38"/>
      <c r="EX179" s="38"/>
      <c r="EY179" s="38"/>
      <c r="EZ179" s="38"/>
      <c r="FA179" s="38"/>
      <c r="FB179" s="38"/>
      <c r="FC179" s="38"/>
      <c r="FD179" s="38"/>
      <c r="FE179" s="38"/>
      <c r="FF179" s="38"/>
      <c r="FG179" s="38"/>
      <c r="FH179" s="38"/>
      <c r="FI179" s="38"/>
      <c r="FJ179" s="38"/>
      <c r="FK179" s="38"/>
      <c r="FL179" s="38"/>
      <c r="FM179" s="38"/>
      <c r="FN179" s="38"/>
      <c r="FO179" s="38"/>
      <c r="FP179" s="38"/>
      <c r="FQ179" s="38"/>
      <c r="FR179" s="38"/>
      <c r="FS179" s="38"/>
      <c r="FT179" s="38"/>
      <c r="FU179" s="38"/>
      <c r="FV179" s="38"/>
      <c r="FW179" s="38"/>
      <c r="FX179" s="38"/>
      <c r="FY179" s="38"/>
      <c r="FZ179" s="38"/>
      <c r="GA179" s="38"/>
    </row>
    <row r="180" spans="3:183" s="22" customFormat="1" x14ac:dyDescent="0.25">
      <c r="C180" s="23"/>
      <c r="D180" s="23"/>
      <c r="E180" s="23"/>
      <c r="F180" s="24"/>
      <c r="G180" s="25"/>
      <c r="H180" s="38"/>
      <c r="I180" s="38"/>
      <c r="J180" s="38"/>
      <c r="K180" s="38"/>
      <c r="L180" s="259"/>
      <c r="M180" s="259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  <c r="AY180" s="38"/>
      <c r="AZ180" s="38"/>
      <c r="BA180" s="38"/>
      <c r="BB180" s="38"/>
      <c r="BC180" s="38"/>
      <c r="BD180" s="38"/>
      <c r="BE180" s="38"/>
      <c r="BF180" s="38"/>
      <c r="BG180" s="38"/>
      <c r="BH180" s="38"/>
      <c r="BI180" s="38"/>
      <c r="BJ180" s="38"/>
      <c r="BK180" s="38"/>
      <c r="BL180" s="38"/>
      <c r="BM180" s="38"/>
      <c r="BN180" s="38"/>
      <c r="BO180" s="38"/>
      <c r="BP180" s="38"/>
      <c r="BQ180" s="38"/>
      <c r="BR180" s="38"/>
      <c r="BS180" s="38"/>
      <c r="BT180" s="38"/>
      <c r="BU180" s="38"/>
      <c r="BV180" s="38"/>
      <c r="BW180" s="38"/>
      <c r="BX180" s="38"/>
      <c r="BY180" s="38"/>
      <c r="BZ180" s="38"/>
      <c r="CA180" s="38"/>
      <c r="CB180" s="38"/>
      <c r="CC180" s="38"/>
      <c r="CD180" s="38"/>
      <c r="CE180" s="38"/>
      <c r="CF180" s="38"/>
      <c r="CG180" s="38"/>
      <c r="CH180" s="38"/>
      <c r="CI180" s="38"/>
      <c r="CJ180" s="38"/>
      <c r="CK180" s="38"/>
      <c r="CL180" s="38"/>
      <c r="CM180" s="38"/>
      <c r="CN180" s="38"/>
      <c r="CO180" s="38"/>
      <c r="CP180" s="38"/>
      <c r="CQ180" s="38"/>
      <c r="CR180" s="38"/>
      <c r="CS180" s="38"/>
      <c r="CT180" s="38"/>
      <c r="CU180" s="38"/>
      <c r="CV180" s="38"/>
      <c r="CW180" s="38"/>
      <c r="CX180" s="38"/>
      <c r="CY180" s="38"/>
      <c r="CZ180" s="38"/>
      <c r="DA180" s="38"/>
      <c r="DB180" s="38"/>
      <c r="DC180" s="38"/>
      <c r="DD180" s="38"/>
      <c r="DE180" s="38"/>
      <c r="DF180" s="38"/>
      <c r="DG180" s="38"/>
      <c r="DH180" s="38"/>
      <c r="DI180" s="38"/>
      <c r="DJ180" s="38"/>
      <c r="DK180" s="38"/>
      <c r="DL180" s="38"/>
      <c r="DM180" s="38"/>
      <c r="DN180" s="38"/>
      <c r="DO180" s="38"/>
      <c r="DP180" s="38"/>
      <c r="DQ180" s="38"/>
      <c r="DR180" s="38"/>
      <c r="DS180" s="38"/>
      <c r="DT180" s="38"/>
      <c r="DU180" s="38"/>
      <c r="DV180" s="38"/>
      <c r="DW180" s="38"/>
      <c r="DX180" s="38"/>
      <c r="DY180" s="38"/>
      <c r="DZ180" s="38"/>
      <c r="EA180" s="38"/>
      <c r="EB180" s="38"/>
      <c r="EC180" s="38"/>
      <c r="ED180" s="38"/>
      <c r="EE180" s="38"/>
      <c r="EF180" s="38"/>
      <c r="EG180" s="38"/>
      <c r="EH180" s="38"/>
      <c r="EI180" s="38"/>
      <c r="EJ180" s="38"/>
      <c r="EK180" s="38"/>
      <c r="EL180" s="38"/>
      <c r="EM180" s="38"/>
      <c r="EN180" s="38"/>
      <c r="EO180" s="38"/>
      <c r="EP180" s="38"/>
      <c r="EQ180" s="38"/>
      <c r="ER180" s="38"/>
      <c r="ES180" s="38"/>
      <c r="ET180" s="38"/>
      <c r="EU180" s="38"/>
      <c r="EV180" s="38"/>
      <c r="EW180" s="38"/>
      <c r="EX180" s="38"/>
      <c r="EY180" s="38"/>
      <c r="EZ180" s="38"/>
      <c r="FA180" s="38"/>
      <c r="FB180" s="38"/>
      <c r="FC180" s="38"/>
      <c r="FD180" s="38"/>
      <c r="FE180" s="38"/>
      <c r="FF180" s="38"/>
      <c r="FG180" s="38"/>
      <c r="FH180" s="38"/>
      <c r="FI180" s="38"/>
      <c r="FJ180" s="38"/>
      <c r="FK180" s="38"/>
      <c r="FL180" s="38"/>
      <c r="FM180" s="38"/>
      <c r="FN180" s="38"/>
      <c r="FO180" s="38"/>
      <c r="FP180" s="38"/>
      <c r="FQ180" s="38"/>
      <c r="FR180" s="38"/>
      <c r="FS180" s="38"/>
      <c r="FT180" s="38"/>
      <c r="FU180" s="38"/>
      <c r="FV180" s="38"/>
      <c r="FW180" s="38"/>
      <c r="FX180" s="38"/>
      <c r="FY180" s="38"/>
      <c r="FZ180" s="38"/>
      <c r="GA180" s="38"/>
    </row>
    <row r="181" spans="3:183" s="22" customFormat="1" x14ac:dyDescent="0.25">
      <c r="C181" s="23"/>
      <c r="D181" s="23"/>
      <c r="E181" s="23"/>
      <c r="F181" s="24"/>
      <c r="G181" s="25"/>
      <c r="H181" s="38"/>
      <c r="I181" s="38"/>
      <c r="J181" s="38"/>
      <c r="K181" s="38"/>
      <c r="L181" s="259"/>
      <c r="M181" s="259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38"/>
      <c r="AW181" s="38"/>
      <c r="AX181" s="38"/>
      <c r="AY181" s="38"/>
      <c r="AZ181" s="38"/>
      <c r="BA181" s="38"/>
      <c r="BB181" s="38"/>
      <c r="BC181" s="38"/>
      <c r="BD181" s="38"/>
      <c r="BE181" s="38"/>
      <c r="BF181" s="38"/>
      <c r="BG181" s="38"/>
      <c r="BH181" s="38"/>
      <c r="BI181" s="38"/>
      <c r="BJ181" s="38"/>
      <c r="BK181" s="38"/>
      <c r="BL181" s="38"/>
      <c r="BM181" s="38"/>
      <c r="BN181" s="38"/>
      <c r="BO181" s="38"/>
      <c r="BP181" s="38"/>
      <c r="BQ181" s="38"/>
      <c r="BR181" s="38"/>
      <c r="BS181" s="38"/>
      <c r="BT181" s="38"/>
      <c r="BU181" s="38"/>
      <c r="BV181" s="38"/>
      <c r="BW181" s="38"/>
      <c r="BX181" s="38"/>
      <c r="BY181" s="38"/>
      <c r="BZ181" s="38"/>
      <c r="CA181" s="38"/>
      <c r="CB181" s="38"/>
      <c r="CC181" s="38"/>
      <c r="CD181" s="38"/>
      <c r="CE181" s="38"/>
      <c r="CF181" s="38"/>
      <c r="CG181" s="38"/>
      <c r="CH181" s="38"/>
      <c r="CI181" s="38"/>
      <c r="CJ181" s="38"/>
      <c r="CK181" s="38"/>
      <c r="CL181" s="38"/>
      <c r="CM181" s="38"/>
      <c r="CN181" s="38"/>
      <c r="CO181" s="38"/>
      <c r="CP181" s="38"/>
      <c r="CQ181" s="38"/>
      <c r="CR181" s="38"/>
      <c r="CS181" s="38"/>
      <c r="CT181" s="38"/>
      <c r="CU181" s="38"/>
      <c r="CV181" s="38"/>
      <c r="CW181" s="38"/>
      <c r="CX181" s="38"/>
      <c r="CY181" s="38"/>
      <c r="CZ181" s="38"/>
      <c r="DA181" s="38"/>
      <c r="DB181" s="38"/>
      <c r="DC181" s="38"/>
      <c r="DD181" s="38"/>
      <c r="DE181" s="38"/>
      <c r="DF181" s="38"/>
      <c r="DG181" s="38"/>
      <c r="DH181" s="38"/>
      <c r="DI181" s="38"/>
      <c r="DJ181" s="38"/>
      <c r="DK181" s="38"/>
      <c r="DL181" s="38"/>
      <c r="DM181" s="38"/>
      <c r="DN181" s="38"/>
      <c r="DO181" s="38"/>
      <c r="DP181" s="38"/>
      <c r="DQ181" s="38"/>
      <c r="DR181" s="38"/>
      <c r="DS181" s="38"/>
      <c r="DT181" s="38"/>
      <c r="DU181" s="38"/>
      <c r="DV181" s="38"/>
      <c r="DW181" s="38"/>
      <c r="DX181" s="38"/>
      <c r="DY181" s="38"/>
      <c r="DZ181" s="38"/>
      <c r="EA181" s="38"/>
      <c r="EB181" s="38"/>
      <c r="EC181" s="38"/>
      <c r="ED181" s="38"/>
      <c r="EE181" s="38"/>
      <c r="EF181" s="38"/>
      <c r="EG181" s="38"/>
      <c r="EH181" s="38"/>
      <c r="EI181" s="38"/>
      <c r="EJ181" s="38"/>
      <c r="EK181" s="38"/>
      <c r="EL181" s="38"/>
      <c r="EM181" s="38"/>
      <c r="EN181" s="38"/>
      <c r="EO181" s="38"/>
      <c r="EP181" s="38"/>
      <c r="EQ181" s="38"/>
      <c r="ER181" s="38"/>
      <c r="ES181" s="38"/>
      <c r="ET181" s="38"/>
      <c r="EU181" s="38"/>
      <c r="EV181" s="38"/>
      <c r="EW181" s="38"/>
      <c r="EX181" s="38"/>
      <c r="EY181" s="38"/>
      <c r="EZ181" s="38"/>
      <c r="FA181" s="38"/>
      <c r="FB181" s="38"/>
      <c r="FC181" s="38"/>
      <c r="FD181" s="38"/>
      <c r="FE181" s="38"/>
      <c r="FF181" s="38"/>
      <c r="FG181" s="38"/>
      <c r="FH181" s="38"/>
      <c r="FI181" s="38"/>
      <c r="FJ181" s="38"/>
      <c r="FK181" s="38"/>
      <c r="FL181" s="38"/>
      <c r="FM181" s="38"/>
      <c r="FN181" s="38"/>
      <c r="FO181" s="38"/>
      <c r="FP181" s="38"/>
      <c r="FQ181" s="38"/>
      <c r="FR181" s="38"/>
      <c r="FS181" s="38"/>
      <c r="FT181" s="38"/>
      <c r="FU181" s="38"/>
      <c r="FV181" s="38"/>
      <c r="FW181" s="38"/>
      <c r="FX181" s="38"/>
      <c r="FY181" s="38"/>
      <c r="FZ181" s="38"/>
      <c r="GA181" s="38"/>
    </row>
    <row r="182" spans="3:183" s="22" customFormat="1" x14ac:dyDescent="0.25">
      <c r="C182" s="23"/>
      <c r="D182" s="23"/>
      <c r="E182" s="23"/>
      <c r="F182" s="24"/>
      <c r="G182" s="25"/>
      <c r="H182" s="38"/>
      <c r="I182" s="38"/>
      <c r="J182" s="38"/>
      <c r="K182" s="38"/>
      <c r="L182" s="259"/>
      <c r="M182" s="259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  <c r="AV182" s="38"/>
      <c r="AW182" s="38"/>
      <c r="AX182" s="38"/>
      <c r="AY182" s="38"/>
      <c r="AZ182" s="38"/>
      <c r="BA182" s="38"/>
      <c r="BB182" s="38"/>
      <c r="BC182" s="38"/>
      <c r="BD182" s="38"/>
      <c r="BE182" s="38"/>
      <c r="BF182" s="38"/>
      <c r="BG182" s="38"/>
      <c r="BH182" s="38"/>
      <c r="BI182" s="38"/>
      <c r="BJ182" s="38"/>
      <c r="BK182" s="38"/>
      <c r="BL182" s="38"/>
      <c r="BM182" s="38"/>
      <c r="BN182" s="38"/>
      <c r="BO182" s="38"/>
      <c r="BP182" s="38"/>
      <c r="BQ182" s="38"/>
      <c r="BR182" s="38"/>
      <c r="BS182" s="38"/>
      <c r="BT182" s="38"/>
      <c r="BU182" s="38"/>
      <c r="BV182" s="38"/>
      <c r="BW182" s="38"/>
      <c r="BX182" s="38"/>
      <c r="BY182" s="38"/>
      <c r="BZ182" s="38"/>
      <c r="CA182" s="38"/>
      <c r="CB182" s="38"/>
      <c r="CC182" s="38"/>
      <c r="CD182" s="38"/>
      <c r="CE182" s="38"/>
      <c r="CF182" s="38"/>
      <c r="CG182" s="38"/>
      <c r="CH182" s="38"/>
      <c r="CI182" s="38"/>
      <c r="CJ182" s="38"/>
      <c r="CK182" s="38"/>
      <c r="CL182" s="38"/>
      <c r="CM182" s="38"/>
      <c r="CN182" s="38"/>
      <c r="CO182" s="38"/>
      <c r="CP182" s="38"/>
      <c r="CQ182" s="38"/>
      <c r="CR182" s="38"/>
      <c r="CS182" s="38"/>
      <c r="CT182" s="38"/>
      <c r="CU182" s="38"/>
      <c r="CV182" s="38"/>
      <c r="CW182" s="38"/>
      <c r="CX182" s="38"/>
      <c r="CY182" s="38"/>
      <c r="CZ182" s="38"/>
      <c r="DA182" s="38"/>
      <c r="DB182" s="38"/>
      <c r="DC182" s="38"/>
      <c r="DD182" s="38"/>
      <c r="DE182" s="38"/>
      <c r="DF182" s="38"/>
      <c r="DG182" s="38"/>
      <c r="DH182" s="38"/>
      <c r="DI182" s="38"/>
      <c r="DJ182" s="38"/>
      <c r="DK182" s="38"/>
      <c r="DL182" s="38"/>
      <c r="DM182" s="38"/>
      <c r="DN182" s="38"/>
      <c r="DO182" s="38"/>
      <c r="DP182" s="38"/>
      <c r="DQ182" s="38"/>
      <c r="DR182" s="38"/>
      <c r="DS182" s="38"/>
      <c r="DT182" s="38"/>
      <c r="DU182" s="38"/>
      <c r="DV182" s="38"/>
      <c r="DW182" s="38"/>
      <c r="DX182" s="38"/>
      <c r="DY182" s="38"/>
      <c r="DZ182" s="38"/>
      <c r="EA182" s="38"/>
      <c r="EB182" s="38"/>
      <c r="EC182" s="38"/>
      <c r="ED182" s="38"/>
      <c r="EE182" s="38"/>
      <c r="EF182" s="38"/>
      <c r="EG182" s="38"/>
      <c r="EH182" s="38"/>
      <c r="EI182" s="38"/>
      <c r="EJ182" s="38"/>
      <c r="EK182" s="38"/>
      <c r="EL182" s="38"/>
      <c r="EM182" s="38"/>
      <c r="EN182" s="38"/>
      <c r="EO182" s="38"/>
      <c r="EP182" s="38"/>
      <c r="EQ182" s="38"/>
      <c r="ER182" s="38"/>
      <c r="ES182" s="38"/>
      <c r="ET182" s="38"/>
      <c r="EU182" s="38"/>
      <c r="EV182" s="38"/>
      <c r="EW182" s="38"/>
      <c r="EX182" s="38"/>
      <c r="EY182" s="38"/>
      <c r="EZ182" s="38"/>
      <c r="FA182" s="38"/>
      <c r="FB182" s="38"/>
      <c r="FC182" s="38"/>
      <c r="FD182" s="38"/>
      <c r="FE182" s="38"/>
      <c r="FF182" s="38"/>
      <c r="FG182" s="38"/>
      <c r="FH182" s="38"/>
      <c r="FI182" s="38"/>
      <c r="FJ182" s="38"/>
      <c r="FK182" s="38"/>
      <c r="FL182" s="38"/>
      <c r="FM182" s="38"/>
      <c r="FN182" s="38"/>
      <c r="FO182" s="38"/>
      <c r="FP182" s="38"/>
      <c r="FQ182" s="38"/>
      <c r="FR182" s="38"/>
      <c r="FS182" s="38"/>
      <c r="FT182" s="38"/>
      <c r="FU182" s="38"/>
      <c r="FV182" s="38"/>
      <c r="FW182" s="38"/>
      <c r="FX182" s="38"/>
      <c r="FY182" s="38"/>
      <c r="FZ182" s="38"/>
      <c r="GA182" s="38"/>
    </row>
    <row r="183" spans="3:183" s="22" customFormat="1" x14ac:dyDescent="0.25">
      <c r="C183" s="23"/>
      <c r="D183" s="23"/>
      <c r="E183" s="23"/>
      <c r="F183" s="24"/>
      <c r="G183" s="25"/>
      <c r="H183" s="38"/>
      <c r="I183" s="38"/>
      <c r="J183" s="38"/>
      <c r="K183" s="38"/>
      <c r="L183" s="259"/>
      <c r="M183" s="259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8"/>
      <c r="AU183" s="38"/>
      <c r="AV183" s="38"/>
      <c r="AW183" s="38"/>
      <c r="AX183" s="38"/>
      <c r="AY183" s="38"/>
      <c r="AZ183" s="38"/>
      <c r="BA183" s="38"/>
      <c r="BB183" s="38"/>
      <c r="BC183" s="38"/>
      <c r="BD183" s="38"/>
      <c r="BE183" s="38"/>
      <c r="BF183" s="38"/>
      <c r="BG183" s="38"/>
      <c r="BH183" s="38"/>
      <c r="BI183" s="38"/>
      <c r="BJ183" s="38"/>
      <c r="BK183" s="38"/>
      <c r="BL183" s="38"/>
      <c r="BM183" s="38"/>
      <c r="BN183" s="38"/>
      <c r="BO183" s="38"/>
      <c r="BP183" s="38"/>
      <c r="BQ183" s="38"/>
      <c r="BR183" s="38"/>
      <c r="BS183" s="38"/>
      <c r="BT183" s="38"/>
      <c r="BU183" s="38"/>
      <c r="BV183" s="38"/>
      <c r="BW183" s="38"/>
      <c r="BX183" s="38"/>
      <c r="BY183" s="38"/>
      <c r="BZ183" s="38"/>
      <c r="CA183" s="38"/>
      <c r="CB183" s="38"/>
      <c r="CC183" s="38"/>
      <c r="CD183" s="38"/>
      <c r="CE183" s="38"/>
      <c r="CF183" s="38"/>
      <c r="CG183" s="38"/>
      <c r="CH183" s="38"/>
      <c r="CI183" s="38"/>
      <c r="CJ183" s="38"/>
      <c r="CK183" s="38"/>
      <c r="CL183" s="38"/>
      <c r="CM183" s="38"/>
      <c r="CN183" s="38"/>
      <c r="CO183" s="38"/>
      <c r="CP183" s="38"/>
      <c r="CQ183" s="38"/>
      <c r="CR183" s="38"/>
      <c r="CS183" s="38"/>
      <c r="CT183" s="38"/>
      <c r="CU183" s="38"/>
      <c r="CV183" s="38"/>
      <c r="CW183" s="38"/>
      <c r="CX183" s="38"/>
      <c r="CY183" s="38"/>
      <c r="CZ183" s="38"/>
      <c r="DA183" s="38"/>
      <c r="DB183" s="38"/>
      <c r="DC183" s="38"/>
      <c r="DD183" s="38"/>
      <c r="DE183" s="38"/>
      <c r="DF183" s="38"/>
      <c r="DG183" s="38"/>
      <c r="DH183" s="38"/>
      <c r="DI183" s="38"/>
      <c r="DJ183" s="38"/>
      <c r="DK183" s="38"/>
      <c r="DL183" s="38"/>
      <c r="DM183" s="38"/>
      <c r="DN183" s="38"/>
      <c r="DO183" s="38"/>
      <c r="DP183" s="38"/>
      <c r="DQ183" s="38"/>
      <c r="DR183" s="38"/>
      <c r="DS183" s="38"/>
      <c r="DT183" s="38"/>
      <c r="DU183" s="38"/>
      <c r="DV183" s="38"/>
      <c r="DW183" s="38"/>
      <c r="DX183" s="38"/>
      <c r="DY183" s="38"/>
      <c r="DZ183" s="38"/>
      <c r="EA183" s="38"/>
      <c r="EB183" s="38"/>
      <c r="EC183" s="38"/>
      <c r="ED183" s="38"/>
      <c r="EE183" s="38"/>
      <c r="EF183" s="38"/>
      <c r="EG183" s="38"/>
      <c r="EH183" s="38"/>
      <c r="EI183" s="38"/>
      <c r="EJ183" s="38"/>
      <c r="EK183" s="38"/>
      <c r="EL183" s="38"/>
      <c r="EM183" s="38"/>
      <c r="EN183" s="38"/>
      <c r="EO183" s="38"/>
      <c r="EP183" s="38"/>
      <c r="EQ183" s="38"/>
      <c r="ER183" s="38"/>
      <c r="ES183" s="38"/>
      <c r="ET183" s="38"/>
      <c r="EU183" s="38"/>
      <c r="EV183" s="38"/>
      <c r="EW183" s="38"/>
      <c r="EX183" s="38"/>
      <c r="EY183" s="38"/>
      <c r="EZ183" s="38"/>
      <c r="FA183" s="38"/>
      <c r="FB183" s="38"/>
      <c r="FC183" s="38"/>
      <c r="FD183" s="38"/>
      <c r="FE183" s="38"/>
      <c r="FF183" s="38"/>
      <c r="FG183" s="38"/>
      <c r="FH183" s="38"/>
      <c r="FI183" s="38"/>
      <c r="FJ183" s="38"/>
      <c r="FK183" s="38"/>
      <c r="FL183" s="38"/>
      <c r="FM183" s="38"/>
      <c r="FN183" s="38"/>
      <c r="FO183" s="38"/>
      <c r="FP183" s="38"/>
      <c r="FQ183" s="38"/>
      <c r="FR183" s="38"/>
      <c r="FS183" s="38"/>
      <c r="FT183" s="38"/>
      <c r="FU183" s="38"/>
      <c r="FV183" s="38"/>
      <c r="FW183" s="38"/>
      <c r="FX183" s="38"/>
      <c r="FY183" s="38"/>
      <c r="FZ183" s="38"/>
      <c r="GA183" s="38"/>
    </row>
    <row r="184" spans="3:183" s="22" customFormat="1" x14ac:dyDescent="0.25">
      <c r="C184" s="23"/>
      <c r="D184" s="23"/>
      <c r="E184" s="23"/>
      <c r="F184" s="24"/>
      <c r="G184" s="25"/>
      <c r="H184" s="38"/>
      <c r="I184" s="38"/>
      <c r="J184" s="38"/>
      <c r="K184" s="38"/>
      <c r="L184" s="259"/>
      <c r="M184" s="259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  <c r="AZ184" s="38"/>
      <c r="BA184" s="38"/>
      <c r="BB184" s="38"/>
      <c r="BC184" s="38"/>
      <c r="BD184" s="38"/>
      <c r="BE184" s="38"/>
      <c r="BF184" s="38"/>
      <c r="BG184" s="38"/>
      <c r="BH184" s="38"/>
      <c r="BI184" s="38"/>
      <c r="BJ184" s="38"/>
      <c r="BK184" s="38"/>
      <c r="BL184" s="38"/>
      <c r="BM184" s="38"/>
      <c r="BN184" s="38"/>
      <c r="BO184" s="38"/>
      <c r="BP184" s="38"/>
      <c r="BQ184" s="38"/>
      <c r="BR184" s="38"/>
      <c r="BS184" s="38"/>
      <c r="BT184" s="38"/>
      <c r="BU184" s="38"/>
      <c r="BV184" s="38"/>
      <c r="BW184" s="38"/>
      <c r="BX184" s="38"/>
      <c r="BY184" s="38"/>
      <c r="BZ184" s="38"/>
      <c r="CA184" s="38"/>
      <c r="CB184" s="38"/>
      <c r="CC184" s="38"/>
      <c r="CD184" s="38"/>
      <c r="CE184" s="38"/>
      <c r="CF184" s="38"/>
      <c r="CG184" s="38"/>
      <c r="CH184" s="38"/>
      <c r="CI184" s="38"/>
      <c r="CJ184" s="38"/>
      <c r="CK184" s="38"/>
      <c r="CL184" s="38"/>
      <c r="CM184" s="38"/>
      <c r="CN184" s="38"/>
      <c r="CO184" s="38"/>
      <c r="CP184" s="38"/>
      <c r="CQ184" s="38"/>
      <c r="CR184" s="38"/>
      <c r="CS184" s="38"/>
      <c r="CT184" s="38"/>
      <c r="CU184" s="38"/>
      <c r="CV184" s="38"/>
      <c r="CW184" s="38"/>
      <c r="CX184" s="38"/>
      <c r="CY184" s="38"/>
      <c r="CZ184" s="38"/>
      <c r="DA184" s="38"/>
      <c r="DB184" s="38"/>
      <c r="DC184" s="38"/>
      <c r="DD184" s="38"/>
      <c r="DE184" s="38"/>
      <c r="DF184" s="38"/>
      <c r="DG184" s="38"/>
      <c r="DH184" s="38"/>
      <c r="DI184" s="38"/>
      <c r="DJ184" s="38"/>
      <c r="DK184" s="38"/>
      <c r="DL184" s="38"/>
      <c r="DM184" s="38"/>
      <c r="DN184" s="38"/>
      <c r="DO184" s="38"/>
      <c r="DP184" s="38"/>
      <c r="DQ184" s="38"/>
      <c r="DR184" s="38"/>
      <c r="DS184" s="38"/>
      <c r="DT184" s="38"/>
      <c r="DU184" s="38"/>
      <c r="DV184" s="38"/>
      <c r="DW184" s="38"/>
      <c r="DX184" s="38"/>
      <c r="DY184" s="38"/>
      <c r="DZ184" s="38"/>
      <c r="EA184" s="38"/>
      <c r="EB184" s="38"/>
      <c r="EC184" s="38"/>
      <c r="ED184" s="38"/>
      <c r="EE184" s="38"/>
      <c r="EF184" s="38"/>
      <c r="EG184" s="38"/>
      <c r="EH184" s="38"/>
      <c r="EI184" s="38"/>
      <c r="EJ184" s="38"/>
      <c r="EK184" s="38"/>
      <c r="EL184" s="38"/>
      <c r="EM184" s="38"/>
      <c r="EN184" s="38"/>
      <c r="EO184" s="38"/>
      <c r="EP184" s="38"/>
      <c r="EQ184" s="38"/>
      <c r="ER184" s="38"/>
      <c r="ES184" s="38"/>
      <c r="ET184" s="38"/>
      <c r="EU184" s="38"/>
      <c r="EV184" s="38"/>
      <c r="EW184" s="38"/>
      <c r="EX184" s="38"/>
      <c r="EY184" s="38"/>
      <c r="EZ184" s="38"/>
      <c r="FA184" s="38"/>
      <c r="FB184" s="38"/>
      <c r="FC184" s="38"/>
      <c r="FD184" s="38"/>
      <c r="FE184" s="38"/>
      <c r="FF184" s="38"/>
      <c r="FG184" s="38"/>
      <c r="FH184" s="38"/>
      <c r="FI184" s="38"/>
      <c r="FJ184" s="38"/>
      <c r="FK184" s="38"/>
      <c r="FL184" s="38"/>
      <c r="FM184" s="38"/>
      <c r="FN184" s="38"/>
      <c r="FO184" s="38"/>
      <c r="FP184" s="38"/>
      <c r="FQ184" s="38"/>
      <c r="FR184" s="38"/>
      <c r="FS184" s="38"/>
      <c r="FT184" s="38"/>
      <c r="FU184" s="38"/>
      <c r="FV184" s="38"/>
      <c r="FW184" s="38"/>
      <c r="FX184" s="38"/>
      <c r="FY184" s="38"/>
      <c r="FZ184" s="38"/>
      <c r="GA184" s="38"/>
    </row>
    <row r="185" spans="3:183" s="22" customFormat="1" x14ac:dyDescent="0.25">
      <c r="C185" s="23"/>
      <c r="D185" s="23"/>
      <c r="E185" s="23"/>
      <c r="F185" s="24"/>
      <c r="G185" s="25"/>
      <c r="H185" s="38"/>
      <c r="I185" s="38"/>
      <c r="J185" s="38"/>
      <c r="K185" s="38"/>
      <c r="L185" s="259"/>
      <c r="M185" s="259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  <c r="AV185" s="38"/>
      <c r="AW185" s="38"/>
      <c r="AX185" s="38"/>
      <c r="AY185" s="38"/>
      <c r="AZ185" s="38"/>
      <c r="BA185" s="38"/>
      <c r="BB185" s="38"/>
      <c r="BC185" s="38"/>
      <c r="BD185" s="38"/>
      <c r="BE185" s="38"/>
      <c r="BF185" s="38"/>
      <c r="BG185" s="38"/>
      <c r="BH185" s="38"/>
      <c r="BI185" s="38"/>
      <c r="BJ185" s="38"/>
      <c r="BK185" s="38"/>
      <c r="BL185" s="38"/>
      <c r="BM185" s="38"/>
      <c r="BN185" s="38"/>
      <c r="BO185" s="38"/>
      <c r="BP185" s="38"/>
      <c r="BQ185" s="38"/>
      <c r="BR185" s="38"/>
      <c r="BS185" s="38"/>
      <c r="BT185" s="38"/>
      <c r="BU185" s="38"/>
      <c r="BV185" s="38"/>
      <c r="BW185" s="38"/>
      <c r="BX185" s="38"/>
      <c r="BY185" s="38"/>
      <c r="BZ185" s="38"/>
      <c r="CA185" s="38"/>
      <c r="CB185" s="38"/>
      <c r="CC185" s="38"/>
      <c r="CD185" s="38"/>
      <c r="CE185" s="38"/>
      <c r="CF185" s="38"/>
      <c r="CG185" s="38"/>
      <c r="CH185" s="38"/>
      <c r="CI185" s="38"/>
      <c r="CJ185" s="38"/>
      <c r="CK185" s="38"/>
      <c r="CL185" s="38"/>
      <c r="CM185" s="38"/>
      <c r="CN185" s="38"/>
      <c r="CO185" s="38"/>
      <c r="CP185" s="38"/>
      <c r="CQ185" s="38"/>
      <c r="CR185" s="38"/>
      <c r="CS185" s="38"/>
      <c r="CT185" s="38"/>
      <c r="CU185" s="38"/>
      <c r="CV185" s="38"/>
      <c r="CW185" s="38"/>
      <c r="CX185" s="38"/>
      <c r="CY185" s="38"/>
      <c r="CZ185" s="38"/>
      <c r="DA185" s="38"/>
      <c r="DB185" s="38"/>
      <c r="DC185" s="38"/>
      <c r="DD185" s="38"/>
      <c r="DE185" s="38"/>
      <c r="DF185" s="38"/>
      <c r="DG185" s="38"/>
      <c r="DH185" s="38"/>
      <c r="DI185" s="38"/>
      <c r="DJ185" s="38"/>
      <c r="DK185" s="38"/>
      <c r="DL185" s="38"/>
      <c r="DM185" s="38"/>
      <c r="DN185" s="38"/>
      <c r="DO185" s="38"/>
      <c r="DP185" s="38"/>
      <c r="DQ185" s="38"/>
      <c r="DR185" s="38"/>
      <c r="DS185" s="38"/>
      <c r="DT185" s="38"/>
      <c r="DU185" s="38"/>
      <c r="DV185" s="38"/>
      <c r="DW185" s="38"/>
      <c r="DX185" s="38"/>
      <c r="DY185" s="38"/>
      <c r="DZ185" s="38"/>
      <c r="EA185" s="38"/>
      <c r="EB185" s="38"/>
      <c r="EC185" s="38"/>
      <c r="ED185" s="38"/>
      <c r="EE185" s="38"/>
      <c r="EF185" s="38"/>
      <c r="EG185" s="38"/>
      <c r="EH185" s="38"/>
      <c r="EI185" s="38"/>
      <c r="EJ185" s="38"/>
      <c r="EK185" s="38"/>
      <c r="EL185" s="38"/>
      <c r="EM185" s="38"/>
      <c r="EN185" s="38"/>
      <c r="EO185" s="38"/>
      <c r="EP185" s="38"/>
      <c r="EQ185" s="38"/>
      <c r="ER185" s="38"/>
      <c r="ES185" s="38"/>
      <c r="ET185" s="38"/>
      <c r="EU185" s="38"/>
      <c r="EV185" s="38"/>
      <c r="EW185" s="38"/>
      <c r="EX185" s="38"/>
      <c r="EY185" s="38"/>
      <c r="EZ185" s="38"/>
      <c r="FA185" s="38"/>
      <c r="FB185" s="38"/>
      <c r="FC185" s="38"/>
      <c r="FD185" s="38"/>
      <c r="FE185" s="38"/>
      <c r="FF185" s="38"/>
      <c r="FG185" s="38"/>
      <c r="FH185" s="38"/>
      <c r="FI185" s="38"/>
      <c r="FJ185" s="38"/>
      <c r="FK185" s="38"/>
      <c r="FL185" s="38"/>
      <c r="FM185" s="38"/>
      <c r="FN185" s="38"/>
      <c r="FO185" s="38"/>
      <c r="FP185" s="38"/>
      <c r="FQ185" s="38"/>
      <c r="FR185" s="38"/>
      <c r="FS185" s="38"/>
      <c r="FT185" s="38"/>
      <c r="FU185" s="38"/>
      <c r="FV185" s="38"/>
      <c r="FW185" s="38"/>
      <c r="FX185" s="38"/>
      <c r="FY185" s="38"/>
      <c r="FZ185" s="38"/>
      <c r="GA185" s="38"/>
    </row>
    <row r="186" spans="3:183" s="22" customFormat="1" x14ac:dyDescent="0.25">
      <c r="C186" s="23"/>
      <c r="D186" s="23"/>
      <c r="E186" s="23"/>
      <c r="F186" s="24"/>
      <c r="G186" s="25"/>
      <c r="H186" s="38"/>
      <c r="I186" s="38"/>
      <c r="J186" s="38"/>
      <c r="K186" s="38"/>
      <c r="L186" s="259"/>
      <c r="M186" s="259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  <c r="AV186" s="38"/>
      <c r="AW186" s="38"/>
      <c r="AX186" s="38"/>
      <c r="AY186" s="38"/>
      <c r="AZ186" s="38"/>
      <c r="BA186" s="38"/>
      <c r="BB186" s="38"/>
      <c r="BC186" s="38"/>
      <c r="BD186" s="38"/>
      <c r="BE186" s="38"/>
      <c r="BF186" s="38"/>
      <c r="BG186" s="38"/>
      <c r="BH186" s="38"/>
      <c r="BI186" s="38"/>
      <c r="BJ186" s="38"/>
      <c r="BK186" s="38"/>
      <c r="BL186" s="38"/>
      <c r="BM186" s="38"/>
      <c r="BN186" s="38"/>
      <c r="BO186" s="38"/>
      <c r="BP186" s="38"/>
      <c r="BQ186" s="38"/>
      <c r="BR186" s="38"/>
      <c r="BS186" s="38"/>
      <c r="BT186" s="38"/>
      <c r="BU186" s="38"/>
      <c r="BV186" s="38"/>
      <c r="BW186" s="38"/>
      <c r="BX186" s="38"/>
      <c r="BY186" s="38"/>
      <c r="BZ186" s="38"/>
      <c r="CA186" s="38"/>
      <c r="CB186" s="38"/>
      <c r="CC186" s="38"/>
      <c r="CD186" s="38"/>
      <c r="CE186" s="38"/>
      <c r="CF186" s="38"/>
      <c r="CG186" s="38"/>
      <c r="CH186" s="38"/>
      <c r="CI186" s="38"/>
      <c r="CJ186" s="38"/>
      <c r="CK186" s="38"/>
      <c r="CL186" s="38"/>
      <c r="CM186" s="38"/>
      <c r="CN186" s="38"/>
      <c r="CO186" s="38"/>
      <c r="CP186" s="38"/>
      <c r="CQ186" s="38"/>
      <c r="CR186" s="38"/>
      <c r="CS186" s="38"/>
      <c r="CT186" s="38"/>
      <c r="CU186" s="38"/>
      <c r="CV186" s="38"/>
      <c r="CW186" s="38"/>
      <c r="CX186" s="38"/>
      <c r="CY186" s="38"/>
      <c r="CZ186" s="38"/>
      <c r="DA186" s="38"/>
      <c r="DB186" s="38"/>
      <c r="DC186" s="38"/>
      <c r="DD186" s="38"/>
      <c r="DE186" s="38"/>
      <c r="DF186" s="38"/>
      <c r="DG186" s="38"/>
      <c r="DH186" s="38"/>
      <c r="DI186" s="38"/>
      <c r="DJ186" s="38"/>
      <c r="DK186" s="38"/>
      <c r="DL186" s="38"/>
      <c r="DM186" s="38"/>
      <c r="DN186" s="38"/>
      <c r="DO186" s="38"/>
      <c r="DP186" s="38"/>
      <c r="DQ186" s="38"/>
      <c r="DR186" s="38"/>
      <c r="DS186" s="38"/>
      <c r="DT186" s="38"/>
      <c r="DU186" s="38"/>
      <c r="DV186" s="38"/>
      <c r="DW186" s="38"/>
      <c r="DX186" s="38"/>
      <c r="DY186" s="38"/>
      <c r="DZ186" s="38"/>
      <c r="EA186" s="38"/>
      <c r="EB186" s="38"/>
      <c r="EC186" s="38"/>
      <c r="ED186" s="38"/>
      <c r="EE186" s="38"/>
      <c r="EF186" s="38"/>
      <c r="EG186" s="38"/>
      <c r="EH186" s="38"/>
      <c r="EI186" s="38"/>
      <c r="EJ186" s="38"/>
      <c r="EK186" s="38"/>
      <c r="EL186" s="38"/>
      <c r="EM186" s="38"/>
      <c r="EN186" s="38"/>
      <c r="EO186" s="38"/>
      <c r="EP186" s="38"/>
      <c r="EQ186" s="38"/>
      <c r="ER186" s="38"/>
      <c r="ES186" s="38"/>
      <c r="ET186" s="38"/>
      <c r="EU186" s="38"/>
      <c r="EV186" s="38"/>
      <c r="EW186" s="38"/>
      <c r="EX186" s="38"/>
      <c r="EY186" s="38"/>
      <c r="EZ186" s="38"/>
      <c r="FA186" s="38"/>
      <c r="FB186" s="38"/>
      <c r="FC186" s="38"/>
      <c r="FD186" s="38"/>
      <c r="FE186" s="38"/>
      <c r="FF186" s="38"/>
      <c r="FG186" s="38"/>
      <c r="FH186" s="38"/>
      <c r="FI186" s="38"/>
      <c r="FJ186" s="38"/>
      <c r="FK186" s="38"/>
      <c r="FL186" s="38"/>
      <c r="FM186" s="38"/>
      <c r="FN186" s="38"/>
      <c r="FO186" s="38"/>
      <c r="FP186" s="38"/>
      <c r="FQ186" s="38"/>
      <c r="FR186" s="38"/>
      <c r="FS186" s="38"/>
      <c r="FT186" s="38"/>
      <c r="FU186" s="38"/>
      <c r="FV186" s="38"/>
      <c r="FW186" s="38"/>
      <c r="FX186" s="38"/>
      <c r="FY186" s="38"/>
      <c r="FZ186" s="38"/>
      <c r="GA186" s="38"/>
    </row>
    <row r="187" spans="3:183" s="22" customFormat="1" x14ac:dyDescent="0.25">
      <c r="C187" s="23"/>
      <c r="D187" s="23"/>
      <c r="E187" s="23"/>
      <c r="F187" s="24"/>
      <c r="G187" s="25"/>
      <c r="H187" s="38"/>
      <c r="I187" s="38"/>
      <c r="J187" s="38"/>
      <c r="K187" s="38"/>
      <c r="L187" s="259"/>
      <c r="M187" s="259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38"/>
      <c r="BO187" s="38"/>
      <c r="BP187" s="38"/>
      <c r="BQ187" s="38"/>
      <c r="BR187" s="38"/>
      <c r="BS187" s="38"/>
      <c r="BT187" s="38"/>
      <c r="BU187" s="38"/>
      <c r="BV187" s="38"/>
      <c r="BW187" s="38"/>
      <c r="BX187" s="38"/>
      <c r="BY187" s="38"/>
      <c r="BZ187" s="38"/>
      <c r="CA187" s="38"/>
      <c r="CB187" s="38"/>
      <c r="CC187" s="38"/>
      <c r="CD187" s="38"/>
      <c r="CE187" s="38"/>
      <c r="CF187" s="38"/>
      <c r="CG187" s="38"/>
      <c r="CH187" s="38"/>
      <c r="CI187" s="38"/>
      <c r="CJ187" s="38"/>
      <c r="CK187" s="38"/>
      <c r="CL187" s="38"/>
      <c r="CM187" s="38"/>
      <c r="CN187" s="38"/>
      <c r="CO187" s="38"/>
      <c r="CP187" s="38"/>
      <c r="CQ187" s="38"/>
      <c r="CR187" s="38"/>
      <c r="CS187" s="38"/>
      <c r="CT187" s="38"/>
      <c r="CU187" s="38"/>
      <c r="CV187" s="38"/>
      <c r="CW187" s="38"/>
      <c r="CX187" s="38"/>
      <c r="CY187" s="38"/>
      <c r="CZ187" s="38"/>
      <c r="DA187" s="38"/>
      <c r="DB187" s="38"/>
      <c r="DC187" s="38"/>
      <c r="DD187" s="38"/>
      <c r="DE187" s="38"/>
      <c r="DF187" s="38"/>
      <c r="DG187" s="38"/>
      <c r="DH187" s="38"/>
      <c r="DI187" s="38"/>
      <c r="DJ187" s="38"/>
      <c r="DK187" s="38"/>
      <c r="DL187" s="38"/>
      <c r="DM187" s="38"/>
      <c r="DN187" s="38"/>
      <c r="DO187" s="38"/>
      <c r="DP187" s="38"/>
      <c r="DQ187" s="38"/>
      <c r="DR187" s="38"/>
      <c r="DS187" s="38"/>
      <c r="DT187" s="38"/>
      <c r="DU187" s="38"/>
      <c r="DV187" s="38"/>
      <c r="DW187" s="38"/>
      <c r="DX187" s="38"/>
      <c r="DY187" s="38"/>
      <c r="DZ187" s="38"/>
      <c r="EA187" s="38"/>
      <c r="EB187" s="38"/>
      <c r="EC187" s="38"/>
      <c r="ED187" s="38"/>
      <c r="EE187" s="38"/>
      <c r="EF187" s="38"/>
      <c r="EG187" s="38"/>
      <c r="EH187" s="38"/>
      <c r="EI187" s="38"/>
      <c r="EJ187" s="38"/>
      <c r="EK187" s="38"/>
      <c r="EL187" s="38"/>
      <c r="EM187" s="38"/>
      <c r="EN187" s="38"/>
      <c r="EO187" s="38"/>
      <c r="EP187" s="38"/>
      <c r="EQ187" s="38"/>
      <c r="ER187" s="38"/>
      <c r="ES187" s="38"/>
      <c r="ET187" s="38"/>
      <c r="EU187" s="38"/>
      <c r="EV187" s="38"/>
      <c r="EW187" s="38"/>
      <c r="EX187" s="38"/>
      <c r="EY187" s="38"/>
      <c r="EZ187" s="38"/>
      <c r="FA187" s="38"/>
      <c r="FB187" s="38"/>
      <c r="FC187" s="38"/>
      <c r="FD187" s="38"/>
      <c r="FE187" s="38"/>
      <c r="FF187" s="38"/>
      <c r="FG187" s="38"/>
      <c r="FH187" s="38"/>
      <c r="FI187" s="38"/>
      <c r="FJ187" s="38"/>
      <c r="FK187" s="38"/>
      <c r="FL187" s="38"/>
      <c r="FM187" s="38"/>
      <c r="FN187" s="38"/>
      <c r="FO187" s="38"/>
      <c r="FP187" s="38"/>
      <c r="FQ187" s="38"/>
      <c r="FR187" s="38"/>
      <c r="FS187" s="38"/>
      <c r="FT187" s="38"/>
      <c r="FU187" s="38"/>
      <c r="FV187" s="38"/>
      <c r="FW187" s="38"/>
      <c r="FX187" s="38"/>
      <c r="FY187" s="38"/>
      <c r="FZ187" s="38"/>
      <c r="GA187" s="38"/>
    </row>
    <row r="188" spans="3:183" s="22" customFormat="1" x14ac:dyDescent="0.25">
      <c r="C188" s="23"/>
      <c r="D188" s="23"/>
      <c r="E188" s="23"/>
      <c r="F188" s="24"/>
      <c r="G188" s="25"/>
      <c r="H188" s="38"/>
      <c r="I188" s="38"/>
      <c r="J188" s="38"/>
      <c r="K188" s="38"/>
      <c r="L188" s="259"/>
      <c r="M188" s="259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38"/>
      <c r="BO188" s="38"/>
      <c r="BP188" s="38"/>
      <c r="BQ188" s="38"/>
      <c r="BR188" s="38"/>
      <c r="BS188" s="38"/>
      <c r="BT188" s="38"/>
      <c r="BU188" s="38"/>
      <c r="BV188" s="38"/>
      <c r="BW188" s="38"/>
      <c r="BX188" s="38"/>
      <c r="BY188" s="38"/>
      <c r="BZ188" s="38"/>
      <c r="CA188" s="38"/>
      <c r="CB188" s="38"/>
      <c r="CC188" s="38"/>
      <c r="CD188" s="38"/>
      <c r="CE188" s="38"/>
      <c r="CF188" s="38"/>
      <c r="CG188" s="38"/>
      <c r="CH188" s="38"/>
      <c r="CI188" s="38"/>
      <c r="CJ188" s="38"/>
      <c r="CK188" s="38"/>
      <c r="CL188" s="38"/>
      <c r="CM188" s="38"/>
      <c r="CN188" s="38"/>
      <c r="CO188" s="38"/>
      <c r="CP188" s="38"/>
      <c r="CQ188" s="38"/>
      <c r="CR188" s="38"/>
      <c r="CS188" s="38"/>
      <c r="CT188" s="38"/>
      <c r="CU188" s="38"/>
      <c r="CV188" s="38"/>
      <c r="CW188" s="38"/>
      <c r="CX188" s="38"/>
      <c r="CY188" s="38"/>
      <c r="CZ188" s="38"/>
      <c r="DA188" s="38"/>
      <c r="DB188" s="38"/>
      <c r="DC188" s="38"/>
      <c r="DD188" s="38"/>
      <c r="DE188" s="38"/>
      <c r="DF188" s="38"/>
      <c r="DG188" s="38"/>
      <c r="DH188" s="38"/>
      <c r="DI188" s="38"/>
      <c r="DJ188" s="38"/>
      <c r="DK188" s="38"/>
      <c r="DL188" s="38"/>
      <c r="DM188" s="38"/>
      <c r="DN188" s="38"/>
      <c r="DO188" s="38"/>
      <c r="DP188" s="38"/>
      <c r="DQ188" s="38"/>
      <c r="DR188" s="38"/>
      <c r="DS188" s="38"/>
      <c r="DT188" s="38"/>
      <c r="DU188" s="38"/>
      <c r="DV188" s="38"/>
      <c r="DW188" s="38"/>
      <c r="DX188" s="38"/>
      <c r="DY188" s="38"/>
      <c r="DZ188" s="38"/>
      <c r="EA188" s="38"/>
      <c r="EB188" s="38"/>
      <c r="EC188" s="38"/>
      <c r="ED188" s="38"/>
      <c r="EE188" s="38"/>
      <c r="EF188" s="38"/>
      <c r="EG188" s="38"/>
      <c r="EH188" s="38"/>
      <c r="EI188" s="38"/>
      <c r="EJ188" s="38"/>
      <c r="EK188" s="38"/>
      <c r="EL188" s="38"/>
      <c r="EM188" s="38"/>
      <c r="EN188" s="38"/>
      <c r="EO188" s="38"/>
      <c r="EP188" s="38"/>
      <c r="EQ188" s="38"/>
      <c r="ER188" s="38"/>
      <c r="ES188" s="38"/>
      <c r="ET188" s="38"/>
      <c r="EU188" s="38"/>
      <c r="EV188" s="38"/>
      <c r="EW188" s="38"/>
      <c r="EX188" s="38"/>
      <c r="EY188" s="38"/>
      <c r="EZ188" s="38"/>
      <c r="FA188" s="38"/>
      <c r="FB188" s="38"/>
      <c r="FC188" s="38"/>
      <c r="FD188" s="38"/>
      <c r="FE188" s="38"/>
      <c r="FF188" s="38"/>
      <c r="FG188" s="38"/>
      <c r="FH188" s="38"/>
      <c r="FI188" s="38"/>
      <c r="FJ188" s="38"/>
      <c r="FK188" s="38"/>
      <c r="FL188" s="38"/>
      <c r="FM188" s="38"/>
      <c r="FN188" s="38"/>
      <c r="FO188" s="38"/>
      <c r="FP188" s="38"/>
      <c r="FQ188" s="38"/>
      <c r="FR188" s="38"/>
      <c r="FS188" s="38"/>
      <c r="FT188" s="38"/>
      <c r="FU188" s="38"/>
      <c r="FV188" s="38"/>
      <c r="FW188" s="38"/>
      <c r="FX188" s="38"/>
      <c r="FY188" s="38"/>
      <c r="FZ188" s="38"/>
      <c r="GA188" s="38"/>
    </row>
    <row r="189" spans="3:183" s="22" customFormat="1" x14ac:dyDescent="0.25">
      <c r="C189" s="23"/>
      <c r="D189" s="23"/>
      <c r="E189" s="23"/>
      <c r="F189" s="24"/>
      <c r="G189" s="25"/>
      <c r="H189" s="38"/>
      <c r="I189" s="38"/>
      <c r="J189" s="38"/>
      <c r="K189" s="38"/>
      <c r="L189" s="259"/>
      <c r="M189" s="259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38"/>
      <c r="BO189" s="38"/>
      <c r="BP189" s="38"/>
      <c r="BQ189" s="38"/>
      <c r="BR189" s="38"/>
      <c r="BS189" s="38"/>
      <c r="BT189" s="38"/>
      <c r="BU189" s="38"/>
      <c r="BV189" s="38"/>
      <c r="BW189" s="38"/>
      <c r="BX189" s="38"/>
      <c r="BY189" s="38"/>
      <c r="BZ189" s="38"/>
      <c r="CA189" s="38"/>
      <c r="CB189" s="38"/>
      <c r="CC189" s="38"/>
      <c r="CD189" s="38"/>
      <c r="CE189" s="38"/>
      <c r="CF189" s="38"/>
      <c r="CG189" s="38"/>
      <c r="CH189" s="38"/>
      <c r="CI189" s="38"/>
      <c r="CJ189" s="38"/>
      <c r="CK189" s="38"/>
      <c r="CL189" s="38"/>
      <c r="CM189" s="38"/>
      <c r="CN189" s="38"/>
      <c r="CO189" s="38"/>
      <c r="CP189" s="38"/>
      <c r="CQ189" s="38"/>
      <c r="CR189" s="38"/>
      <c r="CS189" s="38"/>
      <c r="CT189" s="38"/>
      <c r="CU189" s="38"/>
      <c r="CV189" s="38"/>
      <c r="CW189" s="38"/>
      <c r="CX189" s="38"/>
      <c r="CY189" s="38"/>
      <c r="CZ189" s="38"/>
      <c r="DA189" s="38"/>
      <c r="DB189" s="38"/>
      <c r="DC189" s="38"/>
      <c r="DD189" s="38"/>
      <c r="DE189" s="38"/>
      <c r="DF189" s="38"/>
      <c r="DG189" s="38"/>
      <c r="DH189" s="38"/>
      <c r="DI189" s="38"/>
      <c r="DJ189" s="38"/>
      <c r="DK189" s="38"/>
      <c r="DL189" s="38"/>
      <c r="DM189" s="38"/>
      <c r="DN189" s="38"/>
      <c r="DO189" s="38"/>
      <c r="DP189" s="38"/>
      <c r="DQ189" s="38"/>
      <c r="DR189" s="38"/>
      <c r="DS189" s="38"/>
      <c r="DT189" s="38"/>
      <c r="DU189" s="38"/>
      <c r="DV189" s="38"/>
      <c r="DW189" s="38"/>
      <c r="DX189" s="38"/>
      <c r="DY189" s="38"/>
      <c r="DZ189" s="38"/>
      <c r="EA189" s="38"/>
      <c r="EB189" s="38"/>
      <c r="EC189" s="38"/>
      <c r="ED189" s="38"/>
      <c r="EE189" s="38"/>
      <c r="EF189" s="38"/>
      <c r="EG189" s="38"/>
      <c r="EH189" s="38"/>
      <c r="EI189" s="38"/>
      <c r="EJ189" s="38"/>
      <c r="EK189" s="38"/>
      <c r="EL189" s="38"/>
      <c r="EM189" s="38"/>
      <c r="EN189" s="38"/>
      <c r="EO189" s="38"/>
      <c r="EP189" s="38"/>
      <c r="EQ189" s="38"/>
      <c r="ER189" s="38"/>
      <c r="ES189" s="38"/>
      <c r="ET189" s="38"/>
      <c r="EU189" s="38"/>
      <c r="EV189" s="38"/>
      <c r="EW189" s="38"/>
      <c r="EX189" s="38"/>
      <c r="EY189" s="38"/>
      <c r="EZ189" s="38"/>
      <c r="FA189" s="38"/>
      <c r="FB189" s="38"/>
      <c r="FC189" s="38"/>
      <c r="FD189" s="38"/>
      <c r="FE189" s="38"/>
      <c r="FF189" s="38"/>
      <c r="FG189" s="38"/>
      <c r="FH189" s="38"/>
      <c r="FI189" s="38"/>
      <c r="FJ189" s="38"/>
      <c r="FK189" s="38"/>
      <c r="FL189" s="38"/>
      <c r="FM189" s="38"/>
      <c r="FN189" s="38"/>
      <c r="FO189" s="38"/>
      <c r="FP189" s="38"/>
      <c r="FQ189" s="38"/>
      <c r="FR189" s="38"/>
      <c r="FS189" s="38"/>
      <c r="FT189" s="38"/>
      <c r="FU189" s="38"/>
      <c r="FV189" s="38"/>
      <c r="FW189" s="38"/>
      <c r="FX189" s="38"/>
      <c r="FY189" s="38"/>
      <c r="FZ189" s="38"/>
      <c r="GA189" s="38"/>
    </row>
    <row r="190" spans="3:183" s="22" customFormat="1" x14ac:dyDescent="0.25">
      <c r="C190" s="23"/>
      <c r="D190" s="23"/>
      <c r="E190" s="23"/>
      <c r="F190" s="24"/>
      <c r="G190" s="25"/>
      <c r="H190" s="38"/>
      <c r="I190" s="38"/>
      <c r="J190" s="38"/>
      <c r="K190" s="38"/>
      <c r="L190" s="259"/>
      <c r="M190" s="259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38"/>
      <c r="BO190" s="38"/>
      <c r="BP190" s="38"/>
      <c r="BQ190" s="38"/>
      <c r="BR190" s="38"/>
      <c r="BS190" s="38"/>
      <c r="BT190" s="38"/>
      <c r="BU190" s="38"/>
      <c r="BV190" s="38"/>
      <c r="BW190" s="38"/>
      <c r="BX190" s="38"/>
      <c r="BY190" s="38"/>
      <c r="BZ190" s="38"/>
      <c r="CA190" s="38"/>
      <c r="CB190" s="38"/>
      <c r="CC190" s="38"/>
      <c r="CD190" s="38"/>
      <c r="CE190" s="38"/>
      <c r="CF190" s="38"/>
      <c r="CG190" s="38"/>
      <c r="CH190" s="38"/>
      <c r="CI190" s="38"/>
      <c r="CJ190" s="38"/>
      <c r="CK190" s="38"/>
      <c r="CL190" s="38"/>
      <c r="CM190" s="38"/>
      <c r="CN190" s="38"/>
      <c r="CO190" s="38"/>
      <c r="CP190" s="38"/>
      <c r="CQ190" s="38"/>
      <c r="CR190" s="38"/>
      <c r="CS190" s="38"/>
      <c r="CT190" s="38"/>
      <c r="CU190" s="38"/>
      <c r="CV190" s="38"/>
      <c r="CW190" s="38"/>
      <c r="CX190" s="38"/>
      <c r="CY190" s="38"/>
      <c r="CZ190" s="38"/>
      <c r="DA190" s="38"/>
      <c r="DB190" s="38"/>
      <c r="DC190" s="38"/>
      <c r="DD190" s="38"/>
      <c r="DE190" s="38"/>
      <c r="DF190" s="38"/>
      <c r="DG190" s="38"/>
      <c r="DH190" s="38"/>
      <c r="DI190" s="38"/>
      <c r="DJ190" s="38"/>
      <c r="DK190" s="38"/>
      <c r="DL190" s="38"/>
      <c r="DM190" s="38"/>
      <c r="DN190" s="38"/>
      <c r="DO190" s="38"/>
      <c r="DP190" s="38"/>
      <c r="DQ190" s="38"/>
      <c r="DR190" s="38"/>
      <c r="DS190" s="38"/>
      <c r="DT190" s="38"/>
      <c r="DU190" s="38"/>
      <c r="DV190" s="38"/>
      <c r="DW190" s="38"/>
      <c r="DX190" s="38"/>
      <c r="DY190" s="38"/>
      <c r="DZ190" s="38"/>
      <c r="EA190" s="38"/>
      <c r="EB190" s="38"/>
      <c r="EC190" s="38"/>
      <c r="ED190" s="38"/>
      <c r="EE190" s="38"/>
      <c r="EF190" s="38"/>
      <c r="EG190" s="38"/>
      <c r="EH190" s="38"/>
      <c r="EI190" s="38"/>
      <c r="EJ190" s="38"/>
      <c r="EK190" s="38"/>
      <c r="EL190" s="38"/>
      <c r="EM190" s="38"/>
      <c r="EN190" s="38"/>
      <c r="EO190" s="38"/>
      <c r="EP190" s="38"/>
      <c r="EQ190" s="38"/>
      <c r="ER190" s="38"/>
      <c r="ES190" s="38"/>
      <c r="ET190" s="38"/>
      <c r="EU190" s="38"/>
      <c r="EV190" s="38"/>
      <c r="EW190" s="38"/>
      <c r="EX190" s="38"/>
      <c r="EY190" s="38"/>
      <c r="EZ190" s="38"/>
      <c r="FA190" s="38"/>
      <c r="FB190" s="38"/>
      <c r="FC190" s="38"/>
      <c r="FD190" s="38"/>
      <c r="FE190" s="38"/>
      <c r="FF190" s="38"/>
      <c r="FG190" s="38"/>
      <c r="FH190" s="38"/>
      <c r="FI190" s="38"/>
      <c r="FJ190" s="38"/>
      <c r="FK190" s="38"/>
      <c r="FL190" s="38"/>
      <c r="FM190" s="38"/>
      <c r="FN190" s="38"/>
      <c r="FO190" s="38"/>
      <c r="FP190" s="38"/>
      <c r="FQ190" s="38"/>
      <c r="FR190" s="38"/>
      <c r="FS190" s="38"/>
      <c r="FT190" s="38"/>
      <c r="FU190" s="38"/>
      <c r="FV190" s="38"/>
      <c r="FW190" s="38"/>
      <c r="FX190" s="38"/>
      <c r="FY190" s="38"/>
      <c r="FZ190" s="38"/>
      <c r="GA190" s="38"/>
    </row>
    <row r="191" spans="3:183" s="22" customFormat="1" x14ac:dyDescent="0.25">
      <c r="C191" s="23"/>
      <c r="D191" s="23"/>
      <c r="E191" s="23"/>
      <c r="F191" s="24"/>
      <c r="G191" s="25"/>
      <c r="H191" s="38"/>
      <c r="I191" s="38"/>
      <c r="J191" s="38"/>
      <c r="K191" s="38"/>
      <c r="L191" s="259"/>
      <c r="M191" s="259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38"/>
      <c r="BO191" s="38"/>
      <c r="BP191" s="38"/>
      <c r="BQ191" s="38"/>
      <c r="BR191" s="38"/>
      <c r="BS191" s="38"/>
      <c r="BT191" s="38"/>
      <c r="BU191" s="38"/>
      <c r="BV191" s="38"/>
      <c r="BW191" s="38"/>
      <c r="BX191" s="38"/>
      <c r="BY191" s="38"/>
      <c r="BZ191" s="38"/>
      <c r="CA191" s="38"/>
      <c r="CB191" s="38"/>
      <c r="CC191" s="38"/>
      <c r="CD191" s="38"/>
      <c r="CE191" s="38"/>
      <c r="CF191" s="38"/>
      <c r="CG191" s="38"/>
      <c r="CH191" s="38"/>
      <c r="CI191" s="38"/>
      <c r="CJ191" s="38"/>
      <c r="CK191" s="38"/>
      <c r="CL191" s="38"/>
      <c r="CM191" s="38"/>
      <c r="CN191" s="38"/>
      <c r="CO191" s="38"/>
      <c r="CP191" s="38"/>
      <c r="CQ191" s="38"/>
      <c r="CR191" s="38"/>
      <c r="CS191" s="38"/>
      <c r="CT191" s="38"/>
      <c r="CU191" s="38"/>
      <c r="CV191" s="38"/>
      <c r="CW191" s="38"/>
      <c r="CX191" s="38"/>
      <c r="CY191" s="38"/>
      <c r="CZ191" s="38"/>
      <c r="DA191" s="38"/>
      <c r="DB191" s="38"/>
      <c r="DC191" s="38"/>
      <c r="DD191" s="38"/>
      <c r="DE191" s="38"/>
      <c r="DF191" s="38"/>
      <c r="DG191" s="38"/>
      <c r="DH191" s="38"/>
      <c r="DI191" s="38"/>
      <c r="DJ191" s="38"/>
      <c r="DK191" s="38"/>
      <c r="DL191" s="38"/>
      <c r="DM191" s="38"/>
      <c r="DN191" s="38"/>
      <c r="DO191" s="38"/>
      <c r="DP191" s="38"/>
      <c r="DQ191" s="38"/>
      <c r="DR191" s="38"/>
      <c r="DS191" s="38"/>
      <c r="DT191" s="38"/>
      <c r="DU191" s="38"/>
      <c r="DV191" s="38"/>
      <c r="DW191" s="38"/>
      <c r="DX191" s="38"/>
      <c r="DY191" s="38"/>
      <c r="DZ191" s="38"/>
      <c r="EA191" s="38"/>
      <c r="EB191" s="38"/>
      <c r="EC191" s="38"/>
      <c r="ED191" s="38"/>
      <c r="EE191" s="38"/>
      <c r="EF191" s="38"/>
      <c r="EG191" s="38"/>
      <c r="EH191" s="38"/>
      <c r="EI191" s="38"/>
      <c r="EJ191" s="38"/>
      <c r="EK191" s="38"/>
      <c r="EL191" s="38"/>
      <c r="EM191" s="38"/>
      <c r="EN191" s="38"/>
      <c r="EO191" s="38"/>
      <c r="EP191" s="38"/>
      <c r="EQ191" s="38"/>
      <c r="ER191" s="38"/>
      <c r="ES191" s="38"/>
      <c r="ET191" s="38"/>
      <c r="EU191" s="38"/>
      <c r="EV191" s="38"/>
      <c r="EW191" s="38"/>
      <c r="EX191" s="38"/>
      <c r="EY191" s="38"/>
      <c r="EZ191" s="38"/>
      <c r="FA191" s="38"/>
      <c r="FB191" s="38"/>
      <c r="FC191" s="38"/>
      <c r="FD191" s="38"/>
      <c r="FE191" s="38"/>
      <c r="FF191" s="38"/>
      <c r="FG191" s="38"/>
      <c r="FH191" s="38"/>
      <c r="FI191" s="38"/>
      <c r="FJ191" s="38"/>
      <c r="FK191" s="38"/>
      <c r="FL191" s="38"/>
      <c r="FM191" s="38"/>
      <c r="FN191" s="38"/>
      <c r="FO191" s="38"/>
      <c r="FP191" s="38"/>
      <c r="FQ191" s="38"/>
      <c r="FR191" s="38"/>
      <c r="FS191" s="38"/>
      <c r="FT191" s="38"/>
      <c r="FU191" s="38"/>
      <c r="FV191" s="38"/>
      <c r="FW191" s="38"/>
      <c r="FX191" s="38"/>
      <c r="FY191" s="38"/>
      <c r="FZ191" s="38"/>
      <c r="GA191" s="38"/>
    </row>
    <row r="192" spans="3:183" s="22" customFormat="1" x14ac:dyDescent="0.25">
      <c r="C192" s="23"/>
      <c r="D192" s="23"/>
      <c r="E192" s="23"/>
      <c r="F192" s="24"/>
      <c r="G192" s="25"/>
      <c r="H192" s="38"/>
      <c r="I192" s="38"/>
      <c r="J192" s="38"/>
      <c r="K192" s="38"/>
      <c r="L192" s="259"/>
      <c r="M192" s="259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38"/>
      <c r="BO192" s="38"/>
      <c r="BP192" s="38"/>
      <c r="BQ192" s="38"/>
      <c r="BR192" s="38"/>
      <c r="BS192" s="38"/>
      <c r="BT192" s="38"/>
      <c r="BU192" s="38"/>
      <c r="BV192" s="38"/>
      <c r="BW192" s="38"/>
      <c r="BX192" s="38"/>
      <c r="BY192" s="38"/>
      <c r="BZ192" s="38"/>
      <c r="CA192" s="38"/>
      <c r="CB192" s="38"/>
      <c r="CC192" s="38"/>
      <c r="CD192" s="38"/>
      <c r="CE192" s="38"/>
      <c r="CF192" s="38"/>
      <c r="CG192" s="38"/>
      <c r="CH192" s="38"/>
      <c r="CI192" s="38"/>
      <c r="CJ192" s="38"/>
      <c r="CK192" s="38"/>
      <c r="CL192" s="38"/>
      <c r="CM192" s="38"/>
      <c r="CN192" s="38"/>
      <c r="CO192" s="38"/>
      <c r="CP192" s="38"/>
      <c r="CQ192" s="38"/>
      <c r="CR192" s="38"/>
      <c r="CS192" s="38"/>
      <c r="CT192" s="38"/>
      <c r="CU192" s="38"/>
      <c r="CV192" s="38"/>
      <c r="CW192" s="38"/>
      <c r="CX192" s="38"/>
      <c r="CY192" s="38"/>
      <c r="CZ192" s="38"/>
      <c r="DA192" s="38"/>
      <c r="DB192" s="38"/>
      <c r="DC192" s="38"/>
      <c r="DD192" s="38"/>
      <c r="DE192" s="38"/>
      <c r="DF192" s="38"/>
      <c r="DG192" s="38"/>
      <c r="DH192" s="38"/>
      <c r="DI192" s="38"/>
      <c r="DJ192" s="38"/>
      <c r="DK192" s="38"/>
      <c r="DL192" s="38"/>
      <c r="DM192" s="38"/>
      <c r="DN192" s="38"/>
      <c r="DO192" s="38"/>
      <c r="DP192" s="38"/>
      <c r="DQ192" s="38"/>
      <c r="DR192" s="38"/>
      <c r="DS192" s="38"/>
      <c r="DT192" s="38"/>
      <c r="DU192" s="38"/>
      <c r="DV192" s="38"/>
      <c r="DW192" s="38"/>
      <c r="DX192" s="38"/>
      <c r="DY192" s="38"/>
      <c r="DZ192" s="38"/>
      <c r="EA192" s="38"/>
      <c r="EB192" s="38"/>
      <c r="EC192" s="38"/>
      <c r="ED192" s="38"/>
      <c r="EE192" s="38"/>
      <c r="EF192" s="38"/>
      <c r="EG192" s="38"/>
      <c r="EH192" s="38"/>
      <c r="EI192" s="38"/>
      <c r="EJ192" s="38"/>
      <c r="EK192" s="38"/>
      <c r="EL192" s="38"/>
      <c r="EM192" s="38"/>
      <c r="EN192" s="38"/>
      <c r="EO192" s="38"/>
      <c r="EP192" s="38"/>
      <c r="EQ192" s="38"/>
      <c r="ER192" s="38"/>
      <c r="ES192" s="38"/>
      <c r="ET192" s="38"/>
      <c r="EU192" s="38"/>
      <c r="EV192" s="38"/>
      <c r="EW192" s="38"/>
      <c r="EX192" s="38"/>
      <c r="EY192" s="38"/>
      <c r="EZ192" s="38"/>
      <c r="FA192" s="38"/>
      <c r="FB192" s="38"/>
      <c r="FC192" s="38"/>
      <c r="FD192" s="38"/>
      <c r="FE192" s="38"/>
      <c r="FF192" s="38"/>
      <c r="FG192" s="38"/>
      <c r="FH192" s="38"/>
      <c r="FI192" s="38"/>
      <c r="FJ192" s="38"/>
      <c r="FK192" s="38"/>
      <c r="FL192" s="38"/>
      <c r="FM192" s="38"/>
      <c r="FN192" s="38"/>
      <c r="FO192" s="38"/>
      <c r="FP192" s="38"/>
      <c r="FQ192" s="38"/>
      <c r="FR192" s="38"/>
      <c r="FS192" s="38"/>
      <c r="FT192" s="38"/>
      <c r="FU192" s="38"/>
      <c r="FV192" s="38"/>
      <c r="FW192" s="38"/>
      <c r="FX192" s="38"/>
      <c r="FY192" s="38"/>
      <c r="FZ192" s="38"/>
      <c r="GA192" s="38"/>
    </row>
    <row r="193" spans="3:183" s="22" customFormat="1" x14ac:dyDescent="0.25">
      <c r="C193" s="23"/>
      <c r="D193" s="23"/>
      <c r="E193" s="23"/>
      <c r="F193" s="24"/>
      <c r="G193" s="25"/>
      <c r="H193" s="38"/>
      <c r="I193" s="38"/>
      <c r="J193" s="38"/>
      <c r="K193" s="38"/>
      <c r="L193" s="259"/>
      <c r="M193" s="259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38"/>
      <c r="BO193" s="38"/>
      <c r="BP193" s="38"/>
      <c r="BQ193" s="38"/>
      <c r="BR193" s="38"/>
      <c r="BS193" s="38"/>
      <c r="BT193" s="38"/>
      <c r="BU193" s="38"/>
      <c r="BV193" s="38"/>
      <c r="BW193" s="38"/>
      <c r="BX193" s="38"/>
      <c r="BY193" s="38"/>
      <c r="BZ193" s="38"/>
      <c r="CA193" s="38"/>
      <c r="CB193" s="38"/>
      <c r="CC193" s="38"/>
      <c r="CD193" s="38"/>
      <c r="CE193" s="38"/>
      <c r="CF193" s="38"/>
      <c r="CG193" s="38"/>
      <c r="CH193" s="38"/>
      <c r="CI193" s="38"/>
      <c r="CJ193" s="38"/>
      <c r="CK193" s="38"/>
      <c r="CL193" s="38"/>
      <c r="CM193" s="38"/>
      <c r="CN193" s="38"/>
      <c r="CO193" s="38"/>
      <c r="CP193" s="38"/>
      <c r="CQ193" s="38"/>
      <c r="CR193" s="38"/>
      <c r="CS193" s="38"/>
      <c r="CT193" s="38"/>
      <c r="CU193" s="38"/>
      <c r="CV193" s="38"/>
      <c r="CW193" s="38"/>
      <c r="CX193" s="38"/>
      <c r="CY193" s="38"/>
      <c r="CZ193" s="38"/>
      <c r="DA193" s="38"/>
      <c r="DB193" s="38"/>
      <c r="DC193" s="38"/>
      <c r="DD193" s="38"/>
      <c r="DE193" s="38"/>
      <c r="DF193" s="38"/>
      <c r="DG193" s="38"/>
      <c r="DH193" s="38"/>
      <c r="DI193" s="38"/>
      <c r="DJ193" s="38"/>
      <c r="DK193" s="38"/>
      <c r="DL193" s="38"/>
      <c r="DM193" s="38"/>
      <c r="DN193" s="38"/>
      <c r="DO193" s="38"/>
      <c r="DP193" s="38"/>
      <c r="DQ193" s="38"/>
      <c r="DR193" s="38"/>
      <c r="DS193" s="38"/>
      <c r="DT193" s="38"/>
      <c r="DU193" s="38"/>
      <c r="DV193" s="38"/>
      <c r="DW193" s="38"/>
      <c r="DX193" s="38"/>
      <c r="DY193" s="38"/>
      <c r="DZ193" s="38"/>
      <c r="EA193" s="38"/>
      <c r="EB193" s="38"/>
      <c r="EC193" s="38"/>
      <c r="ED193" s="38"/>
      <c r="EE193" s="38"/>
      <c r="EF193" s="38"/>
      <c r="EG193" s="38"/>
      <c r="EH193" s="38"/>
      <c r="EI193" s="38"/>
      <c r="EJ193" s="38"/>
      <c r="EK193" s="38"/>
      <c r="EL193" s="38"/>
      <c r="EM193" s="38"/>
      <c r="EN193" s="38"/>
      <c r="EO193" s="38"/>
      <c r="EP193" s="38"/>
      <c r="EQ193" s="38"/>
      <c r="ER193" s="38"/>
      <c r="ES193" s="38"/>
      <c r="ET193" s="38"/>
      <c r="EU193" s="38"/>
      <c r="EV193" s="38"/>
      <c r="EW193" s="38"/>
      <c r="EX193" s="38"/>
      <c r="EY193" s="38"/>
      <c r="EZ193" s="38"/>
      <c r="FA193" s="38"/>
      <c r="FB193" s="38"/>
      <c r="FC193" s="38"/>
      <c r="FD193" s="38"/>
      <c r="FE193" s="38"/>
      <c r="FF193" s="38"/>
      <c r="FG193" s="38"/>
      <c r="FH193" s="38"/>
      <c r="FI193" s="38"/>
      <c r="FJ193" s="38"/>
      <c r="FK193" s="38"/>
      <c r="FL193" s="38"/>
      <c r="FM193" s="38"/>
      <c r="FN193" s="38"/>
      <c r="FO193" s="38"/>
      <c r="FP193" s="38"/>
      <c r="FQ193" s="38"/>
      <c r="FR193" s="38"/>
      <c r="FS193" s="38"/>
      <c r="FT193" s="38"/>
      <c r="FU193" s="38"/>
      <c r="FV193" s="38"/>
      <c r="FW193" s="38"/>
      <c r="FX193" s="38"/>
      <c r="FY193" s="38"/>
      <c r="FZ193" s="38"/>
      <c r="GA193" s="38"/>
    </row>
    <row r="194" spans="3:183" s="22" customFormat="1" x14ac:dyDescent="0.25">
      <c r="C194" s="23"/>
      <c r="D194" s="23"/>
      <c r="E194" s="23"/>
      <c r="F194" s="24"/>
      <c r="G194" s="25"/>
      <c r="H194" s="38"/>
      <c r="I194" s="38"/>
      <c r="J194" s="38"/>
      <c r="K194" s="38"/>
      <c r="L194" s="259"/>
      <c r="M194" s="259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38"/>
      <c r="BO194" s="38"/>
      <c r="BP194" s="38"/>
      <c r="BQ194" s="38"/>
      <c r="BR194" s="38"/>
      <c r="BS194" s="38"/>
      <c r="BT194" s="38"/>
      <c r="BU194" s="38"/>
      <c r="BV194" s="38"/>
      <c r="BW194" s="38"/>
      <c r="BX194" s="38"/>
      <c r="BY194" s="38"/>
      <c r="BZ194" s="38"/>
      <c r="CA194" s="38"/>
      <c r="CB194" s="38"/>
      <c r="CC194" s="38"/>
      <c r="CD194" s="38"/>
      <c r="CE194" s="38"/>
      <c r="CF194" s="38"/>
      <c r="CG194" s="38"/>
      <c r="CH194" s="38"/>
      <c r="CI194" s="38"/>
      <c r="CJ194" s="38"/>
      <c r="CK194" s="38"/>
      <c r="CL194" s="38"/>
      <c r="CM194" s="38"/>
      <c r="CN194" s="38"/>
      <c r="CO194" s="38"/>
      <c r="CP194" s="38"/>
      <c r="CQ194" s="38"/>
      <c r="CR194" s="38"/>
      <c r="CS194" s="38"/>
      <c r="CT194" s="38"/>
      <c r="CU194" s="38"/>
      <c r="CV194" s="38"/>
      <c r="CW194" s="38"/>
      <c r="CX194" s="38"/>
      <c r="CY194" s="38"/>
      <c r="CZ194" s="38"/>
      <c r="DA194" s="38"/>
      <c r="DB194" s="38"/>
      <c r="DC194" s="38"/>
      <c r="DD194" s="38"/>
      <c r="DE194" s="38"/>
      <c r="DF194" s="38"/>
      <c r="DG194" s="38"/>
      <c r="DH194" s="38"/>
      <c r="DI194" s="38"/>
      <c r="DJ194" s="38"/>
      <c r="DK194" s="38"/>
      <c r="DL194" s="38"/>
      <c r="DM194" s="38"/>
      <c r="DN194" s="38"/>
      <c r="DO194" s="38"/>
      <c r="DP194" s="38"/>
      <c r="DQ194" s="38"/>
      <c r="DR194" s="38"/>
      <c r="DS194" s="38"/>
      <c r="DT194" s="38"/>
      <c r="DU194" s="38"/>
      <c r="DV194" s="38"/>
      <c r="DW194" s="38"/>
      <c r="DX194" s="38"/>
      <c r="DY194" s="38"/>
      <c r="DZ194" s="38"/>
      <c r="EA194" s="38"/>
      <c r="EB194" s="38"/>
      <c r="EC194" s="38"/>
      <c r="ED194" s="38"/>
      <c r="EE194" s="38"/>
      <c r="EF194" s="38"/>
      <c r="EG194" s="38"/>
      <c r="EH194" s="38"/>
      <c r="EI194" s="38"/>
      <c r="EJ194" s="38"/>
      <c r="EK194" s="38"/>
      <c r="EL194" s="38"/>
      <c r="EM194" s="38"/>
      <c r="EN194" s="38"/>
      <c r="EO194" s="38"/>
      <c r="EP194" s="38"/>
      <c r="EQ194" s="38"/>
      <c r="ER194" s="38"/>
      <c r="ES194" s="38"/>
      <c r="ET194" s="38"/>
      <c r="EU194" s="38"/>
      <c r="EV194" s="38"/>
      <c r="EW194" s="38"/>
      <c r="EX194" s="38"/>
      <c r="EY194" s="38"/>
      <c r="EZ194" s="38"/>
      <c r="FA194" s="38"/>
      <c r="FB194" s="38"/>
      <c r="FC194" s="38"/>
      <c r="FD194" s="38"/>
      <c r="FE194" s="38"/>
      <c r="FF194" s="38"/>
      <c r="FG194" s="38"/>
      <c r="FH194" s="38"/>
      <c r="FI194" s="38"/>
      <c r="FJ194" s="38"/>
      <c r="FK194" s="38"/>
      <c r="FL194" s="38"/>
      <c r="FM194" s="38"/>
      <c r="FN194" s="38"/>
      <c r="FO194" s="38"/>
      <c r="FP194" s="38"/>
      <c r="FQ194" s="38"/>
      <c r="FR194" s="38"/>
      <c r="FS194" s="38"/>
      <c r="FT194" s="38"/>
      <c r="FU194" s="38"/>
      <c r="FV194" s="38"/>
      <c r="FW194" s="38"/>
      <c r="FX194" s="38"/>
      <c r="FY194" s="38"/>
      <c r="FZ194" s="38"/>
      <c r="GA194" s="38"/>
    </row>
    <row r="195" spans="3:183" s="22" customFormat="1" x14ac:dyDescent="0.25">
      <c r="C195" s="23"/>
      <c r="D195" s="23"/>
      <c r="E195" s="23"/>
      <c r="F195" s="24"/>
      <c r="G195" s="25"/>
      <c r="H195" s="38"/>
      <c r="I195" s="38"/>
      <c r="J195" s="38"/>
      <c r="K195" s="38"/>
      <c r="L195" s="259"/>
      <c r="M195" s="259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  <c r="AY195" s="38"/>
      <c r="AZ195" s="38"/>
      <c r="BA195" s="38"/>
      <c r="BB195" s="38"/>
      <c r="BC195" s="38"/>
      <c r="BD195" s="38"/>
      <c r="BE195" s="38"/>
      <c r="BF195" s="38"/>
      <c r="BG195" s="38"/>
      <c r="BH195" s="38"/>
      <c r="BI195" s="38"/>
      <c r="BJ195" s="38"/>
      <c r="BK195" s="38"/>
      <c r="BL195" s="38"/>
      <c r="BM195" s="38"/>
      <c r="BN195" s="38"/>
      <c r="BO195" s="38"/>
      <c r="BP195" s="38"/>
      <c r="BQ195" s="38"/>
      <c r="BR195" s="38"/>
      <c r="BS195" s="38"/>
      <c r="BT195" s="38"/>
      <c r="BU195" s="38"/>
      <c r="BV195" s="38"/>
      <c r="BW195" s="38"/>
      <c r="BX195" s="38"/>
      <c r="BY195" s="38"/>
      <c r="BZ195" s="38"/>
      <c r="CA195" s="38"/>
      <c r="CB195" s="38"/>
      <c r="CC195" s="38"/>
      <c r="CD195" s="38"/>
      <c r="CE195" s="38"/>
      <c r="CF195" s="38"/>
      <c r="CG195" s="38"/>
      <c r="CH195" s="38"/>
      <c r="CI195" s="38"/>
      <c r="CJ195" s="38"/>
      <c r="CK195" s="38"/>
      <c r="CL195" s="38"/>
      <c r="CM195" s="38"/>
      <c r="CN195" s="38"/>
      <c r="CO195" s="38"/>
      <c r="CP195" s="38"/>
      <c r="CQ195" s="38"/>
      <c r="CR195" s="38"/>
      <c r="CS195" s="38"/>
      <c r="CT195" s="38"/>
      <c r="CU195" s="38"/>
      <c r="CV195" s="38"/>
      <c r="CW195" s="38"/>
      <c r="CX195" s="38"/>
      <c r="CY195" s="38"/>
      <c r="CZ195" s="38"/>
      <c r="DA195" s="38"/>
      <c r="DB195" s="38"/>
      <c r="DC195" s="38"/>
      <c r="DD195" s="38"/>
      <c r="DE195" s="38"/>
      <c r="DF195" s="38"/>
      <c r="DG195" s="38"/>
      <c r="DH195" s="38"/>
      <c r="DI195" s="38"/>
      <c r="DJ195" s="38"/>
      <c r="DK195" s="38"/>
      <c r="DL195" s="38"/>
      <c r="DM195" s="38"/>
      <c r="DN195" s="38"/>
      <c r="DO195" s="38"/>
      <c r="DP195" s="38"/>
      <c r="DQ195" s="38"/>
      <c r="DR195" s="38"/>
      <c r="DS195" s="38"/>
      <c r="DT195" s="38"/>
      <c r="DU195" s="38"/>
      <c r="DV195" s="38"/>
      <c r="DW195" s="38"/>
      <c r="DX195" s="38"/>
      <c r="DY195" s="38"/>
      <c r="DZ195" s="38"/>
      <c r="EA195" s="38"/>
      <c r="EB195" s="38"/>
      <c r="EC195" s="38"/>
      <c r="ED195" s="38"/>
      <c r="EE195" s="38"/>
      <c r="EF195" s="38"/>
      <c r="EG195" s="38"/>
      <c r="EH195" s="38"/>
      <c r="EI195" s="38"/>
      <c r="EJ195" s="38"/>
      <c r="EK195" s="38"/>
      <c r="EL195" s="38"/>
      <c r="EM195" s="38"/>
      <c r="EN195" s="38"/>
      <c r="EO195" s="38"/>
      <c r="EP195" s="38"/>
      <c r="EQ195" s="38"/>
      <c r="ER195" s="38"/>
      <c r="ES195" s="38"/>
      <c r="ET195" s="38"/>
      <c r="EU195" s="38"/>
      <c r="EV195" s="38"/>
      <c r="EW195" s="38"/>
      <c r="EX195" s="38"/>
      <c r="EY195" s="38"/>
      <c r="EZ195" s="38"/>
      <c r="FA195" s="38"/>
      <c r="FB195" s="38"/>
      <c r="FC195" s="38"/>
      <c r="FD195" s="38"/>
      <c r="FE195" s="38"/>
      <c r="FF195" s="38"/>
      <c r="FG195" s="38"/>
      <c r="FH195" s="38"/>
      <c r="FI195" s="38"/>
      <c r="FJ195" s="38"/>
      <c r="FK195" s="38"/>
      <c r="FL195" s="38"/>
      <c r="FM195" s="38"/>
      <c r="FN195" s="38"/>
      <c r="FO195" s="38"/>
      <c r="FP195" s="38"/>
      <c r="FQ195" s="38"/>
      <c r="FR195" s="38"/>
      <c r="FS195" s="38"/>
      <c r="FT195" s="38"/>
      <c r="FU195" s="38"/>
      <c r="FV195" s="38"/>
      <c r="FW195" s="38"/>
      <c r="FX195" s="38"/>
      <c r="FY195" s="38"/>
      <c r="FZ195" s="38"/>
      <c r="GA195" s="38"/>
    </row>
    <row r="196" spans="3:183" s="22" customFormat="1" x14ac:dyDescent="0.25">
      <c r="C196" s="23"/>
      <c r="D196" s="23"/>
      <c r="E196" s="23"/>
      <c r="F196" s="24"/>
      <c r="G196" s="25"/>
      <c r="H196" s="38"/>
      <c r="I196" s="38"/>
      <c r="J196" s="38"/>
      <c r="K196" s="38"/>
      <c r="L196" s="259"/>
      <c r="M196" s="259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  <c r="AN196" s="38"/>
      <c r="AO196" s="38"/>
      <c r="AP196" s="38"/>
      <c r="AQ196" s="38"/>
      <c r="AR196" s="38"/>
      <c r="AS196" s="38"/>
      <c r="AT196" s="38"/>
      <c r="AU196" s="38"/>
      <c r="AV196" s="38"/>
      <c r="AW196" s="38"/>
      <c r="AX196" s="38"/>
      <c r="AY196" s="38"/>
      <c r="AZ196" s="38"/>
      <c r="BA196" s="38"/>
      <c r="BB196" s="38"/>
      <c r="BC196" s="38"/>
      <c r="BD196" s="38"/>
      <c r="BE196" s="38"/>
      <c r="BF196" s="38"/>
      <c r="BG196" s="38"/>
      <c r="BH196" s="38"/>
      <c r="BI196" s="38"/>
      <c r="BJ196" s="38"/>
      <c r="BK196" s="38"/>
      <c r="BL196" s="38"/>
      <c r="BM196" s="38"/>
      <c r="BN196" s="38"/>
      <c r="BO196" s="38"/>
      <c r="BP196" s="38"/>
      <c r="BQ196" s="38"/>
      <c r="BR196" s="38"/>
      <c r="BS196" s="38"/>
      <c r="BT196" s="38"/>
      <c r="BU196" s="38"/>
      <c r="BV196" s="38"/>
      <c r="BW196" s="38"/>
      <c r="BX196" s="38"/>
      <c r="BY196" s="38"/>
      <c r="BZ196" s="38"/>
      <c r="CA196" s="38"/>
      <c r="CB196" s="38"/>
      <c r="CC196" s="38"/>
      <c r="CD196" s="38"/>
      <c r="CE196" s="38"/>
      <c r="CF196" s="38"/>
      <c r="CG196" s="38"/>
      <c r="CH196" s="38"/>
      <c r="CI196" s="38"/>
      <c r="CJ196" s="38"/>
      <c r="CK196" s="38"/>
      <c r="CL196" s="38"/>
      <c r="CM196" s="38"/>
      <c r="CN196" s="38"/>
      <c r="CO196" s="38"/>
      <c r="CP196" s="38"/>
      <c r="CQ196" s="38"/>
      <c r="CR196" s="38"/>
      <c r="CS196" s="38"/>
      <c r="CT196" s="38"/>
      <c r="CU196" s="38"/>
      <c r="CV196" s="38"/>
      <c r="CW196" s="38"/>
      <c r="CX196" s="38"/>
      <c r="CY196" s="38"/>
      <c r="CZ196" s="38"/>
      <c r="DA196" s="38"/>
      <c r="DB196" s="38"/>
      <c r="DC196" s="38"/>
      <c r="DD196" s="38"/>
      <c r="DE196" s="38"/>
      <c r="DF196" s="38"/>
      <c r="DG196" s="38"/>
      <c r="DH196" s="38"/>
      <c r="DI196" s="38"/>
      <c r="DJ196" s="38"/>
      <c r="DK196" s="38"/>
      <c r="DL196" s="38"/>
      <c r="DM196" s="38"/>
      <c r="DN196" s="38"/>
      <c r="DO196" s="38"/>
      <c r="DP196" s="38"/>
      <c r="DQ196" s="38"/>
      <c r="DR196" s="38"/>
      <c r="DS196" s="38"/>
      <c r="DT196" s="38"/>
      <c r="DU196" s="38"/>
      <c r="DV196" s="38"/>
      <c r="DW196" s="38"/>
      <c r="DX196" s="38"/>
      <c r="DY196" s="38"/>
      <c r="DZ196" s="38"/>
      <c r="EA196" s="38"/>
      <c r="EB196" s="38"/>
      <c r="EC196" s="38"/>
      <c r="ED196" s="38"/>
      <c r="EE196" s="38"/>
      <c r="EF196" s="38"/>
      <c r="EG196" s="38"/>
      <c r="EH196" s="38"/>
      <c r="EI196" s="38"/>
      <c r="EJ196" s="38"/>
      <c r="EK196" s="38"/>
      <c r="EL196" s="38"/>
      <c r="EM196" s="38"/>
      <c r="EN196" s="38"/>
      <c r="EO196" s="38"/>
      <c r="EP196" s="38"/>
      <c r="EQ196" s="38"/>
      <c r="ER196" s="38"/>
      <c r="ES196" s="38"/>
      <c r="ET196" s="38"/>
      <c r="EU196" s="38"/>
      <c r="EV196" s="38"/>
      <c r="EW196" s="38"/>
      <c r="EX196" s="38"/>
      <c r="EY196" s="38"/>
      <c r="EZ196" s="38"/>
      <c r="FA196" s="38"/>
      <c r="FB196" s="38"/>
      <c r="FC196" s="38"/>
      <c r="FD196" s="38"/>
      <c r="FE196" s="38"/>
      <c r="FF196" s="38"/>
      <c r="FG196" s="38"/>
      <c r="FH196" s="38"/>
      <c r="FI196" s="38"/>
      <c r="FJ196" s="38"/>
      <c r="FK196" s="38"/>
      <c r="FL196" s="38"/>
      <c r="FM196" s="38"/>
      <c r="FN196" s="38"/>
      <c r="FO196" s="38"/>
      <c r="FP196" s="38"/>
      <c r="FQ196" s="38"/>
      <c r="FR196" s="38"/>
      <c r="FS196" s="38"/>
      <c r="FT196" s="38"/>
      <c r="FU196" s="38"/>
      <c r="FV196" s="38"/>
      <c r="FW196" s="38"/>
      <c r="FX196" s="38"/>
      <c r="FY196" s="38"/>
      <c r="FZ196" s="38"/>
      <c r="GA196" s="38"/>
    </row>
    <row r="197" spans="3:183" s="22" customFormat="1" x14ac:dyDescent="0.25">
      <c r="C197" s="23"/>
      <c r="D197" s="23"/>
      <c r="E197" s="23"/>
      <c r="F197" s="24"/>
      <c r="G197" s="25"/>
      <c r="H197" s="38"/>
      <c r="I197" s="38"/>
      <c r="J197" s="38"/>
      <c r="K197" s="38"/>
      <c r="L197" s="259"/>
      <c r="M197" s="259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38"/>
      <c r="AL197" s="38"/>
      <c r="AM197" s="38"/>
      <c r="AN197" s="38"/>
      <c r="AO197" s="38"/>
      <c r="AP197" s="38"/>
      <c r="AQ197" s="38"/>
      <c r="AR197" s="38"/>
      <c r="AS197" s="38"/>
      <c r="AT197" s="38"/>
      <c r="AU197" s="38"/>
      <c r="AV197" s="38"/>
      <c r="AW197" s="38"/>
      <c r="AX197" s="38"/>
      <c r="AY197" s="38"/>
      <c r="AZ197" s="38"/>
      <c r="BA197" s="38"/>
      <c r="BB197" s="38"/>
      <c r="BC197" s="38"/>
      <c r="BD197" s="38"/>
      <c r="BE197" s="38"/>
      <c r="BF197" s="38"/>
      <c r="BG197" s="38"/>
      <c r="BH197" s="38"/>
      <c r="BI197" s="38"/>
      <c r="BJ197" s="38"/>
      <c r="BK197" s="38"/>
      <c r="BL197" s="38"/>
      <c r="BM197" s="38"/>
      <c r="BN197" s="38"/>
      <c r="BO197" s="38"/>
      <c r="BP197" s="38"/>
      <c r="BQ197" s="38"/>
      <c r="BR197" s="38"/>
      <c r="BS197" s="38"/>
      <c r="BT197" s="38"/>
      <c r="BU197" s="38"/>
      <c r="BV197" s="38"/>
      <c r="BW197" s="38"/>
      <c r="BX197" s="38"/>
      <c r="BY197" s="38"/>
      <c r="BZ197" s="38"/>
      <c r="CA197" s="38"/>
      <c r="CB197" s="38"/>
      <c r="CC197" s="38"/>
      <c r="CD197" s="38"/>
      <c r="CE197" s="38"/>
      <c r="CF197" s="38"/>
      <c r="CG197" s="38"/>
      <c r="CH197" s="38"/>
      <c r="CI197" s="38"/>
      <c r="CJ197" s="38"/>
      <c r="CK197" s="38"/>
      <c r="CL197" s="38"/>
      <c r="CM197" s="38"/>
      <c r="CN197" s="38"/>
      <c r="CO197" s="38"/>
      <c r="CP197" s="38"/>
      <c r="CQ197" s="38"/>
      <c r="CR197" s="38"/>
      <c r="CS197" s="38"/>
      <c r="CT197" s="38"/>
      <c r="CU197" s="38"/>
      <c r="CV197" s="38"/>
      <c r="CW197" s="38"/>
      <c r="CX197" s="38"/>
      <c r="CY197" s="38"/>
      <c r="CZ197" s="38"/>
      <c r="DA197" s="38"/>
      <c r="DB197" s="38"/>
      <c r="DC197" s="38"/>
      <c r="DD197" s="38"/>
      <c r="DE197" s="38"/>
      <c r="DF197" s="38"/>
      <c r="DG197" s="38"/>
      <c r="DH197" s="38"/>
      <c r="DI197" s="38"/>
      <c r="DJ197" s="38"/>
      <c r="DK197" s="38"/>
      <c r="DL197" s="38"/>
      <c r="DM197" s="38"/>
      <c r="DN197" s="38"/>
      <c r="DO197" s="38"/>
      <c r="DP197" s="38"/>
      <c r="DQ197" s="38"/>
      <c r="DR197" s="38"/>
      <c r="DS197" s="38"/>
      <c r="DT197" s="38"/>
      <c r="DU197" s="38"/>
      <c r="DV197" s="38"/>
      <c r="DW197" s="38"/>
      <c r="DX197" s="38"/>
      <c r="DY197" s="38"/>
      <c r="DZ197" s="38"/>
      <c r="EA197" s="38"/>
      <c r="EB197" s="38"/>
      <c r="EC197" s="38"/>
      <c r="ED197" s="38"/>
      <c r="EE197" s="38"/>
      <c r="EF197" s="38"/>
      <c r="EG197" s="38"/>
      <c r="EH197" s="38"/>
      <c r="EI197" s="38"/>
      <c r="EJ197" s="38"/>
      <c r="EK197" s="38"/>
      <c r="EL197" s="38"/>
      <c r="EM197" s="38"/>
      <c r="EN197" s="38"/>
      <c r="EO197" s="38"/>
      <c r="EP197" s="38"/>
      <c r="EQ197" s="38"/>
      <c r="ER197" s="38"/>
      <c r="ES197" s="38"/>
      <c r="ET197" s="38"/>
      <c r="EU197" s="38"/>
      <c r="EV197" s="38"/>
      <c r="EW197" s="38"/>
      <c r="EX197" s="38"/>
      <c r="EY197" s="38"/>
      <c r="EZ197" s="38"/>
      <c r="FA197" s="38"/>
      <c r="FB197" s="38"/>
      <c r="FC197" s="38"/>
      <c r="FD197" s="38"/>
      <c r="FE197" s="38"/>
      <c r="FF197" s="38"/>
      <c r="FG197" s="38"/>
      <c r="FH197" s="38"/>
      <c r="FI197" s="38"/>
      <c r="FJ197" s="38"/>
      <c r="FK197" s="38"/>
      <c r="FL197" s="38"/>
      <c r="FM197" s="38"/>
      <c r="FN197" s="38"/>
      <c r="FO197" s="38"/>
      <c r="FP197" s="38"/>
      <c r="FQ197" s="38"/>
      <c r="FR197" s="38"/>
      <c r="FS197" s="38"/>
      <c r="FT197" s="38"/>
      <c r="FU197" s="38"/>
      <c r="FV197" s="38"/>
      <c r="FW197" s="38"/>
      <c r="FX197" s="38"/>
      <c r="FY197" s="38"/>
      <c r="FZ197" s="38"/>
      <c r="GA197" s="38"/>
    </row>
    <row r="198" spans="3:183" s="22" customFormat="1" x14ac:dyDescent="0.25">
      <c r="C198" s="23"/>
      <c r="D198" s="23"/>
      <c r="E198" s="23"/>
      <c r="F198" s="24"/>
      <c r="G198" s="25"/>
      <c r="H198" s="38"/>
      <c r="I198" s="38"/>
      <c r="J198" s="38"/>
      <c r="K198" s="38"/>
      <c r="L198" s="259"/>
      <c r="M198" s="259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L198" s="38"/>
      <c r="AM198" s="38"/>
      <c r="AN198" s="38"/>
      <c r="AO198" s="38"/>
      <c r="AP198" s="38"/>
      <c r="AQ198" s="38"/>
      <c r="AR198" s="38"/>
      <c r="AS198" s="38"/>
      <c r="AT198" s="38"/>
      <c r="AU198" s="38"/>
      <c r="AV198" s="38"/>
      <c r="AW198" s="38"/>
      <c r="AX198" s="38"/>
      <c r="AY198" s="38"/>
      <c r="AZ198" s="38"/>
      <c r="BA198" s="38"/>
      <c r="BB198" s="38"/>
      <c r="BC198" s="38"/>
      <c r="BD198" s="38"/>
      <c r="BE198" s="38"/>
      <c r="BF198" s="38"/>
      <c r="BG198" s="38"/>
      <c r="BH198" s="38"/>
      <c r="BI198" s="38"/>
      <c r="BJ198" s="38"/>
      <c r="BK198" s="38"/>
      <c r="BL198" s="38"/>
      <c r="BM198" s="38"/>
      <c r="BN198" s="38"/>
      <c r="BO198" s="38"/>
      <c r="BP198" s="38"/>
      <c r="BQ198" s="38"/>
      <c r="BR198" s="38"/>
      <c r="BS198" s="38"/>
      <c r="BT198" s="38"/>
      <c r="BU198" s="38"/>
      <c r="BV198" s="38"/>
      <c r="BW198" s="38"/>
      <c r="BX198" s="38"/>
      <c r="BY198" s="38"/>
      <c r="BZ198" s="38"/>
      <c r="CA198" s="38"/>
      <c r="CB198" s="38"/>
      <c r="CC198" s="38"/>
      <c r="CD198" s="38"/>
      <c r="CE198" s="38"/>
      <c r="CF198" s="38"/>
      <c r="CG198" s="38"/>
      <c r="CH198" s="38"/>
      <c r="CI198" s="38"/>
      <c r="CJ198" s="38"/>
      <c r="CK198" s="38"/>
      <c r="CL198" s="38"/>
      <c r="CM198" s="38"/>
      <c r="CN198" s="38"/>
      <c r="CO198" s="38"/>
      <c r="CP198" s="38"/>
      <c r="CQ198" s="38"/>
      <c r="CR198" s="38"/>
      <c r="CS198" s="38"/>
      <c r="CT198" s="38"/>
      <c r="CU198" s="38"/>
      <c r="CV198" s="38"/>
      <c r="CW198" s="38"/>
      <c r="CX198" s="38"/>
      <c r="CY198" s="38"/>
      <c r="CZ198" s="38"/>
      <c r="DA198" s="38"/>
      <c r="DB198" s="38"/>
      <c r="DC198" s="38"/>
      <c r="DD198" s="38"/>
      <c r="DE198" s="38"/>
      <c r="DF198" s="38"/>
      <c r="DG198" s="38"/>
      <c r="DH198" s="38"/>
      <c r="DI198" s="38"/>
      <c r="DJ198" s="38"/>
      <c r="DK198" s="38"/>
      <c r="DL198" s="38"/>
      <c r="DM198" s="38"/>
      <c r="DN198" s="38"/>
      <c r="DO198" s="38"/>
      <c r="DP198" s="38"/>
      <c r="DQ198" s="38"/>
      <c r="DR198" s="38"/>
      <c r="DS198" s="38"/>
      <c r="DT198" s="38"/>
      <c r="DU198" s="38"/>
      <c r="DV198" s="38"/>
      <c r="DW198" s="38"/>
      <c r="DX198" s="38"/>
      <c r="DY198" s="38"/>
      <c r="DZ198" s="38"/>
      <c r="EA198" s="38"/>
      <c r="EB198" s="38"/>
      <c r="EC198" s="38"/>
      <c r="ED198" s="38"/>
      <c r="EE198" s="38"/>
      <c r="EF198" s="38"/>
      <c r="EG198" s="38"/>
      <c r="EH198" s="38"/>
      <c r="EI198" s="38"/>
      <c r="EJ198" s="38"/>
      <c r="EK198" s="38"/>
      <c r="EL198" s="38"/>
      <c r="EM198" s="38"/>
      <c r="EN198" s="38"/>
      <c r="EO198" s="38"/>
      <c r="EP198" s="38"/>
      <c r="EQ198" s="38"/>
      <c r="ER198" s="38"/>
      <c r="ES198" s="38"/>
      <c r="ET198" s="38"/>
      <c r="EU198" s="38"/>
      <c r="EV198" s="38"/>
      <c r="EW198" s="38"/>
      <c r="EX198" s="38"/>
      <c r="EY198" s="38"/>
      <c r="EZ198" s="38"/>
      <c r="FA198" s="38"/>
      <c r="FB198" s="38"/>
      <c r="FC198" s="38"/>
      <c r="FD198" s="38"/>
      <c r="FE198" s="38"/>
      <c r="FF198" s="38"/>
      <c r="FG198" s="38"/>
      <c r="FH198" s="38"/>
      <c r="FI198" s="38"/>
      <c r="FJ198" s="38"/>
      <c r="FK198" s="38"/>
      <c r="FL198" s="38"/>
      <c r="FM198" s="38"/>
      <c r="FN198" s="38"/>
      <c r="FO198" s="38"/>
      <c r="FP198" s="38"/>
      <c r="FQ198" s="38"/>
      <c r="FR198" s="38"/>
      <c r="FS198" s="38"/>
      <c r="FT198" s="38"/>
      <c r="FU198" s="38"/>
      <c r="FV198" s="38"/>
      <c r="FW198" s="38"/>
      <c r="FX198" s="38"/>
      <c r="FY198" s="38"/>
      <c r="FZ198" s="38"/>
      <c r="GA198" s="38"/>
    </row>
    <row r="199" spans="3:183" s="22" customFormat="1" x14ac:dyDescent="0.25">
      <c r="C199" s="23"/>
      <c r="D199" s="23"/>
      <c r="E199" s="23"/>
      <c r="F199" s="24"/>
      <c r="G199" s="25"/>
      <c r="H199" s="38"/>
      <c r="I199" s="38"/>
      <c r="J199" s="38"/>
      <c r="K199" s="38"/>
      <c r="L199" s="259"/>
      <c r="M199" s="259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  <c r="AV199" s="38"/>
      <c r="AW199" s="38"/>
      <c r="AX199" s="38"/>
      <c r="AY199" s="38"/>
      <c r="AZ199" s="38"/>
      <c r="BA199" s="38"/>
      <c r="BB199" s="38"/>
      <c r="BC199" s="38"/>
      <c r="BD199" s="38"/>
      <c r="BE199" s="38"/>
      <c r="BF199" s="38"/>
      <c r="BG199" s="38"/>
      <c r="BH199" s="38"/>
      <c r="BI199" s="38"/>
      <c r="BJ199" s="38"/>
      <c r="BK199" s="38"/>
      <c r="BL199" s="38"/>
      <c r="BM199" s="38"/>
      <c r="BN199" s="38"/>
      <c r="BO199" s="38"/>
      <c r="BP199" s="38"/>
      <c r="BQ199" s="38"/>
      <c r="BR199" s="38"/>
      <c r="BS199" s="38"/>
      <c r="BT199" s="38"/>
      <c r="BU199" s="38"/>
      <c r="BV199" s="38"/>
      <c r="BW199" s="38"/>
      <c r="BX199" s="38"/>
      <c r="BY199" s="38"/>
      <c r="BZ199" s="38"/>
      <c r="CA199" s="38"/>
      <c r="CB199" s="38"/>
      <c r="CC199" s="38"/>
      <c r="CD199" s="38"/>
      <c r="CE199" s="38"/>
      <c r="CF199" s="38"/>
      <c r="CG199" s="38"/>
      <c r="CH199" s="38"/>
      <c r="CI199" s="38"/>
      <c r="CJ199" s="38"/>
      <c r="CK199" s="38"/>
      <c r="CL199" s="38"/>
      <c r="CM199" s="38"/>
      <c r="CN199" s="38"/>
      <c r="CO199" s="38"/>
      <c r="CP199" s="38"/>
      <c r="CQ199" s="38"/>
      <c r="CR199" s="38"/>
      <c r="CS199" s="38"/>
      <c r="CT199" s="38"/>
      <c r="CU199" s="38"/>
      <c r="CV199" s="38"/>
      <c r="CW199" s="38"/>
      <c r="CX199" s="38"/>
      <c r="CY199" s="38"/>
      <c r="CZ199" s="38"/>
      <c r="DA199" s="38"/>
      <c r="DB199" s="38"/>
      <c r="DC199" s="38"/>
      <c r="DD199" s="38"/>
      <c r="DE199" s="38"/>
      <c r="DF199" s="38"/>
      <c r="DG199" s="38"/>
      <c r="DH199" s="38"/>
      <c r="DI199" s="38"/>
      <c r="DJ199" s="38"/>
      <c r="DK199" s="38"/>
      <c r="DL199" s="38"/>
      <c r="DM199" s="38"/>
      <c r="DN199" s="38"/>
      <c r="DO199" s="38"/>
      <c r="DP199" s="38"/>
      <c r="DQ199" s="38"/>
      <c r="DR199" s="38"/>
      <c r="DS199" s="38"/>
      <c r="DT199" s="38"/>
      <c r="DU199" s="38"/>
      <c r="DV199" s="38"/>
      <c r="DW199" s="38"/>
      <c r="DX199" s="38"/>
      <c r="DY199" s="38"/>
      <c r="DZ199" s="38"/>
      <c r="EA199" s="38"/>
      <c r="EB199" s="38"/>
      <c r="EC199" s="38"/>
      <c r="ED199" s="38"/>
      <c r="EE199" s="38"/>
      <c r="EF199" s="38"/>
      <c r="EG199" s="38"/>
      <c r="EH199" s="38"/>
      <c r="EI199" s="38"/>
      <c r="EJ199" s="38"/>
      <c r="EK199" s="38"/>
      <c r="EL199" s="38"/>
      <c r="EM199" s="38"/>
      <c r="EN199" s="38"/>
      <c r="EO199" s="38"/>
      <c r="EP199" s="38"/>
      <c r="EQ199" s="38"/>
      <c r="ER199" s="38"/>
      <c r="ES199" s="38"/>
      <c r="ET199" s="38"/>
      <c r="EU199" s="38"/>
      <c r="EV199" s="38"/>
      <c r="EW199" s="38"/>
      <c r="EX199" s="38"/>
      <c r="EY199" s="38"/>
      <c r="EZ199" s="38"/>
      <c r="FA199" s="38"/>
      <c r="FB199" s="38"/>
      <c r="FC199" s="38"/>
      <c r="FD199" s="38"/>
      <c r="FE199" s="38"/>
      <c r="FF199" s="38"/>
      <c r="FG199" s="38"/>
      <c r="FH199" s="38"/>
      <c r="FI199" s="38"/>
      <c r="FJ199" s="38"/>
      <c r="FK199" s="38"/>
      <c r="FL199" s="38"/>
      <c r="FM199" s="38"/>
      <c r="FN199" s="38"/>
      <c r="FO199" s="38"/>
      <c r="FP199" s="38"/>
      <c r="FQ199" s="38"/>
      <c r="FR199" s="38"/>
      <c r="FS199" s="38"/>
      <c r="FT199" s="38"/>
      <c r="FU199" s="38"/>
      <c r="FV199" s="38"/>
      <c r="FW199" s="38"/>
      <c r="FX199" s="38"/>
      <c r="FY199" s="38"/>
      <c r="FZ199" s="38"/>
      <c r="GA199" s="38"/>
    </row>
    <row r="200" spans="3:183" s="22" customFormat="1" x14ac:dyDescent="0.25">
      <c r="C200" s="23"/>
      <c r="D200" s="23"/>
      <c r="E200" s="23"/>
      <c r="F200" s="24"/>
      <c r="G200" s="25"/>
      <c r="H200" s="38"/>
      <c r="I200" s="38"/>
      <c r="J200" s="38"/>
      <c r="K200" s="38"/>
      <c r="L200" s="259"/>
      <c r="M200" s="259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  <c r="AN200" s="38"/>
      <c r="AO200" s="38"/>
      <c r="AP200" s="38"/>
      <c r="AQ200" s="38"/>
      <c r="AR200" s="38"/>
      <c r="AS200" s="38"/>
      <c r="AT200" s="38"/>
      <c r="AU200" s="38"/>
      <c r="AV200" s="38"/>
      <c r="AW200" s="38"/>
      <c r="AX200" s="38"/>
      <c r="AY200" s="38"/>
      <c r="AZ200" s="38"/>
      <c r="BA200" s="38"/>
      <c r="BB200" s="38"/>
      <c r="BC200" s="38"/>
      <c r="BD200" s="38"/>
      <c r="BE200" s="38"/>
      <c r="BF200" s="38"/>
      <c r="BG200" s="38"/>
      <c r="BH200" s="38"/>
      <c r="BI200" s="38"/>
      <c r="BJ200" s="38"/>
      <c r="BK200" s="38"/>
      <c r="BL200" s="38"/>
      <c r="BM200" s="38"/>
      <c r="BN200" s="38"/>
      <c r="BO200" s="38"/>
      <c r="BP200" s="38"/>
      <c r="BQ200" s="38"/>
      <c r="BR200" s="38"/>
      <c r="BS200" s="38"/>
      <c r="BT200" s="38"/>
      <c r="BU200" s="38"/>
      <c r="BV200" s="38"/>
      <c r="BW200" s="38"/>
      <c r="BX200" s="38"/>
      <c r="BY200" s="38"/>
      <c r="BZ200" s="38"/>
      <c r="CA200" s="38"/>
      <c r="CB200" s="38"/>
      <c r="CC200" s="38"/>
      <c r="CD200" s="38"/>
      <c r="CE200" s="38"/>
      <c r="CF200" s="38"/>
      <c r="CG200" s="38"/>
      <c r="CH200" s="38"/>
      <c r="CI200" s="38"/>
      <c r="CJ200" s="38"/>
      <c r="CK200" s="38"/>
      <c r="CL200" s="38"/>
      <c r="CM200" s="38"/>
      <c r="CN200" s="38"/>
      <c r="CO200" s="38"/>
      <c r="CP200" s="38"/>
      <c r="CQ200" s="38"/>
      <c r="CR200" s="38"/>
      <c r="CS200" s="38"/>
      <c r="CT200" s="38"/>
      <c r="CU200" s="38"/>
      <c r="CV200" s="38"/>
      <c r="CW200" s="38"/>
      <c r="CX200" s="38"/>
      <c r="CY200" s="38"/>
      <c r="CZ200" s="38"/>
      <c r="DA200" s="38"/>
      <c r="DB200" s="38"/>
      <c r="DC200" s="38"/>
      <c r="DD200" s="38"/>
      <c r="DE200" s="38"/>
      <c r="DF200" s="38"/>
      <c r="DG200" s="38"/>
      <c r="DH200" s="38"/>
      <c r="DI200" s="38"/>
      <c r="DJ200" s="38"/>
      <c r="DK200" s="38"/>
      <c r="DL200" s="38"/>
      <c r="DM200" s="38"/>
      <c r="DN200" s="38"/>
      <c r="DO200" s="38"/>
      <c r="DP200" s="38"/>
      <c r="DQ200" s="38"/>
      <c r="DR200" s="38"/>
      <c r="DS200" s="38"/>
      <c r="DT200" s="38"/>
      <c r="DU200" s="38"/>
      <c r="DV200" s="38"/>
      <c r="DW200" s="38"/>
      <c r="DX200" s="38"/>
      <c r="DY200" s="38"/>
      <c r="DZ200" s="38"/>
      <c r="EA200" s="38"/>
      <c r="EB200" s="38"/>
      <c r="EC200" s="38"/>
      <c r="ED200" s="38"/>
      <c r="EE200" s="38"/>
      <c r="EF200" s="38"/>
      <c r="EG200" s="38"/>
      <c r="EH200" s="38"/>
      <c r="EI200" s="38"/>
      <c r="EJ200" s="38"/>
      <c r="EK200" s="38"/>
      <c r="EL200" s="38"/>
      <c r="EM200" s="38"/>
      <c r="EN200" s="38"/>
      <c r="EO200" s="38"/>
      <c r="EP200" s="38"/>
      <c r="EQ200" s="38"/>
      <c r="ER200" s="38"/>
      <c r="ES200" s="38"/>
      <c r="ET200" s="38"/>
      <c r="EU200" s="38"/>
      <c r="EV200" s="38"/>
      <c r="EW200" s="38"/>
      <c r="EX200" s="38"/>
      <c r="EY200" s="38"/>
      <c r="EZ200" s="38"/>
      <c r="FA200" s="38"/>
      <c r="FB200" s="38"/>
      <c r="FC200" s="38"/>
      <c r="FD200" s="38"/>
      <c r="FE200" s="38"/>
      <c r="FF200" s="38"/>
      <c r="FG200" s="38"/>
      <c r="FH200" s="38"/>
      <c r="FI200" s="38"/>
      <c r="FJ200" s="38"/>
      <c r="FK200" s="38"/>
      <c r="FL200" s="38"/>
      <c r="FM200" s="38"/>
      <c r="FN200" s="38"/>
      <c r="FO200" s="38"/>
      <c r="FP200" s="38"/>
      <c r="FQ200" s="38"/>
      <c r="FR200" s="38"/>
      <c r="FS200" s="38"/>
      <c r="FT200" s="38"/>
      <c r="FU200" s="38"/>
      <c r="FV200" s="38"/>
      <c r="FW200" s="38"/>
      <c r="FX200" s="38"/>
      <c r="FY200" s="38"/>
      <c r="FZ200" s="38"/>
      <c r="GA200" s="38"/>
    </row>
    <row r="201" spans="3:183" s="22" customFormat="1" x14ac:dyDescent="0.25">
      <c r="C201" s="23"/>
      <c r="D201" s="23"/>
      <c r="E201" s="23"/>
      <c r="F201" s="24"/>
      <c r="G201" s="25"/>
      <c r="H201" s="38"/>
      <c r="I201" s="38"/>
      <c r="J201" s="38"/>
      <c r="K201" s="38"/>
      <c r="L201" s="259"/>
      <c r="M201" s="259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  <c r="AL201" s="38"/>
      <c r="AM201" s="38"/>
      <c r="AN201" s="38"/>
      <c r="AO201" s="38"/>
      <c r="AP201" s="38"/>
      <c r="AQ201" s="38"/>
      <c r="AR201" s="38"/>
      <c r="AS201" s="38"/>
      <c r="AT201" s="38"/>
      <c r="AU201" s="38"/>
      <c r="AV201" s="38"/>
      <c r="AW201" s="38"/>
      <c r="AX201" s="38"/>
      <c r="AY201" s="38"/>
      <c r="AZ201" s="38"/>
      <c r="BA201" s="38"/>
      <c r="BB201" s="38"/>
      <c r="BC201" s="38"/>
      <c r="BD201" s="38"/>
      <c r="BE201" s="38"/>
      <c r="BF201" s="38"/>
      <c r="BG201" s="38"/>
      <c r="BH201" s="38"/>
      <c r="BI201" s="38"/>
      <c r="BJ201" s="38"/>
      <c r="BK201" s="38"/>
      <c r="BL201" s="38"/>
      <c r="BM201" s="38"/>
      <c r="BN201" s="38"/>
      <c r="BO201" s="38"/>
      <c r="BP201" s="38"/>
      <c r="BQ201" s="38"/>
      <c r="BR201" s="38"/>
      <c r="BS201" s="38"/>
      <c r="BT201" s="38"/>
      <c r="BU201" s="38"/>
      <c r="BV201" s="38"/>
      <c r="BW201" s="38"/>
      <c r="BX201" s="38"/>
      <c r="BY201" s="38"/>
      <c r="BZ201" s="38"/>
      <c r="CA201" s="38"/>
      <c r="CB201" s="38"/>
      <c r="CC201" s="38"/>
      <c r="CD201" s="38"/>
      <c r="CE201" s="38"/>
      <c r="CF201" s="38"/>
      <c r="CG201" s="38"/>
      <c r="CH201" s="38"/>
      <c r="CI201" s="38"/>
      <c r="CJ201" s="38"/>
      <c r="CK201" s="38"/>
      <c r="CL201" s="38"/>
      <c r="CM201" s="38"/>
      <c r="CN201" s="38"/>
      <c r="CO201" s="38"/>
      <c r="CP201" s="38"/>
      <c r="CQ201" s="38"/>
      <c r="CR201" s="38"/>
      <c r="CS201" s="38"/>
      <c r="CT201" s="38"/>
      <c r="CU201" s="38"/>
      <c r="CV201" s="38"/>
      <c r="CW201" s="38"/>
      <c r="CX201" s="38"/>
      <c r="CY201" s="38"/>
      <c r="CZ201" s="38"/>
      <c r="DA201" s="38"/>
      <c r="DB201" s="38"/>
      <c r="DC201" s="38"/>
      <c r="DD201" s="38"/>
      <c r="DE201" s="38"/>
      <c r="DF201" s="38"/>
      <c r="DG201" s="38"/>
      <c r="DH201" s="38"/>
      <c r="DI201" s="38"/>
      <c r="DJ201" s="38"/>
      <c r="DK201" s="38"/>
      <c r="DL201" s="38"/>
      <c r="DM201" s="38"/>
      <c r="DN201" s="38"/>
      <c r="DO201" s="38"/>
      <c r="DP201" s="38"/>
      <c r="DQ201" s="38"/>
      <c r="DR201" s="38"/>
      <c r="DS201" s="38"/>
      <c r="DT201" s="38"/>
      <c r="DU201" s="38"/>
      <c r="DV201" s="38"/>
      <c r="DW201" s="38"/>
      <c r="DX201" s="38"/>
      <c r="DY201" s="38"/>
      <c r="DZ201" s="38"/>
      <c r="EA201" s="38"/>
      <c r="EB201" s="38"/>
      <c r="EC201" s="38"/>
      <c r="ED201" s="38"/>
      <c r="EE201" s="38"/>
      <c r="EF201" s="38"/>
      <c r="EG201" s="38"/>
      <c r="EH201" s="38"/>
      <c r="EI201" s="38"/>
      <c r="EJ201" s="38"/>
      <c r="EK201" s="38"/>
      <c r="EL201" s="38"/>
      <c r="EM201" s="38"/>
      <c r="EN201" s="38"/>
      <c r="EO201" s="38"/>
      <c r="EP201" s="38"/>
      <c r="EQ201" s="38"/>
      <c r="ER201" s="38"/>
      <c r="ES201" s="38"/>
      <c r="ET201" s="38"/>
      <c r="EU201" s="38"/>
      <c r="EV201" s="38"/>
      <c r="EW201" s="38"/>
      <c r="EX201" s="38"/>
      <c r="EY201" s="38"/>
      <c r="EZ201" s="38"/>
      <c r="FA201" s="38"/>
      <c r="FB201" s="38"/>
      <c r="FC201" s="38"/>
      <c r="FD201" s="38"/>
      <c r="FE201" s="38"/>
      <c r="FF201" s="38"/>
      <c r="FG201" s="38"/>
      <c r="FH201" s="38"/>
      <c r="FI201" s="38"/>
      <c r="FJ201" s="38"/>
      <c r="FK201" s="38"/>
      <c r="FL201" s="38"/>
      <c r="FM201" s="38"/>
      <c r="FN201" s="38"/>
      <c r="FO201" s="38"/>
      <c r="FP201" s="38"/>
      <c r="FQ201" s="38"/>
      <c r="FR201" s="38"/>
      <c r="FS201" s="38"/>
      <c r="FT201" s="38"/>
      <c r="FU201" s="38"/>
      <c r="FV201" s="38"/>
      <c r="FW201" s="38"/>
      <c r="FX201" s="38"/>
      <c r="FY201" s="38"/>
      <c r="FZ201" s="38"/>
      <c r="GA201" s="38"/>
    </row>
    <row r="202" spans="3:183" s="22" customFormat="1" x14ac:dyDescent="0.25">
      <c r="C202" s="23"/>
      <c r="D202" s="23"/>
      <c r="E202" s="23"/>
      <c r="F202" s="24"/>
      <c r="G202" s="25"/>
      <c r="H202" s="38"/>
      <c r="I202" s="38"/>
      <c r="J202" s="38"/>
      <c r="K202" s="38"/>
      <c r="L202" s="259"/>
      <c r="M202" s="259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L202" s="38"/>
      <c r="AM202" s="38"/>
      <c r="AN202" s="38"/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  <c r="AY202" s="38"/>
      <c r="AZ202" s="38"/>
      <c r="BA202" s="38"/>
      <c r="BB202" s="38"/>
      <c r="BC202" s="38"/>
      <c r="BD202" s="38"/>
      <c r="BE202" s="38"/>
      <c r="BF202" s="38"/>
      <c r="BG202" s="38"/>
      <c r="BH202" s="38"/>
      <c r="BI202" s="38"/>
      <c r="BJ202" s="38"/>
      <c r="BK202" s="38"/>
      <c r="BL202" s="38"/>
      <c r="BM202" s="38"/>
      <c r="BN202" s="38"/>
      <c r="BO202" s="38"/>
      <c r="BP202" s="38"/>
      <c r="BQ202" s="38"/>
      <c r="BR202" s="38"/>
      <c r="BS202" s="38"/>
      <c r="BT202" s="38"/>
      <c r="BU202" s="38"/>
      <c r="BV202" s="38"/>
      <c r="BW202" s="38"/>
      <c r="BX202" s="38"/>
      <c r="BY202" s="38"/>
      <c r="BZ202" s="38"/>
      <c r="CA202" s="38"/>
      <c r="CB202" s="38"/>
      <c r="CC202" s="38"/>
      <c r="CD202" s="38"/>
      <c r="CE202" s="38"/>
      <c r="CF202" s="38"/>
      <c r="CG202" s="38"/>
      <c r="CH202" s="38"/>
      <c r="CI202" s="38"/>
      <c r="CJ202" s="38"/>
      <c r="CK202" s="38"/>
      <c r="CL202" s="38"/>
      <c r="CM202" s="38"/>
      <c r="CN202" s="38"/>
      <c r="CO202" s="38"/>
      <c r="CP202" s="38"/>
      <c r="CQ202" s="38"/>
      <c r="CR202" s="38"/>
      <c r="CS202" s="38"/>
      <c r="CT202" s="38"/>
      <c r="CU202" s="38"/>
      <c r="CV202" s="38"/>
      <c r="CW202" s="38"/>
      <c r="CX202" s="38"/>
      <c r="CY202" s="38"/>
      <c r="CZ202" s="38"/>
      <c r="DA202" s="38"/>
      <c r="DB202" s="38"/>
      <c r="DC202" s="38"/>
      <c r="DD202" s="38"/>
      <c r="DE202" s="38"/>
      <c r="DF202" s="38"/>
      <c r="DG202" s="38"/>
      <c r="DH202" s="38"/>
      <c r="DI202" s="38"/>
      <c r="DJ202" s="38"/>
      <c r="DK202" s="38"/>
      <c r="DL202" s="38"/>
      <c r="DM202" s="38"/>
      <c r="DN202" s="38"/>
      <c r="DO202" s="38"/>
      <c r="DP202" s="38"/>
      <c r="DQ202" s="38"/>
      <c r="DR202" s="38"/>
      <c r="DS202" s="38"/>
      <c r="DT202" s="38"/>
      <c r="DU202" s="38"/>
      <c r="DV202" s="38"/>
      <c r="DW202" s="38"/>
      <c r="DX202" s="38"/>
      <c r="DY202" s="38"/>
      <c r="DZ202" s="38"/>
      <c r="EA202" s="38"/>
      <c r="EB202" s="38"/>
      <c r="EC202" s="38"/>
      <c r="ED202" s="38"/>
      <c r="EE202" s="38"/>
      <c r="EF202" s="38"/>
      <c r="EG202" s="38"/>
      <c r="EH202" s="38"/>
      <c r="EI202" s="38"/>
      <c r="EJ202" s="38"/>
      <c r="EK202" s="38"/>
      <c r="EL202" s="38"/>
      <c r="EM202" s="38"/>
      <c r="EN202" s="38"/>
      <c r="EO202" s="38"/>
      <c r="EP202" s="38"/>
      <c r="EQ202" s="38"/>
      <c r="ER202" s="38"/>
      <c r="ES202" s="38"/>
      <c r="ET202" s="38"/>
      <c r="EU202" s="38"/>
      <c r="EV202" s="38"/>
      <c r="EW202" s="38"/>
      <c r="EX202" s="38"/>
      <c r="EY202" s="38"/>
      <c r="EZ202" s="38"/>
      <c r="FA202" s="38"/>
      <c r="FB202" s="38"/>
      <c r="FC202" s="38"/>
      <c r="FD202" s="38"/>
      <c r="FE202" s="38"/>
      <c r="FF202" s="38"/>
      <c r="FG202" s="38"/>
      <c r="FH202" s="38"/>
      <c r="FI202" s="38"/>
      <c r="FJ202" s="38"/>
      <c r="FK202" s="38"/>
      <c r="FL202" s="38"/>
      <c r="FM202" s="38"/>
      <c r="FN202" s="38"/>
      <c r="FO202" s="38"/>
      <c r="FP202" s="38"/>
      <c r="FQ202" s="38"/>
      <c r="FR202" s="38"/>
      <c r="FS202" s="38"/>
      <c r="FT202" s="38"/>
      <c r="FU202" s="38"/>
      <c r="FV202" s="38"/>
      <c r="FW202" s="38"/>
      <c r="FX202" s="38"/>
      <c r="FY202" s="38"/>
      <c r="FZ202" s="38"/>
      <c r="GA202" s="38"/>
    </row>
    <row r="203" spans="3:183" s="22" customFormat="1" x14ac:dyDescent="0.25">
      <c r="C203" s="23"/>
      <c r="D203" s="23"/>
      <c r="E203" s="23"/>
      <c r="F203" s="24"/>
      <c r="G203" s="25"/>
      <c r="H203" s="38"/>
      <c r="I203" s="38"/>
      <c r="J203" s="38"/>
      <c r="K203" s="38"/>
      <c r="L203" s="259"/>
      <c r="M203" s="259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  <c r="AK203" s="38"/>
      <c r="AL203" s="38"/>
      <c r="AM203" s="38"/>
      <c r="AN203" s="38"/>
      <c r="AO203" s="38"/>
      <c r="AP203" s="38"/>
      <c r="AQ203" s="38"/>
      <c r="AR203" s="38"/>
      <c r="AS203" s="38"/>
      <c r="AT203" s="38"/>
      <c r="AU203" s="38"/>
      <c r="AV203" s="38"/>
      <c r="AW203" s="38"/>
      <c r="AX203" s="38"/>
      <c r="AY203" s="38"/>
      <c r="AZ203" s="38"/>
      <c r="BA203" s="38"/>
      <c r="BB203" s="38"/>
      <c r="BC203" s="38"/>
      <c r="BD203" s="38"/>
      <c r="BE203" s="38"/>
      <c r="BF203" s="38"/>
      <c r="BG203" s="38"/>
      <c r="BH203" s="38"/>
      <c r="BI203" s="38"/>
      <c r="BJ203" s="38"/>
      <c r="BK203" s="38"/>
      <c r="BL203" s="38"/>
      <c r="BM203" s="38"/>
      <c r="BN203" s="38"/>
      <c r="BO203" s="38"/>
      <c r="BP203" s="38"/>
      <c r="BQ203" s="38"/>
      <c r="BR203" s="38"/>
      <c r="BS203" s="38"/>
      <c r="BT203" s="38"/>
      <c r="BU203" s="38"/>
      <c r="BV203" s="38"/>
      <c r="BW203" s="38"/>
      <c r="BX203" s="38"/>
      <c r="BY203" s="38"/>
      <c r="BZ203" s="38"/>
      <c r="CA203" s="38"/>
      <c r="CB203" s="38"/>
      <c r="CC203" s="38"/>
      <c r="CD203" s="38"/>
      <c r="CE203" s="38"/>
      <c r="CF203" s="38"/>
      <c r="CG203" s="38"/>
      <c r="CH203" s="38"/>
      <c r="CI203" s="38"/>
      <c r="CJ203" s="38"/>
      <c r="CK203" s="38"/>
      <c r="CL203" s="38"/>
      <c r="CM203" s="38"/>
      <c r="CN203" s="38"/>
      <c r="CO203" s="38"/>
      <c r="CP203" s="38"/>
      <c r="CQ203" s="38"/>
      <c r="CR203" s="38"/>
      <c r="CS203" s="38"/>
      <c r="CT203" s="38"/>
      <c r="CU203" s="38"/>
      <c r="CV203" s="38"/>
      <c r="CW203" s="38"/>
      <c r="CX203" s="38"/>
      <c r="CY203" s="38"/>
      <c r="CZ203" s="38"/>
      <c r="DA203" s="38"/>
      <c r="DB203" s="38"/>
      <c r="DC203" s="38"/>
      <c r="DD203" s="38"/>
      <c r="DE203" s="38"/>
      <c r="DF203" s="38"/>
      <c r="DG203" s="38"/>
      <c r="DH203" s="38"/>
      <c r="DI203" s="38"/>
      <c r="DJ203" s="38"/>
      <c r="DK203" s="38"/>
      <c r="DL203" s="38"/>
      <c r="DM203" s="38"/>
      <c r="DN203" s="38"/>
      <c r="DO203" s="38"/>
      <c r="DP203" s="38"/>
      <c r="DQ203" s="38"/>
      <c r="DR203" s="38"/>
      <c r="DS203" s="38"/>
      <c r="DT203" s="38"/>
      <c r="DU203" s="38"/>
      <c r="DV203" s="38"/>
      <c r="DW203" s="38"/>
      <c r="DX203" s="38"/>
      <c r="DY203" s="38"/>
      <c r="DZ203" s="38"/>
      <c r="EA203" s="38"/>
      <c r="EB203" s="38"/>
      <c r="EC203" s="38"/>
      <c r="ED203" s="38"/>
      <c r="EE203" s="38"/>
      <c r="EF203" s="38"/>
      <c r="EG203" s="38"/>
      <c r="EH203" s="38"/>
      <c r="EI203" s="38"/>
      <c r="EJ203" s="38"/>
      <c r="EK203" s="38"/>
      <c r="EL203" s="38"/>
      <c r="EM203" s="38"/>
      <c r="EN203" s="38"/>
      <c r="EO203" s="38"/>
      <c r="EP203" s="38"/>
      <c r="EQ203" s="38"/>
      <c r="ER203" s="38"/>
      <c r="ES203" s="38"/>
      <c r="ET203" s="38"/>
      <c r="EU203" s="38"/>
      <c r="EV203" s="38"/>
      <c r="EW203" s="38"/>
      <c r="EX203" s="38"/>
      <c r="EY203" s="38"/>
      <c r="EZ203" s="38"/>
      <c r="FA203" s="38"/>
      <c r="FB203" s="38"/>
      <c r="FC203" s="38"/>
      <c r="FD203" s="38"/>
      <c r="FE203" s="38"/>
      <c r="FF203" s="38"/>
      <c r="FG203" s="38"/>
      <c r="FH203" s="38"/>
      <c r="FI203" s="38"/>
      <c r="FJ203" s="38"/>
      <c r="FK203" s="38"/>
      <c r="FL203" s="38"/>
      <c r="FM203" s="38"/>
      <c r="FN203" s="38"/>
      <c r="FO203" s="38"/>
      <c r="FP203" s="38"/>
      <c r="FQ203" s="38"/>
      <c r="FR203" s="38"/>
      <c r="FS203" s="38"/>
      <c r="FT203" s="38"/>
      <c r="FU203" s="38"/>
      <c r="FV203" s="38"/>
      <c r="FW203" s="38"/>
      <c r="FX203" s="38"/>
      <c r="FY203" s="38"/>
      <c r="FZ203" s="38"/>
      <c r="GA203" s="38"/>
    </row>
    <row r="204" spans="3:183" s="22" customFormat="1" x14ac:dyDescent="0.25">
      <c r="C204" s="23"/>
      <c r="D204" s="23"/>
      <c r="E204" s="23"/>
      <c r="F204" s="24"/>
      <c r="G204" s="25"/>
      <c r="H204" s="38"/>
      <c r="I204" s="38"/>
      <c r="J204" s="38"/>
      <c r="K204" s="38"/>
      <c r="L204" s="259"/>
      <c r="M204" s="259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  <c r="AK204" s="38"/>
      <c r="AL204" s="38"/>
      <c r="AM204" s="38"/>
      <c r="AN204" s="38"/>
      <c r="AO204" s="38"/>
      <c r="AP204" s="38"/>
      <c r="AQ204" s="38"/>
      <c r="AR204" s="38"/>
      <c r="AS204" s="38"/>
      <c r="AT204" s="38"/>
      <c r="AU204" s="38"/>
      <c r="AV204" s="38"/>
      <c r="AW204" s="38"/>
      <c r="AX204" s="38"/>
      <c r="AY204" s="38"/>
      <c r="AZ204" s="38"/>
      <c r="BA204" s="38"/>
      <c r="BB204" s="38"/>
      <c r="BC204" s="38"/>
      <c r="BD204" s="38"/>
      <c r="BE204" s="38"/>
      <c r="BF204" s="38"/>
      <c r="BG204" s="38"/>
      <c r="BH204" s="38"/>
      <c r="BI204" s="38"/>
      <c r="BJ204" s="38"/>
      <c r="BK204" s="38"/>
      <c r="BL204" s="38"/>
      <c r="BM204" s="38"/>
      <c r="BN204" s="38"/>
      <c r="BO204" s="38"/>
      <c r="BP204" s="38"/>
      <c r="BQ204" s="38"/>
      <c r="BR204" s="38"/>
      <c r="BS204" s="38"/>
      <c r="BT204" s="38"/>
      <c r="BU204" s="38"/>
      <c r="BV204" s="38"/>
      <c r="BW204" s="38"/>
      <c r="BX204" s="38"/>
      <c r="BY204" s="38"/>
      <c r="BZ204" s="38"/>
      <c r="CA204" s="38"/>
      <c r="CB204" s="38"/>
      <c r="CC204" s="38"/>
      <c r="CD204" s="38"/>
      <c r="CE204" s="38"/>
      <c r="CF204" s="38"/>
      <c r="CG204" s="38"/>
      <c r="CH204" s="38"/>
      <c r="CI204" s="38"/>
      <c r="CJ204" s="38"/>
      <c r="CK204" s="38"/>
      <c r="CL204" s="38"/>
      <c r="CM204" s="38"/>
      <c r="CN204" s="38"/>
      <c r="CO204" s="38"/>
      <c r="CP204" s="38"/>
      <c r="CQ204" s="38"/>
      <c r="CR204" s="38"/>
      <c r="CS204" s="38"/>
      <c r="CT204" s="38"/>
      <c r="CU204" s="38"/>
      <c r="CV204" s="38"/>
      <c r="CW204" s="38"/>
      <c r="CX204" s="38"/>
      <c r="CY204" s="38"/>
      <c r="CZ204" s="38"/>
      <c r="DA204" s="38"/>
      <c r="DB204" s="38"/>
      <c r="DC204" s="38"/>
      <c r="DD204" s="38"/>
      <c r="DE204" s="38"/>
      <c r="DF204" s="38"/>
      <c r="DG204" s="38"/>
      <c r="DH204" s="38"/>
      <c r="DI204" s="38"/>
      <c r="DJ204" s="38"/>
      <c r="DK204" s="38"/>
      <c r="DL204" s="38"/>
      <c r="DM204" s="38"/>
      <c r="DN204" s="38"/>
      <c r="DO204" s="38"/>
      <c r="DP204" s="38"/>
      <c r="DQ204" s="38"/>
      <c r="DR204" s="38"/>
      <c r="DS204" s="38"/>
      <c r="DT204" s="38"/>
      <c r="DU204" s="38"/>
      <c r="DV204" s="38"/>
      <c r="DW204" s="38"/>
      <c r="DX204" s="38"/>
      <c r="DY204" s="38"/>
      <c r="DZ204" s="38"/>
      <c r="EA204" s="38"/>
      <c r="EB204" s="38"/>
      <c r="EC204" s="38"/>
      <c r="ED204" s="38"/>
      <c r="EE204" s="38"/>
      <c r="EF204" s="38"/>
      <c r="EG204" s="38"/>
      <c r="EH204" s="38"/>
      <c r="EI204" s="38"/>
      <c r="EJ204" s="38"/>
      <c r="EK204" s="38"/>
      <c r="EL204" s="38"/>
      <c r="EM204" s="38"/>
      <c r="EN204" s="38"/>
      <c r="EO204" s="38"/>
      <c r="EP204" s="38"/>
      <c r="EQ204" s="38"/>
      <c r="ER204" s="38"/>
      <c r="ES204" s="38"/>
      <c r="ET204" s="38"/>
      <c r="EU204" s="38"/>
      <c r="EV204" s="38"/>
      <c r="EW204" s="38"/>
      <c r="EX204" s="38"/>
      <c r="EY204" s="38"/>
      <c r="EZ204" s="38"/>
      <c r="FA204" s="38"/>
      <c r="FB204" s="38"/>
      <c r="FC204" s="38"/>
      <c r="FD204" s="38"/>
      <c r="FE204" s="38"/>
      <c r="FF204" s="38"/>
      <c r="FG204" s="38"/>
      <c r="FH204" s="38"/>
      <c r="FI204" s="38"/>
      <c r="FJ204" s="38"/>
      <c r="FK204" s="38"/>
      <c r="FL204" s="38"/>
      <c r="FM204" s="38"/>
      <c r="FN204" s="38"/>
      <c r="FO204" s="38"/>
      <c r="FP204" s="38"/>
      <c r="FQ204" s="38"/>
      <c r="FR204" s="38"/>
      <c r="FS204" s="38"/>
      <c r="FT204" s="38"/>
      <c r="FU204" s="38"/>
      <c r="FV204" s="38"/>
      <c r="FW204" s="38"/>
      <c r="FX204" s="38"/>
      <c r="FY204" s="38"/>
      <c r="FZ204" s="38"/>
      <c r="GA204" s="38"/>
    </row>
    <row r="205" spans="3:183" s="22" customFormat="1" x14ac:dyDescent="0.25">
      <c r="C205" s="23"/>
      <c r="D205" s="23"/>
      <c r="E205" s="23"/>
      <c r="F205" s="24"/>
      <c r="G205" s="25"/>
      <c r="H205" s="38"/>
      <c r="I205" s="38"/>
      <c r="J205" s="38"/>
      <c r="K205" s="38"/>
      <c r="L205" s="259"/>
      <c r="M205" s="259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38"/>
      <c r="AV205" s="38"/>
      <c r="AW205" s="38"/>
      <c r="AX205" s="38"/>
      <c r="AY205" s="38"/>
      <c r="AZ205" s="38"/>
      <c r="BA205" s="38"/>
      <c r="BB205" s="38"/>
      <c r="BC205" s="38"/>
      <c r="BD205" s="38"/>
      <c r="BE205" s="38"/>
      <c r="BF205" s="38"/>
      <c r="BG205" s="38"/>
      <c r="BH205" s="38"/>
      <c r="BI205" s="38"/>
      <c r="BJ205" s="38"/>
      <c r="BK205" s="38"/>
      <c r="BL205" s="38"/>
      <c r="BM205" s="38"/>
      <c r="BN205" s="38"/>
      <c r="BO205" s="38"/>
      <c r="BP205" s="38"/>
      <c r="BQ205" s="38"/>
      <c r="BR205" s="38"/>
      <c r="BS205" s="38"/>
      <c r="BT205" s="38"/>
      <c r="BU205" s="38"/>
      <c r="BV205" s="38"/>
      <c r="BW205" s="38"/>
      <c r="BX205" s="38"/>
      <c r="BY205" s="38"/>
      <c r="BZ205" s="38"/>
      <c r="CA205" s="38"/>
      <c r="CB205" s="38"/>
      <c r="CC205" s="38"/>
      <c r="CD205" s="38"/>
      <c r="CE205" s="38"/>
      <c r="CF205" s="38"/>
      <c r="CG205" s="38"/>
      <c r="CH205" s="38"/>
      <c r="CI205" s="38"/>
      <c r="CJ205" s="38"/>
      <c r="CK205" s="38"/>
      <c r="CL205" s="38"/>
      <c r="CM205" s="38"/>
      <c r="CN205" s="38"/>
      <c r="CO205" s="38"/>
      <c r="CP205" s="38"/>
      <c r="CQ205" s="38"/>
      <c r="CR205" s="38"/>
      <c r="CS205" s="38"/>
      <c r="CT205" s="38"/>
      <c r="CU205" s="38"/>
      <c r="CV205" s="38"/>
      <c r="CW205" s="38"/>
      <c r="CX205" s="38"/>
      <c r="CY205" s="38"/>
      <c r="CZ205" s="38"/>
      <c r="DA205" s="38"/>
      <c r="DB205" s="38"/>
      <c r="DC205" s="38"/>
      <c r="DD205" s="38"/>
      <c r="DE205" s="38"/>
      <c r="DF205" s="38"/>
      <c r="DG205" s="38"/>
      <c r="DH205" s="38"/>
      <c r="DI205" s="38"/>
      <c r="DJ205" s="38"/>
      <c r="DK205" s="38"/>
      <c r="DL205" s="38"/>
      <c r="DM205" s="38"/>
      <c r="DN205" s="38"/>
      <c r="DO205" s="38"/>
      <c r="DP205" s="38"/>
      <c r="DQ205" s="38"/>
      <c r="DR205" s="38"/>
      <c r="DS205" s="38"/>
      <c r="DT205" s="38"/>
      <c r="DU205" s="38"/>
      <c r="DV205" s="38"/>
      <c r="DW205" s="38"/>
      <c r="DX205" s="38"/>
      <c r="DY205" s="38"/>
      <c r="DZ205" s="38"/>
      <c r="EA205" s="38"/>
      <c r="EB205" s="38"/>
      <c r="EC205" s="38"/>
      <c r="ED205" s="38"/>
      <c r="EE205" s="38"/>
      <c r="EF205" s="38"/>
      <c r="EG205" s="38"/>
      <c r="EH205" s="38"/>
      <c r="EI205" s="38"/>
      <c r="EJ205" s="38"/>
      <c r="EK205" s="38"/>
      <c r="EL205" s="38"/>
      <c r="EM205" s="38"/>
      <c r="EN205" s="38"/>
      <c r="EO205" s="38"/>
      <c r="EP205" s="38"/>
      <c r="EQ205" s="38"/>
      <c r="ER205" s="38"/>
      <c r="ES205" s="38"/>
      <c r="ET205" s="38"/>
      <c r="EU205" s="38"/>
      <c r="EV205" s="38"/>
      <c r="EW205" s="38"/>
      <c r="EX205" s="38"/>
      <c r="EY205" s="38"/>
      <c r="EZ205" s="38"/>
      <c r="FA205" s="38"/>
      <c r="FB205" s="38"/>
      <c r="FC205" s="38"/>
      <c r="FD205" s="38"/>
      <c r="FE205" s="38"/>
      <c r="FF205" s="38"/>
      <c r="FG205" s="38"/>
      <c r="FH205" s="38"/>
      <c r="FI205" s="38"/>
      <c r="FJ205" s="38"/>
      <c r="FK205" s="38"/>
      <c r="FL205" s="38"/>
      <c r="FM205" s="38"/>
      <c r="FN205" s="38"/>
      <c r="FO205" s="38"/>
      <c r="FP205" s="38"/>
      <c r="FQ205" s="38"/>
      <c r="FR205" s="38"/>
      <c r="FS205" s="38"/>
      <c r="FT205" s="38"/>
      <c r="FU205" s="38"/>
      <c r="FV205" s="38"/>
      <c r="FW205" s="38"/>
      <c r="FX205" s="38"/>
      <c r="FY205" s="38"/>
      <c r="FZ205" s="38"/>
      <c r="GA205" s="38"/>
    </row>
    <row r="206" spans="3:183" s="22" customFormat="1" x14ac:dyDescent="0.25">
      <c r="C206" s="23"/>
      <c r="D206" s="23"/>
      <c r="E206" s="23"/>
      <c r="F206" s="24"/>
      <c r="G206" s="25"/>
      <c r="H206" s="38"/>
      <c r="I206" s="38"/>
      <c r="J206" s="38"/>
      <c r="K206" s="38"/>
      <c r="L206" s="259"/>
      <c r="M206" s="259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  <c r="AK206" s="38"/>
      <c r="AL206" s="38"/>
      <c r="AM206" s="38"/>
      <c r="AN206" s="38"/>
      <c r="AO206" s="38"/>
      <c r="AP206" s="38"/>
      <c r="AQ206" s="38"/>
      <c r="AR206" s="38"/>
      <c r="AS206" s="38"/>
      <c r="AT206" s="38"/>
      <c r="AU206" s="38"/>
      <c r="AV206" s="38"/>
      <c r="AW206" s="38"/>
      <c r="AX206" s="38"/>
      <c r="AY206" s="38"/>
      <c r="AZ206" s="38"/>
      <c r="BA206" s="38"/>
      <c r="BB206" s="38"/>
      <c r="BC206" s="38"/>
      <c r="BD206" s="38"/>
      <c r="BE206" s="38"/>
      <c r="BF206" s="38"/>
      <c r="BG206" s="38"/>
      <c r="BH206" s="38"/>
      <c r="BI206" s="38"/>
      <c r="BJ206" s="38"/>
      <c r="BK206" s="38"/>
      <c r="BL206" s="38"/>
      <c r="BM206" s="38"/>
      <c r="BN206" s="38"/>
      <c r="BO206" s="38"/>
      <c r="BP206" s="38"/>
      <c r="BQ206" s="38"/>
      <c r="BR206" s="38"/>
      <c r="BS206" s="38"/>
      <c r="BT206" s="38"/>
      <c r="BU206" s="38"/>
      <c r="BV206" s="38"/>
      <c r="BW206" s="38"/>
      <c r="BX206" s="38"/>
      <c r="BY206" s="38"/>
      <c r="BZ206" s="38"/>
      <c r="CA206" s="38"/>
      <c r="CB206" s="38"/>
      <c r="CC206" s="38"/>
      <c r="CD206" s="38"/>
      <c r="CE206" s="38"/>
      <c r="CF206" s="38"/>
      <c r="CG206" s="38"/>
      <c r="CH206" s="38"/>
      <c r="CI206" s="38"/>
      <c r="CJ206" s="38"/>
      <c r="CK206" s="38"/>
      <c r="CL206" s="38"/>
      <c r="CM206" s="38"/>
      <c r="CN206" s="38"/>
      <c r="CO206" s="38"/>
      <c r="CP206" s="38"/>
      <c r="CQ206" s="38"/>
      <c r="CR206" s="38"/>
      <c r="CS206" s="38"/>
      <c r="CT206" s="38"/>
      <c r="CU206" s="38"/>
      <c r="CV206" s="38"/>
      <c r="CW206" s="38"/>
      <c r="CX206" s="38"/>
      <c r="CY206" s="38"/>
      <c r="CZ206" s="38"/>
      <c r="DA206" s="38"/>
      <c r="DB206" s="38"/>
      <c r="DC206" s="38"/>
      <c r="DD206" s="38"/>
      <c r="DE206" s="38"/>
      <c r="DF206" s="38"/>
      <c r="DG206" s="38"/>
      <c r="DH206" s="38"/>
      <c r="DI206" s="38"/>
      <c r="DJ206" s="38"/>
      <c r="DK206" s="38"/>
      <c r="DL206" s="38"/>
      <c r="DM206" s="38"/>
      <c r="DN206" s="38"/>
      <c r="DO206" s="38"/>
      <c r="DP206" s="38"/>
      <c r="DQ206" s="38"/>
      <c r="DR206" s="38"/>
      <c r="DS206" s="38"/>
      <c r="DT206" s="38"/>
      <c r="DU206" s="38"/>
      <c r="DV206" s="38"/>
      <c r="DW206" s="38"/>
      <c r="DX206" s="38"/>
      <c r="DY206" s="38"/>
      <c r="DZ206" s="38"/>
      <c r="EA206" s="38"/>
      <c r="EB206" s="38"/>
      <c r="EC206" s="38"/>
      <c r="ED206" s="38"/>
      <c r="EE206" s="38"/>
      <c r="EF206" s="38"/>
      <c r="EG206" s="38"/>
      <c r="EH206" s="38"/>
      <c r="EI206" s="38"/>
      <c r="EJ206" s="38"/>
      <c r="EK206" s="38"/>
      <c r="EL206" s="38"/>
      <c r="EM206" s="38"/>
      <c r="EN206" s="38"/>
      <c r="EO206" s="38"/>
      <c r="EP206" s="38"/>
      <c r="EQ206" s="38"/>
      <c r="ER206" s="38"/>
      <c r="ES206" s="38"/>
      <c r="ET206" s="38"/>
      <c r="EU206" s="38"/>
      <c r="EV206" s="38"/>
      <c r="EW206" s="38"/>
      <c r="EX206" s="38"/>
      <c r="EY206" s="38"/>
      <c r="EZ206" s="38"/>
      <c r="FA206" s="38"/>
      <c r="FB206" s="38"/>
      <c r="FC206" s="38"/>
      <c r="FD206" s="38"/>
      <c r="FE206" s="38"/>
      <c r="FF206" s="38"/>
      <c r="FG206" s="38"/>
      <c r="FH206" s="38"/>
      <c r="FI206" s="38"/>
      <c r="FJ206" s="38"/>
      <c r="FK206" s="38"/>
      <c r="FL206" s="38"/>
      <c r="FM206" s="38"/>
      <c r="FN206" s="38"/>
      <c r="FO206" s="38"/>
      <c r="FP206" s="38"/>
      <c r="FQ206" s="38"/>
      <c r="FR206" s="38"/>
      <c r="FS206" s="38"/>
      <c r="FT206" s="38"/>
      <c r="FU206" s="38"/>
      <c r="FV206" s="38"/>
      <c r="FW206" s="38"/>
      <c r="FX206" s="38"/>
      <c r="FY206" s="38"/>
      <c r="FZ206" s="38"/>
      <c r="GA206" s="38"/>
    </row>
    <row r="207" spans="3:183" s="22" customFormat="1" x14ac:dyDescent="0.25">
      <c r="C207" s="23"/>
      <c r="D207" s="23"/>
      <c r="E207" s="23"/>
      <c r="F207" s="24"/>
      <c r="G207" s="25"/>
      <c r="H207" s="38"/>
      <c r="I207" s="38"/>
      <c r="J207" s="38"/>
      <c r="K207" s="38"/>
      <c r="L207" s="259"/>
      <c r="M207" s="259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  <c r="AY207" s="38"/>
      <c r="AZ207" s="38"/>
      <c r="BA207" s="38"/>
      <c r="BB207" s="38"/>
      <c r="BC207" s="38"/>
      <c r="BD207" s="38"/>
      <c r="BE207" s="38"/>
      <c r="BF207" s="38"/>
      <c r="BG207" s="38"/>
      <c r="BH207" s="38"/>
      <c r="BI207" s="38"/>
      <c r="BJ207" s="38"/>
      <c r="BK207" s="38"/>
      <c r="BL207" s="38"/>
      <c r="BM207" s="38"/>
      <c r="BN207" s="38"/>
      <c r="BO207" s="38"/>
      <c r="BP207" s="38"/>
      <c r="BQ207" s="38"/>
      <c r="BR207" s="38"/>
      <c r="BS207" s="38"/>
      <c r="BT207" s="38"/>
      <c r="BU207" s="38"/>
      <c r="BV207" s="38"/>
      <c r="BW207" s="38"/>
      <c r="BX207" s="38"/>
      <c r="BY207" s="38"/>
      <c r="BZ207" s="38"/>
      <c r="CA207" s="38"/>
      <c r="CB207" s="38"/>
      <c r="CC207" s="38"/>
      <c r="CD207" s="38"/>
      <c r="CE207" s="38"/>
      <c r="CF207" s="38"/>
      <c r="CG207" s="38"/>
      <c r="CH207" s="38"/>
      <c r="CI207" s="38"/>
      <c r="CJ207" s="38"/>
      <c r="CK207" s="38"/>
      <c r="CL207" s="38"/>
      <c r="CM207" s="38"/>
      <c r="CN207" s="38"/>
      <c r="CO207" s="38"/>
      <c r="CP207" s="38"/>
      <c r="CQ207" s="38"/>
      <c r="CR207" s="38"/>
      <c r="CS207" s="38"/>
      <c r="CT207" s="38"/>
      <c r="CU207" s="38"/>
      <c r="CV207" s="38"/>
      <c r="CW207" s="38"/>
      <c r="CX207" s="38"/>
      <c r="CY207" s="38"/>
      <c r="CZ207" s="38"/>
      <c r="DA207" s="38"/>
      <c r="DB207" s="38"/>
      <c r="DC207" s="38"/>
      <c r="DD207" s="38"/>
      <c r="DE207" s="38"/>
      <c r="DF207" s="38"/>
      <c r="DG207" s="38"/>
      <c r="DH207" s="38"/>
      <c r="DI207" s="38"/>
      <c r="DJ207" s="38"/>
      <c r="DK207" s="38"/>
      <c r="DL207" s="38"/>
      <c r="DM207" s="38"/>
      <c r="DN207" s="38"/>
      <c r="DO207" s="38"/>
      <c r="DP207" s="38"/>
      <c r="DQ207" s="38"/>
      <c r="DR207" s="38"/>
      <c r="DS207" s="38"/>
      <c r="DT207" s="38"/>
      <c r="DU207" s="38"/>
      <c r="DV207" s="38"/>
      <c r="DW207" s="38"/>
      <c r="DX207" s="38"/>
      <c r="DY207" s="38"/>
      <c r="DZ207" s="38"/>
      <c r="EA207" s="38"/>
      <c r="EB207" s="38"/>
      <c r="EC207" s="38"/>
      <c r="ED207" s="38"/>
      <c r="EE207" s="38"/>
      <c r="EF207" s="38"/>
      <c r="EG207" s="38"/>
      <c r="EH207" s="38"/>
      <c r="EI207" s="38"/>
      <c r="EJ207" s="38"/>
      <c r="EK207" s="38"/>
      <c r="EL207" s="38"/>
      <c r="EM207" s="38"/>
      <c r="EN207" s="38"/>
      <c r="EO207" s="38"/>
      <c r="EP207" s="38"/>
      <c r="EQ207" s="38"/>
      <c r="ER207" s="38"/>
      <c r="ES207" s="38"/>
      <c r="ET207" s="38"/>
      <c r="EU207" s="38"/>
      <c r="EV207" s="38"/>
      <c r="EW207" s="38"/>
      <c r="EX207" s="38"/>
      <c r="EY207" s="38"/>
      <c r="EZ207" s="38"/>
      <c r="FA207" s="38"/>
      <c r="FB207" s="38"/>
      <c r="FC207" s="38"/>
      <c r="FD207" s="38"/>
      <c r="FE207" s="38"/>
      <c r="FF207" s="38"/>
      <c r="FG207" s="38"/>
      <c r="FH207" s="38"/>
      <c r="FI207" s="38"/>
      <c r="FJ207" s="38"/>
      <c r="FK207" s="38"/>
      <c r="FL207" s="38"/>
      <c r="FM207" s="38"/>
      <c r="FN207" s="38"/>
      <c r="FO207" s="38"/>
      <c r="FP207" s="38"/>
      <c r="FQ207" s="38"/>
      <c r="FR207" s="38"/>
      <c r="FS207" s="38"/>
      <c r="FT207" s="38"/>
      <c r="FU207" s="38"/>
      <c r="FV207" s="38"/>
      <c r="FW207" s="38"/>
      <c r="FX207" s="38"/>
      <c r="FY207" s="38"/>
      <c r="FZ207" s="38"/>
      <c r="GA207" s="38"/>
    </row>
    <row r="208" spans="3:183" s="22" customFormat="1" x14ac:dyDescent="0.25">
      <c r="C208" s="23"/>
      <c r="D208" s="23"/>
      <c r="E208" s="23"/>
      <c r="F208" s="24"/>
      <c r="G208" s="25"/>
      <c r="H208" s="38"/>
      <c r="I208" s="38"/>
      <c r="J208" s="38"/>
      <c r="K208" s="38"/>
      <c r="L208" s="259"/>
      <c r="M208" s="259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L208" s="38"/>
      <c r="AM208" s="38"/>
      <c r="AN208" s="38"/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  <c r="AY208" s="38"/>
      <c r="AZ208" s="38"/>
      <c r="BA208" s="38"/>
      <c r="BB208" s="38"/>
      <c r="BC208" s="38"/>
      <c r="BD208" s="38"/>
      <c r="BE208" s="38"/>
      <c r="BF208" s="38"/>
      <c r="BG208" s="38"/>
      <c r="BH208" s="38"/>
      <c r="BI208" s="38"/>
      <c r="BJ208" s="38"/>
      <c r="BK208" s="38"/>
      <c r="BL208" s="38"/>
      <c r="BM208" s="38"/>
      <c r="BN208" s="38"/>
      <c r="BO208" s="38"/>
      <c r="BP208" s="38"/>
      <c r="BQ208" s="38"/>
      <c r="BR208" s="38"/>
      <c r="BS208" s="38"/>
      <c r="BT208" s="38"/>
      <c r="BU208" s="38"/>
      <c r="BV208" s="38"/>
      <c r="BW208" s="38"/>
      <c r="BX208" s="38"/>
      <c r="BY208" s="38"/>
      <c r="BZ208" s="38"/>
      <c r="CA208" s="38"/>
      <c r="CB208" s="38"/>
      <c r="CC208" s="38"/>
      <c r="CD208" s="38"/>
      <c r="CE208" s="38"/>
      <c r="CF208" s="38"/>
      <c r="CG208" s="38"/>
      <c r="CH208" s="38"/>
      <c r="CI208" s="38"/>
      <c r="CJ208" s="38"/>
      <c r="CK208" s="38"/>
      <c r="CL208" s="38"/>
      <c r="CM208" s="38"/>
      <c r="CN208" s="38"/>
      <c r="CO208" s="38"/>
      <c r="CP208" s="38"/>
      <c r="CQ208" s="38"/>
      <c r="CR208" s="38"/>
      <c r="CS208" s="38"/>
      <c r="CT208" s="38"/>
      <c r="CU208" s="38"/>
      <c r="CV208" s="38"/>
      <c r="CW208" s="38"/>
      <c r="CX208" s="38"/>
      <c r="CY208" s="38"/>
      <c r="CZ208" s="38"/>
      <c r="DA208" s="38"/>
      <c r="DB208" s="38"/>
      <c r="DC208" s="38"/>
      <c r="DD208" s="38"/>
      <c r="DE208" s="38"/>
      <c r="DF208" s="38"/>
      <c r="DG208" s="38"/>
      <c r="DH208" s="38"/>
      <c r="DI208" s="38"/>
      <c r="DJ208" s="38"/>
      <c r="DK208" s="38"/>
      <c r="DL208" s="38"/>
      <c r="DM208" s="38"/>
      <c r="DN208" s="38"/>
      <c r="DO208" s="38"/>
      <c r="DP208" s="38"/>
      <c r="DQ208" s="38"/>
      <c r="DR208" s="38"/>
      <c r="DS208" s="38"/>
      <c r="DT208" s="38"/>
      <c r="DU208" s="38"/>
      <c r="DV208" s="38"/>
      <c r="DW208" s="38"/>
      <c r="DX208" s="38"/>
      <c r="DY208" s="38"/>
      <c r="DZ208" s="38"/>
      <c r="EA208" s="38"/>
      <c r="EB208" s="38"/>
      <c r="EC208" s="38"/>
      <c r="ED208" s="38"/>
      <c r="EE208" s="38"/>
      <c r="EF208" s="38"/>
      <c r="EG208" s="38"/>
      <c r="EH208" s="38"/>
      <c r="EI208" s="38"/>
      <c r="EJ208" s="38"/>
      <c r="EK208" s="38"/>
      <c r="EL208" s="38"/>
      <c r="EM208" s="38"/>
      <c r="EN208" s="38"/>
      <c r="EO208" s="38"/>
      <c r="EP208" s="38"/>
      <c r="EQ208" s="38"/>
      <c r="ER208" s="38"/>
      <c r="ES208" s="38"/>
      <c r="ET208" s="38"/>
      <c r="EU208" s="38"/>
      <c r="EV208" s="38"/>
      <c r="EW208" s="38"/>
      <c r="EX208" s="38"/>
      <c r="EY208" s="38"/>
      <c r="EZ208" s="38"/>
      <c r="FA208" s="38"/>
      <c r="FB208" s="38"/>
      <c r="FC208" s="38"/>
      <c r="FD208" s="38"/>
      <c r="FE208" s="38"/>
      <c r="FF208" s="38"/>
      <c r="FG208" s="38"/>
      <c r="FH208" s="38"/>
      <c r="FI208" s="38"/>
      <c r="FJ208" s="38"/>
      <c r="FK208" s="38"/>
      <c r="FL208" s="38"/>
      <c r="FM208" s="38"/>
      <c r="FN208" s="38"/>
      <c r="FO208" s="38"/>
      <c r="FP208" s="38"/>
      <c r="FQ208" s="38"/>
      <c r="FR208" s="38"/>
      <c r="FS208" s="38"/>
      <c r="FT208" s="38"/>
      <c r="FU208" s="38"/>
      <c r="FV208" s="38"/>
      <c r="FW208" s="38"/>
      <c r="FX208" s="38"/>
      <c r="FY208" s="38"/>
      <c r="FZ208" s="38"/>
      <c r="GA208" s="38"/>
    </row>
    <row r="209" spans="3:183" s="22" customFormat="1" x14ac:dyDescent="0.25">
      <c r="C209" s="23"/>
      <c r="D209" s="23"/>
      <c r="E209" s="23"/>
      <c r="F209" s="24"/>
      <c r="G209" s="25"/>
      <c r="H209" s="38"/>
      <c r="I209" s="38"/>
      <c r="J209" s="38"/>
      <c r="K209" s="38"/>
      <c r="L209" s="259"/>
      <c r="M209" s="259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38"/>
      <c r="AZ209" s="38"/>
      <c r="BA209" s="38"/>
      <c r="BB209" s="38"/>
      <c r="BC209" s="38"/>
      <c r="BD209" s="38"/>
      <c r="BE209" s="38"/>
      <c r="BF209" s="38"/>
      <c r="BG209" s="38"/>
      <c r="BH209" s="38"/>
      <c r="BI209" s="38"/>
      <c r="BJ209" s="38"/>
      <c r="BK209" s="38"/>
      <c r="BL209" s="38"/>
      <c r="BM209" s="38"/>
      <c r="BN209" s="38"/>
      <c r="BO209" s="38"/>
      <c r="BP209" s="38"/>
      <c r="BQ209" s="38"/>
      <c r="BR209" s="38"/>
      <c r="BS209" s="38"/>
      <c r="BT209" s="38"/>
      <c r="BU209" s="38"/>
      <c r="BV209" s="38"/>
      <c r="BW209" s="38"/>
      <c r="BX209" s="38"/>
      <c r="BY209" s="38"/>
      <c r="BZ209" s="38"/>
      <c r="CA209" s="38"/>
      <c r="CB209" s="38"/>
      <c r="CC209" s="38"/>
      <c r="CD209" s="38"/>
      <c r="CE209" s="38"/>
      <c r="CF209" s="38"/>
      <c r="CG209" s="38"/>
      <c r="CH209" s="38"/>
      <c r="CI209" s="38"/>
      <c r="CJ209" s="38"/>
      <c r="CK209" s="38"/>
      <c r="CL209" s="38"/>
      <c r="CM209" s="38"/>
      <c r="CN209" s="38"/>
      <c r="CO209" s="38"/>
      <c r="CP209" s="38"/>
      <c r="CQ209" s="38"/>
      <c r="CR209" s="38"/>
      <c r="CS209" s="38"/>
      <c r="CT209" s="38"/>
      <c r="CU209" s="38"/>
      <c r="CV209" s="38"/>
      <c r="CW209" s="38"/>
      <c r="CX209" s="38"/>
      <c r="CY209" s="38"/>
      <c r="CZ209" s="38"/>
      <c r="DA209" s="38"/>
      <c r="DB209" s="38"/>
      <c r="DC209" s="38"/>
      <c r="DD209" s="38"/>
      <c r="DE209" s="38"/>
      <c r="DF209" s="38"/>
      <c r="DG209" s="38"/>
      <c r="DH209" s="38"/>
      <c r="DI209" s="38"/>
      <c r="DJ209" s="38"/>
      <c r="DK209" s="38"/>
      <c r="DL209" s="38"/>
      <c r="DM209" s="38"/>
      <c r="DN209" s="38"/>
      <c r="DO209" s="38"/>
      <c r="DP209" s="38"/>
      <c r="DQ209" s="38"/>
      <c r="DR209" s="38"/>
      <c r="DS209" s="38"/>
      <c r="DT209" s="38"/>
      <c r="DU209" s="38"/>
      <c r="DV209" s="38"/>
      <c r="DW209" s="38"/>
      <c r="DX209" s="38"/>
      <c r="DY209" s="38"/>
      <c r="DZ209" s="38"/>
      <c r="EA209" s="38"/>
      <c r="EB209" s="38"/>
      <c r="EC209" s="38"/>
      <c r="ED209" s="38"/>
      <c r="EE209" s="38"/>
      <c r="EF209" s="38"/>
      <c r="EG209" s="38"/>
      <c r="EH209" s="38"/>
      <c r="EI209" s="38"/>
      <c r="EJ209" s="38"/>
      <c r="EK209" s="38"/>
      <c r="EL209" s="38"/>
      <c r="EM209" s="38"/>
      <c r="EN209" s="38"/>
      <c r="EO209" s="38"/>
      <c r="EP209" s="38"/>
      <c r="EQ209" s="38"/>
      <c r="ER209" s="38"/>
      <c r="ES209" s="38"/>
      <c r="ET209" s="38"/>
      <c r="EU209" s="38"/>
      <c r="EV209" s="38"/>
      <c r="EW209" s="38"/>
      <c r="EX209" s="38"/>
      <c r="EY209" s="38"/>
      <c r="EZ209" s="38"/>
      <c r="FA209" s="38"/>
      <c r="FB209" s="38"/>
      <c r="FC209" s="38"/>
      <c r="FD209" s="38"/>
      <c r="FE209" s="38"/>
      <c r="FF209" s="38"/>
      <c r="FG209" s="38"/>
      <c r="FH209" s="38"/>
      <c r="FI209" s="38"/>
      <c r="FJ209" s="38"/>
      <c r="FK209" s="38"/>
      <c r="FL209" s="38"/>
      <c r="FM209" s="38"/>
      <c r="FN209" s="38"/>
      <c r="FO209" s="38"/>
      <c r="FP209" s="38"/>
      <c r="FQ209" s="38"/>
      <c r="FR209" s="38"/>
      <c r="FS209" s="38"/>
      <c r="FT209" s="38"/>
      <c r="FU209" s="38"/>
      <c r="FV209" s="38"/>
      <c r="FW209" s="38"/>
      <c r="FX209" s="38"/>
      <c r="FY209" s="38"/>
      <c r="FZ209" s="38"/>
      <c r="GA209" s="38"/>
    </row>
    <row r="210" spans="3:183" s="22" customFormat="1" x14ac:dyDescent="0.25">
      <c r="C210" s="23"/>
      <c r="D210" s="23"/>
      <c r="E210" s="23"/>
      <c r="F210" s="24"/>
      <c r="G210" s="25"/>
      <c r="H210" s="38"/>
      <c r="I210" s="38"/>
      <c r="J210" s="38"/>
      <c r="K210" s="38"/>
      <c r="L210" s="259"/>
      <c r="M210" s="259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  <c r="AV210" s="38"/>
      <c r="AW210" s="38"/>
      <c r="AX210" s="38"/>
      <c r="AY210" s="38"/>
      <c r="AZ210" s="38"/>
      <c r="BA210" s="38"/>
      <c r="BB210" s="38"/>
      <c r="BC210" s="38"/>
      <c r="BD210" s="38"/>
      <c r="BE210" s="38"/>
      <c r="BF210" s="38"/>
      <c r="BG210" s="38"/>
      <c r="BH210" s="38"/>
      <c r="BI210" s="38"/>
      <c r="BJ210" s="38"/>
      <c r="BK210" s="38"/>
      <c r="BL210" s="38"/>
      <c r="BM210" s="38"/>
      <c r="BN210" s="38"/>
      <c r="BO210" s="38"/>
      <c r="BP210" s="38"/>
      <c r="BQ210" s="38"/>
      <c r="BR210" s="38"/>
      <c r="BS210" s="38"/>
      <c r="BT210" s="38"/>
      <c r="BU210" s="38"/>
      <c r="BV210" s="38"/>
      <c r="BW210" s="38"/>
      <c r="BX210" s="38"/>
      <c r="BY210" s="38"/>
      <c r="BZ210" s="38"/>
      <c r="CA210" s="38"/>
      <c r="CB210" s="38"/>
      <c r="CC210" s="38"/>
      <c r="CD210" s="38"/>
      <c r="CE210" s="38"/>
      <c r="CF210" s="38"/>
      <c r="CG210" s="38"/>
      <c r="CH210" s="38"/>
      <c r="CI210" s="38"/>
      <c r="CJ210" s="38"/>
      <c r="CK210" s="38"/>
      <c r="CL210" s="38"/>
      <c r="CM210" s="38"/>
      <c r="CN210" s="38"/>
      <c r="CO210" s="38"/>
      <c r="CP210" s="38"/>
      <c r="CQ210" s="38"/>
      <c r="CR210" s="38"/>
      <c r="CS210" s="38"/>
      <c r="CT210" s="38"/>
      <c r="CU210" s="38"/>
      <c r="CV210" s="38"/>
      <c r="CW210" s="38"/>
      <c r="CX210" s="38"/>
      <c r="CY210" s="38"/>
      <c r="CZ210" s="38"/>
      <c r="DA210" s="38"/>
      <c r="DB210" s="38"/>
      <c r="DC210" s="38"/>
      <c r="DD210" s="38"/>
      <c r="DE210" s="38"/>
      <c r="DF210" s="38"/>
      <c r="DG210" s="38"/>
      <c r="DH210" s="38"/>
      <c r="DI210" s="38"/>
      <c r="DJ210" s="38"/>
      <c r="DK210" s="38"/>
      <c r="DL210" s="38"/>
      <c r="DM210" s="38"/>
      <c r="DN210" s="38"/>
      <c r="DO210" s="38"/>
      <c r="DP210" s="38"/>
      <c r="DQ210" s="38"/>
      <c r="DR210" s="38"/>
      <c r="DS210" s="38"/>
      <c r="DT210" s="38"/>
      <c r="DU210" s="38"/>
      <c r="DV210" s="38"/>
      <c r="DW210" s="38"/>
      <c r="DX210" s="38"/>
      <c r="DY210" s="38"/>
      <c r="DZ210" s="38"/>
      <c r="EA210" s="38"/>
      <c r="EB210" s="38"/>
      <c r="EC210" s="38"/>
      <c r="ED210" s="38"/>
      <c r="EE210" s="38"/>
      <c r="EF210" s="38"/>
      <c r="EG210" s="38"/>
      <c r="EH210" s="38"/>
      <c r="EI210" s="38"/>
      <c r="EJ210" s="38"/>
      <c r="EK210" s="38"/>
      <c r="EL210" s="38"/>
      <c r="EM210" s="38"/>
      <c r="EN210" s="38"/>
      <c r="EO210" s="38"/>
      <c r="EP210" s="38"/>
      <c r="EQ210" s="38"/>
      <c r="ER210" s="38"/>
      <c r="ES210" s="38"/>
      <c r="ET210" s="38"/>
      <c r="EU210" s="38"/>
      <c r="EV210" s="38"/>
      <c r="EW210" s="38"/>
      <c r="EX210" s="38"/>
      <c r="EY210" s="38"/>
      <c r="EZ210" s="38"/>
      <c r="FA210" s="38"/>
      <c r="FB210" s="38"/>
      <c r="FC210" s="38"/>
      <c r="FD210" s="38"/>
      <c r="FE210" s="38"/>
      <c r="FF210" s="38"/>
      <c r="FG210" s="38"/>
      <c r="FH210" s="38"/>
      <c r="FI210" s="38"/>
      <c r="FJ210" s="38"/>
      <c r="FK210" s="38"/>
      <c r="FL210" s="38"/>
      <c r="FM210" s="38"/>
      <c r="FN210" s="38"/>
      <c r="FO210" s="38"/>
      <c r="FP210" s="38"/>
      <c r="FQ210" s="38"/>
      <c r="FR210" s="38"/>
      <c r="FS210" s="38"/>
      <c r="FT210" s="38"/>
      <c r="FU210" s="38"/>
      <c r="FV210" s="38"/>
      <c r="FW210" s="38"/>
      <c r="FX210" s="38"/>
      <c r="FY210" s="38"/>
      <c r="FZ210" s="38"/>
      <c r="GA210" s="38"/>
    </row>
    <row r="211" spans="3:183" s="22" customFormat="1" x14ac:dyDescent="0.25">
      <c r="C211" s="23"/>
      <c r="D211" s="23"/>
      <c r="E211" s="23"/>
      <c r="F211" s="24"/>
      <c r="G211" s="25"/>
      <c r="H211" s="38"/>
      <c r="I211" s="38"/>
      <c r="J211" s="38"/>
      <c r="K211" s="38"/>
      <c r="L211" s="259"/>
      <c r="M211" s="259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/>
      <c r="AV211" s="38"/>
      <c r="AW211" s="38"/>
      <c r="AX211" s="38"/>
      <c r="AY211" s="38"/>
      <c r="AZ211" s="38"/>
      <c r="BA211" s="38"/>
      <c r="BB211" s="38"/>
      <c r="BC211" s="38"/>
      <c r="BD211" s="38"/>
      <c r="BE211" s="38"/>
      <c r="BF211" s="38"/>
      <c r="BG211" s="38"/>
      <c r="BH211" s="38"/>
      <c r="BI211" s="38"/>
      <c r="BJ211" s="38"/>
      <c r="BK211" s="38"/>
      <c r="BL211" s="38"/>
      <c r="BM211" s="38"/>
      <c r="BN211" s="38"/>
      <c r="BO211" s="38"/>
      <c r="BP211" s="38"/>
      <c r="BQ211" s="38"/>
      <c r="BR211" s="38"/>
      <c r="BS211" s="38"/>
      <c r="BT211" s="38"/>
      <c r="BU211" s="38"/>
      <c r="BV211" s="38"/>
      <c r="BW211" s="38"/>
      <c r="BX211" s="38"/>
      <c r="BY211" s="38"/>
      <c r="BZ211" s="38"/>
      <c r="CA211" s="38"/>
      <c r="CB211" s="38"/>
      <c r="CC211" s="38"/>
      <c r="CD211" s="38"/>
      <c r="CE211" s="38"/>
      <c r="CF211" s="38"/>
      <c r="CG211" s="38"/>
      <c r="CH211" s="38"/>
      <c r="CI211" s="38"/>
      <c r="CJ211" s="38"/>
      <c r="CK211" s="38"/>
      <c r="CL211" s="38"/>
      <c r="CM211" s="38"/>
      <c r="CN211" s="38"/>
      <c r="CO211" s="38"/>
      <c r="CP211" s="38"/>
      <c r="CQ211" s="38"/>
      <c r="CR211" s="38"/>
      <c r="CS211" s="38"/>
      <c r="CT211" s="38"/>
      <c r="CU211" s="38"/>
      <c r="CV211" s="38"/>
      <c r="CW211" s="38"/>
      <c r="CX211" s="38"/>
      <c r="CY211" s="38"/>
      <c r="CZ211" s="38"/>
      <c r="DA211" s="38"/>
      <c r="DB211" s="38"/>
      <c r="DC211" s="38"/>
      <c r="DD211" s="38"/>
      <c r="DE211" s="38"/>
      <c r="DF211" s="38"/>
      <c r="DG211" s="38"/>
      <c r="DH211" s="38"/>
      <c r="DI211" s="38"/>
      <c r="DJ211" s="38"/>
      <c r="DK211" s="38"/>
      <c r="DL211" s="38"/>
      <c r="DM211" s="38"/>
      <c r="DN211" s="38"/>
      <c r="DO211" s="38"/>
      <c r="DP211" s="38"/>
      <c r="DQ211" s="38"/>
      <c r="DR211" s="38"/>
      <c r="DS211" s="38"/>
      <c r="DT211" s="38"/>
      <c r="DU211" s="38"/>
      <c r="DV211" s="38"/>
      <c r="DW211" s="38"/>
      <c r="DX211" s="38"/>
      <c r="DY211" s="38"/>
      <c r="DZ211" s="38"/>
      <c r="EA211" s="38"/>
      <c r="EB211" s="38"/>
      <c r="EC211" s="38"/>
      <c r="ED211" s="38"/>
      <c r="EE211" s="38"/>
      <c r="EF211" s="38"/>
      <c r="EG211" s="38"/>
      <c r="EH211" s="38"/>
      <c r="EI211" s="38"/>
      <c r="EJ211" s="38"/>
      <c r="EK211" s="38"/>
      <c r="EL211" s="38"/>
      <c r="EM211" s="38"/>
      <c r="EN211" s="38"/>
      <c r="EO211" s="38"/>
      <c r="EP211" s="38"/>
      <c r="EQ211" s="38"/>
      <c r="ER211" s="38"/>
      <c r="ES211" s="38"/>
      <c r="ET211" s="38"/>
      <c r="EU211" s="38"/>
      <c r="EV211" s="38"/>
      <c r="EW211" s="38"/>
      <c r="EX211" s="38"/>
      <c r="EY211" s="38"/>
      <c r="EZ211" s="38"/>
      <c r="FA211" s="38"/>
      <c r="FB211" s="38"/>
      <c r="FC211" s="38"/>
      <c r="FD211" s="38"/>
      <c r="FE211" s="38"/>
      <c r="FF211" s="38"/>
      <c r="FG211" s="38"/>
      <c r="FH211" s="38"/>
      <c r="FI211" s="38"/>
      <c r="FJ211" s="38"/>
      <c r="FK211" s="38"/>
      <c r="FL211" s="38"/>
      <c r="FM211" s="38"/>
      <c r="FN211" s="38"/>
      <c r="FO211" s="38"/>
      <c r="FP211" s="38"/>
      <c r="FQ211" s="38"/>
      <c r="FR211" s="38"/>
      <c r="FS211" s="38"/>
      <c r="FT211" s="38"/>
      <c r="FU211" s="38"/>
      <c r="FV211" s="38"/>
      <c r="FW211" s="38"/>
      <c r="FX211" s="38"/>
      <c r="FY211" s="38"/>
      <c r="FZ211" s="38"/>
      <c r="GA211" s="38"/>
    </row>
    <row r="212" spans="3:183" s="22" customFormat="1" x14ac:dyDescent="0.25">
      <c r="C212" s="23"/>
      <c r="D212" s="23"/>
      <c r="E212" s="23"/>
      <c r="F212" s="24"/>
      <c r="G212" s="25"/>
      <c r="H212" s="38"/>
      <c r="I212" s="38"/>
      <c r="J212" s="38"/>
      <c r="K212" s="38"/>
      <c r="L212" s="259"/>
      <c r="M212" s="259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  <c r="AL212" s="38"/>
      <c r="AM212" s="38"/>
      <c r="AN212" s="38"/>
      <c r="AO212" s="38"/>
      <c r="AP212" s="38"/>
      <c r="AQ212" s="38"/>
      <c r="AR212" s="38"/>
      <c r="AS212" s="38"/>
      <c r="AT212" s="38"/>
      <c r="AU212" s="38"/>
      <c r="AV212" s="38"/>
      <c r="AW212" s="38"/>
      <c r="AX212" s="38"/>
      <c r="AY212" s="38"/>
      <c r="AZ212" s="38"/>
      <c r="BA212" s="38"/>
      <c r="BB212" s="38"/>
      <c r="BC212" s="38"/>
      <c r="BD212" s="38"/>
      <c r="BE212" s="38"/>
      <c r="BF212" s="38"/>
      <c r="BG212" s="38"/>
      <c r="BH212" s="38"/>
      <c r="BI212" s="38"/>
      <c r="BJ212" s="38"/>
      <c r="BK212" s="38"/>
      <c r="BL212" s="38"/>
      <c r="BM212" s="38"/>
      <c r="BN212" s="38"/>
      <c r="BO212" s="38"/>
      <c r="BP212" s="38"/>
      <c r="BQ212" s="38"/>
      <c r="BR212" s="38"/>
      <c r="BS212" s="38"/>
      <c r="BT212" s="38"/>
      <c r="BU212" s="38"/>
      <c r="BV212" s="38"/>
      <c r="BW212" s="38"/>
      <c r="BX212" s="38"/>
      <c r="BY212" s="38"/>
      <c r="BZ212" s="38"/>
      <c r="CA212" s="38"/>
      <c r="CB212" s="38"/>
      <c r="CC212" s="38"/>
      <c r="CD212" s="38"/>
      <c r="CE212" s="38"/>
      <c r="CF212" s="38"/>
      <c r="CG212" s="38"/>
      <c r="CH212" s="38"/>
      <c r="CI212" s="38"/>
      <c r="CJ212" s="38"/>
      <c r="CK212" s="38"/>
      <c r="CL212" s="38"/>
      <c r="CM212" s="38"/>
      <c r="CN212" s="38"/>
      <c r="CO212" s="38"/>
      <c r="CP212" s="38"/>
      <c r="CQ212" s="38"/>
      <c r="CR212" s="38"/>
      <c r="CS212" s="38"/>
      <c r="CT212" s="38"/>
      <c r="CU212" s="38"/>
      <c r="CV212" s="38"/>
      <c r="CW212" s="38"/>
      <c r="CX212" s="38"/>
      <c r="CY212" s="38"/>
      <c r="CZ212" s="38"/>
      <c r="DA212" s="38"/>
      <c r="DB212" s="38"/>
      <c r="DC212" s="38"/>
      <c r="DD212" s="38"/>
      <c r="DE212" s="38"/>
      <c r="DF212" s="38"/>
      <c r="DG212" s="38"/>
      <c r="DH212" s="38"/>
      <c r="DI212" s="38"/>
      <c r="DJ212" s="38"/>
      <c r="DK212" s="38"/>
      <c r="DL212" s="38"/>
      <c r="DM212" s="38"/>
      <c r="DN212" s="38"/>
      <c r="DO212" s="38"/>
      <c r="DP212" s="38"/>
      <c r="DQ212" s="38"/>
      <c r="DR212" s="38"/>
      <c r="DS212" s="38"/>
      <c r="DT212" s="38"/>
      <c r="DU212" s="38"/>
      <c r="DV212" s="38"/>
      <c r="DW212" s="38"/>
      <c r="DX212" s="38"/>
      <c r="DY212" s="38"/>
      <c r="DZ212" s="38"/>
      <c r="EA212" s="38"/>
      <c r="EB212" s="38"/>
      <c r="EC212" s="38"/>
      <c r="ED212" s="38"/>
      <c r="EE212" s="38"/>
      <c r="EF212" s="38"/>
      <c r="EG212" s="38"/>
      <c r="EH212" s="38"/>
      <c r="EI212" s="38"/>
      <c r="EJ212" s="38"/>
      <c r="EK212" s="38"/>
      <c r="EL212" s="38"/>
      <c r="EM212" s="38"/>
      <c r="EN212" s="38"/>
      <c r="EO212" s="38"/>
      <c r="EP212" s="38"/>
      <c r="EQ212" s="38"/>
      <c r="ER212" s="38"/>
      <c r="ES212" s="38"/>
      <c r="ET212" s="38"/>
      <c r="EU212" s="38"/>
      <c r="EV212" s="38"/>
      <c r="EW212" s="38"/>
      <c r="EX212" s="38"/>
      <c r="EY212" s="38"/>
      <c r="EZ212" s="38"/>
      <c r="FA212" s="38"/>
      <c r="FB212" s="38"/>
      <c r="FC212" s="38"/>
      <c r="FD212" s="38"/>
      <c r="FE212" s="38"/>
      <c r="FF212" s="38"/>
      <c r="FG212" s="38"/>
      <c r="FH212" s="38"/>
      <c r="FI212" s="38"/>
      <c r="FJ212" s="38"/>
      <c r="FK212" s="38"/>
      <c r="FL212" s="38"/>
      <c r="FM212" s="38"/>
      <c r="FN212" s="38"/>
      <c r="FO212" s="38"/>
      <c r="FP212" s="38"/>
      <c r="FQ212" s="38"/>
      <c r="FR212" s="38"/>
      <c r="FS212" s="38"/>
      <c r="FT212" s="38"/>
      <c r="FU212" s="38"/>
      <c r="FV212" s="38"/>
      <c r="FW212" s="38"/>
      <c r="FX212" s="38"/>
      <c r="FY212" s="38"/>
      <c r="FZ212" s="38"/>
      <c r="GA212" s="38"/>
    </row>
    <row r="213" spans="3:183" s="22" customFormat="1" x14ac:dyDescent="0.25">
      <c r="C213" s="23"/>
      <c r="D213" s="23"/>
      <c r="E213" s="23"/>
      <c r="F213" s="24"/>
      <c r="G213" s="25"/>
      <c r="H213" s="38"/>
      <c r="I213" s="38"/>
      <c r="J213" s="38"/>
      <c r="K213" s="38"/>
      <c r="L213" s="259"/>
      <c r="M213" s="259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L213" s="38"/>
      <c r="AM213" s="38"/>
      <c r="AN213" s="38"/>
      <c r="AO213" s="38"/>
      <c r="AP213" s="38"/>
      <c r="AQ213" s="38"/>
      <c r="AR213" s="38"/>
      <c r="AS213" s="38"/>
      <c r="AT213" s="38"/>
      <c r="AU213" s="38"/>
      <c r="AV213" s="38"/>
      <c r="AW213" s="38"/>
      <c r="AX213" s="38"/>
      <c r="AY213" s="38"/>
      <c r="AZ213" s="38"/>
      <c r="BA213" s="38"/>
      <c r="BB213" s="38"/>
      <c r="BC213" s="38"/>
      <c r="BD213" s="38"/>
      <c r="BE213" s="38"/>
      <c r="BF213" s="38"/>
      <c r="BG213" s="38"/>
      <c r="BH213" s="38"/>
      <c r="BI213" s="38"/>
      <c r="BJ213" s="38"/>
      <c r="BK213" s="38"/>
      <c r="BL213" s="38"/>
      <c r="BM213" s="38"/>
      <c r="BN213" s="38"/>
      <c r="BO213" s="38"/>
      <c r="BP213" s="38"/>
      <c r="BQ213" s="38"/>
      <c r="BR213" s="38"/>
      <c r="BS213" s="38"/>
      <c r="BT213" s="38"/>
      <c r="BU213" s="38"/>
      <c r="BV213" s="38"/>
      <c r="BW213" s="38"/>
      <c r="BX213" s="38"/>
      <c r="BY213" s="38"/>
      <c r="BZ213" s="38"/>
      <c r="CA213" s="38"/>
      <c r="CB213" s="38"/>
      <c r="CC213" s="38"/>
      <c r="CD213" s="38"/>
      <c r="CE213" s="38"/>
      <c r="CF213" s="38"/>
      <c r="CG213" s="38"/>
      <c r="CH213" s="38"/>
      <c r="CI213" s="38"/>
      <c r="CJ213" s="38"/>
      <c r="CK213" s="38"/>
      <c r="CL213" s="38"/>
      <c r="CM213" s="38"/>
      <c r="CN213" s="38"/>
      <c r="CO213" s="38"/>
      <c r="CP213" s="38"/>
      <c r="CQ213" s="38"/>
      <c r="CR213" s="38"/>
      <c r="CS213" s="38"/>
      <c r="CT213" s="38"/>
      <c r="CU213" s="38"/>
      <c r="CV213" s="38"/>
      <c r="CW213" s="38"/>
      <c r="CX213" s="38"/>
      <c r="CY213" s="38"/>
      <c r="CZ213" s="38"/>
      <c r="DA213" s="38"/>
      <c r="DB213" s="38"/>
      <c r="DC213" s="38"/>
      <c r="DD213" s="38"/>
      <c r="DE213" s="38"/>
      <c r="DF213" s="38"/>
      <c r="DG213" s="38"/>
      <c r="DH213" s="38"/>
      <c r="DI213" s="38"/>
      <c r="DJ213" s="38"/>
      <c r="DK213" s="38"/>
      <c r="DL213" s="38"/>
      <c r="DM213" s="38"/>
      <c r="DN213" s="38"/>
      <c r="DO213" s="38"/>
      <c r="DP213" s="38"/>
      <c r="DQ213" s="38"/>
      <c r="DR213" s="38"/>
      <c r="DS213" s="38"/>
      <c r="DT213" s="38"/>
      <c r="DU213" s="38"/>
      <c r="DV213" s="38"/>
      <c r="DW213" s="38"/>
      <c r="DX213" s="38"/>
      <c r="DY213" s="38"/>
      <c r="DZ213" s="38"/>
      <c r="EA213" s="38"/>
      <c r="EB213" s="38"/>
      <c r="EC213" s="38"/>
      <c r="ED213" s="38"/>
      <c r="EE213" s="38"/>
      <c r="EF213" s="38"/>
      <c r="EG213" s="38"/>
      <c r="EH213" s="38"/>
      <c r="EI213" s="38"/>
      <c r="EJ213" s="38"/>
      <c r="EK213" s="38"/>
      <c r="EL213" s="38"/>
      <c r="EM213" s="38"/>
      <c r="EN213" s="38"/>
      <c r="EO213" s="38"/>
      <c r="EP213" s="38"/>
      <c r="EQ213" s="38"/>
      <c r="ER213" s="38"/>
      <c r="ES213" s="38"/>
      <c r="ET213" s="38"/>
      <c r="EU213" s="38"/>
      <c r="EV213" s="38"/>
      <c r="EW213" s="38"/>
      <c r="EX213" s="38"/>
      <c r="EY213" s="38"/>
      <c r="EZ213" s="38"/>
      <c r="FA213" s="38"/>
      <c r="FB213" s="38"/>
      <c r="FC213" s="38"/>
      <c r="FD213" s="38"/>
      <c r="FE213" s="38"/>
      <c r="FF213" s="38"/>
      <c r="FG213" s="38"/>
      <c r="FH213" s="38"/>
      <c r="FI213" s="38"/>
      <c r="FJ213" s="38"/>
      <c r="FK213" s="38"/>
      <c r="FL213" s="38"/>
      <c r="FM213" s="38"/>
      <c r="FN213" s="38"/>
      <c r="FO213" s="38"/>
      <c r="FP213" s="38"/>
      <c r="FQ213" s="38"/>
      <c r="FR213" s="38"/>
      <c r="FS213" s="38"/>
      <c r="FT213" s="38"/>
      <c r="FU213" s="38"/>
      <c r="FV213" s="38"/>
      <c r="FW213" s="38"/>
      <c r="FX213" s="38"/>
      <c r="FY213" s="38"/>
      <c r="FZ213" s="38"/>
      <c r="GA213" s="38"/>
    </row>
  </sheetData>
  <sheetProtection algorithmName="SHA-512" hashValue="jE1a/XPZje9T1jvIaJlChM153JJt16NBtAqPiJXjFjUT9W4N4OYe7Qpmt+ph4SwDuHjgcA4UmtvV//qwwD8/WQ==" saltValue="e+1ndBKrqO6RtqYiauS5Fw==" spinCount="100000" sheet="1" objects="1" scenarios="1"/>
  <mergeCells count="8">
    <mergeCell ref="D16:E16"/>
    <mergeCell ref="D17:E17"/>
    <mergeCell ref="D15:E15"/>
    <mergeCell ref="C5:C6"/>
    <mergeCell ref="C3:G3"/>
    <mergeCell ref="D12:E12"/>
    <mergeCell ref="D13:E13"/>
    <mergeCell ref="D14:E14"/>
  </mergeCells>
  <dataValidations count="7">
    <dataValidation type="list" allowBlank="1" showInputMessage="1" showErrorMessage="1" sqref="E5" xr:uid="{00000000-0002-0000-0000-000000000000}">
      <formula1>$P$5:$P$6</formula1>
    </dataValidation>
    <dataValidation type="list" allowBlank="1" showInputMessage="1" showErrorMessage="1" sqref="E6" xr:uid="{00000000-0002-0000-0000-000001000000}">
      <formula1>$P$8:$P$10</formula1>
    </dataValidation>
    <dataValidation type="list" allowBlank="1" showInputMessage="1" showErrorMessage="1" sqref="D29:I29" xr:uid="{00000000-0002-0000-0000-000002000000}">
      <formula1>$V$4:$V$9</formula1>
    </dataValidation>
    <dataValidation type="list" allowBlank="1" showInputMessage="1" showErrorMessage="1" sqref="E7" xr:uid="{00000000-0002-0000-0000-000003000000}">
      <formula1>$P$12:$P$13</formula1>
    </dataValidation>
    <dataValidation type="list" allowBlank="1" showInputMessage="1" showErrorMessage="1" sqref="E10" xr:uid="{00000000-0002-0000-0000-000004000000}">
      <formula1>$P$15:$P$16</formula1>
    </dataValidation>
    <dataValidation type="list" allowBlank="1" showInputMessage="1" showErrorMessage="1" sqref="E8" xr:uid="{00000000-0002-0000-0000-000005000000}">
      <formula1>$P$18:$P$20</formula1>
    </dataValidation>
    <dataValidation type="list" allowBlank="1" showInputMessage="1" showErrorMessage="1" sqref="E9" xr:uid="{00000000-0002-0000-0000-000006000000}">
      <formula1>$P$22:$P$23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C118"/>
  <sheetViews>
    <sheetView workbookViewId="0">
      <selection activeCell="C4" sqref="C4:G18"/>
    </sheetView>
  </sheetViews>
  <sheetFormatPr defaultColWidth="8.85546875" defaultRowHeight="21" x14ac:dyDescent="0.35"/>
  <cols>
    <col min="1" max="2" width="8.85546875" style="215"/>
    <col min="3" max="3" width="20.140625" style="197" bestFit="1" customWidth="1"/>
    <col min="4" max="4" width="28.140625" style="197" bestFit="1" customWidth="1"/>
    <col min="5" max="7" width="35.42578125" style="197" customWidth="1"/>
    <col min="8" max="55" width="8.85546875" style="215"/>
    <col min="56" max="16384" width="8.85546875" style="197"/>
  </cols>
  <sheetData>
    <row r="1" spans="2:7" s="215" customFormat="1" x14ac:dyDescent="0.35"/>
    <row r="2" spans="2:7" s="215" customFormat="1" x14ac:dyDescent="0.35"/>
    <row r="3" spans="2:7" s="215" customFormat="1" ht="21.75" thickBot="1" x14ac:dyDescent="0.4"/>
    <row r="4" spans="2:7" ht="29.25" thickBot="1" x14ac:dyDescent="0.4">
      <c r="B4" s="216"/>
      <c r="C4" s="378" t="s">
        <v>167</v>
      </c>
      <c r="D4" s="379"/>
      <c r="E4" s="379"/>
      <c r="F4" s="379"/>
      <c r="G4" s="380"/>
    </row>
    <row r="5" spans="2:7" s="215" customFormat="1" ht="21.75" thickBot="1" x14ac:dyDescent="0.4">
      <c r="B5" s="216"/>
      <c r="C5" s="220"/>
      <c r="D5" s="62"/>
      <c r="E5" s="62"/>
      <c r="F5" s="62"/>
      <c r="G5" s="221"/>
    </row>
    <row r="6" spans="2:7" ht="37.9" customHeight="1" thickBot="1" x14ac:dyDescent="0.4">
      <c r="B6" s="216"/>
      <c r="C6" s="196" t="s">
        <v>173</v>
      </c>
      <c r="D6" s="196"/>
      <c r="E6" s="62"/>
      <c r="F6" s="62"/>
      <c r="G6" s="221"/>
    </row>
    <row r="7" spans="2:7" ht="16.899999999999999" customHeight="1" thickBot="1" x14ac:dyDescent="0.4">
      <c r="B7" s="216"/>
      <c r="C7" s="220"/>
      <c r="D7" s="62"/>
      <c r="E7" s="62"/>
      <c r="F7" s="62"/>
      <c r="G7" s="221"/>
    </row>
    <row r="8" spans="2:7" ht="27" customHeight="1" thickBot="1" x14ac:dyDescent="0.4">
      <c r="B8" s="216"/>
      <c r="C8" s="220"/>
      <c r="D8" s="62"/>
      <c r="E8" s="375" t="s">
        <v>174</v>
      </c>
      <c r="F8" s="377"/>
      <c r="G8" s="376"/>
    </row>
    <row r="9" spans="2:7" ht="36.6" customHeight="1" x14ac:dyDescent="0.35">
      <c r="B9" s="216"/>
      <c r="C9" s="381" t="s">
        <v>7</v>
      </c>
      <c r="D9" s="202" t="s">
        <v>12</v>
      </c>
      <c r="E9" s="205" t="s">
        <v>6</v>
      </c>
      <c r="F9" s="211" t="s">
        <v>4</v>
      </c>
      <c r="G9" s="208"/>
    </row>
    <row r="10" spans="2:7" ht="36.6" customHeight="1" x14ac:dyDescent="0.35">
      <c r="B10" s="216"/>
      <c r="C10" s="382"/>
      <c r="D10" s="203" t="s">
        <v>13</v>
      </c>
      <c r="E10" s="206" t="s">
        <v>2</v>
      </c>
      <c r="F10" s="212" t="s">
        <v>1</v>
      </c>
      <c r="G10" s="209" t="s">
        <v>0</v>
      </c>
    </row>
    <row r="11" spans="2:7" ht="36.6" customHeight="1" x14ac:dyDescent="0.35">
      <c r="B11" s="216"/>
      <c r="C11" s="200" t="s">
        <v>8</v>
      </c>
      <c r="D11" s="203" t="s">
        <v>11</v>
      </c>
      <c r="E11" s="206" t="s">
        <v>9</v>
      </c>
      <c r="F11" s="213" t="s">
        <v>168</v>
      </c>
      <c r="G11" s="209"/>
    </row>
    <row r="12" spans="2:7" ht="36.6" customHeight="1" x14ac:dyDescent="0.35">
      <c r="B12" s="216"/>
      <c r="C12" s="200" t="s">
        <v>17</v>
      </c>
      <c r="D12" s="203" t="s">
        <v>18</v>
      </c>
      <c r="E12" s="206" t="s">
        <v>9</v>
      </c>
      <c r="F12" s="213" t="s">
        <v>171</v>
      </c>
      <c r="G12" s="209" t="s">
        <v>20</v>
      </c>
    </row>
    <row r="13" spans="2:7" ht="36.6" customHeight="1" x14ac:dyDescent="0.35">
      <c r="B13" s="216"/>
      <c r="C13" s="200" t="s">
        <v>14</v>
      </c>
      <c r="D13" s="203" t="s">
        <v>21</v>
      </c>
      <c r="E13" s="206" t="s">
        <v>169</v>
      </c>
      <c r="F13" s="213" t="s">
        <v>170</v>
      </c>
      <c r="G13" s="209"/>
    </row>
    <row r="14" spans="2:7" ht="36.6" customHeight="1" thickBot="1" x14ac:dyDescent="0.4">
      <c r="B14" s="216"/>
      <c r="C14" s="201" t="s">
        <v>15</v>
      </c>
      <c r="D14" s="204" t="s">
        <v>118</v>
      </c>
      <c r="E14" s="207" t="s">
        <v>119</v>
      </c>
      <c r="F14" s="214" t="s">
        <v>16</v>
      </c>
      <c r="G14" s="210"/>
    </row>
    <row r="15" spans="2:7" s="215" customFormat="1" ht="21.75" thickBot="1" x14ac:dyDescent="0.4">
      <c r="B15" s="216"/>
      <c r="C15" s="222"/>
      <c r="D15" s="217"/>
      <c r="E15" s="218"/>
      <c r="F15" s="219"/>
      <c r="G15" s="223"/>
    </row>
    <row r="16" spans="2:7" ht="37.9" customHeight="1" thickBot="1" x14ac:dyDescent="0.4">
      <c r="B16" s="216"/>
      <c r="C16" s="222"/>
      <c r="D16" s="375" t="s">
        <v>175</v>
      </c>
      <c r="E16" s="376"/>
      <c r="F16" s="198"/>
      <c r="G16" s="223"/>
    </row>
    <row r="17" spans="2:7" s="215" customFormat="1" ht="37.9" customHeight="1" thickBot="1" x14ac:dyDescent="0.4">
      <c r="B17" s="216"/>
      <c r="C17" s="222"/>
      <c r="D17" s="216"/>
      <c r="E17" s="216"/>
      <c r="F17" s="62"/>
      <c r="G17" s="223"/>
    </row>
    <row r="18" spans="2:7" ht="37.9" customHeight="1" thickBot="1" x14ac:dyDescent="0.4">
      <c r="B18" s="216"/>
      <c r="C18" s="224"/>
      <c r="D18" s="375" t="s">
        <v>176</v>
      </c>
      <c r="E18" s="376"/>
      <c r="F18" s="199"/>
      <c r="G18" s="225"/>
    </row>
    <row r="19" spans="2:7" s="215" customFormat="1" x14ac:dyDescent="0.35">
      <c r="B19" s="216"/>
      <c r="C19" s="216"/>
      <c r="D19" s="216"/>
      <c r="E19" s="216"/>
      <c r="F19" s="216"/>
      <c r="G19" s="216"/>
    </row>
    <row r="20" spans="2:7" s="215" customFormat="1" x14ac:dyDescent="0.35"/>
    <row r="21" spans="2:7" s="215" customFormat="1" x14ac:dyDescent="0.35"/>
    <row r="22" spans="2:7" s="215" customFormat="1" x14ac:dyDescent="0.35"/>
    <row r="23" spans="2:7" s="215" customFormat="1" x14ac:dyDescent="0.35"/>
    <row r="24" spans="2:7" s="215" customFormat="1" x14ac:dyDescent="0.35"/>
    <row r="25" spans="2:7" s="215" customFormat="1" x14ac:dyDescent="0.35"/>
    <row r="26" spans="2:7" s="215" customFormat="1" x14ac:dyDescent="0.35"/>
    <row r="27" spans="2:7" s="215" customFormat="1" x14ac:dyDescent="0.35"/>
    <row r="28" spans="2:7" s="215" customFormat="1" x14ac:dyDescent="0.35"/>
    <row r="29" spans="2:7" s="215" customFormat="1" x14ac:dyDescent="0.35"/>
    <row r="30" spans="2:7" s="215" customFormat="1" x14ac:dyDescent="0.35"/>
    <row r="31" spans="2:7" s="215" customFormat="1" x14ac:dyDescent="0.35"/>
    <row r="32" spans="2:7" s="215" customFormat="1" x14ac:dyDescent="0.35"/>
    <row r="33" s="215" customFormat="1" x14ac:dyDescent="0.35"/>
    <row r="34" s="215" customFormat="1" x14ac:dyDescent="0.35"/>
    <row r="35" s="215" customFormat="1" x14ac:dyDescent="0.35"/>
    <row r="36" s="215" customFormat="1" x14ac:dyDescent="0.35"/>
    <row r="37" s="215" customFormat="1" x14ac:dyDescent="0.35"/>
    <row r="38" s="215" customFormat="1" x14ac:dyDescent="0.35"/>
    <row r="39" s="215" customFormat="1" x14ac:dyDescent="0.35"/>
    <row r="40" s="215" customFormat="1" x14ac:dyDescent="0.35"/>
    <row r="41" s="215" customFormat="1" x14ac:dyDescent="0.35"/>
    <row r="42" s="215" customFormat="1" x14ac:dyDescent="0.35"/>
    <row r="43" s="215" customFormat="1" x14ac:dyDescent="0.35"/>
    <row r="44" s="215" customFormat="1" x14ac:dyDescent="0.35"/>
    <row r="45" s="215" customFormat="1" x14ac:dyDescent="0.35"/>
    <row r="46" s="215" customFormat="1" x14ac:dyDescent="0.35"/>
    <row r="47" s="215" customFormat="1" x14ac:dyDescent="0.35"/>
    <row r="48" s="215" customFormat="1" x14ac:dyDescent="0.35"/>
    <row r="49" s="215" customFormat="1" x14ac:dyDescent="0.35"/>
    <row r="50" s="215" customFormat="1" x14ac:dyDescent="0.35"/>
    <row r="51" s="215" customFormat="1" x14ac:dyDescent="0.35"/>
    <row r="52" s="215" customFormat="1" x14ac:dyDescent="0.35"/>
    <row r="53" s="215" customFormat="1" x14ac:dyDescent="0.35"/>
    <row r="54" s="215" customFormat="1" x14ac:dyDescent="0.35"/>
    <row r="55" s="215" customFormat="1" x14ac:dyDescent="0.35"/>
    <row r="56" s="215" customFormat="1" x14ac:dyDescent="0.35"/>
    <row r="57" s="215" customFormat="1" x14ac:dyDescent="0.35"/>
    <row r="58" s="215" customFormat="1" x14ac:dyDescent="0.35"/>
    <row r="59" s="215" customFormat="1" x14ac:dyDescent="0.35"/>
    <row r="60" s="215" customFormat="1" x14ac:dyDescent="0.35"/>
    <row r="61" s="215" customFormat="1" x14ac:dyDescent="0.35"/>
    <row r="62" s="215" customFormat="1" x14ac:dyDescent="0.35"/>
    <row r="63" s="215" customFormat="1" x14ac:dyDescent="0.35"/>
    <row r="64" s="215" customFormat="1" x14ac:dyDescent="0.35"/>
    <row r="65" s="215" customFormat="1" x14ac:dyDescent="0.35"/>
    <row r="66" s="215" customFormat="1" x14ac:dyDescent="0.35"/>
    <row r="67" s="215" customFormat="1" x14ac:dyDescent="0.35"/>
    <row r="68" s="215" customFormat="1" x14ac:dyDescent="0.35"/>
    <row r="69" s="215" customFormat="1" x14ac:dyDescent="0.35"/>
    <row r="70" s="215" customFormat="1" x14ac:dyDescent="0.35"/>
    <row r="71" s="215" customFormat="1" x14ac:dyDescent="0.35"/>
    <row r="72" s="215" customFormat="1" x14ac:dyDescent="0.35"/>
    <row r="73" s="215" customFormat="1" x14ac:dyDescent="0.35"/>
    <row r="74" s="215" customFormat="1" x14ac:dyDescent="0.35"/>
    <row r="75" s="215" customFormat="1" x14ac:dyDescent="0.35"/>
    <row r="76" s="215" customFormat="1" x14ac:dyDescent="0.35"/>
    <row r="77" s="215" customFormat="1" x14ac:dyDescent="0.35"/>
    <row r="78" s="215" customFormat="1" x14ac:dyDescent="0.35"/>
    <row r="79" s="215" customFormat="1" x14ac:dyDescent="0.35"/>
    <row r="80" s="215" customFormat="1" x14ac:dyDescent="0.35"/>
    <row r="81" s="215" customFormat="1" x14ac:dyDescent="0.35"/>
    <row r="82" s="215" customFormat="1" x14ac:dyDescent="0.35"/>
    <row r="83" s="215" customFormat="1" x14ac:dyDescent="0.35"/>
    <row r="84" s="215" customFormat="1" x14ac:dyDescent="0.35"/>
    <row r="85" s="215" customFormat="1" x14ac:dyDescent="0.35"/>
    <row r="86" s="215" customFormat="1" x14ac:dyDescent="0.35"/>
    <row r="87" s="215" customFormat="1" x14ac:dyDescent="0.35"/>
    <row r="88" s="215" customFormat="1" x14ac:dyDescent="0.35"/>
    <row r="89" s="215" customFormat="1" x14ac:dyDescent="0.35"/>
    <row r="90" s="215" customFormat="1" x14ac:dyDescent="0.35"/>
    <row r="91" s="215" customFormat="1" x14ac:dyDescent="0.35"/>
    <row r="92" s="215" customFormat="1" x14ac:dyDescent="0.35"/>
    <row r="93" s="215" customFormat="1" x14ac:dyDescent="0.35"/>
    <row r="94" s="215" customFormat="1" x14ac:dyDescent="0.35"/>
    <row r="95" s="215" customFormat="1" x14ac:dyDescent="0.35"/>
    <row r="96" s="215" customFormat="1" x14ac:dyDescent="0.35"/>
    <row r="97" s="215" customFormat="1" x14ac:dyDescent="0.35"/>
    <row r="98" s="215" customFormat="1" x14ac:dyDescent="0.35"/>
    <row r="99" s="215" customFormat="1" x14ac:dyDescent="0.35"/>
    <row r="100" s="215" customFormat="1" x14ac:dyDescent="0.35"/>
    <row r="101" s="215" customFormat="1" x14ac:dyDescent="0.35"/>
    <row r="102" s="215" customFormat="1" x14ac:dyDescent="0.35"/>
    <row r="103" s="215" customFormat="1" x14ac:dyDescent="0.35"/>
    <row r="104" s="215" customFormat="1" x14ac:dyDescent="0.35"/>
    <row r="105" s="215" customFormat="1" x14ac:dyDescent="0.35"/>
    <row r="106" s="215" customFormat="1" x14ac:dyDescent="0.35"/>
    <row r="107" s="215" customFormat="1" x14ac:dyDescent="0.35"/>
    <row r="108" s="215" customFormat="1" x14ac:dyDescent="0.35"/>
    <row r="109" s="215" customFormat="1" x14ac:dyDescent="0.35"/>
    <row r="110" s="215" customFormat="1" x14ac:dyDescent="0.35"/>
    <row r="111" s="215" customFormat="1" x14ac:dyDescent="0.35"/>
    <row r="112" s="215" customFormat="1" x14ac:dyDescent="0.35"/>
    <row r="113" s="215" customFormat="1" x14ac:dyDescent="0.35"/>
    <row r="114" s="215" customFormat="1" x14ac:dyDescent="0.35"/>
    <row r="115" s="215" customFormat="1" x14ac:dyDescent="0.35"/>
    <row r="116" s="215" customFormat="1" x14ac:dyDescent="0.35"/>
    <row r="117" s="215" customFormat="1" x14ac:dyDescent="0.35"/>
    <row r="118" s="215" customFormat="1" x14ac:dyDescent="0.35"/>
  </sheetData>
  <sheetProtection algorithmName="SHA-512" hashValue="tNvdGp4SSLrgY4NJri40H0yhAzuu6GVQ3fptKQ6CP1GBrU8s8qu51Pn62TG7v9Anh2DsF6WykxvhKBQycjA8AA==" saltValue="JWbBNUdedwsGYZfz5GNNww==" spinCount="100000" sheet="1" objects="1" scenarios="1"/>
  <mergeCells count="5">
    <mergeCell ref="D18:E18"/>
    <mergeCell ref="E8:G8"/>
    <mergeCell ref="C4:G4"/>
    <mergeCell ref="C9:C10"/>
    <mergeCell ref="D16:E16"/>
  </mergeCells>
  <pageMargins left="0.7" right="0.7" top="0.75" bottom="0.75" header="0.3" footer="0.3"/>
  <pageSetup paperSize="9" scale="1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355"/>
  <sheetViews>
    <sheetView showGridLines="0" workbookViewId="0">
      <selection activeCell="C5" sqref="C5:G27"/>
    </sheetView>
  </sheetViews>
  <sheetFormatPr defaultColWidth="8.85546875" defaultRowHeight="15" x14ac:dyDescent="0.25"/>
  <cols>
    <col min="1" max="1" width="8.85546875" style="111"/>
    <col min="2" max="2" width="24.7109375" style="77" customWidth="1"/>
    <col min="3" max="7" width="20.28515625" style="77" customWidth="1"/>
    <col min="8" max="10" width="8.85546875" style="112"/>
    <col min="11" max="11" width="8.85546875" style="229"/>
    <col min="12" max="12" width="8.85546875" style="112"/>
    <col min="13" max="14" width="8.85546875" style="275"/>
    <col min="15" max="23" width="8.85546875" style="112"/>
    <col min="24" max="32" width="8.85546875" style="275"/>
    <col min="33" max="39" width="8.85546875" style="112"/>
    <col min="40" max="16384" width="8.85546875" style="77"/>
  </cols>
  <sheetData>
    <row r="1" spans="2:39" s="111" customFormat="1" ht="15.75" thickBot="1" x14ac:dyDescent="0.3">
      <c r="H1" s="112"/>
      <c r="I1" s="112"/>
      <c r="J1" s="112"/>
      <c r="K1" s="229"/>
      <c r="L1" s="112"/>
      <c r="M1" s="275"/>
      <c r="N1" s="275"/>
      <c r="O1" s="112"/>
      <c r="P1" s="112"/>
      <c r="Q1" s="112"/>
      <c r="R1" s="112"/>
      <c r="S1" s="112"/>
      <c r="T1" s="112"/>
      <c r="U1" s="112"/>
      <c r="V1" s="112"/>
      <c r="W1" s="112"/>
      <c r="X1" s="275"/>
      <c r="Y1" s="275"/>
      <c r="Z1" s="275"/>
      <c r="AA1" s="275"/>
      <c r="AB1" s="275"/>
      <c r="AC1" s="275"/>
      <c r="AD1" s="275"/>
      <c r="AE1" s="275"/>
      <c r="AF1" s="275"/>
      <c r="AG1" s="112"/>
      <c r="AH1" s="112"/>
      <c r="AI1" s="112"/>
      <c r="AJ1" s="112"/>
      <c r="AK1" s="112"/>
      <c r="AL1" s="112"/>
      <c r="AM1" s="112"/>
    </row>
    <row r="2" spans="2:39" ht="24" thickBot="1" x14ac:dyDescent="0.3">
      <c r="B2" s="292" t="s">
        <v>37</v>
      </c>
      <c r="C2" s="293"/>
      <c r="D2" s="293"/>
      <c r="E2" s="293"/>
      <c r="F2" s="293"/>
      <c r="G2" s="294"/>
    </row>
    <row r="3" spans="2:39" ht="21" customHeight="1" thickBot="1" x14ac:dyDescent="0.3">
      <c r="B3" s="295" t="s">
        <v>56</v>
      </c>
      <c r="C3" s="296"/>
      <c r="D3" s="296"/>
      <c r="E3" s="296"/>
      <c r="F3" s="296"/>
      <c r="G3" s="297"/>
      <c r="P3" s="112" t="s">
        <v>6</v>
      </c>
      <c r="Q3" s="112">
        <v>0</v>
      </c>
    </row>
    <row r="4" spans="2:39" ht="21" customHeight="1" thickBot="1" x14ac:dyDescent="0.3">
      <c r="B4" s="78" t="s">
        <v>43</v>
      </c>
      <c r="C4" s="79" t="s">
        <v>38</v>
      </c>
      <c r="D4" s="80" t="s">
        <v>39</v>
      </c>
      <c r="E4" s="79" t="s">
        <v>40</v>
      </c>
      <c r="F4" s="80" t="s">
        <v>41</v>
      </c>
      <c r="G4" s="79" t="s">
        <v>42</v>
      </c>
      <c r="P4" s="112" t="s">
        <v>4</v>
      </c>
      <c r="Q4" s="112">
        <v>2</v>
      </c>
    </row>
    <row r="5" spans="2:39" ht="21" customHeight="1" thickBot="1" x14ac:dyDescent="0.3">
      <c r="B5" s="81" t="s">
        <v>12</v>
      </c>
      <c r="C5" s="73" t="s">
        <v>6</v>
      </c>
      <c r="D5" s="75" t="s">
        <v>4</v>
      </c>
      <c r="E5" s="73" t="s">
        <v>6</v>
      </c>
      <c r="F5" s="75" t="s">
        <v>4</v>
      </c>
      <c r="G5" s="73" t="s">
        <v>4</v>
      </c>
      <c r="S5" s="112">
        <f>VLOOKUP(C5,$P3:$Q4,2,FALSE)</f>
        <v>0</v>
      </c>
      <c r="T5" s="112">
        <f>VLOOKUP(D5,$P3:$Q4,2,FALSE)</f>
        <v>2</v>
      </c>
      <c r="U5" s="112">
        <f>VLOOKUP(E5,$P3:$Q4,2,FALSE)</f>
        <v>0</v>
      </c>
      <c r="V5" s="112">
        <f>VLOOKUP(F5,$P3:$Q4,2,FALSE)</f>
        <v>2</v>
      </c>
      <c r="W5" s="112">
        <f>VLOOKUP(G5,$P3:$Q4,2,FALSE)</f>
        <v>2</v>
      </c>
    </row>
    <row r="6" spans="2:39" ht="21" customHeight="1" x14ac:dyDescent="0.25">
      <c r="B6" s="81" t="s">
        <v>13</v>
      </c>
      <c r="C6" s="73" t="s">
        <v>2</v>
      </c>
      <c r="D6" s="75" t="s">
        <v>0</v>
      </c>
      <c r="E6" s="73" t="s">
        <v>1</v>
      </c>
      <c r="F6" s="75" t="s">
        <v>1</v>
      </c>
      <c r="G6" s="73" t="s">
        <v>0</v>
      </c>
      <c r="K6" s="298" t="s">
        <v>172</v>
      </c>
      <c r="P6" s="112" t="s">
        <v>2</v>
      </c>
      <c r="Q6" s="112">
        <v>0</v>
      </c>
      <c r="S6" s="112">
        <f>VLOOKUP(C6,$P6:$Q8,2,FALSE)</f>
        <v>0</v>
      </c>
      <c r="T6" s="112">
        <f>VLOOKUP(D6,$P6:$Q8,2,FALSE)</f>
        <v>3</v>
      </c>
      <c r="U6" s="112">
        <f>VLOOKUP(E6,$P6:$Q8,2,FALSE)</f>
        <v>1.5</v>
      </c>
      <c r="V6" s="112">
        <f>VLOOKUP(F6,$P6:$Q8,2,FALSE)</f>
        <v>1.5</v>
      </c>
      <c r="W6" s="112">
        <f>VLOOKUP(G6,$P6:$Q8,2,FALSE)</f>
        <v>3</v>
      </c>
    </row>
    <row r="7" spans="2:39" ht="21" customHeight="1" x14ac:dyDescent="0.25">
      <c r="B7" s="81" t="s">
        <v>11</v>
      </c>
      <c r="C7" s="73" t="s">
        <v>9</v>
      </c>
      <c r="D7" s="75" t="s">
        <v>10</v>
      </c>
      <c r="E7" s="73" t="s">
        <v>10</v>
      </c>
      <c r="F7" s="75" t="s">
        <v>9</v>
      </c>
      <c r="G7" s="73" t="s">
        <v>10</v>
      </c>
      <c r="K7" s="299"/>
      <c r="P7" s="112" t="s">
        <v>1</v>
      </c>
      <c r="Q7" s="112">
        <v>1.5</v>
      </c>
      <c r="S7" s="112">
        <f>VLOOKUP(C7,$P10:$Q11,2,FALSE)</f>
        <v>0</v>
      </c>
      <c r="T7" s="112">
        <f>VLOOKUP(D7,$P10:$Q11,2,FALSE)</f>
        <v>50</v>
      </c>
      <c r="U7" s="112">
        <f>VLOOKUP(E7,$P10:$Q11,2,FALSE)</f>
        <v>50</v>
      </c>
      <c r="V7" s="112">
        <f>VLOOKUP(F7,$P10:$Q11,2,FALSE)</f>
        <v>0</v>
      </c>
      <c r="W7" s="112">
        <f>VLOOKUP(G7,$P10:$Q11,2,FALSE)</f>
        <v>50</v>
      </c>
    </row>
    <row r="8" spans="2:39" ht="21" customHeight="1" thickBot="1" x14ac:dyDescent="0.3">
      <c r="B8" s="81" t="s">
        <v>18</v>
      </c>
      <c r="C8" s="73" t="s">
        <v>19</v>
      </c>
      <c r="D8" s="75" t="s">
        <v>20</v>
      </c>
      <c r="E8" s="73" t="s">
        <v>20</v>
      </c>
      <c r="F8" s="75" t="s">
        <v>9</v>
      </c>
      <c r="G8" s="73" t="s">
        <v>19</v>
      </c>
      <c r="K8" s="300"/>
      <c r="P8" s="112" t="s">
        <v>0</v>
      </c>
      <c r="Q8" s="112">
        <v>3</v>
      </c>
      <c r="S8" s="112">
        <f>VLOOKUP(C8,$P16:$Q18,2,FALSE)</f>
        <v>0</v>
      </c>
      <c r="T8" s="112">
        <f>VLOOKUP(D8,$P16:$Q18,2,FALSE)</f>
        <v>50</v>
      </c>
      <c r="U8" s="112">
        <f>VLOOKUP(E8,$P16:$Q18,2,FALSE)</f>
        <v>50</v>
      </c>
      <c r="V8" s="112">
        <f>VLOOKUP(F8,$P16:$Q18,2,FALSE)</f>
        <v>0</v>
      </c>
      <c r="W8" s="112">
        <f>VLOOKUP(G8,$P16:$Q18,2,FALSE)</f>
        <v>0</v>
      </c>
    </row>
    <row r="9" spans="2:39" ht="21" customHeight="1" x14ac:dyDescent="0.25">
      <c r="B9" s="81" t="s">
        <v>21</v>
      </c>
      <c r="C9" s="73" t="s">
        <v>22</v>
      </c>
      <c r="D9" s="75" t="s">
        <v>23</v>
      </c>
      <c r="E9" s="73" t="s">
        <v>23</v>
      </c>
      <c r="F9" s="75" t="s">
        <v>22</v>
      </c>
      <c r="G9" s="73" t="s">
        <v>23</v>
      </c>
      <c r="S9" s="112">
        <f>VLOOKUP(C9,$P20:$Q21,2,FALSE)</f>
        <v>50</v>
      </c>
      <c r="T9" s="112">
        <f>VLOOKUP(D9,$P20:$Q21,2,FALSE)</f>
        <v>0</v>
      </c>
      <c r="U9" s="112">
        <f>VLOOKUP(E9,$P20:$Q21,2,FALSE)</f>
        <v>0</v>
      </c>
      <c r="V9" s="112">
        <f>VLOOKUP(F9,$P20:$Q21,2,FALSE)</f>
        <v>50</v>
      </c>
      <c r="W9" s="112">
        <f>VLOOKUP(G9,$P20:$Q21,2,FALSE)</f>
        <v>0</v>
      </c>
    </row>
    <row r="10" spans="2:39" ht="21" customHeight="1" thickBot="1" x14ac:dyDescent="0.3">
      <c r="B10" s="82" t="s">
        <v>118</v>
      </c>
      <c r="C10" s="74" t="s">
        <v>119</v>
      </c>
      <c r="D10" s="76" t="s">
        <v>16</v>
      </c>
      <c r="E10" s="74" t="s">
        <v>16</v>
      </c>
      <c r="F10" s="76" t="s">
        <v>119</v>
      </c>
      <c r="G10" s="74" t="s">
        <v>16</v>
      </c>
      <c r="P10" s="112" t="s">
        <v>9</v>
      </c>
      <c r="Q10" s="112">
        <v>0</v>
      </c>
      <c r="S10" s="112">
        <f>VLOOKUP(C10,$P13:$Q14,2,FALSE)</f>
        <v>1</v>
      </c>
      <c r="T10" s="112">
        <f>VLOOKUP(D10,$P13:$Q14,2,FALSE)</f>
        <v>0</v>
      </c>
      <c r="U10" s="112">
        <f>VLOOKUP(E10,$P13:$Q14,2,FALSE)</f>
        <v>0</v>
      </c>
      <c r="V10" s="112">
        <f>VLOOKUP(F10,$P13:$Q14,2,FALSE)</f>
        <v>1</v>
      </c>
      <c r="W10" s="112">
        <f>VLOOKUP(G10,$P13:$Q14,2,FALSE)</f>
        <v>0</v>
      </c>
    </row>
    <row r="11" spans="2:39" ht="21" customHeight="1" thickBot="1" x14ac:dyDescent="0.3">
      <c r="B11" s="83" t="s">
        <v>46</v>
      </c>
      <c r="C11" s="84"/>
      <c r="D11" s="85"/>
      <c r="E11" s="84"/>
      <c r="F11" s="85"/>
      <c r="G11" s="84"/>
      <c r="P11" s="112" t="s">
        <v>10</v>
      </c>
      <c r="Q11" s="112">
        <v>50</v>
      </c>
    </row>
    <row r="12" spans="2:39" ht="21" customHeight="1" x14ac:dyDescent="0.25">
      <c r="B12" s="86" t="s">
        <v>44</v>
      </c>
      <c r="C12" s="87">
        <f>3+S5+S6+S10</f>
        <v>4</v>
      </c>
      <c r="D12" s="88">
        <f t="shared" ref="D12:G12" si="0">3+T5+T6+T10</f>
        <v>8</v>
      </c>
      <c r="E12" s="87">
        <f t="shared" si="0"/>
        <v>4.5</v>
      </c>
      <c r="F12" s="88">
        <f t="shared" si="0"/>
        <v>7.5</v>
      </c>
      <c r="G12" s="87">
        <f t="shared" si="0"/>
        <v>8</v>
      </c>
    </row>
    <row r="13" spans="2:39" ht="21" customHeight="1" thickBot="1" x14ac:dyDescent="0.3">
      <c r="B13" s="89" t="s">
        <v>45</v>
      </c>
      <c r="C13" s="90">
        <f>150+S7+S8+S9</f>
        <v>200</v>
      </c>
      <c r="D13" s="91">
        <f t="shared" ref="D13:G13" si="1">150+T7+T8+T9</f>
        <v>250</v>
      </c>
      <c r="E13" s="90">
        <f t="shared" si="1"/>
        <v>250</v>
      </c>
      <c r="F13" s="91">
        <f t="shared" si="1"/>
        <v>200</v>
      </c>
      <c r="G13" s="90">
        <f t="shared" si="1"/>
        <v>200</v>
      </c>
      <c r="P13" s="112" t="s">
        <v>119</v>
      </c>
      <c r="Q13" s="112">
        <v>1</v>
      </c>
    </row>
    <row r="14" spans="2:39" ht="21" customHeight="1" thickBot="1" x14ac:dyDescent="0.3">
      <c r="B14" s="83" t="s">
        <v>47</v>
      </c>
      <c r="C14" s="84"/>
      <c r="D14" s="105"/>
      <c r="E14" s="84"/>
      <c r="F14" s="85"/>
      <c r="G14" s="84"/>
      <c r="K14" s="298" t="s">
        <v>172</v>
      </c>
      <c r="P14" s="112" t="s">
        <v>16</v>
      </c>
      <c r="Q14" s="112">
        <v>0</v>
      </c>
    </row>
    <row r="15" spans="2:39" ht="21" customHeight="1" x14ac:dyDescent="0.25">
      <c r="B15" s="86" t="s">
        <v>49</v>
      </c>
      <c r="C15" s="94">
        <f>+C20*10</f>
        <v>500</v>
      </c>
      <c r="D15" s="106">
        <f>+D20*25</f>
        <v>1000</v>
      </c>
      <c r="E15" s="94">
        <f>+E20*15</f>
        <v>1275</v>
      </c>
      <c r="F15" s="95">
        <f>+F20*18</f>
        <v>540</v>
      </c>
      <c r="G15" s="94">
        <f>+G20*30</f>
        <v>1200</v>
      </c>
      <c r="K15" s="299"/>
    </row>
    <row r="16" spans="2:39" ht="21" customHeight="1" thickBot="1" x14ac:dyDescent="0.3">
      <c r="B16" s="86" t="s">
        <v>50</v>
      </c>
      <c r="C16" s="96">
        <f>+C20*C12</f>
        <v>200</v>
      </c>
      <c r="D16" s="101">
        <f>+D20*D12</f>
        <v>320</v>
      </c>
      <c r="E16" s="96">
        <f>+E20*E12</f>
        <v>382.5</v>
      </c>
      <c r="F16" s="97">
        <f>+F20*F12</f>
        <v>225</v>
      </c>
      <c r="G16" s="96">
        <f>+G20*G12</f>
        <v>320</v>
      </c>
      <c r="K16" s="300"/>
      <c r="P16" s="112" t="s">
        <v>19</v>
      </c>
      <c r="Q16" s="112">
        <v>0</v>
      </c>
    </row>
    <row r="17" spans="2:39" ht="21" customHeight="1" x14ac:dyDescent="0.25">
      <c r="B17" s="86" t="s">
        <v>51</v>
      </c>
      <c r="C17" s="96">
        <f>+C13</f>
        <v>200</v>
      </c>
      <c r="D17" s="101">
        <f>+D13</f>
        <v>250</v>
      </c>
      <c r="E17" s="96">
        <f>+E13</f>
        <v>250</v>
      </c>
      <c r="F17" s="97">
        <f>+F13</f>
        <v>200</v>
      </c>
      <c r="G17" s="96">
        <f>+G13</f>
        <v>200</v>
      </c>
      <c r="P17" s="112" t="s">
        <v>20</v>
      </c>
      <c r="Q17" s="112">
        <v>50</v>
      </c>
    </row>
    <row r="18" spans="2:39" ht="21" customHeight="1" thickBot="1" x14ac:dyDescent="0.3">
      <c r="B18" s="98" t="s">
        <v>52</v>
      </c>
      <c r="C18" s="99">
        <f>+C15-C16-C17</f>
        <v>100</v>
      </c>
      <c r="D18" s="107">
        <f>+D15-D16-D17</f>
        <v>430</v>
      </c>
      <c r="E18" s="99">
        <f>+E15-E16-E17</f>
        <v>642.5</v>
      </c>
      <c r="F18" s="100">
        <f>+F15-F16-F17</f>
        <v>115</v>
      </c>
      <c r="G18" s="99">
        <f>+G15-G16-G17</f>
        <v>680</v>
      </c>
      <c r="P18" s="112" t="s">
        <v>9</v>
      </c>
      <c r="Q18" s="112">
        <v>0</v>
      </c>
    </row>
    <row r="19" spans="2:39" ht="21" customHeight="1" thickBot="1" x14ac:dyDescent="0.3">
      <c r="B19" s="102" t="s">
        <v>55</v>
      </c>
      <c r="C19" s="84"/>
      <c r="D19" s="84"/>
      <c r="E19" s="85"/>
      <c r="F19" s="84"/>
      <c r="G19" s="84"/>
      <c r="K19" s="298" t="s">
        <v>172</v>
      </c>
    </row>
    <row r="20" spans="2:39" ht="21" customHeight="1" x14ac:dyDescent="0.25">
      <c r="B20" s="103" t="s">
        <v>48</v>
      </c>
      <c r="C20" s="92">
        <v>50</v>
      </c>
      <c r="D20" s="92">
        <v>40</v>
      </c>
      <c r="E20" s="93">
        <v>85</v>
      </c>
      <c r="F20" s="92">
        <v>30</v>
      </c>
      <c r="G20" s="92">
        <v>40</v>
      </c>
      <c r="K20" s="299"/>
      <c r="P20" s="112" t="s">
        <v>22</v>
      </c>
      <c r="Q20" s="112">
        <v>50</v>
      </c>
    </row>
    <row r="21" spans="2:39" ht="21" customHeight="1" thickBot="1" x14ac:dyDescent="0.3">
      <c r="B21" s="86" t="s">
        <v>53</v>
      </c>
      <c r="C21" s="96">
        <f>IFERROR(C15/C20,0)</f>
        <v>10</v>
      </c>
      <c r="D21" s="96">
        <f>IFERROR(D15/D20,0)</f>
        <v>25</v>
      </c>
      <c r="E21" s="97">
        <f>IFERROR(E15/E20,0)</f>
        <v>15</v>
      </c>
      <c r="F21" s="96">
        <f>IFERROR(F15/F20,0)</f>
        <v>18</v>
      </c>
      <c r="G21" s="96">
        <f>IFERROR(G15/G20,0)</f>
        <v>30</v>
      </c>
      <c r="K21" s="300"/>
      <c r="P21" s="112" t="s">
        <v>23</v>
      </c>
      <c r="Q21" s="112">
        <v>0</v>
      </c>
    </row>
    <row r="22" spans="2:39" ht="21" customHeight="1" x14ac:dyDescent="0.25">
      <c r="B22" s="86" t="s">
        <v>54</v>
      </c>
      <c r="C22" s="96">
        <f>+C21/$P23</f>
        <v>0.51020408163265307</v>
      </c>
      <c r="D22" s="96">
        <f>+D21/$P23</f>
        <v>1.2755102040816326</v>
      </c>
      <c r="E22" s="97">
        <f>+E21/$P23</f>
        <v>0.76530612244897955</v>
      </c>
      <c r="F22" s="96">
        <f>+F21/$P23</f>
        <v>0.91836734693877542</v>
      </c>
      <c r="G22" s="96">
        <f>+G21/$P23</f>
        <v>1.5306122448979591</v>
      </c>
    </row>
    <row r="23" spans="2:39" ht="21" customHeight="1" x14ac:dyDescent="0.25">
      <c r="B23" s="86" t="s">
        <v>57</v>
      </c>
      <c r="C23" s="87">
        <f>+C21-C12</f>
        <v>6</v>
      </c>
      <c r="D23" s="87">
        <f>+D21-D12</f>
        <v>17</v>
      </c>
      <c r="E23" s="108">
        <f>+E21-E12</f>
        <v>10.5</v>
      </c>
      <c r="F23" s="87">
        <f>+F21-F12</f>
        <v>10.5</v>
      </c>
      <c r="G23" s="87">
        <f>+G21-G12</f>
        <v>22</v>
      </c>
      <c r="P23" s="113">
        <f>AVERAGEIF(C21:G21,"&gt;0")</f>
        <v>19.600000000000001</v>
      </c>
    </row>
    <row r="24" spans="2:39" ht="21" customHeight="1" x14ac:dyDescent="0.25">
      <c r="B24" s="86" t="s">
        <v>58</v>
      </c>
      <c r="C24" s="104">
        <f>+C23/C21</f>
        <v>0.6</v>
      </c>
      <c r="D24" s="104">
        <f>+D23/D21</f>
        <v>0.68</v>
      </c>
      <c r="E24" s="109">
        <f>+E23/E21</f>
        <v>0.7</v>
      </c>
      <c r="F24" s="104">
        <f>+F23/F21</f>
        <v>0.58333333333333337</v>
      </c>
      <c r="G24" s="104">
        <f>+G23/G21</f>
        <v>0.73333333333333328</v>
      </c>
    </row>
    <row r="25" spans="2:39" ht="21" customHeight="1" x14ac:dyDescent="0.25">
      <c r="B25" s="81" t="s">
        <v>59</v>
      </c>
      <c r="C25" s="104">
        <f>+(C18/C20)/C21</f>
        <v>0.2</v>
      </c>
      <c r="D25" s="104">
        <f>+(D18/D20)/D21</f>
        <v>0.43</v>
      </c>
      <c r="E25" s="109">
        <f>+(E18/E20)/E21</f>
        <v>0.50392156862745097</v>
      </c>
      <c r="F25" s="104">
        <f>+(F18/F20)/F21</f>
        <v>0.21296296296296297</v>
      </c>
      <c r="G25" s="104">
        <f>+(G18/G20)/G21</f>
        <v>0.56666666666666665</v>
      </c>
    </row>
    <row r="26" spans="2:39" ht="21" customHeight="1" x14ac:dyDescent="0.25">
      <c r="B26" s="86" t="s">
        <v>5</v>
      </c>
      <c r="C26" s="104">
        <f>+C15/SUM($C15:$G15)</f>
        <v>0.11074197120708748</v>
      </c>
      <c r="D26" s="104">
        <f>+D15/SUM($C15:$G15)</f>
        <v>0.22148394241417496</v>
      </c>
      <c r="E26" s="104">
        <f>+E15/SUM($C15:$G15)</f>
        <v>0.28239202657807311</v>
      </c>
      <c r="F26" s="104">
        <f>+F15/SUM($C15:$G15)</f>
        <v>0.11960132890365449</v>
      </c>
      <c r="G26" s="104">
        <f>+G15/SUM($C15:$G15)</f>
        <v>0.26578073089700999</v>
      </c>
    </row>
    <row r="27" spans="2:39" ht="21" customHeight="1" thickBot="1" x14ac:dyDescent="0.3">
      <c r="B27" s="86" t="s">
        <v>3</v>
      </c>
      <c r="C27" s="104">
        <f>C20/SUM($C20:$G20)</f>
        <v>0.20408163265306123</v>
      </c>
      <c r="D27" s="104">
        <f>D20/SUM($C20:$G20)</f>
        <v>0.16326530612244897</v>
      </c>
      <c r="E27" s="104">
        <f>E20/SUM($C20:$G20)</f>
        <v>0.34693877551020408</v>
      </c>
      <c r="F27" s="104">
        <f>F20/SUM($C20:$G20)</f>
        <v>0.12244897959183673</v>
      </c>
      <c r="G27" s="104">
        <f>G20/SUM($C20:$G20)</f>
        <v>0.16326530612244897</v>
      </c>
    </row>
    <row r="28" spans="2:39" ht="21" customHeight="1" thickBot="1" x14ac:dyDescent="0.3">
      <c r="B28" s="110"/>
      <c r="C28" s="79" t="s">
        <v>38</v>
      </c>
      <c r="D28" s="80" t="s">
        <v>39</v>
      </c>
      <c r="E28" s="79" t="s">
        <v>40</v>
      </c>
      <c r="F28" s="80" t="s">
        <v>41</v>
      </c>
      <c r="G28" s="79" t="s">
        <v>42</v>
      </c>
    </row>
    <row r="29" spans="2:39" s="111" customFormat="1" x14ac:dyDescent="0.25">
      <c r="H29" s="112"/>
      <c r="I29" s="112"/>
      <c r="J29" s="112"/>
      <c r="K29" s="229"/>
      <c r="L29" s="112"/>
      <c r="M29" s="275"/>
      <c r="N29" s="275"/>
      <c r="O29" s="112"/>
      <c r="P29" s="112"/>
      <c r="Q29" s="112"/>
      <c r="R29" s="112"/>
      <c r="S29" s="112"/>
      <c r="T29" s="112"/>
      <c r="U29" s="112"/>
      <c r="V29" s="112"/>
      <c r="W29" s="112"/>
      <c r="X29" s="275"/>
      <c r="Y29" s="275"/>
      <c r="Z29" s="275"/>
      <c r="AA29" s="275"/>
      <c r="AB29" s="275"/>
      <c r="AC29" s="275"/>
      <c r="AD29" s="275"/>
      <c r="AE29" s="275"/>
      <c r="AF29" s="275"/>
      <c r="AG29" s="112"/>
      <c r="AH29" s="112"/>
      <c r="AI29" s="112"/>
      <c r="AJ29" s="112"/>
      <c r="AK29" s="112"/>
      <c r="AL29" s="112"/>
      <c r="AM29" s="112"/>
    </row>
    <row r="30" spans="2:39" s="111" customFormat="1" x14ac:dyDescent="0.25">
      <c r="H30" s="112"/>
      <c r="I30" s="112"/>
      <c r="J30" s="112"/>
      <c r="K30" s="229"/>
      <c r="L30" s="112"/>
      <c r="M30" s="275"/>
      <c r="N30" s="275"/>
      <c r="O30" s="112"/>
      <c r="P30" s="112"/>
      <c r="Q30" s="112"/>
      <c r="R30" s="112"/>
      <c r="S30" s="112"/>
      <c r="T30" s="112"/>
      <c r="U30" s="112"/>
      <c r="V30" s="112"/>
      <c r="W30" s="112"/>
      <c r="X30" s="275"/>
      <c r="Y30" s="275"/>
      <c r="Z30" s="275"/>
      <c r="AA30" s="275"/>
      <c r="AB30" s="275"/>
      <c r="AC30" s="275"/>
      <c r="AD30" s="275"/>
      <c r="AE30" s="275"/>
      <c r="AF30" s="275"/>
      <c r="AG30" s="112"/>
      <c r="AH30" s="112"/>
      <c r="AI30" s="112"/>
      <c r="AJ30" s="112"/>
      <c r="AK30" s="112"/>
      <c r="AL30" s="112"/>
      <c r="AM30" s="112"/>
    </row>
    <row r="31" spans="2:39" s="111" customFormat="1" x14ac:dyDescent="0.25">
      <c r="H31" s="112"/>
      <c r="I31" s="112"/>
      <c r="J31" s="112"/>
      <c r="K31" s="229"/>
      <c r="L31" s="112"/>
      <c r="M31" s="275"/>
      <c r="N31" s="275"/>
      <c r="O31" s="112"/>
      <c r="P31" s="112"/>
      <c r="Q31" s="112"/>
      <c r="R31" s="112"/>
      <c r="S31" s="112"/>
      <c r="T31" s="112"/>
      <c r="U31" s="112"/>
      <c r="V31" s="112"/>
      <c r="W31" s="112"/>
      <c r="X31" s="275"/>
      <c r="Y31" s="275"/>
      <c r="Z31" s="275"/>
      <c r="AA31" s="275"/>
      <c r="AB31" s="275"/>
      <c r="AC31" s="275"/>
      <c r="AD31" s="275"/>
      <c r="AE31" s="275"/>
      <c r="AF31" s="275"/>
      <c r="AG31" s="112"/>
      <c r="AH31" s="112"/>
      <c r="AI31" s="112"/>
      <c r="AJ31" s="112"/>
      <c r="AK31" s="112"/>
      <c r="AL31" s="112"/>
      <c r="AM31" s="112"/>
    </row>
    <row r="32" spans="2:39" s="111" customFormat="1" x14ac:dyDescent="0.25">
      <c r="H32" s="112"/>
      <c r="I32" s="112"/>
      <c r="J32" s="112"/>
      <c r="K32" s="229"/>
      <c r="L32" s="112"/>
      <c r="M32" s="275"/>
      <c r="N32" s="275"/>
      <c r="O32" s="112"/>
      <c r="P32" s="112"/>
      <c r="Q32" s="112"/>
      <c r="R32" s="112"/>
      <c r="S32" s="112"/>
      <c r="T32" s="112"/>
      <c r="U32" s="112"/>
      <c r="V32" s="112"/>
      <c r="W32" s="112"/>
      <c r="X32" s="275"/>
      <c r="Y32" s="275"/>
      <c r="Z32" s="275"/>
      <c r="AA32" s="275"/>
      <c r="AB32" s="275"/>
      <c r="AC32" s="275"/>
      <c r="AD32" s="275"/>
      <c r="AE32" s="275"/>
      <c r="AF32" s="275"/>
      <c r="AG32" s="112"/>
      <c r="AH32" s="112"/>
      <c r="AI32" s="112"/>
      <c r="AJ32" s="112"/>
      <c r="AK32" s="112"/>
      <c r="AL32" s="112"/>
      <c r="AM32" s="112"/>
    </row>
    <row r="33" spans="8:39" s="111" customFormat="1" x14ac:dyDescent="0.25">
      <c r="H33" s="112"/>
      <c r="I33" s="112"/>
      <c r="J33" s="112"/>
      <c r="K33" s="229"/>
      <c r="L33" s="112"/>
      <c r="M33" s="275"/>
      <c r="N33" s="275"/>
      <c r="O33" s="112"/>
      <c r="P33" s="112"/>
      <c r="Q33" s="112"/>
      <c r="R33" s="112"/>
      <c r="S33" s="112"/>
      <c r="T33" s="112"/>
      <c r="U33" s="112"/>
      <c r="V33" s="112"/>
      <c r="W33" s="112"/>
      <c r="X33" s="275"/>
      <c r="Y33" s="275"/>
      <c r="Z33" s="275"/>
      <c r="AA33" s="275"/>
      <c r="AB33" s="275"/>
      <c r="AC33" s="275"/>
      <c r="AD33" s="275"/>
      <c r="AE33" s="275"/>
      <c r="AF33" s="275"/>
      <c r="AG33" s="112"/>
      <c r="AH33" s="112"/>
      <c r="AI33" s="112"/>
      <c r="AJ33" s="112"/>
      <c r="AK33" s="112"/>
      <c r="AL33" s="112"/>
      <c r="AM33" s="112"/>
    </row>
    <row r="34" spans="8:39" s="111" customFormat="1" x14ac:dyDescent="0.25">
      <c r="H34" s="112"/>
      <c r="I34" s="112"/>
      <c r="J34" s="112"/>
      <c r="K34" s="229"/>
      <c r="L34" s="112"/>
      <c r="M34" s="275"/>
      <c r="N34" s="275"/>
      <c r="O34" s="112"/>
      <c r="P34" s="112"/>
      <c r="Q34" s="112"/>
      <c r="R34" s="112"/>
      <c r="S34" s="112"/>
      <c r="T34" s="112"/>
      <c r="U34" s="112"/>
      <c r="V34" s="112"/>
      <c r="W34" s="112"/>
      <c r="X34" s="275"/>
      <c r="Y34" s="275"/>
      <c r="Z34" s="275"/>
      <c r="AA34" s="275"/>
      <c r="AB34" s="275"/>
      <c r="AC34" s="275"/>
      <c r="AD34" s="275"/>
      <c r="AE34" s="275"/>
      <c r="AF34" s="275"/>
      <c r="AG34" s="112"/>
      <c r="AH34" s="112"/>
      <c r="AI34" s="112"/>
      <c r="AJ34" s="112"/>
      <c r="AK34" s="112"/>
      <c r="AL34" s="112"/>
      <c r="AM34" s="112"/>
    </row>
    <row r="35" spans="8:39" s="111" customFormat="1" x14ac:dyDescent="0.25">
      <c r="H35" s="112"/>
      <c r="I35" s="112"/>
      <c r="J35" s="112"/>
      <c r="K35" s="229"/>
      <c r="L35" s="112"/>
      <c r="M35" s="275"/>
      <c r="N35" s="275"/>
      <c r="O35" s="112"/>
      <c r="P35" s="112"/>
      <c r="Q35" s="112"/>
      <c r="R35" s="112"/>
      <c r="S35" s="112"/>
      <c r="T35" s="112"/>
      <c r="U35" s="112"/>
      <c r="V35" s="112"/>
      <c r="W35" s="112"/>
      <c r="X35" s="275"/>
      <c r="Y35" s="275"/>
      <c r="Z35" s="275"/>
      <c r="AA35" s="275"/>
      <c r="AB35" s="275"/>
      <c r="AC35" s="275"/>
      <c r="AD35" s="275"/>
      <c r="AE35" s="275"/>
      <c r="AF35" s="275"/>
      <c r="AG35" s="112"/>
      <c r="AH35" s="112"/>
      <c r="AI35" s="112"/>
      <c r="AJ35" s="112"/>
      <c r="AK35" s="112"/>
      <c r="AL35" s="112"/>
      <c r="AM35" s="112"/>
    </row>
    <row r="36" spans="8:39" s="111" customFormat="1" x14ac:dyDescent="0.25">
      <c r="H36" s="112"/>
      <c r="I36" s="112"/>
      <c r="J36" s="112"/>
      <c r="K36" s="229"/>
      <c r="L36" s="112"/>
      <c r="M36" s="275"/>
      <c r="N36" s="275"/>
      <c r="O36" s="112"/>
      <c r="P36" s="112"/>
      <c r="Q36" s="112"/>
      <c r="R36" s="112"/>
      <c r="S36" s="112"/>
      <c r="T36" s="112"/>
      <c r="U36" s="112"/>
      <c r="V36" s="112"/>
      <c r="W36" s="112"/>
      <c r="X36" s="275"/>
      <c r="Y36" s="275"/>
      <c r="Z36" s="275"/>
      <c r="AA36" s="275"/>
      <c r="AB36" s="275"/>
      <c r="AC36" s="275"/>
      <c r="AD36" s="275"/>
      <c r="AE36" s="275"/>
      <c r="AF36" s="275"/>
      <c r="AG36" s="112"/>
      <c r="AH36" s="112"/>
      <c r="AI36" s="112"/>
      <c r="AJ36" s="112"/>
      <c r="AK36" s="112"/>
      <c r="AL36" s="112"/>
      <c r="AM36" s="112"/>
    </row>
    <row r="37" spans="8:39" s="111" customFormat="1" x14ac:dyDescent="0.25">
      <c r="H37" s="112"/>
      <c r="I37" s="112"/>
      <c r="J37" s="112"/>
      <c r="K37" s="229"/>
      <c r="L37" s="112"/>
      <c r="M37" s="275"/>
      <c r="N37" s="275"/>
      <c r="O37" s="112"/>
      <c r="P37" s="112"/>
      <c r="Q37" s="112"/>
      <c r="R37" s="112"/>
      <c r="S37" s="112"/>
      <c r="T37" s="112"/>
      <c r="U37" s="112"/>
      <c r="V37" s="112"/>
      <c r="W37" s="112"/>
      <c r="X37" s="275"/>
      <c r="Y37" s="275"/>
      <c r="Z37" s="275"/>
      <c r="AA37" s="275"/>
      <c r="AB37" s="275"/>
      <c r="AC37" s="275"/>
      <c r="AD37" s="275"/>
      <c r="AE37" s="275"/>
      <c r="AF37" s="275"/>
      <c r="AG37" s="112"/>
      <c r="AH37" s="112"/>
      <c r="AI37" s="112"/>
      <c r="AJ37" s="112"/>
      <c r="AK37" s="112"/>
      <c r="AL37" s="112"/>
      <c r="AM37" s="112"/>
    </row>
    <row r="38" spans="8:39" s="111" customFormat="1" x14ac:dyDescent="0.25">
      <c r="H38" s="112"/>
      <c r="I38" s="112"/>
      <c r="J38" s="112"/>
      <c r="K38" s="229"/>
      <c r="L38" s="112"/>
      <c r="M38" s="275"/>
      <c r="N38" s="275"/>
      <c r="O38" s="112"/>
      <c r="P38" s="112"/>
      <c r="Q38" s="112"/>
      <c r="R38" s="112"/>
      <c r="S38" s="112"/>
      <c r="T38" s="112"/>
      <c r="U38" s="112"/>
      <c r="V38" s="112"/>
      <c r="W38" s="112"/>
      <c r="X38" s="275"/>
      <c r="Y38" s="275"/>
      <c r="Z38" s="275"/>
      <c r="AA38" s="275"/>
      <c r="AB38" s="275"/>
      <c r="AC38" s="275"/>
      <c r="AD38" s="275"/>
      <c r="AE38" s="275"/>
      <c r="AF38" s="275"/>
      <c r="AG38" s="112"/>
      <c r="AH38" s="112"/>
      <c r="AI38" s="112"/>
      <c r="AJ38" s="112"/>
      <c r="AK38" s="112"/>
      <c r="AL38" s="112"/>
      <c r="AM38" s="112"/>
    </row>
    <row r="39" spans="8:39" s="111" customFormat="1" x14ac:dyDescent="0.25">
      <c r="H39" s="112"/>
      <c r="I39" s="112"/>
      <c r="J39" s="112"/>
      <c r="K39" s="229"/>
      <c r="L39" s="112"/>
      <c r="M39" s="275"/>
      <c r="N39" s="275"/>
      <c r="O39" s="112"/>
      <c r="P39" s="112"/>
      <c r="Q39" s="112"/>
      <c r="R39" s="112"/>
      <c r="S39" s="112"/>
      <c r="T39" s="112"/>
      <c r="U39" s="112"/>
      <c r="V39" s="112"/>
      <c r="W39" s="112"/>
      <c r="X39" s="275"/>
      <c r="Y39" s="275"/>
      <c r="Z39" s="275"/>
      <c r="AA39" s="275"/>
      <c r="AB39" s="275"/>
      <c r="AC39" s="275"/>
      <c r="AD39" s="275"/>
      <c r="AE39" s="275"/>
      <c r="AF39" s="275"/>
      <c r="AG39" s="112"/>
      <c r="AH39" s="112"/>
      <c r="AI39" s="112"/>
      <c r="AJ39" s="112"/>
      <c r="AK39" s="112"/>
      <c r="AL39" s="112"/>
      <c r="AM39" s="112"/>
    </row>
    <row r="40" spans="8:39" s="111" customFormat="1" x14ac:dyDescent="0.25">
      <c r="H40" s="112"/>
      <c r="I40" s="112"/>
      <c r="J40" s="112"/>
      <c r="K40" s="229"/>
      <c r="L40" s="112"/>
      <c r="M40" s="275"/>
      <c r="N40" s="275"/>
      <c r="O40" s="112"/>
      <c r="P40" s="112"/>
      <c r="Q40" s="112"/>
      <c r="R40" s="112"/>
      <c r="S40" s="112"/>
      <c r="T40" s="112"/>
      <c r="U40" s="112"/>
      <c r="V40" s="112"/>
      <c r="W40" s="112"/>
      <c r="X40" s="275"/>
      <c r="Y40" s="275"/>
      <c r="Z40" s="275"/>
      <c r="AA40" s="275"/>
      <c r="AB40" s="275"/>
      <c r="AC40" s="275"/>
      <c r="AD40" s="275"/>
      <c r="AE40" s="275"/>
      <c r="AF40" s="275"/>
      <c r="AG40" s="112"/>
      <c r="AH40" s="112"/>
      <c r="AI40" s="112"/>
      <c r="AJ40" s="112"/>
      <c r="AK40" s="112"/>
      <c r="AL40" s="112"/>
      <c r="AM40" s="112"/>
    </row>
    <row r="41" spans="8:39" s="111" customFormat="1" x14ac:dyDescent="0.25">
      <c r="H41" s="112"/>
      <c r="I41" s="112"/>
      <c r="J41" s="112"/>
      <c r="K41" s="229"/>
      <c r="L41" s="112"/>
      <c r="M41" s="275"/>
      <c r="N41" s="275"/>
      <c r="O41" s="112"/>
      <c r="P41" s="112"/>
      <c r="Q41" s="112"/>
      <c r="R41" s="112"/>
      <c r="S41" s="112"/>
      <c r="T41" s="112"/>
      <c r="U41" s="112"/>
      <c r="V41" s="112"/>
      <c r="W41" s="112"/>
      <c r="X41" s="275"/>
      <c r="Y41" s="275"/>
      <c r="Z41" s="275"/>
      <c r="AA41" s="275"/>
      <c r="AB41" s="275"/>
      <c r="AC41" s="275"/>
      <c r="AD41" s="275"/>
      <c r="AE41" s="275"/>
      <c r="AF41" s="275"/>
      <c r="AG41" s="112"/>
      <c r="AH41" s="112"/>
      <c r="AI41" s="112"/>
      <c r="AJ41" s="112"/>
      <c r="AK41" s="112"/>
      <c r="AL41" s="112"/>
      <c r="AM41" s="112"/>
    </row>
    <row r="42" spans="8:39" s="111" customFormat="1" x14ac:dyDescent="0.25">
      <c r="H42" s="112"/>
      <c r="I42" s="112"/>
      <c r="J42" s="112"/>
      <c r="K42" s="229"/>
      <c r="L42" s="112"/>
      <c r="M42" s="275"/>
      <c r="N42" s="275"/>
      <c r="O42" s="112"/>
      <c r="P42" s="112"/>
      <c r="Q42" s="112"/>
      <c r="R42" s="112"/>
      <c r="S42" s="112"/>
      <c r="T42" s="112"/>
      <c r="U42" s="112"/>
      <c r="V42" s="112"/>
      <c r="W42" s="112"/>
      <c r="X42" s="275"/>
      <c r="Y42" s="275"/>
      <c r="Z42" s="275"/>
      <c r="AA42" s="275"/>
      <c r="AB42" s="275"/>
      <c r="AC42" s="275"/>
      <c r="AD42" s="275"/>
      <c r="AE42" s="275"/>
      <c r="AF42" s="275"/>
      <c r="AG42" s="112"/>
      <c r="AH42" s="112"/>
      <c r="AI42" s="112"/>
      <c r="AJ42" s="112"/>
      <c r="AK42" s="112"/>
      <c r="AL42" s="112"/>
      <c r="AM42" s="112"/>
    </row>
    <row r="43" spans="8:39" s="111" customFormat="1" x14ac:dyDescent="0.25">
      <c r="H43" s="112"/>
      <c r="I43" s="112"/>
      <c r="J43" s="112"/>
      <c r="K43" s="229"/>
      <c r="L43" s="112"/>
      <c r="M43" s="275"/>
      <c r="N43" s="275"/>
      <c r="O43" s="112"/>
      <c r="P43" s="112"/>
      <c r="Q43" s="112"/>
      <c r="R43" s="112"/>
      <c r="S43" s="112"/>
      <c r="T43" s="112"/>
      <c r="U43" s="112"/>
      <c r="V43" s="112"/>
      <c r="W43" s="112"/>
      <c r="X43" s="275"/>
      <c r="Y43" s="275"/>
      <c r="Z43" s="275"/>
      <c r="AA43" s="275"/>
      <c r="AB43" s="275"/>
      <c r="AC43" s="275"/>
      <c r="AD43" s="275"/>
      <c r="AE43" s="275"/>
      <c r="AF43" s="275"/>
      <c r="AG43" s="112"/>
      <c r="AH43" s="112"/>
      <c r="AI43" s="112"/>
      <c r="AJ43" s="112"/>
      <c r="AK43" s="112"/>
      <c r="AL43" s="112"/>
      <c r="AM43" s="112"/>
    </row>
    <row r="44" spans="8:39" s="111" customFormat="1" x14ac:dyDescent="0.25">
      <c r="H44" s="112"/>
      <c r="I44" s="112"/>
      <c r="J44" s="112"/>
      <c r="K44" s="229"/>
      <c r="L44" s="112"/>
      <c r="M44" s="275"/>
      <c r="N44" s="275"/>
      <c r="O44" s="112"/>
      <c r="P44" s="112"/>
      <c r="Q44" s="112"/>
      <c r="R44" s="112"/>
      <c r="S44" s="112"/>
      <c r="T44" s="112"/>
      <c r="U44" s="112"/>
      <c r="V44" s="112"/>
      <c r="W44" s="112"/>
      <c r="X44" s="275"/>
      <c r="Y44" s="275"/>
      <c r="Z44" s="275"/>
      <c r="AA44" s="275"/>
      <c r="AB44" s="275"/>
      <c r="AC44" s="275"/>
      <c r="AD44" s="275"/>
      <c r="AE44" s="275"/>
      <c r="AF44" s="275"/>
      <c r="AG44" s="112"/>
      <c r="AH44" s="112"/>
      <c r="AI44" s="112"/>
      <c r="AJ44" s="112"/>
      <c r="AK44" s="112"/>
      <c r="AL44" s="112"/>
      <c r="AM44" s="112"/>
    </row>
    <row r="45" spans="8:39" s="111" customFormat="1" x14ac:dyDescent="0.25">
      <c r="H45" s="112"/>
      <c r="I45" s="112"/>
      <c r="J45" s="112"/>
      <c r="K45" s="229"/>
      <c r="L45" s="112"/>
      <c r="M45" s="275"/>
      <c r="N45" s="275"/>
      <c r="O45" s="112"/>
      <c r="P45" s="112"/>
      <c r="Q45" s="112"/>
      <c r="R45" s="112"/>
      <c r="S45" s="112"/>
      <c r="T45" s="112"/>
      <c r="U45" s="112"/>
      <c r="V45" s="112"/>
      <c r="W45" s="112"/>
      <c r="X45" s="275"/>
      <c r="Y45" s="275"/>
      <c r="Z45" s="275"/>
      <c r="AA45" s="275"/>
      <c r="AB45" s="275"/>
      <c r="AC45" s="275"/>
      <c r="AD45" s="275"/>
      <c r="AE45" s="275"/>
      <c r="AF45" s="275"/>
      <c r="AG45" s="112"/>
      <c r="AH45" s="112"/>
      <c r="AI45" s="112"/>
      <c r="AJ45" s="112"/>
      <c r="AK45" s="112"/>
      <c r="AL45" s="112"/>
      <c r="AM45" s="112"/>
    </row>
    <row r="46" spans="8:39" s="111" customFormat="1" x14ac:dyDescent="0.25">
      <c r="H46" s="112"/>
      <c r="I46" s="112"/>
      <c r="J46" s="112"/>
      <c r="K46" s="229"/>
      <c r="L46" s="112"/>
      <c r="M46" s="275"/>
      <c r="N46" s="275"/>
      <c r="O46" s="112"/>
      <c r="P46" s="112"/>
      <c r="Q46" s="112"/>
      <c r="R46" s="112"/>
      <c r="S46" s="112"/>
      <c r="T46" s="112"/>
      <c r="U46" s="112"/>
      <c r="V46" s="112"/>
      <c r="W46" s="112"/>
      <c r="X46" s="275"/>
      <c r="Y46" s="275"/>
      <c r="Z46" s="275"/>
      <c r="AA46" s="275"/>
      <c r="AB46" s="275"/>
      <c r="AC46" s="275"/>
      <c r="AD46" s="275"/>
      <c r="AE46" s="275"/>
      <c r="AF46" s="275"/>
      <c r="AG46" s="112"/>
      <c r="AH46" s="112"/>
      <c r="AI46" s="112"/>
      <c r="AJ46" s="112"/>
      <c r="AK46" s="112"/>
      <c r="AL46" s="112"/>
      <c r="AM46" s="112"/>
    </row>
    <row r="47" spans="8:39" s="111" customFormat="1" x14ac:dyDescent="0.25">
      <c r="H47" s="112"/>
      <c r="I47" s="112"/>
      <c r="J47" s="112"/>
      <c r="K47" s="229"/>
      <c r="L47" s="112"/>
      <c r="M47" s="275"/>
      <c r="N47" s="275"/>
      <c r="O47" s="112"/>
      <c r="P47" s="112"/>
      <c r="Q47" s="112"/>
      <c r="R47" s="112"/>
      <c r="S47" s="112"/>
      <c r="T47" s="112"/>
      <c r="U47" s="112"/>
      <c r="V47" s="112"/>
      <c r="W47" s="112"/>
      <c r="X47" s="275"/>
      <c r="Y47" s="275"/>
      <c r="Z47" s="275"/>
      <c r="AA47" s="275"/>
      <c r="AB47" s="275"/>
      <c r="AC47" s="275"/>
      <c r="AD47" s="275"/>
      <c r="AE47" s="275"/>
      <c r="AF47" s="275"/>
      <c r="AG47" s="112"/>
      <c r="AH47" s="112"/>
      <c r="AI47" s="112"/>
      <c r="AJ47" s="112"/>
      <c r="AK47" s="112"/>
      <c r="AL47" s="112"/>
      <c r="AM47" s="112"/>
    </row>
    <row r="48" spans="8:39" s="111" customFormat="1" x14ac:dyDescent="0.25">
      <c r="H48" s="112"/>
      <c r="I48" s="112"/>
      <c r="J48" s="112"/>
      <c r="K48" s="229"/>
      <c r="L48" s="112"/>
      <c r="M48" s="275"/>
      <c r="N48" s="275"/>
      <c r="O48" s="112"/>
      <c r="P48" s="112"/>
      <c r="Q48" s="112"/>
      <c r="R48" s="112"/>
      <c r="S48" s="112"/>
      <c r="T48" s="112"/>
      <c r="U48" s="112"/>
      <c r="V48" s="112"/>
      <c r="W48" s="112"/>
      <c r="X48" s="275"/>
      <c r="Y48" s="275"/>
      <c r="Z48" s="275"/>
      <c r="AA48" s="275"/>
      <c r="AB48" s="275"/>
      <c r="AC48" s="275"/>
      <c r="AD48" s="275"/>
      <c r="AE48" s="275"/>
      <c r="AF48" s="275"/>
      <c r="AG48" s="112"/>
      <c r="AH48" s="112"/>
      <c r="AI48" s="112"/>
      <c r="AJ48" s="112"/>
      <c r="AK48" s="112"/>
      <c r="AL48" s="112"/>
      <c r="AM48" s="112"/>
    </row>
    <row r="49" spans="8:39" s="111" customFormat="1" x14ac:dyDescent="0.25">
      <c r="H49" s="112"/>
      <c r="I49" s="112"/>
      <c r="J49" s="112"/>
      <c r="K49" s="229"/>
      <c r="L49" s="112"/>
      <c r="M49" s="275"/>
      <c r="N49" s="275"/>
      <c r="O49" s="112"/>
      <c r="P49" s="112"/>
      <c r="Q49" s="112"/>
      <c r="R49" s="112"/>
      <c r="S49" s="112"/>
      <c r="T49" s="112"/>
      <c r="U49" s="112"/>
      <c r="V49" s="112"/>
      <c r="W49" s="112"/>
      <c r="X49" s="275"/>
      <c r="Y49" s="275"/>
      <c r="Z49" s="275"/>
      <c r="AA49" s="275"/>
      <c r="AB49" s="275"/>
      <c r="AC49" s="275"/>
      <c r="AD49" s="275"/>
      <c r="AE49" s="275"/>
      <c r="AF49" s="275"/>
      <c r="AG49" s="112"/>
      <c r="AH49" s="112"/>
      <c r="AI49" s="112"/>
      <c r="AJ49" s="112"/>
      <c r="AK49" s="112"/>
      <c r="AL49" s="112"/>
      <c r="AM49" s="112"/>
    </row>
    <row r="50" spans="8:39" s="111" customFormat="1" x14ac:dyDescent="0.25">
      <c r="H50" s="112"/>
      <c r="I50" s="112"/>
      <c r="J50" s="112"/>
      <c r="K50" s="229"/>
      <c r="L50" s="112"/>
      <c r="M50" s="275"/>
      <c r="N50" s="275"/>
      <c r="O50" s="112"/>
      <c r="P50" s="112"/>
      <c r="Q50" s="112"/>
      <c r="R50" s="112"/>
      <c r="S50" s="112"/>
      <c r="T50" s="112"/>
      <c r="U50" s="112"/>
      <c r="V50" s="112"/>
      <c r="W50" s="112"/>
      <c r="X50" s="275"/>
      <c r="Y50" s="275"/>
      <c r="Z50" s="275"/>
      <c r="AA50" s="275"/>
      <c r="AB50" s="275"/>
      <c r="AC50" s="275"/>
      <c r="AD50" s="275"/>
      <c r="AE50" s="275"/>
      <c r="AF50" s="275"/>
      <c r="AG50" s="112"/>
      <c r="AH50" s="112"/>
      <c r="AI50" s="112"/>
      <c r="AJ50" s="112"/>
      <c r="AK50" s="112"/>
      <c r="AL50" s="112"/>
      <c r="AM50" s="112"/>
    </row>
    <row r="51" spans="8:39" s="111" customFormat="1" x14ac:dyDescent="0.25">
      <c r="H51" s="112"/>
      <c r="I51" s="112"/>
      <c r="J51" s="112"/>
      <c r="K51" s="229"/>
      <c r="L51" s="112"/>
      <c r="M51" s="275"/>
      <c r="N51" s="275"/>
      <c r="O51" s="112"/>
      <c r="P51" s="112"/>
      <c r="Q51" s="112"/>
      <c r="R51" s="112"/>
      <c r="S51" s="112"/>
      <c r="T51" s="112"/>
      <c r="U51" s="112"/>
      <c r="V51" s="112"/>
      <c r="W51" s="112"/>
      <c r="X51" s="275"/>
      <c r="Y51" s="275"/>
      <c r="Z51" s="275"/>
      <c r="AA51" s="275"/>
      <c r="AB51" s="275"/>
      <c r="AC51" s="275"/>
      <c r="AD51" s="275"/>
      <c r="AE51" s="275"/>
      <c r="AF51" s="275"/>
      <c r="AG51" s="112"/>
      <c r="AH51" s="112"/>
      <c r="AI51" s="112"/>
      <c r="AJ51" s="112"/>
      <c r="AK51" s="112"/>
      <c r="AL51" s="112"/>
      <c r="AM51" s="112"/>
    </row>
    <row r="52" spans="8:39" s="111" customFormat="1" x14ac:dyDescent="0.25">
      <c r="H52" s="112"/>
      <c r="I52" s="112"/>
      <c r="J52" s="112"/>
      <c r="K52" s="229"/>
      <c r="L52" s="112"/>
      <c r="M52" s="275"/>
      <c r="N52" s="275"/>
      <c r="O52" s="112"/>
      <c r="P52" s="112"/>
      <c r="Q52" s="112"/>
      <c r="R52" s="112"/>
      <c r="S52" s="112"/>
      <c r="T52" s="112"/>
      <c r="U52" s="112"/>
      <c r="V52" s="112"/>
      <c r="W52" s="112"/>
      <c r="X52" s="275"/>
      <c r="Y52" s="275"/>
      <c r="Z52" s="275"/>
      <c r="AA52" s="275"/>
      <c r="AB52" s="275"/>
      <c r="AC52" s="275"/>
      <c r="AD52" s="275"/>
      <c r="AE52" s="275"/>
      <c r="AF52" s="275"/>
      <c r="AG52" s="112"/>
      <c r="AH52" s="112"/>
      <c r="AI52" s="112"/>
      <c r="AJ52" s="112"/>
      <c r="AK52" s="112"/>
      <c r="AL52" s="112"/>
      <c r="AM52" s="112"/>
    </row>
    <row r="53" spans="8:39" s="111" customFormat="1" x14ac:dyDescent="0.25">
      <c r="H53" s="112"/>
      <c r="I53" s="112"/>
      <c r="J53" s="112"/>
      <c r="K53" s="229"/>
      <c r="L53" s="112"/>
      <c r="M53" s="275"/>
      <c r="N53" s="275"/>
      <c r="O53" s="112"/>
      <c r="P53" s="112"/>
      <c r="Q53" s="112"/>
      <c r="R53" s="112"/>
      <c r="S53" s="112"/>
      <c r="T53" s="112"/>
      <c r="U53" s="112"/>
      <c r="V53" s="112"/>
      <c r="W53" s="112"/>
      <c r="X53" s="275"/>
      <c r="Y53" s="275"/>
      <c r="Z53" s="275"/>
      <c r="AA53" s="275"/>
      <c r="AB53" s="275"/>
      <c r="AC53" s="275"/>
      <c r="AD53" s="275"/>
      <c r="AE53" s="275"/>
      <c r="AF53" s="275"/>
      <c r="AG53" s="112"/>
      <c r="AH53" s="112"/>
      <c r="AI53" s="112"/>
      <c r="AJ53" s="112"/>
      <c r="AK53" s="112"/>
      <c r="AL53" s="112"/>
      <c r="AM53" s="112"/>
    </row>
    <row r="54" spans="8:39" s="111" customFormat="1" x14ac:dyDescent="0.25">
      <c r="H54" s="112"/>
      <c r="I54" s="112"/>
      <c r="J54" s="112"/>
      <c r="K54" s="229"/>
      <c r="L54" s="112"/>
      <c r="M54" s="275"/>
      <c r="N54" s="275"/>
      <c r="O54" s="112"/>
      <c r="P54" s="112"/>
      <c r="Q54" s="112"/>
      <c r="R54" s="112"/>
      <c r="S54" s="112"/>
      <c r="T54" s="112"/>
      <c r="U54" s="112"/>
      <c r="V54" s="112"/>
      <c r="W54" s="112"/>
      <c r="X54" s="275"/>
      <c r="Y54" s="275"/>
      <c r="Z54" s="275"/>
      <c r="AA54" s="275"/>
      <c r="AB54" s="275"/>
      <c r="AC54" s="275"/>
      <c r="AD54" s="275"/>
      <c r="AE54" s="275"/>
      <c r="AF54" s="275"/>
      <c r="AG54" s="112"/>
      <c r="AH54" s="112"/>
      <c r="AI54" s="112"/>
      <c r="AJ54" s="112"/>
      <c r="AK54" s="112"/>
      <c r="AL54" s="112"/>
      <c r="AM54" s="112"/>
    </row>
    <row r="55" spans="8:39" s="111" customFormat="1" x14ac:dyDescent="0.25">
      <c r="H55" s="112"/>
      <c r="I55" s="112"/>
      <c r="J55" s="112"/>
      <c r="K55" s="229"/>
      <c r="L55" s="112"/>
      <c r="M55" s="275"/>
      <c r="N55" s="275"/>
      <c r="O55" s="112"/>
      <c r="P55" s="112"/>
      <c r="Q55" s="112"/>
      <c r="R55" s="112"/>
      <c r="S55" s="112"/>
      <c r="T55" s="112"/>
      <c r="U55" s="112"/>
      <c r="V55" s="112"/>
      <c r="W55" s="112"/>
      <c r="X55" s="275"/>
      <c r="Y55" s="275"/>
      <c r="Z55" s="275"/>
      <c r="AA55" s="275"/>
      <c r="AB55" s="275"/>
      <c r="AC55" s="275"/>
      <c r="AD55" s="275"/>
      <c r="AE55" s="275"/>
      <c r="AF55" s="275"/>
      <c r="AG55" s="112"/>
      <c r="AH55" s="112"/>
      <c r="AI55" s="112"/>
      <c r="AJ55" s="112"/>
      <c r="AK55" s="112"/>
      <c r="AL55" s="112"/>
      <c r="AM55" s="112"/>
    </row>
    <row r="56" spans="8:39" s="111" customFormat="1" x14ac:dyDescent="0.25">
      <c r="H56" s="112"/>
      <c r="I56" s="112"/>
      <c r="J56" s="112"/>
      <c r="K56" s="229"/>
      <c r="L56" s="112"/>
      <c r="M56" s="275"/>
      <c r="N56" s="275"/>
      <c r="O56" s="112"/>
      <c r="P56" s="112"/>
      <c r="Q56" s="112"/>
      <c r="R56" s="112"/>
      <c r="S56" s="112"/>
      <c r="T56" s="112"/>
      <c r="U56" s="112"/>
      <c r="V56" s="112"/>
      <c r="W56" s="112"/>
      <c r="X56" s="275"/>
      <c r="Y56" s="275"/>
      <c r="Z56" s="275"/>
      <c r="AA56" s="275"/>
      <c r="AB56" s="275"/>
      <c r="AC56" s="275"/>
      <c r="AD56" s="275"/>
      <c r="AE56" s="275"/>
      <c r="AF56" s="275"/>
      <c r="AG56" s="112"/>
      <c r="AH56" s="112"/>
      <c r="AI56" s="112"/>
      <c r="AJ56" s="112"/>
      <c r="AK56" s="112"/>
      <c r="AL56" s="112"/>
      <c r="AM56" s="112"/>
    </row>
    <row r="57" spans="8:39" s="111" customFormat="1" x14ac:dyDescent="0.25">
      <c r="H57" s="112"/>
      <c r="I57" s="112"/>
      <c r="J57" s="112"/>
      <c r="K57" s="229"/>
      <c r="L57" s="112"/>
      <c r="M57" s="275"/>
      <c r="N57" s="275"/>
      <c r="O57" s="112"/>
      <c r="P57" s="112"/>
      <c r="Q57" s="112"/>
      <c r="R57" s="112"/>
      <c r="S57" s="112"/>
      <c r="T57" s="112"/>
      <c r="U57" s="112"/>
      <c r="V57" s="112"/>
      <c r="W57" s="112"/>
      <c r="X57" s="275"/>
      <c r="Y57" s="275"/>
      <c r="Z57" s="275"/>
      <c r="AA57" s="275"/>
      <c r="AB57" s="275"/>
      <c r="AC57" s="275"/>
      <c r="AD57" s="275"/>
      <c r="AE57" s="275"/>
      <c r="AF57" s="275"/>
      <c r="AG57" s="112"/>
      <c r="AH57" s="112"/>
      <c r="AI57" s="112"/>
      <c r="AJ57" s="112"/>
      <c r="AK57" s="112"/>
      <c r="AL57" s="112"/>
      <c r="AM57" s="112"/>
    </row>
    <row r="58" spans="8:39" s="111" customFormat="1" x14ac:dyDescent="0.25">
      <c r="H58" s="112"/>
      <c r="I58" s="112"/>
      <c r="J58" s="112"/>
      <c r="K58" s="229"/>
      <c r="L58" s="112"/>
      <c r="M58" s="275"/>
      <c r="N58" s="275"/>
      <c r="O58" s="112"/>
      <c r="P58" s="112"/>
      <c r="Q58" s="112"/>
      <c r="R58" s="112"/>
      <c r="S58" s="112"/>
      <c r="T58" s="112"/>
      <c r="U58" s="112"/>
      <c r="V58" s="112"/>
      <c r="W58" s="112"/>
      <c r="X58" s="275"/>
      <c r="Y58" s="275"/>
      <c r="Z58" s="275"/>
      <c r="AA58" s="275"/>
      <c r="AB58" s="275"/>
      <c r="AC58" s="275"/>
      <c r="AD58" s="275"/>
      <c r="AE58" s="275"/>
      <c r="AF58" s="275"/>
      <c r="AG58" s="112"/>
      <c r="AH58" s="112"/>
      <c r="AI58" s="112"/>
      <c r="AJ58" s="112"/>
      <c r="AK58" s="112"/>
      <c r="AL58" s="112"/>
      <c r="AM58" s="112"/>
    </row>
    <row r="59" spans="8:39" s="111" customFormat="1" x14ac:dyDescent="0.25">
      <c r="H59" s="112"/>
      <c r="I59" s="112"/>
      <c r="J59" s="112"/>
      <c r="K59" s="229"/>
      <c r="L59" s="112"/>
      <c r="M59" s="275"/>
      <c r="N59" s="275"/>
      <c r="O59" s="112"/>
      <c r="P59" s="112"/>
      <c r="Q59" s="112"/>
      <c r="R59" s="112"/>
      <c r="S59" s="112"/>
      <c r="T59" s="112"/>
      <c r="U59" s="112"/>
      <c r="V59" s="112"/>
      <c r="W59" s="112"/>
      <c r="X59" s="275"/>
      <c r="Y59" s="275"/>
      <c r="Z59" s="275"/>
      <c r="AA59" s="275"/>
      <c r="AB59" s="275"/>
      <c r="AC59" s="275"/>
      <c r="AD59" s="275"/>
      <c r="AE59" s="275"/>
      <c r="AF59" s="275"/>
      <c r="AG59" s="112"/>
      <c r="AH59" s="112"/>
      <c r="AI59" s="112"/>
      <c r="AJ59" s="112"/>
      <c r="AK59" s="112"/>
      <c r="AL59" s="112"/>
      <c r="AM59" s="112"/>
    </row>
    <row r="60" spans="8:39" s="111" customFormat="1" x14ac:dyDescent="0.25">
      <c r="H60" s="112"/>
      <c r="I60" s="112"/>
      <c r="J60" s="112"/>
      <c r="K60" s="229"/>
      <c r="L60" s="112"/>
      <c r="M60" s="275"/>
      <c r="N60" s="275"/>
      <c r="O60" s="112"/>
      <c r="P60" s="112"/>
      <c r="Q60" s="112"/>
      <c r="R60" s="112"/>
      <c r="S60" s="112"/>
      <c r="T60" s="112"/>
      <c r="U60" s="112"/>
      <c r="V60" s="112"/>
      <c r="W60" s="112"/>
      <c r="X60" s="275"/>
      <c r="Y60" s="275"/>
      <c r="Z60" s="275"/>
      <c r="AA60" s="275"/>
      <c r="AB60" s="275"/>
      <c r="AC60" s="275"/>
      <c r="AD60" s="275"/>
      <c r="AE60" s="275"/>
      <c r="AF60" s="275"/>
      <c r="AG60" s="112"/>
      <c r="AH60" s="112"/>
      <c r="AI60" s="112"/>
      <c r="AJ60" s="112"/>
      <c r="AK60" s="112"/>
      <c r="AL60" s="112"/>
      <c r="AM60" s="112"/>
    </row>
    <row r="61" spans="8:39" s="111" customFormat="1" x14ac:dyDescent="0.25">
      <c r="H61" s="112"/>
      <c r="I61" s="112"/>
      <c r="J61" s="112"/>
      <c r="K61" s="229"/>
      <c r="L61" s="112"/>
      <c r="M61" s="275"/>
      <c r="N61" s="275"/>
      <c r="O61" s="112"/>
      <c r="P61" s="112"/>
      <c r="Q61" s="112"/>
      <c r="R61" s="112"/>
      <c r="S61" s="112"/>
      <c r="T61" s="112"/>
      <c r="U61" s="112"/>
      <c r="V61" s="112"/>
      <c r="W61" s="112"/>
      <c r="X61" s="275"/>
      <c r="Y61" s="275"/>
      <c r="Z61" s="275"/>
      <c r="AA61" s="275"/>
      <c r="AB61" s="275"/>
      <c r="AC61" s="275"/>
      <c r="AD61" s="275"/>
      <c r="AE61" s="275"/>
      <c r="AF61" s="275"/>
      <c r="AG61" s="112"/>
      <c r="AH61" s="112"/>
      <c r="AI61" s="112"/>
      <c r="AJ61" s="112"/>
      <c r="AK61" s="112"/>
      <c r="AL61" s="112"/>
      <c r="AM61" s="112"/>
    </row>
    <row r="62" spans="8:39" s="111" customFormat="1" x14ac:dyDescent="0.25">
      <c r="H62" s="112"/>
      <c r="I62" s="112"/>
      <c r="J62" s="112"/>
      <c r="K62" s="229"/>
      <c r="L62" s="112"/>
      <c r="M62" s="275"/>
      <c r="N62" s="275"/>
      <c r="O62" s="112"/>
      <c r="P62" s="112"/>
      <c r="Q62" s="112"/>
      <c r="R62" s="112"/>
      <c r="S62" s="112"/>
      <c r="T62" s="112"/>
      <c r="U62" s="112"/>
      <c r="V62" s="112"/>
      <c r="W62" s="112"/>
      <c r="X62" s="275"/>
      <c r="Y62" s="275"/>
      <c r="Z62" s="275"/>
      <c r="AA62" s="275"/>
      <c r="AB62" s="275"/>
      <c r="AC62" s="275"/>
      <c r="AD62" s="275"/>
      <c r="AE62" s="275"/>
      <c r="AF62" s="275"/>
      <c r="AG62" s="112"/>
      <c r="AH62" s="112"/>
      <c r="AI62" s="112"/>
      <c r="AJ62" s="112"/>
      <c r="AK62" s="112"/>
      <c r="AL62" s="112"/>
      <c r="AM62" s="112"/>
    </row>
    <row r="63" spans="8:39" s="111" customFormat="1" x14ac:dyDescent="0.25">
      <c r="H63" s="112"/>
      <c r="I63" s="112"/>
      <c r="J63" s="112"/>
      <c r="K63" s="229"/>
      <c r="L63" s="112"/>
      <c r="M63" s="275"/>
      <c r="N63" s="275"/>
      <c r="O63" s="112"/>
      <c r="P63" s="112"/>
      <c r="Q63" s="112"/>
      <c r="R63" s="112"/>
      <c r="S63" s="112"/>
      <c r="T63" s="112"/>
      <c r="U63" s="112"/>
      <c r="V63" s="112"/>
      <c r="W63" s="112"/>
      <c r="X63" s="275"/>
      <c r="Y63" s="275"/>
      <c r="Z63" s="275"/>
      <c r="AA63" s="275"/>
      <c r="AB63" s="275"/>
      <c r="AC63" s="275"/>
      <c r="AD63" s="275"/>
      <c r="AE63" s="275"/>
      <c r="AF63" s="275"/>
      <c r="AG63" s="112"/>
      <c r="AH63" s="112"/>
      <c r="AI63" s="112"/>
      <c r="AJ63" s="112"/>
      <c r="AK63" s="112"/>
      <c r="AL63" s="112"/>
      <c r="AM63" s="112"/>
    </row>
    <row r="64" spans="8:39" s="111" customFormat="1" x14ac:dyDescent="0.25">
      <c r="H64" s="112"/>
      <c r="I64" s="112"/>
      <c r="J64" s="112"/>
      <c r="K64" s="229"/>
      <c r="L64" s="112"/>
      <c r="M64" s="275"/>
      <c r="N64" s="275"/>
      <c r="O64" s="112"/>
      <c r="P64" s="112"/>
      <c r="Q64" s="112"/>
      <c r="R64" s="112"/>
      <c r="S64" s="112"/>
      <c r="T64" s="112"/>
      <c r="U64" s="112"/>
      <c r="V64" s="112"/>
      <c r="W64" s="112"/>
      <c r="X64" s="275"/>
      <c r="Y64" s="275"/>
      <c r="Z64" s="275"/>
      <c r="AA64" s="275"/>
      <c r="AB64" s="275"/>
      <c r="AC64" s="275"/>
      <c r="AD64" s="275"/>
      <c r="AE64" s="275"/>
      <c r="AF64" s="275"/>
      <c r="AG64" s="112"/>
      <c r="AH64" s="112"/>
      <c r="AI64" s="112"/>
      <c r="AJ64" s="112"/>
      <c r="AK64" s="112"/>
      <c r="AL64" s="112"/>
      <c r="AM64" s="112"/>
    </row>
    <row r="65" spans="8:39" s="111" customFormat="1" x14ac:dyDescent="0.25">
      <c r="H65" s="112"/>
      <c r="I65" s="112"/>
      <c r="J65" s="112"/>
      <c r="K65" s="229"/>
      <c r="L65" s="112"/>
      <c r="M65" s="275"/>
      <c r="N65" s="275"/>
      <c r="O65" s="112"/>
      <c r="P65" s="112"/>
      <c r="Q65" s="112"/>
      <c r="R65" s="112"/>
      <c r="S65" s="112"/>
      <c r="T65" s="112"/>
      <c r="U65" s="112"/>
      <c r="V65" s="112"/>
      <c r="W65" s="112"/>
      <c r="X65" s="275"/>
      <c r="Y65" s="275"/>
      <c r="Z65" s="275"/>
      <c r="AA65" s="275"/>
      <c r="AB65" s="275"/>
      <c r="AC65" s="275"/>
      <c r="AD65" s="275"/>
      <c r="AE65" s="275"/>
      <c r="AF65" s="275"/>
      <c r="AG65" s="112"/>
      <c r="AH65" s="112"/>
      <c r="AI65" s="112"/>
      <c r="AJ65" s="112"/>
      <c r="AK65" s="112"/>
      <c r="AL65" s="112"/>
      <c r="AM65" s="112"/>
    </row>
    <row r="66" spans="8:39" s="111" customFormat="1" x14ac:dyDescent="0.25">
      <c r="H66" s="112"/>
      <c r="I66" s="112"/>
      <c r="J66" s="112"/>
      <c r="K66" s="229"/>
      <c r="L66" s="112"/>
      <c r="M66" s="275"/>
      <c r="N66" s="275"/>
      <c r="O66" s="112"/>
      <c r="P66" s="112"/>
      <c r="Q66" s="112"/>
      <c r="R66" s="112"/>
      <c r="S66" s="112"/>
      <c r="T66" s="112"/>
      <c r="U66" s="112"/>
      <c r="V66" s="112"/>
      <c r="W66" s="112"/>
      <c r="X66" s="275"/>
      <c r="Y66" s="275"/>
      <c r="Z66" s="275"/>
      <c r="AA66" s="275"/>
      <c r="AB66" s="275"/>
      <c r="AC66" s="275"/>
      <c r="AD66" s="275"/>
      <c r="AE66" s="275"/>
      <c r="AF66" s="275"/>
      <c r="AG66" s="112"/>
      <c r="AH66" s="112"/>
      <c r="AI66" s="112"/>
      <c r="AJ66" s="112"/>
      <c r="AK66" s="112"/>
      <c r="AL66" s="112"/>
      <c r="AM66" s="112"/>
    </row>
    <row r="67" spans="8:39" s="111" customFormat="1" x14ac:dyDescent="0.25">
      <c r="H67" s="112"/>
      <c r="I67" s="112"/>
      <c r="J67" s="112"/>
      <c r="K67" s="229"/>
      <c r="L67" s="112"/>
      <c r="M67" s="275"/>
      <c r="N67" s="275"/>
      <c r="O67" s="112"/>
      <c r="P67" s="112"/>
      <c r="Q67" s="112"/>
      <c r="R67" s="112"/>
      <c r="S67" s="112"/>
      <c r="T67" s="112"/>
      <c r="U67" s="112"/>
      <c r="V67" s="112"/>
      <c r="W67" s="112"/>
      <c r="X67" s="275"/>
      <c r="Y67" s="275"/>
      <c r="Z67" s="275"/>
      <c r="AA67" s="275"/>
      <c r="AB67" s="275"/>
      <c r="AC67" s="275"/>
      <c r="AD67" s="275"/>
      <c r="AE67" s="275"/>
      <c r="AF67" s="275"/>
      <c r="AG67" s="112"/>
      <c r="AH67" s="112"/>
      <c r="AI67" s="112"/>
      <c r="AJ67" s="112"/>
      <c r="AK67" s="112"/>
      <c r="AL67" s="112"/>
      <c r="AM67" s="112"/>
    </row>
    <row r="68" spans="8:39" s="111" customFormat="1" x14ac:dyDescent="0.25">
      <c r="H68" s="112"/>
      <c r="I68" s="112"/>
      <c r="J68" s="112"/>
      <c r="K68" s="229"/>
      <c r="L68" s="112"/>
      <c r="M68" s="275"/>
      <c r="N68" s="275"/>
      <c r="O68" s="112"/>
      <c r="P68" s="112"/>
      <c r="Q68" s="112"/>
      <c r="R68" s="112"/>
      <c r="S68" s="112"/>
      <c r="T68" s="112"/>
      <c r="U68" s="112"/>
      <c r="V68" s="112"/>
      <c r="W68" s="112"/>
      <c r="X68" s="275"/>
      <c r="Y68" s="275"/>
      <c r="Z68" s="275"/>
      <c r="AA68" s="275"/>
      <c r="AB68" s="275"/>
      <c r="AC68" s="275"/>
      <c r="AD68" s="275"/>
      <c r="AE68" s="275"/>
      <c r="AF68" s="275"/>
      <c r="AG68" s="112"/>
      <c r="AH68" s="112"/>
      <c r="AI68" s="112"/>
      <c r="AJ68" s="112"/>
      <c r="AK68" s="112"/>
      <c r="AL68" s="112"/>
      <c r="AM68" s="112"/>
    </row>
    <row r="69" spans="8:39" s="111" customFormat="1" x14ac:dyDescent="0.25">
      <c r="H69" s="112"/>
      <c r="I69" s="112"/>
      <c r="J69" s="112"/>
      <c r="K69" s="229"/>
      <c r="L69" s="112"/>
      <c r="M69" s="275"/>
      <c r="N69" s="275"/>
      <c r="O69" s="112"/>
      <c r="P69" s="112"/>
      <c r="Q69" s="112"/>
      <c r="R69" s="112"/>
      <c r="S69" s="112"/>
      <c r="T69" s="112"/>
      <c r="U69" s="112"/>
      <c r="V69" s="112"/>
      <c r="W69" s="112"/>
      <c r="X69" s="275"/>
      <c r="Y69" s="275"/>
      <c r="Z69" s="275"/>
      <c r="AA69" s="275"/>
      <c r="AB69" s="275"/>
      <c r="AC69" s="275"/>
      <c r="AD69" s="275"/>
      <c r="AE69" s="275"/>
      <c r="AF69" s="275"/>
      <c r="AG69" s="112"/>
      <c r="AH69" s="112"/>
      <c r="AI69" s="112"/>
      <c r="AJ69" s="112"/>
      <c r="AK69" s="112"/>
      <c r="AL69" s="112"/>
      <c r="AM69" s="112"/>
    </row>
    <row r="70" spans="8:39" s="111" customFormat="1" x14ac:dyDescent="0.25">
      <c r="H70" s="112"/>
      <c r="I70" s="112"/>
      <c r="J70" s="112"/>
      <c r="K70" s="229"/>
      <c r="L70" s="112"/>
      <c r="M70" s="275"/>
      <c r="N70" s="275"/>
      <c r="O70" s="112"/>
      <c r="P70" s="112"/>
      <c r="Q70" s="112"/>
      <c r="R70" s="112"/>
      <c r="S70" s="112"/>
      <c r="T70" s="112"/>
      <c r="U70" s="112"/>
      <c r="V70" s="112"/>
      <c r="W70" s="112"/>
      <c r="X70" s="275"/>
      <c r="Y70" s="275"/>
      <c r="Z70" s="275"/>
      <c r="AA70" s="275"/>
      <c r="AB70" s="275"/>
      <c r="AC70" s="275"/>
      <c r="AD70" s="275"/>
      <c r="AE70" s="275"/>
      <c r="AF70" s="275"/>
      <c r="AG70" s="112"/>
      <c r="AH70" s="112"/>
      <c r="AI70" s="112"/>
      <c r="AJ70" s="112"/>
      <c r="AK70" s="112"/>
      <c r="AL70" s="112"/>
      <c r="AM70" s="112"/>
    </row>
    <row r="71" spans="8:39" s="111" customFormat="1" x14ac:dyDescent="0.25">
      <c r="H71" s="112"/>
      <c r="I71" s="112"/>
      <c r="J71" s="112"/>
      <c r="K71" s="229"/>
      <c r="L71" s="112"/>
      <c r="M71" s="275"/>
      <c r="N71" s="275"/>
      <c r="O71" s="112"/>
      <c r="P71" s="112"/>
      <c r="Q71" s="112"/>
      <c r="R71" s="112"/>
      <c r="S71" s="112"/>
      <c r="T71" s="112"/>
      <c r="U71" s="112"/>
      <c r="V71" s="112"/>
      <c r="W71" s="112"/>
      <c r="X71" s="275"/>
      <c r="Y71" s="275"/>
      <c r="Z71" s="275"/>
      <c r="AA71" s="275"/>
      <c r="AB71" s="275"/>
      <c r="AC71" s="275"/>
      <c r="AD71" s="275"/>
      <c r="AE71" s="275"/>
      <c r="AF71" s="275"/>
      <c r="AG71" s="112"/>
      <c r="AH71" s="112"/>
      <c r="AI71" s="112"/>
      <c r="AJ71" s="112"/>
      <c r="AK71" s="112"/>
      <c r="AL71" s="112"/>
      <c r="AM71" s="112"/>
    </row>
    <row r="72" spans="8:39" s="111" customFormat="1" x14ac:dyDescent="0.25">
      <c r="H72" s="112"/>
      <c r="I72" s="112"/>
      <c r="J72" s="112"/>
      <c r="K72" s="229"/>
      <c r="L72" s="112"/>
      <c r="M72" s="275"/>
      <c r="N72" s="275"/>
      <c r="O72" s="112"/>
      <c r="P72" s="112"/>
      <c r="Q72" s="112"/>
      <c r="R72" s="112"/>
      <c r="S72" s="112"/>
      <c r="T72" s="112"/>
      <c r="U72" s="112"/>
      <c r="V72" s="112"/>
      <c r="W72" s="112"/>
      <c r="X72" s="275"/>
      <c r="Y72" s="275"/>
      <c r="Z72" s="275"/>
      <c r="AA72" s="275"/>
      <c r="AB72" s="275"/>
      <c r="AC72" s="275"/>
      <c r="AD72" s="275"/>
      <c r="AE72" s="275"/>
      <c r="AF72" s="275"/>
      <c r="AG72" s="112"/>
      <c r="AH72" s="112"/>
      <c r="AI72" s="112"/>
      <c r="AJ72" s="112"/>
      <c r="AK72" s="112"/>
      <c r="AL72" s="112"/>
      <c r="AM72" s="112"/>
    </row>
    <row r="73" spans="8:39" s="111" customFormat="1" x14ac:dyDescent="0.25">
      <c r="H73" s="112"/>
      <c r="I73" s="112"/>
      <c r="J73" s="112"/>
      <c r="K73" s="229"/>
      <c r="L73" s="112"/>
      <c r="M73" s="275"/>
      <c r="N73" s="275"/>
      <c r="O73" s="112"/>
      <c r="P73" s="112"/>
      <c r="Q73" s="112"/>
      <c r="R73" s="112"/>
      <c r="S73" s="112"/>
      <c r="T73" s="112"/>
      <c r="U73" s="112"/>
      <c r="V73" s="112"/>
      <c r="W73" s="112"/>
      <c r="X73" s="275"/>
      <c r="Y73" s="275"/>
      <c r="Z73" s="275"/>
      <c r="AA73" s="275"/>
      <c r="AB73" s="275"/>
      <c r="AC73" s="275"/>
      <c r="AD73" s="275"/>
      <c r="AE73" s="275"/>
      <c r="AF73" s="275"/>
      <c r="AG73" s="112"/>
      <c r="AH73" s="112"/>
      <c r="AI73" s="112"/>
      <c r="AJ73" s="112"/>
      <c r="AK73" s="112"/>
      <c r="AL73" s="112"/>
      <c r="AM73" s="112"/>
    </row>
    <row r="74" spans="8:39" s="111" customFormat="1" x14ac:dyDescent="0.25">
      <c r="H74" s="112"/>
      <c r="I74" s="112"/>
      <c r="J74" s="112"/>
      <c r="K74" s="229"/>
      <c r="L74" s="112"/>
      <c r="M74" s="275"/>
      <c r="N74" s="275"/>
      <c r="O74" s="112"/>
      <c r="P74" s="112"/>
      <c r="Q74" s="112"/>
      <c r="R74" s="112"/>
      <c r="S74" s="112"/>
      <c r="T74" s="112"/>
      <c r="U74" s="112"/>
      <c r="V74" s="112"/>
      <c r="W74" s="112"/>
      <c r="X74" s="275"/>
      <c r="Y74" s="275"/>
      <c r="Z74" s="275"/>
      <c r="AA74" s="275"/>
      <c r="AB74" s="275"/>
      <c r="AC74" s="275"/>
      <c r="AD74" s="275"/>
      <c r="AE74" s="275"/>
      <c r="AF74" s="275"/>
      <c r="AG74" s="112"/>
      <c r="AH74" s="112"/>
      <c r="AI74" s="112"/>
      <c r="AJ74" s="112"/>
      <c r="AK74" s="112"/>
      <c r="AL74" s="112"/>
      <c r="AM74" s="112"/>
    </row>
    <row r="75" spans="8:39" s="111" customFormat="1" x14ac:dyDescent="0.25">
      <c r="H75" s="112"/>
      <c r="I75" s="112"/>
      <c r="J75" s="112"/>
      <c r="K75" s="229"/>
      <c r="L75" s="112"/>
      <c r="M75" s="275"/>
      <c r="N75" s="275"/>
      <c r="O75" s="112"/>
      <c r="P75" s="112"/>
      <c r="Q75" s="112"/>
      <c r="R75" s="112"/>
      <c r="S75" s="112"/>
      <c r="T75" s="112"/>
      <c r="U75" s="112"/>
      <c r="V75" s="112"/>
      <c r="W75" s="112"/>
      <c r="X75" s="275"/>
      <c r="Y75" s="275"/>
      <c r="Z75" s="275"/>
      <c r="AA75" s="275"/>
      <c r="AB75" s="275"/>
      <c r="AC75" s="275"/>
      <c r="AD75" s="275"/>
      <c r="AE75" s="275"/>
      <c r="AF75" s="275"/>
      <c r="AG75" s="112"/>
      <c r="AH75" s="112"/>
      <c r="AI75" s="112"/>
      <c r="AJ75" s="112"/>
      <c r="AK75" s="112"/>
      <c r="AL75" s="112"/>
      <c r="AM75" s="112"/>
    </row>
    <row r="76" spans="8:39" s="111" customFormat="1" x14ac:dyDescent="0.25">
      <c r="H76" s="112"/>
      <c r="I76" s="112"/>
      <c r="J76" s="112"/>
      <c r="K76" s="229"/>
      <c r="L76" s="112"/>
      <c r="M76" s="275"/>
      <c r="N76" s="275"/>
      <c r="O76" s="112"/>
      <c r="P76" s="112"/>
      <c r="Q76" s="112"/>
      <c r="R76" s="112"/>
      <c r="S76" s="112"/>
      <c r="T76" s="112"/>
      <c r="U76" s="112"/>
      <c r="V76" s="112"/>
      <c r="W76" s="112"/>
      <c r="X76" s="275"/>
      <c r="Y76" s="275"/>
      <c r="Z76" s="275"/>
      <c r="AA76" s="275"/>
      <c r="AB76" s="275"/>
      <c r="AC76" s="275"/>
      <c r="AD76" s="275"/>
      <c r="AE76" s="275"/>
      <c r="AF76" s="275"/>
      <c r="AG76" s="112"/>
      <c r="AH76" s="112"/>
      <c r="AI76" s="112"/>
      <c r="AJ76" s="112"/>
      <c r="AK76" s="112"/>
      <c r="AL76" s="112"/>
      <c r="AM76" s="112"/>
    </row>
    <row r="77" spans="8:39" s="111" customFormat="1" x14ac:dyDescent="0.25">
      <c r="H77" s="112"/>
      <c r="I77" s="112"/>
      <c r="J77" s="112"/>
      <c r="K77" s="229"/>
      <c r="L77" s="112"/>
      <c r="M77" s="275"/>
      <c r="N77" s="275"/>
      <c r="O77" s="112"/>
      <c r="P77" s="112"/>
      <c r="Q77" s="112"/>
      <c r="R77" s="112"/>
      <c r="S77" s="112"/>
      <c r="T77" s="112"/>
      <c r="U77" s="112"/>
      <c r="V77" s="112"/>
      <c r="W77" s="112"/>
      <c r="X77" s="275"/>
      <c r="Y77" s="275"/>
      <c r="Z77" s="275"/>
      <c r="AA77" s="275"/>
      <c r="AB77" s="275"/>
      <c r="AC77" s="275"/>
      <c r="AD77" s="275"/>
      <c r="AE77" s="275"/>
      <c r="AF77" s="275"/>
      <c r="AG77" s="112"/>
      <c r="AH77" s="112"/>
      <c r="AI77" s="112"/>
      <c r="AJ77" s="112"/>
      <c r="AK77" s="112"/>
      <c r="AL77" s="112"/>
      <c r="AM77" s="112"/>
    </row>
    <row r="78" spans="8:39" s="111" customFormat="1" x14ac:dyDescent="0.25">
      <c r="H78" s="112"/>
      <c r="I78" s="112"/>
      <c r="J78" s="112"/>
      <c r="K78" s="229"/>
      <c r="L78" s="112"/>
      <c r="M78" s="275"/>
      <c r="N78" s="275"/>
      <c r="O78" s="112"/>
      <c r="P78" s="112"/>
      <c r="Q78" s="112"/>
      <c r="R78" s="112"/>
      <c r="S78" s="112"/>
      <c r="T78" s="112"/>
      <c r="U78" s="112"/>
      <c r="V78" s="112"/>
      <c r="W78" s="112"/>
      <c r="X78" s="275"/>
      <c r="Y78" s="275"/>
      <c r="Z78" s="275"/>
      <c r="AA78" s="275"/>
      <c r="AB78" s="275"/>
      <c r="AC78" s="275"/>
      <c r="AD78" s="275"/>
      <c r="AE78" s="275"/>
      <c r="AF78" s="275"/>
      <c r="AG78" s="112"/>
      <c r="AH78" s="112"/>
      <c r="AI78" s="112"/>
      <c r="AJ78" s="112"/>
      <c r="AK78" s="112"/>
      <c r="AL78" s="112"/>
      <c r="AM78" s="112"/>
    </row>
    <row r="79" spans="8:39" s="111" customFormat="1" x14ac:dyDescent="0.25">
      <c r="H79" s="112"/>
      <c r="I79" s="112"/>
      <c r="J79" s="112"/>
      <c r="K79" s="229"/>
      <c r="L79" s="112"/>
      <c r="M79" s="275"/>
      <c r="N79" s="275"/>
      <c r="O79" s="112"/>
      <c r="P79" s="112"/>
      <c r="Q79" s="112"/>
      <c r="R79" s="112"/>
      <c r="S79" s="112"/>
      <c r="T79" s="112"/>
      <c r="U79" s="112"/>
      <c r="V79" s="112"/>
      <c r="W79" s="112"/>
      <c r="X79" s="275"/>
      <c r="Y79" s="275"/>
      <c r="Z79" s="275"/>
      <c r="AA79" s="275"/>
      <c r="AB79" s="275"/>
      <c r="AC79" s="275"/>
      <c r="AD79" s="275"/>
      <c r="AE79" s="275"/>
      <c r="AF79" s="275"/>
      <c r="AG79" s="112"/>
      <c r="AH79" s="112"/>
      <c r="AI79" s="112"/>
      <c r="AJ79" s="112"/>
      <c r="AK79" s="112"/>
      <c r="AL79" s="112"/>
      <c r="AM79" s="112"/>
    </row>
    <row r="80" spans="8:39" s="111" customFormat="1" x14ac:dyDescent="0.25">
      <c r="H80" s="112"/>
      <c r="I80" s="112"/>
      <c r="J80" s="112"/>
      <c r="K80" s="229"/>
      <c r="L80" s="112"/>
      <c r="M80" s="275"/>
      <c r="N80" s="275"/>
      <c r="O80" s="112"/>
      <c r="P80" s="112"/>
      <c r="Q80" s="112"/>
      <c r="R80" s="112"/>
      <c r="S80" s="112"/>
      <c r="T80" s="112"/>
      <c r="U80" s="112"/>
      <c r="V80" s="112"/>
      <c r="W80" s="112"/>
      <c r="X80" s="275"/>
      <c r="Y80" s="275"/>
      <c r="Z80" s="275"/>
      <c r="AA80" s="275"/>
      <c r="AB80" s="275"/>
      <c r="AC80" s="275"/>
      <c r="AD80" s="275"/>
      <c r="AE80" s="275"/>
      <c r="AF80" s="275"/>
      <c r="AG80" s="112"/>
      <c r="AH80" s="112"/>
      <c r="AI80" s="112"/>
      <c r="AJ80" s="112"/>
      <c r="AK80" s="112"/>
      <c r="AL80" s="112"/>
      <c r="AM80" s="112"/>
    </row>
    <row r="81" spans="8:39" s="111" customFormat="1" x14ac:dyDescent="0.25">
      <c r="H81" s="112"/>
      <c r="I81" s="112"/>
      <c r="J81" s="112"/>
      <c r="K81" s="229"/>
      <c r="L81" s="112"/>
      <c r="M81" s="275"/>
      <c r="N81" s="275"/>
      <c r="O81" s="112"/>
      <c r="P81" s="112"/>
      <c r="Q81" s="112"/>
      <c r="R81" s="112"/>
      <c r="S81" s="112"/>
      <c r="T81" s="112"/>
      <c r="U81" s="112"/>
      <c r="V81" s="112"/>
      <c r="W81" s="112"/>
      <c r="X81" s="275"/>
      <c r="Y81" s="275"/>
      <c r="Z81" s="275"/>
      <c r="AA81" s="275"/>
      <c r="AB81" s="275"/>
      <c r="AC81" s="275"/>
      <c r="AD81" s="275"/>
      <c r="AE81" s="275"/>
      <c r="AF81" s="275"/>
      <c r="AG81" s="112"/>
      <c r="AH81" s="112"/>
      <c r="AI81" s="112"/>
      <c r="AJ81" s="112"/>
      <c r="AK81" s="112"/>
      <c r="AL81" s="112"/>
      <c r="AM81" s="112"/>
    </row>
    <row r="82" spans="8:39" s="111" customFormat="1" x14ac:dyDescent="0.25">
      <c r="H82" s="112"/>
      <c r="I82" s="112"/>
      <c r="J82" s="112"/>
      <c r="K82" s="229"/>
      <c r="L82" s="112"/>
      <c r="M82" s="275"/>
      <c r="N82" s="275"/>
      <c r="O82" s="112"/>
      <c r="P82" s="112"/>
      <c r="Q82" s="112"/>
      <c r="R82" s="112"/>
      <c r="S82" s="112"/>
      <c r="T82" s="112"/>
      <c r="U82" s="112"/>
      <c r="V82" s="112"/>
      <c r="W82" s="112"/>
      <c r="X82" s="275"/>
      <c r="Y82" s="275"/>
      <c r="Z82" s="275"/>
      <c r="AA82" s="275"/>
      <c r="AB82" s="275"/>
      <c r="AC82" s="275"/>
      <c r="AD82" s="275"/>
      <c r="AE82" s="275"/>
      <c r="AF82" s="275"/>
      <c r="AG82" s="112"/>
      <c r="AH82" s="112"/>
      <c r="AI82" s="112"/>
      <c r="AJ82" s="112"/>
      <c r="AK82" s="112"/>
      <c r="AL82" s="112"/>
      <c r="AM82" s="112"/>
    </row>
    <row r="83" spans="8:39" s="111" customFormat="1" x14ac:dyDescent="0.25">
      <c r="H83" s="112"/>
      <c r="I83" s="112"/>
      <c r="J83" s="112"/>
      <c r="K83" s="229"/>
      <c r="L83" s="112"/>
      <c r="M83" s="275"/>
      <c r="N83" s="275"/>
      <c r="O83" s="112"/>
      <c r="P83" s="112"/>
      <c r="Q83" s="112"/>
      <c r="R83" s="112"/>
      <c r="S83" s="112"/>
      <c r="T83" s="112"/>
      <c r="U83" s="112"/>
      <c r="V83" s="112"/>
      <c r="W83" s="112"/>
      <c r="X83" s="275"/>
      <c r="Y83" s="275"/>
      <c r="Z83" s="275"/>
      <c r="AA83" s="275"/>
      <c r="AB83" s="275"/>
      <c r="AC83" s="275"/>
      <c r="AD83" s="275"/>
      <c r="AE83" s="275"/>
      <c r="AF83" s="275"/>
      <c r="AG83" s="112"/>
      <c r="AH83" s="112"/>
      <c r="AI83" s="112"/>
      <c r="AJ83" s="112"/>
      <c r="AK83" s="112"/>
      <c r="AL83" s="112"/>
      <c r="AM83" s="112"/>
    </row>
    <row r="84" spans="8:39" s="111" customFormat="1" x14ac:dyDescent="0.25">
      <c r="H84" s="112"/>
      <c r="I84" s="112"/>
      <c r="J84" s="112"/>
      <c r="K84" s="229"/>
      <c r="L84" s="112"/>
      <c r="M84" s="275"/>
      <c r="N84" s="275"/>
      <c r="O84" s="112"/>
      <c r="P84" s="112"/>
      <c r="Q84" s="112"/>
      <c r="R84" s="112"/>
      <c r="S84" s="112"/>
      <c r="T84" s="112"/>
      <c r="U84" s="112"/>
      <c r="V84" s="112"/>
      <c r="W84" s="112"/>
      <c r="X84" s="275"/>
      <c r="Y84" s="275"/>
      <c r="Z84" s="275"/>
      <c r="AA84" s="275"/>
      <c r="AB84" s="275"/>
      <c r="AC84" s="275"/>
      <c r="AD84" s="275"/>
      <c r="AE84" s="275"/>
      <c r="AF84" s="275"/>
      <c r="AG84" s="112"/>
      <c r="AH84" s="112"/>
      <c r="AI84" s="112"/>
      <c r="AJ84" s="112"/>
      <c r="AK84" s="112"/>
      <c r="AL84" s="112"/>
      <c r="AM84" s="112"/>
    </row>
    <row r="85" spans="8:39" s="111" customFormat="1" x14ac:dyDescent="0.25">
      <c r="H85" s="112"/>
      <c r="I85" s="112"/>
      <c r="J85" s="112"/>
      <c r="K85" s="229"/>
      <c r="L85" s="112"/>
      <c r="M85" s="275"/>
      <c r="N85" s="275"/>
      <c r="O85" s="112"/>
      <c r="P85" s="112"/>
      <c r="Q85" s="112"/>
      <c r="R85" s="112"/>
      <c r="S85" s="112"/>
      <c r="T85" s="112"/>
      <c r="U85" s="112"/>
      <c r="V85" s="112"/>
      <c r="W85" s="112"/>
      <c r="X85" s="275"/>
      <c r="Y85" s="275"/>
      <c r="Z85" s="275"/>
      <c r="AA85" s="275"/>
      <c r="AB85" s="275"/>
      <c r="AC85" s="275"/>
      <c r="AD85" s="275"/>
      <c r="AE85" s="275"/>
      <c r="AF85" s="275"/>
      <c r="AG85" s="112"/>
      <c r="AH85" s="112"/>
      <c r="AI85" s="112"/>
      <c r="AJ85" s="112"/>
      <c r="AK85" s="112"/>
      <c r="AL85" s="112"/>
      <c r="AM85" s="112"/>
    </row>
    <row r="86" spans="8:39" s="111" customFormat="1" x14ac:dyDescent="0.25">
      <c r="H86" s="112"/>
      <c r="I86" s="112"/>
      <c r="J86" s="112"/>
      <c r="K86" s="229"/>
      <c r="L86" s="112"/>
      <c r="M86" s="275"/>
      <c r="N86" s="275"/>
      <c r="O86" s="112"/>
      <c r="P86" s="112"/>
      <c r="Q86" s="112"/>
      <c r="R86" s="112"/>
      <c r="S86" s="112"/>
      <c r="T86" s="112"/>
      <c r="U86" s="112"/>
      <c r="V86" s="112"/>
      <c r="W86" s="112"/>
      <c r="X86" s="275"/>
      <c r="Y86" s="275"/>
      <c r="Z86" s="275"/>
      <c r="AA86" s="275"/>
      <c r="AB86" s="275"/>
      <c r="AC86" s="275"/>
      <c r="AD86" s="275"/>
      <c r="AE86" s="275"/>
      <c r="AF86" s="275"/>
      <c r="AG86" s="112"/>
      <c r="AH86" s="112"/>
      <c r="AI86" s="112"/>
      <c r="AJ86" s="112"/>
      <c r="AK86" s="112"/>
      <c r="AL86" s="112"/>
      <c r="AM86" s="112"/>
    </row>
    <row r="87" spans="8:39" s="111" customFormat="1" x14ac:dyDescent="0.25">
      <c r="H87" s="112"/>
      <c r="I87" s="112"/>
      <c r="J87" s="112"/>
      <c r="K87" s="229"/>
      <c r="L87" s="112"/>
      <c r="M87" s="275"/>
      <c r="N87" s="275"/>
      <c r="O87" s="112"/>
      <c r="P87" s="112"/>
      <c r="Q87" s="112"/>
      <c r="R87" s="112"/>
      <c r="S87" s="112"/>
      <c r="T87" s="112"/>
      <c r="U87" s="112"/>
      <c r="V87" s="112"/>
      <c r="W87" s="112"/>
      <c r="X87" s="275"/>
      <c r="Y87" s="275"/>
      <c r="Z87" s="275"/>
      <c r="AA87" s="275"/>
      <c r="AB87" s="275"/>
      <c r="AC87" s="275"/>
      <c r="AD87" s="275"/>
      <c r="AE87" s="275"/>
      <c r="AF87" s="275"/>
      <c r="AG87" s="112"/>
      <c r="AH87" s="112"/>
      <c r="AI87" s="112"/>
      <c r="AJ87" s="112"/>
      <c r="AK87" s="112"/>
      <c r="AL87" s="112"/>
      <c r="AM87" s="112"/>
    </row>
    <row r="88" spans="8:39" s="111" customFormat="1" x14ac:dyDescent="0.25">
      <c r="H88" s="112"/>
      <c r="I88" s="112"/>
      <c r="J88" s="112"/>
      <c r="K88" s="229"/>
      <c r="L88" s="112"/>
      <c r="M88" s="275"/>
      <c r="N88" s="275"/>
      <c r="O88" s="112"/>
      <c r="P88" s="112"/>
      <c r="Q88" s="112"/>
      <c r="R88" s="112"/>
      <c r="S88" s="112"/>
      <c r="T88" s="112"/>
      <c r="U88" s="112"/>
      <c r="V88" s="112"/>
      <c r="W88" s="112"/>
      <c r="X88" s="275"/>
      <c r="Y88" s="275"/>
      <c r="Z88" s="275"/>
      <c r="AA88" s="275"/>
      <c r="AB88" s="275"/>
      <c r="AC88" s="275"/>
      <c r="AD88" s="275"/>
      <c r="AE88" s="275"/>
      <c r="AF88" s="275"/>
      <c r="AG88" s="112"/>
      <c r="AH88" s="112"/>
      <c r="AI88" s="112"/>
      <c r="AJ88" s="112"/>
      <c r="AK88" s="112"/>
      <c r="AL88" s="112"/>
      <c r="AM88" s="112"/>
    </row>
    <row r="89" spans="8:39" s="111" customFormat="1" x14ac:dyDescent="0.25">
      <c r="H89" s="112"/>
      <c r="I89" s="112"/>
      <c r="J89" s="112"/>
      <c r="K89" s="229"/>
      <c r="L89" s="112"/>
      <c r="M89" s="275"/>
      <c r="N89" s="275"/>
      <c r="O89" s="112"/>
      <c r="P89" s="112"/>
      <c r="Q89" s="112"/>
      <c r="R89" s="112"/>
      <c r="S89" s="112"/>
      <c r="T89" s="112"/>
      <c r="U89" s="112"/>
      <c r="V89" s="112"/>
      <c r="W89" s="112"/>
      <c r="X89" s="275"/>
      <c r="Y89" s="275"/>
      <c r="Z89" s="275"/>
      <c r="AA89" s="275"/>
      <c r="AB89" s="275"/>
      <c r="AC89" s="275"/>
      <c r="AD89" s="275"/>
      <c r="AE89" s="275"/>
      <c r="AF89" s="275"/>
      <c r="AG89" s="112"/>
      <c r="AH89" s="112"/>
      <c r="AI89" s="112"/>
      <c r="AJ89" s="112"/>
      <c r="AK89" s="112"/>
      <c r="AL89" s="112"/>
      <c r="AM89" s="112"/>
    </row>
    <row r="90" spans="8:39" s="111" customFormat="1" x14ac:dyDescent="0.25">
      <c r="H90" s="112"/>
      <c r="I90" s="112"/>
      <c r="J90" s="112"/>
      <c r="K90" s="229"/>
      <c r="L90" s="112"/>
      <c r="M90" s="275"/>
      <c r="N90" s="275"/>
      <c r="O90" s="112"/>
      <c r="P90" s="112"/>
      <c r="Q90" s="112"/>
      <c r="R90" s="112"/>
      <c r="S90" s="112"/>
      <c r="T90" s="112"/>
      <c r="U90" s="112"/>
      <c r="V90" s="112"/>
      <c r="W90" s="112"/>
      <c r="X90" s="275"/>
      <c r="Y90" s="275"/>
      <c r="Z90" s="275"/>
      <c r="AA90" s="275"/>
      <c r="AB90" s="275"/>
      <c r="AC90" s="275"/>
      <c r="AD90" s="275"/>
      <c r="AE90" s="275"/>
      <c r="AF90" s="275"/>
      <c r="AG90" s="112"/>
      <c r="AH90" s="112"/>
      <c r="AI90" s="112"/>
      <c r="AJ90" s="112"/>
      <c r="AK90" s="112"/>
      <c r="AL90" s="112"/>
      <c r="AM90" s="112"/>
    </row>
    <row r="91" spans="8:39" s="111" customFormat="1" x14ac:dyDescent="0.25">
      <c r="H91" s="112"/>
      <c r="I91" s="112"/>
      <c r="J91" s="112"/>
      <c r="K91" s="229"/>
      <c r="L91" s="112"/>
      <c r="M91" s="275"/>
      <c r="N91" s="275"/>
      <c r="O91" s="112"/>
      <c r="P91" s="112"/>
      <c r="Q91" s="112"/>
      <c r="R91" s="112"/>
      <c r="S91" s="112"/>
      <c r="T91" s="112"/>
      <c r="U91" s="112"/>
      <c r="V91" s="112"/>
      <c r="W91" s="112"/>
      <c r="X91" s="275"/>
      <c r="Y91" s="275"/>
      <c r="Z91" s="275"/>
      <c r="AA91" s="275"/>
      <c r="AB91" s="275"/>
      <c r="AC91" s="275"/>
      <c r="AD91" s="275"/>
      <c r="AE91" s="275"/>
      <c r="AF91" s="275"/>
      <c r="AG91" s="112"/>
      <c r="AH91" s="112"/>
      <c r="AI91" s="112"/>
      <c r="AJ91" s="112"/>
      <c r="AK91" s="112"/>
      <c r="AL91" s="112"/>
      <c r="AM91" s="112"/>
    </row>
    <row r="92" spans="8:39" s="111" customFormat="1" x14ac:dyDescent="0.25">
      <c r="H92" s="112"/>
      <c r="I92" s="112"/>
      <c r="J92" s="112"/>
      <c r="K92" s="229"/>
      <c r="L92" s="112"/>
      <c r="M92" s="275"/>
      <c r="N92" s="275"/>
      <c r="O92" s="112"/>
      <c r="P92" s="112"/>
      <c r="Q92" s="112"/>
      <c r="R92" s="112"/>
      <c r="S92" s="112"/>
      <c r="T92" s="112"/>
      <c r="U92" s="112"/>
      <c r="V92" s="112"/>
      <c r="W92" s="112"/>
      <c r="X92" s="275"/>
      <c r="Y92" s="275"/>
      <c r="Z92" s="275"/>
      <c r="AA92" s="275"/>
      <c r="AB92" s="275"/>
      <c r="AC92" s="275"/>
      <c r="AD92" s="275"/>
      <c r="AE92" s="275"/>
      <c r="AF92" s="275"/>
      <c r="AG92" s="112"/>
      <c r="AH92" s="112"/>
      <c r="AI92" s="112"/>
      <c r="AJ92" s="112"/>
      <c r="AK92" s="112"/>
      <c r="AL92" s="112"/>
      <c r="AM92" s="112"/>
    </row>
    <row r="93" spans="8:39" s="111" customFormat="1" x14ac:dyDescent="0.25">
      <c r="H93" s="112"/>
      <c r="I93" s="112"/>
      <c r="J93" s="112"/>
      <c r="K93" s="229"/>
      <c r="L93" s="112"/>
      <c r="M93" s="275"/>
      <c r="N93" s="275"/>
      <c r="O93" s="112"/>
      <c r="P93" s="112"/>
      <c r="Q93" s="112"/>
      <c r="R93" s="112"/>
      <c r="S93" s="112"/>
      <c r="T93" s="112"/>
      <c r="U93" s="112"/>
      <c r="V93" s="112"/>
      <c r="W93" s="112"/>
      <c r="X93" s="275"/>
      <c r="Y93" s="275"/>
      <c r="Z93" s="275"/>
      <c r="AA93" s="275"/>
      <c r="AB93" s="275"/>
      <c r="AC93" s="275"/>
      <c r="AD93" s="275"/>
      <c r="AE93" s="275"/>
      <c r="AF93" s="275"/>
      <c r="AG93" s="112"/>
      <c r="AH93" s="112"/>
      <c r="AI93" s="112"/>
      <c r="AJ93" s="112"/>
      <c r="AK93" s="112"/>
      <c r="AL93" s="112"/>
      <c r="AM93" s="112"/>
    </row>
    <row r="94" spans="8:39" s="111" customFormat="1" x14ac:dyDescent="0.25">
      <c r="H94" s="112"/>
      <c r="I94" s="112"/>
      <c r="J94" s="112"/>
      <c r="K94" s="229"/>
      <c r="L94" s="112"/>
      <c r="M94" s="275"/>
      <c r="N94" s="275"/>
      <c r="O94" s="112"/>
      <c r="P94" s="112"/>
      <c r="Q94" s="112"/>
      <c r="R94" s="112"/>
      <c r="S94" s="112"/>
      <c r="T94" s="112"/>
      <c r="U94" s="112"/>
      <c r="V94" s="112"/>
      <c r="W94" s="112"/>
      <c r="X94" s="275"/>
      <c r="Y94" s="275"/>
      <c r="Z94" s="275"/>
      <c r="AA94" s="275"/>
      <c r="AB94" s="275"/>
      <c r="AC94" s="275"/>
      <c r="AD94" s="275"/>
      <c r="AE94" s="275"/>
      <c r="AF94" s="275"/>
      <c r="AG94" s="112"/>
      <c r="AH94" s="112"/>
      <c r="AI94" s="112"/>
      <c r="AJ94" s="112"/>
      <c r="AK94" s="112"/>
      <c r="AL94" s="112"/>
      <c r="AM94" s="112"/>
    </row>
    <row r="95" spans="8:39" s="111" customFormat="1" x14ac:dyDescent="0.25">
      <c r="H95" s="112"/>
      <c r="I95" s="112"/>
      <c r="J95" s="112"/>
      <c r="K95" s="229"/>
      <c r="L95" s="112"/>
      <c r="M95" s="275"/>
      <c r="N95" s="275"/>
      <c r="O95" s="112"/>
      <c r="P95" s="112"/>
      <c r="Q95" s="112"/>
      <c r="R95" s="112"/>
      <c r="S95" s="112"/>
      <c r="T95" s="112"/>
      <c r="U95" s="112"/>
      <c r="V95" s="112"/>
      <c r="W95" s="112"/>
      <c r="X95" s="275"/>
      <c r="Y95" s="275"/>
      <c r="Z95" s="275"/>
      <c r="AA95" s="275"/>
      <c r="AB95" s="275"/>
      <c r="AC95" s="275"/>
      <c r="AD95" s="275"/>
      <c r="AE95" s="275"/>
      <c r="AF95" s="275"/>
      <c r="AG95" s="112"/>
      <c r="AH95" s="112"/>
      <c r="AI95" s="112"/>
      <c r="AJ95" s="112"/>
      <c r="AK95" s="112"/>
      <c r="AL95" s="112"/>
      <c r="AM95" s="112"/>
    </row>
    <row r="96" spans="8:39" s="111" customFormat="1" x14ac:dyDescent="0.25">
      <c r="H96" s="112"/>
      <c r="I96" s="112"/>
      <c r="J96" s="112"/>
      <c r="K96" s="229"/>
      <c r="L96" s="112"/>
      <c r="M96" s="275"/>
      <c r="N96" s="275"/>
      <c r="O96" s="112"/>
      <c r="P96" s="112"/>
      <c r="Q96" s="112"/>
      <c r="R96" s="112"/>
      <c r="S96" s="112"/>
      <c r="T96" s="112"/>
      <c r="U96" s="112"/>
      <c r="V96" s="112"/>
      <c r="W96" s="112"/>
      <c r="X96" s="275"/>
      <c r="Y96" s="275"/>
      <c r="Z96" s="275"/>
      <c r="AA96" s="275"/>
      <c r="AB96" s="275"/>
      <c r="AC96" s="275"/>
      <c r="AD96" s="275"/>
      <c r="AE96" s="275"/>
      <c r="AF96" s="275"/>
      <c r="AG96" s="112"/>
      <c r="AH96" s="112"/>
      <c r="AI96" s="112"/>
      <c r="AJ96" s="112"/>
      <c r="AK96" s="112"/>
      <c r="AL96" s="112"/>
      <c r="AM96" s="112"/>
    </row>
    <row r="97" spans="8:39" s="111" customFormat="1" x14ac:dyDescent="0.25">
      <c r="H97" s="112"/>
      <c r="I97" s="112"/>
      <c r="J97" s="112"/>
      <c r="K97" s="229"/>
      <c r="L97" s="112"/>
      <c r="M97" s="275"/>
      <c r="N97" s="275"/>
      <c r="O97" s="112"/>
      <c r="P97" s="112"/>
      <c r="Q97" s="112"/>
      <c r="R97" s="112"/>
      <c r="S97" s="112"/>
      <c r="T97" s="112"/>
      <c r="U97" s="112"/>
      <c r="V97" s="112"/>
      <c r="W97" s="112"/>
      <c r="X97" s="275"/>
      <c r="Y97" s="275"/>
      <c r="Z97" s="275"/>
      <c r="AA97" s="275"/>
      <c r="AB97" s="275"/>
      <c r="AC97" s="275"/>
      <c r="AD97" s="275"/>
      <c r="AE97" s="275"/>
      <c r="AF97" s="275"/>
      <c r="AG97" s="112"/>
      <c r="AH97" s="112"/>
      <c r="AI97" s="112"/>
      <c r="AJ97" s="112"/>
      <c r="AK97" s="112"/>
      <c r="AL97" s="112"/>
      <c r="AM97" s="112"/>
    </row>
    <row r="98" spans="8:39" s="111" customFormat="1" x14ac:dyDescent="0.25">
      <c r="H98" s="112"/>
      <c r="I98" s="112"/>
      <c r="J98" s="112"/>
      <c r="K98" s="229"/>
      <c r="L98" s="112"/>
      <c r="M98" s="275"/>
      <c r="N98" s="275"/>
      <c r="O98" s="112"/>
      <c r="P98" s="112"/>
      <c r="Q98" s="112"/>
      <c r="R98" s="112"/>
      <c r="S98" s="112"/>
      <c r="T98" s="112"/>
      <c r="U98" s="112"/>
      <c r="V98" s="112"/>
      <c r="W98" s="112"/>
      <c r="X98" s="275"/>
      <c r="Y98" s="275"/>
      <c r="Z98" s="275"/>
      <c r="AA98" s="275"/>
      <c r="AB98" s="275"/>
      <c r="AC98" s="275"/>
      <c r="AD98" s="275"/>
      <c r="AE98" s="275"/>
      <c r="AF98" s="275"/>
      <c r="AG98" s="112"/>
      <c r="AH98" s="112"/>
      <c r="AI98" s="112"/>
      <c r="AJ98" s="112"/>
      <c r="AK98" s="112"/>
      <c r="AL98" s="112"/>
      <c r="AM98" s="112"/>
    </row>
    <row r="99" spans="8:39" s="111" customFormat="1" x14ac:dyDescent="0.25">
      <c r="H99" s="112"/>
      <c r="I99" s="112"/>
      <c r="J99" s="112"/>
      <c r="K99" s="229"/>
      <c r="L99" s="112"/>
      <c r="M99" s="275"/>
      <c r="N99" s="275"/>
      <c r="O99" s="112"/>
      <c r="P99" s="112"/>
      <c r="Q99" s="112"/>
      <c r="R99" s="112"/>
      <c r="S99" s="112"/>
      <c r="T99" s="112"/>
      <c r="U99" s="112"/>
      <c r="V99" s="112"/>
      <c r="W99" s="112"/>
      <c r="X99" s="275"/>
      <c r="Y99" s="275"/>
      <c r="Z99" s="275"/>
      <c r="AA99" s="275"/>
      <c r="AB99" s="275"/>
      <c r="AC99" s="275"/>
      <c r="AD99" s="275"/>
      <c r="AE99" s="275"/>
      <c r="AF99" s="275"/>
      <c r="AG99" s="112"/>
      <c r="AH99" s="112"/>
      <c r="AI99" s="112"/>
      <c r="AJ99" s="112"/>
      <c r="AK99" s="112"/>
      <c r="AL99" s="112"/>
      <c r="AM99" s="112"/>
    </row>
    <row r="100" spans="8:39" s="111" customFormat="1" x14ac:dyDescent="0.25">
      <c r="H100" s="112"/>
      <c r="I100" s="112"/>
      <c r="J100" s="112"/>
      <c r="K100" s="229"/>
      <c r="L100" s="112"/>
      <c r="M100" s="275"/>
      <c r="N100" s="275"/>
      <c r="O100" s="112"/>
      <c r="P100" s="112"/>
      <c r="Q100" s="112"/>
      <c r="R100" s="112"/>
      <c r="S100" s="112"/>
      <c r="T100" s="112"/>
      <c r="U100" s="112"/>
      <c r="V100" s="112"/>
      <c r="W100" s="112"/>
      <c r="X100" s="275"/>
      <c r="Y100" s="275"/>
      <c r="Z100" s="275"/>
      <c r="AA100" s="275"/>
      <c r="AB100" s="275"/>
      <c r="AC100" s="275"/>
      <c r="AD100" s="275"/>
      <c r="AE100" s="275"/>
      <c r="AF100" s="275"/>
      <c r="AG100" s="112"/>
      <c r="AH100" s="112"/>
      <c r="AI100" s="112"/>
      <c r="AJ100" s="112"/>
      <c r="AK100" s="112"/>
      <c r="AL100" s="112"/>
      <c r="AM100" s="112"/>
    </row>
    <row r="101" spans="8:39" s="111" customFormat="1" x14ac:dyDescent="0.25">
      <c r="H101" s="112"/>
      <c r="I101" s="112"/>
      <c r="J101" s="112"/>
      <c r="K101" s="229"/>
      <c r="L101" s="112"/>
      <c r="M101" s="275"/>
      <c r="N101" s="275"/>
      <c r="O101" s="112"/>
      <c r="P101" s="112"/>
      <c r="Q101" s="112"/>
      <c r="R101" s="112"/>
      <c r="S101" s="112"/>
      <c r="T101" s="112"/>
      <c r="U101" s="112"/>
      <c r="V101" s="112"/>
      <c r="W101" s="112"/>
      <c r="X101" s="275"/>
      <c r="Y101" s="275"/>
      <c r="Z101" s="275"/>
      <c r="AA101" s="275"/>
      <c r="AB101" s="275"/>
      <c r="AC101" s="275"/>
      <c r="AD101" s="275"/>
      <c r="AE101" s="275"/>
      <c r="AF101" s="275"/>
      <c r="AG101" s="112"/>
      <c r="AH101" s="112"/>
      <c r="AI101" s="112"/>
      <c r="AJ101" s="112"/>
      <c r="AK101" s="112"/>
      <c r="AL101" s="112"/>
      <c r="AM101" s="112"/>
    </row>
    <row r="102" spans="8:39" s="111" customFormat="1" x14ac:dyDescent="0.25">
      <c r="H102" s="112"/>
      <c r="I102" s="112"/>
      <c r="J102" s="112"/>
      <c r="K102" s="229"/>
      <c r="L102" s="112"/>
      <c r="M102" s="275"/>
      <c r="N102" s="275"/>
      <c r="O102" s="112"/>
      <c r="P102" s="112"/>
      <c r="Q102" s="112"/>
      <c r="R102" s="112"/>
      <c r="S102" s="112"/>
      <c r="T102" s="112"/>
      <c r="U102" s="112"/>
      <c r="V102" s="112"/>
      <c r="W102" s="112"/>
      <c r="X102" s="275"/>
      <c r="Y102" s="275"/>
      <c r="Z102" s="275"/>
      <c r="AA102" s="275"/>
      <c r="AB102" s="275"/>
      <c r="AC102" s="275"/>
      <c r="AD102" s="275"/>
      <c r="AE102" s="275"/>
      <c r="AF102" s="275"/>
      <c r="AG102" s="112"/>
      <c r="AH102" s="112"/>
      <c r="AI102" s="112"/>
      <c r="AJ102" s="112"/>
      <c r="AK102" s="112"/>
      <c r="AL102" s="112"/>
      <c r="AM102" s="112"/>
    </row>
    <row r="103" spans="8:39" s="111" customFormat="1" x14ac:dyDescent="0.25">
      <c r="H103" s="112"/>
      <c r="I103" s="112"/>
      <c r="J103" s="112"/>
      <c r="K103" s="229"/>
      <c r="L103" s="112"/>
      <c r="M103" s="275"/>
      <c r="N103" s="275"/>
      <c r="O103" s="112"/>
      <c r="P103" s="112"/>
      <c r="Q103" s="112"/>
      <c r="R103" s="112"/>
      <c r="S103" s="112"/>
      <c r="T103" s="112"/>
      <c r="U103" s="112"/>
      <c r="V103" s="112"/>
      <c r="W103" s="112"/>
      <c r="X103" s="275"/>
      <c r="Y103" s="275"/>
      <c r="Z103" s="275"/>
      <c r="AA103" s="275"/>
      <c r="AB103" s="275"/>
      <c r="AC103" s="275"/>
      <c r="AD103" s="275"/>
      <c r="AE103" s="275"/>
      <c r="AF103" s="275"/>
      <c r="AG103" s="112"/>
      <c r="AH103" s="112"/>
      <c r="AI103" s="112"/>
      <c r="AJ103" s="112"/>
      <c r="AK103" s="112"/>
      <c r="AL103" s="112"/>
      <c r="AM103" s="112"/>
    </row>
    <row r="104" spans="8:39" s="111" customFormat="1" x14ac:dyDescent="0.25">
      <c r="H104" s="112"/>
      <c r="I104" s="112"/>
      <c r="J104" s="112"/>
      <c r="K104" s="229"/>
      <c r="L104" s="112"/>
      <c r="M104" s="275"/>
      <c r="N104" s="275"/>
      <c r="O104" s="112"/>
      <c r="P104" s="112"/>
      <c r="Q104" s="112"/>
      <c r="R104" s="112"/>
      <c r="S104" s="112"/>
      <c r="T104" s="112"/>
      <c r="U104" s="112"/>
      <c r="V104" s="112"/>
      <c r="W104" s="112"/>
      <c r="X104" s="275"/>
      <c r="Y104" s="275"/>
      <c r="Z104" s="275"/>
      <c r="AA104" s="275"/>
      <c r="AB104" s="275"/>
      <c r="AC104" s="275"/>
      <c r="AD104" s="275"/>
      <c r="AE104" s="275"/>
      <c r="AF104" s="275"/>
      <c r="AG104" s="112"/>
      <c r="AH104" s="112"/>
      <c r="AI104" s="112"/>
      <c r="AJ104" s="112"/>
      <c r="AK104" s="112"/>
      <c r="AL104" s="112"/>
      <c r="AM104" s="112"/>
    </row>
    <row r="105" spans="8:39" s="111" customFormat="1" x14ac:dyDescent="0.25">
      <c r="H105" s="112"/>
      <c r="I105" s="112"/>
      <c r="J105" s="112"/>
      <c r="K105" s="229"/>
      <c r="L105" s="112"/>
      <c r="M105" s="275"/>
      <c r="N105" s="275"/>
      <c r="O105" s="112"/>
      <c r="P105" s="112"/>
      <c r="Q105" s="112"/>
      <c r="R105" s="112"/>
      <c r="S105" s="112"/>
      <c r="T105" s="112"/>
      <c r="U105" s="112"/>
      <c r="V105" s="112"/>
      <c r="W105" s="112"/>
      <c r="X105" s="275"/>
      <c r="Y105" s="275"/>
      <c r="Z105" s="275"/>
      <c r="AA105" s="275"/>
      <c r="AB105" s="275"/>
      <c r="AC105" s="275"/>
      <c r="AD105" s="275"/>
      <c r="AE105" s="275"/>
      <c r="AF105" s="275"/>
      <c r="AG105" s="112"/>
      <c r="AH105" s="112"/>
      <c r="AI105" s="112"/>
      <c r="AJ105" s="112"/>
      <c r="AK105" s="112"/>
      <c r="AL105" s="112"/>
      <c r="AM105" s="112"/>
    </row>
    <row r="106" spans="8:39" s="111" customFormat="1" x14ac:dyDescent="0.25">
      <c r="H106" s="112"/>
      <c r="I106" s="112"/>
      <c r="J106" s="112"/>
      <c r="K106" s="229"/>
      <c r="L106" s="112"/>
      <c r="M106" s="275"/>
      <c r="N106" s="275"/>
      <c r="O106" s="112"/>
      <c r="P106" s="112"/>
      <c r="Q106" s="112"/>
      <c r="R106" s="112"/>
      <c r="S106" s="112"/>
      <c r="T106" s="112"/>
      <c r="U106" s="112"/>
      <c r="V106" s="112"/>
      <c r="W106" s="112"/>
      <c r="X106" s="275"/>
      <c r="Y106" s="275"/>
      <c r="Z106" s="275"/>
      <c r="AA106" s="275"/>
      <c r="AB106" s="275"/>
      <c r="AC106" s="275"/>
      <c r="AD106" s="275"/>
      <c r="AE106" s="275"/>
      <c r="AF106" s="275"/>
      <c r="AG106" s="112"/>
      <c r="AH106" s="112"/>
      <c r="AI106" s="112"/>
      <c r="AJ106" s="112"/>
      <c r="AK106" s="112"/>
      <c r="AL106" s="112"/>
      <c r="AM106" s="112"/>
    </row>
    <row r="107" spans="8:39" s="111" customFormat="1" x14ac:dyDescent="0.25">
      <c r="H107" s="112"/>
      <c r="I107" s="112"/>
      <c r="J107" s="112"/>
      <c r="K107" s="229"/>
      <c r="L107" s="112"/>
      <c r="M107" s="275"/>
      <c r="N107" s="275"/>
      <c r="O107" s="112"/>
      <c r="P107" s="112"/>
      <c r="Q107" s="112"/>
      <c r="R107" s="112"/>
      <c r="S107" s="112"/>
      <c r="T107" s="112"/>
      <c r="U107" s="112"/>
      <c r="V107" s="112"/>
      <c r="W107" s="112"/>
      <c r="X107" s="275"/>
      <c r="Y107" s="275"/>
      <c r="Z107" s="275"/>
      <c r="AA107" s="275"/>
      <c r="AB107" s="275"/>
      <c r="AC107" s="275"/>
      <c r="AD107" s="275"/>
      <c r="AE107" s="275"/>
      <c r="AF107" s="275"/>
      <c r="AG107" s="112"/>
      <c r="AH107" s="112"/>
      <c r="AI107" s="112"/>
      <c r="AJ107" s="112"/>
      <c r="AK107" s="112"/>
      <c r="AL107" s="112"/>
      <c r="AM107" s="112"/>
    </row>
    <row r="108" spans="8:39" s="111" customFormat="1" x14ac:dyDescent="0.25">
      <c r="H108" s="112"/>
      <c r="I108" s="112"/>
      <c r="J108" s="112"/>
      <c r="K108" s="229"/>
      <c r="L108" s="112"/>
      <c r="M108" s="275"/>
      <c r="N108" s="275"/>
      <c r="O108" s="112"/>
      <c r="P108" s="112"/>
      <c r="Q108" s="112"/>
      <c r="R108" s="112"/>
      <c r="S108" s="112"/>
      <c r="T108" s="112"/>
      <c r="U108" s="112"/>
      <c r="V108" s="112"/>
      <c r="W108" s="112"/>
      <c r="X108" s="275"/>
      <c r="Y108" s="275"/>
      <c r="Z108" s="275"/>
      <c r="AA108" s="275"/>
      <c r="AB108" s="275"/>
      <c r="AC108" s="275"/>
      <c r="AD108" s="275"/>
      <c r="AE108" s="275"/>
      <c r="AF108" s="275"/>
      <c r="AG108" s="112"/>
      <c r="AH108" s="112"/>
      <c r="AI108" s="112"/>
      <c r="AJ108" s="112"/>
      <c r="AK108" s="112"/>
      <c r="AL108" s="112"/>
      <c r="AM108" s="112"/>
    </row>
    <row r="109" spans="8:39" s="111" customFormat="1" x14ac:dyDescent="0.25">
      <c r="H109" s="112"/>
      <c r="I109" s="112"/>
      <c r="J109" s="112"/>
      <c r="K109" s="229"/>
      <c r="L109" s="112"/>
      <c r="M109" s="275"/>
      <c r="N109" s="275"/>
      <c r="O109" s="112"/>
      <c r="P109" s="112"/>
      <c r="Q109" s="112"/>
      <c r="R109" s="112"/>
      <c r="S109" s="112"/>
      <c r="T109" s="112"/>
      <c r="U109" s="112"/>
      <c r="V109" s="112"/>
      <c r="W109" s="112"/>
      <c r="X109" s="275"/>
      <c r="Y109" s="275"/>
      <c r="Z109" s="275"/>
      <c r="AA109" s="275"/>
      <c r="AB109" s="275"/>
      <c r="AC109" s="275"/>
      <c r="AD109" s="275"/>
      <c r="AE109" s="275"/>
      <c r="AF109" s="275"/>
      <c r="AG109" s="112"/>
      <c r="AH109" s="112"/>
      <c r="AI109" s="112"/>
      <c r="AJ109" s="112"/>
      <c r="AK109" s="112"/>
      <c r="AL109" s="112"/>
      <c r="AM109" s="112"/>
    </row>
    <row r="110" spans="8:39" s="111" customFormat="1" x14ac:dyDescent="0.25">
      <c r="H110" s="112"/>
      <c r="I110" s="112"/>
      <c r="J110" s="112"/>
      <c r="K110" s="229"/>
      <c r="L110" s="112"/>
      <c r="M110" s="275"/>
      <c r="N110" s="275"/>
      <c r="O110" s="112"/>
      <c r="P110" s="112"/>
      <c r="Q110" s="112"/>
      <c r="R110" s="112"/>
      <c r="S110" s="112"/>
      <c r="T110" s="112"/>
      <c r="U110" s="112"/>
      <c r="V110" s="112"/>
      <c r="W110" s="112"/>
      <c r="X110" s="275"/>
      <c r="Y110" s="275"/>
      <c r="Z110" s="275"/>
      <c r="AA110" s="275"/>
      <c r="AB110" s="275"/>
      <c r="AC110" s="275"/>
      <c r="AD110" s="275"/>
      <c r="AE110" s="275"/>
      <c r="AF110" s="275"/>
      <c r="AG110" s="112"/>
      <c r="AH110" s="112"/>
      <c r="AI110" s="112"/>
      <c r="AJ110" s="112"/>
      <c r="AK110" s="112"/>
      <c r="AL110" s="112"/>
      <c r="AM110" s="112"/>
    </row>
    <row r="111" spans="8:39" s="111" customFormat="1" x14ac:dyDescent="0.25">
      <c r="H111" s="112"/>
      <c r="I111" s="112"/>
      <c r="J111" s="112"/>
      <c r="K111" s="229"/>
      <c r="L111" s="112"/>
      <c r="M111" s="275"/>
      <c r="N111" s="275"/>
      <c r="O111" s="112"/>
      <c r="P111" s="112"/>
      <c r="Q111" s="112"/>
      <c r="R111" s="112"/>
      <c r="S111" s="112"/>
      <c r="T111" s="112"/>
      <c r="U111" s="112"/>
      <c r="V111" s="112"/>
      <c r="W111" s="112"/>
      <c r="X111" s="275"/>
      <c r="Y111" s="275"/>
      <c r="Z111" s="275"/>
      <c r="AA111" s="275"/>
      <c r="AB111" s="275"/>
      <c r="AC111" s="275"/>
      <c r="AD111" s="275"/>
      <c r="AE111" s="275"/>
      <c r="AF111" s="275"/>
      <c r="AG111" s="112"/>
      <c r="AH111" s="112"/>
      <c r="AI111" s="112"/>
      <c r="AJ111" s="112"/>
      <c r="AK111" s="112"/>
      <c r="AL111" s="112"/>
      <c r="AM111" s="112"/>
    </row>
    <row r="112" spans="8:39" s="111" customFormat="1" x14ac:dyDescent="0.25">
      <c r="H112" s="112"/>
      <c r="I112" s="112"/>
      <c r="J112" s="112"/>
      <c r="K112" s="229"/>
      <c r="L112" s="112"/>
      <c r="M112" s="275"/>
      <c r="N112" s="275"/>
      <c r="O112" s="112"/>
      <c r="P112" s="112"/>
      <c r="Q112" s="112"/>
      <c r="R112" s="112"/>
      <c r="S112" s="112"/>
      <c r="T112" s="112"/>
      <c r="U112" s="112"/>
      <c r="V112" s="112"/>
      <c r="W112" s="112"/>
      <c r="X112" s="275"/>
      <c r="Y112" s="275"/>
      <c r="Z112" s="275"/>
      <c r="AA112" s="275"/>
      <c r="AB112" s="275"/>
      <c r="AC112" s="275"/>
      <c r="AD112" s="275"/>
      <c r="AE112" s="275"/>
      <c r="AF112" s="275"/>
      <c r="AG112" s="112"/>
      <c r="AH112" s="112"/>
      <c r="AI112" s="112"/>
      <c r="AJ112" s="112"/>
      <c r="AK112" s="112"/>
      <c r="AL112" s="112"/>
      <c r="AM112" s="112"/>
    </row>
    <row r="113" spans="8:39" s="111" customFormat="1" x14ac:dyDescent="0.25">
      <c r="H113" s="112"/>
      <c r="I113" s="112"/>
      <c r="J113" s="112"/>
      <c r="K113" s="229"/>
      <c r="L113" s="112"/>
      <c r="M113" s="275"/>
      <c r="N113" s="275"/>
      <c r="O113" s="112"/>
      <c r="P113" s="112"/>
      <c r="Q113" s="112"/>
      <c r="R113" s="112"/>
      <c r="S113" s="112"/>
      <c r="T113" s="112"/>
      <c r="U113" s="112"/>
      <c r="V113" s="112"/>
      <c r="W113" s="112"/>
      <c r="X113" s="275"/>
      <c r="Y113" s="275"/>
      <c r="Z113" s="275"/>
      <c r="AA113" s="275"/>
      <c r="AB113" s="275"/>
      <c r="AC113" s="275"/>
      <c r="AD113" s="275"/>
      <c r="AE113" s="275"/>
      <c r="AF113" s="275"/>
      <c r="AG113" s="112"/>
      <c r="AH113" s="112"/>
      <c r="AI113" s="112"/>
      <c r="AJ113" s="112"/>
      <c r="AK113" s="112"/>
      <c r="AL113" s="112"/>
      <c r="AM113" s="112"/>
    </row>
    <row r="114" spans="8:39" s="111" customFormat="1" x14ac:dyDescent="0.25">
      <c r="H114" s="112"/>
      <c r="I114" s="112"/>
      <c r="J114" s="112"/>
      <c r="K114" s="229"/>
      <c r="L114" s="112"/>
      <c r="M114" s="275"/>
      <c r="N114" s="275"/>
      <c r="O114" s="112"/>
      <c r="P114" s="112"/>
      <c r="Q114" s="112"/>
      <c r="R114" s="112"/>
      <c r="S114" s="112"/>
      <c r="T114" s="112"/>
      <c r="U114" s="112"/>
      <c r="V114" s="112"/>
      <c r="W114" s="112"/>
      <c r="X114" s="275"/>
      <c r="Y114" s="275"/>
      <c r="Z114" s="275"/>
      <c r="AA114" s="275"/>
      <c r="AB114" s="275"/>
      <c r="AC114" s="275"/>
      <c r="AD114" s="275"/>
      <c r="AE114" s="275"/>
      <c r="AF114" s="275"/>
      <c r="AG114" s="112"/>
      <c r="AH114" s="112"/>
      <c r="AI114" s="112"/>
      <c r="AJ114" s="112"/>
      <c r="AK114" s="112"/>
      <c r="AL114" s="112"/>
      <c r="AM114" s="112"/>
    </row>
    <row r="115" spans="8:39" s="111" customFormat="1" x14ac:dyDescent="0.25">
      <c r="H115" s="112"/>
      <c r="I115" s="112"/>
      <c r="J115" s="112"/>
      <c r="K115" s="229"/>
      <c r="L115" s="112"/>
      <c r="M115" s="275"/>
      <c r="N115" s="275"/>
      <c r="O115" s="112"/>
      <c r="P115" s="112"/>
      <c r="Q115" s="112"/>
      <c r="R115" s="112"/>
      <c r="S115" s="112"/>
      <c r="T115" s="112"/>
      <c r="U115" s="112"/>
      <c r="V115" s="112"/>
      <c r="W115" s="112"/>
      <c r="X115" s="275"/>
      <c r="Y115" s="275"/>
      <c r="Z115" s="275"/>
      <c r="AA115" s="275"/>
      <c r="AB115" s="275"/>
      <c r="AC115" s="275"/>
      <c r="AD115" s="275"/>
      <c r="AE115" s="275"/>
      <c r="AF115" s="275"/>
      <c r="AG115" s="112"/>
      <c r="AH115" s="112"/>
      <c r="AI115" s="112"/>
      <c r="AJ115" s="112"/>
      <c r="AK115" s="112"/>
      <c r="AL115" s="112"/>
      <c r="AM115" s="112"/>
    </row>
    <row r="116" spans="8:39" s="111" customFormat="1" x14ac:dyDescent="0.25">
      <c r="H116" s="112"/>
      <c r="I116" s="112"/>
      <c r="J116" s="112"/>
      <c r="K116" s="229"/>
      <c r="L116" s="112"/>
      <c r="M116" s="275"/>
      <c r="N116" s="275"/>
      <c r="O116" s="112"/>
      <c r="P116" s="112"/>
      <c r="Q116" s="112"/>
      <c r="R116" s="112"/>
      <c r="S116" s="112"/>
      <c r="T116" s="112"/>
      <c r="U116" s="112"/>
      <c r="V116" s="112"/>
      <c r="W116" s="112"/>
      <c r="X116" s="275"/>
      <c r="Y116" s="275"/>
      <c r="Z116" s="275"/>
      <c r="AA116" s="275"/>
      <c r="AB116" s="275"/>
      <c r="AC116" s="275"/>
      <c r="AD116" s="275"/>
      <c r="AE116" s="275"/>
      <c r="AF116" s="275"/>
      <c r="AG116" s="112"/>
      <c r="AH116" s="112"/>
      <c r="AI116" s="112"/>
      <c r="AJ116" s="112"/>
      <c r="AK116" s="112"/>
      <c r="AL116" s="112"/>
      <c r="AM116" s="112"/>
    </row>
    <row r="117" spans="8:39" s="111" customFormat="1" x14ac:dyDescent="0.25">
      <c r="H117" s="112"/>
      <c r="I117" s="112"/>
      <c r="J117" s="112"/>
      <c r="K117" s="229"/>
      <c r="L117" s="112"/>
      <c r="M117" s="275"/>
      <c r="N117" s="275"/>
      <c r="O117" s="112"/>
      <c r="P117" s="112"/>
      <c r="Q117" s="112"/>
      <c r="R117" s="112"/>
      <c r="S117" s="112"/>
      <c r="T117" s="112"/>
      <c r="U117" s="112"/>
      <c r="V117" s="112"/>
      <c r="W117" s="112"/>
      <c r="X117" s="275"/>
      <c r="Y117" s="275"/>
      <c r="Z117" s="275"/>
      <c r="AA117" s="275"/>
      <c r="AB117" s="275"/>
      <c r="AC117" s="275"/>
      <c r="AD117" s="275"/>
      <c r="AE117" s="275"/>
      <c r="AF117" s="275"/>
      <c r="AG117" s="112"/>
      <c r="AH117" s="112"/>
      <c r="AI117" s="112"/>
      <c r="AJ117" s="112"/>
      <c r="AK117" s="112"/>
      <c r="AL117" s="112"/>
      <c r="AM117" s="112"/>
    </row>
    <row r="118" spans="8:39" s="111" customFormat="1" x14ac:dyDescent="0.25">
      <c r="H118" s="112"/>
      <c r="I118" s="112"/>
      <c r="J118" s="112"/>
      <c r="K118" s="229"/>
      <c r="L118" s="112"/>
      <c r="M118" s="275"/>
      <c r="N118" s="275"/>
      <c r="O118" s="112"/>
      <c r="P118" s="112"/>
      <c r="Q118" s="112"/>
      <c r="R118" s="112"/>
      <c r="S118" s="112"/>
      <c r="T118" s="112"/>
      <c r="U118" s="112"/>
      <c r="V118" s="112"/>
      <c r="W118" s="112"/>
      <c r="X118" s="275"/>
      <c r="Y118" s="275"/>
      <c r="Z118" s="275"/>
      <c r="AA118" s="275"/>
      <c r="AB118" s="275"/>
      <c r="AC118" s="275"/>
      <c r="AD118" s="275"/>
      <c r="AE118" s="275"/>
      <c r="AF118" s="275"/>
      <c r="AG118" s="112"/>
      <c r="AH118" s="112"/>
      <c r="AI118" s="112"/>
      <c r="AJ118" s="112"/>
      <c r="AK118" s="112"/>
      <c r="AL118" s="112"/>
      <c r="AM118" s="112"/>
    </row>
    <row r="119" spans="8:39" s="111" customFormat="1" x14ac:dyDescent="0.25">
      <c r="H119" s="112"/>
      <c r="I119" s="112"/>
      <c r="J119" s="112"/>
      <c r="K119" s="229"/>
      <c r="L119" s="112"/>
      <c r="M119" s="275"/>
      <c r="N119" s="275"/>
      <c r="O119" s="112"/>
      <c r="P119" s="112"/>
      <c r="Q119" s="112"/>
      <c r="R119" s="112"/>
      <c r="S119" s="112"/>
      <c r="T119" s="112"/>
      <c r="U119" s="112"/>
      <c r="V119" s="112"/>
      <c r="W119" s="112"/>
      <c r="X119" s="275"/>
      <c r="Y119" s="275"/>
      <c r="Z119" s="275"/>
      <c r="AA119" s="275"/>
      <c r="AB119" s="275"/>
      <c r="AC119" s="275"/>
      <c r="AD119" s="275"/>
      <c r="AE119" s="275"/>
      <c r="AF119" s="275"/>
      <c r="AG119" s="112"/>
      <c r="AH119" s="112"/>
      <c r="AI119" s="112"/>
      <c r="AJ119" s="112"/>
      <c r="AK119" s="112"/>
      <c r="AL119" s="112"/>
      <c r="AM119" s="112"/>
    </row>
    <row r="120" spans="8:39" s="111" customFormat="1" x14ac:dyDescent="0.25">
      <c r="H120" s="112"/>
      <c r="I120" s="112"/>
      <c r="J120" s="112"/>
      <c r="K120" s="229"/>
      <c r="L120" s="112"/>
      <c r="M120" s="275"/>
      <c r="N120" s="275"/>
      <c r="O120" s="112"/>
      <c r="P120" s="112"/>
      <c r="Q120" s="112"/>
      <c r="R120" s="112"/>
      <c r="S120" s="112"/>
      <c r="T120" s="112"/>
      <c r="U120" s="112"/>
      <c r="V120" s="112"/>
      <c r="W120" s="112"/>
      <c r="X120" s="275"/>
      <c r="Y120" s="275"/>
      <c r="Z120" s="275"/>
      <c r="AA120" s="275"/>
      <c r="AB120" s="275"/>
      <c r="AC120" s="275"/>
      <c r="AD120" s="275"/>
      <c r="AE120" s="275"/>
      <c r="AF120" s="275"/>
      <c r="AG120" s="112"/>
      <c r="AH120" s="112"/>
      <c r="AI120" s="112"/>
      <c r="AJ120" s="112"/>
      <c r="AK120" s="112"/>
      <c r="AL120" s="112"/>
      <c r="AM120" s="112"/>
    </row>
    <row r="121" spans="8:39" s="111" customFormat="1" x14ac:dyDescent="0.25">
      <c r="H121" s="112"/>
      <c r="I121" s="112"/>
      <c r="J121" s="112"/>
      <c r="K121" s="229"/>
      <c r="L121" s="112"/>
      <c r="M121" s="275"/>
      <c r="N121" s="275"/>
      <c r="O121" s="112"/>
      <c r="P121" s="112"/>
      <c r="Q121" s="112"/>
      <c r="R121" s="112"/>
      <c r="S121" s="112"/>
      <c r="T121" s="112"/>
      <c r="U121" s="112"/>
      <c r="V121" s="112"/>
      <c r="W121" s="112"/>
      <c r="X121" s="275"/>
      <c r="Y121" s="275"/>
      <c r="Z121" s="275"/>
      <c r="AA121" s="275"/>
      <c r="AB121" s="275"/>
      <c r="AC121" s="275"/>
      <c r="AD121" s="275"/>
      <c r="AE121" s="275"/>
      <c r="AF121" s="275"/>
      <c r="AG121" s="112"/>
      <c r="AH121" s="112"/>
      <c r="AI121" s="112"/>
      <c r="AJ121" s="112"/>
      <c r="AK121" s="112"/>
      <c r="AL121" s="112"/>
      <c r="AM121" s="112"/>
    </row>
    <row r="122" spans="8:39" s="111" customFormat="1" x14ac:dyDescent="0.25">
      <c r="H122" s="112"/>
      <c r="I122" s="112"/>
      <c r="J122" s="112"/>
      <c r="K122" s="229"/>
      <c r="L122" s="112"/>
      <c r="M122" s="275"/>
      <c r="N122" s="275"/>
      <c r="O122" s="112"/>
      <c r="P122" s="112"/>
      <c r="Q122" s="112"/>
      <c r="R122" s="112"/>
      <c r="S122" s="112"/>
      <c r="T122" s="112"/>
      <c r="U122" s="112"/>
      <c r="V122" s="112"/>
      <c r="W122" s="112"/>
      <c r="X122" s="275"/>
      <c r="Y122" s="275"/>
      <c r="Z122" s="275"/>
      <c r="AA122" s="275"/>
      <c r="AB122" s="275"/>
      <c r="AC122" s="275"/>
      <c r="AD122" s="275"/>
      <c r="AE122" s="275"/>
      <c r="AF122" s="275"/>
      <c r="AG122" s="112"/>
      <c r="AH122" s="112"/>
      <c r="AI122" s="112"/>
      <c r="AJ122" s="112"/>
      <c r="AK122" s="112"/>
      <c r="AL122" s="112"/>
      <c r="AM122" s="112"/>
    </row>
    <row r="123" spans="8:39" s="111" customFormat="1" x14ac:dyDescent="0.25">
      <c r="H123" s="112"/>
      <c r="I123" s="112"/>
      <c r="J123" s="112"/>
      <c r="K123" s="229"/>
      <c r="L123" s="112"/>
      <c r="M123" s="275"/>
      <c r="N123" s="275"/>
      <c r="O123" s="112"/>
      <c r="P123" s="112"/>
      <c r="Q123" s="112"/>
      <c r="R123" s="112"/>
      <c r="S123" s="112"/>
      <c r="T123" s="112"/>
      <c r="U123" s="112"/>
      <c r="V123" s="112"/>
      <c r="W123" s="112"/>
      <c r="X123" s="275"/>
      <c r="Y123" s="275"/>
      <c r="Z123" s="275"/>
      <c r="AA123" s="275"/>
      <c r="AB123" s="275"/>
      <c r="AC123" s="275"/>
      <c r="AD123" s="275"/>
      <c r="AE123" s="275"/>
      <c r="AF123" s="275"/>
      <c r="AG123" s="112"/>
      <c r="AH123" s="112"/>
      <c r="AI123" s="112"/>
      <c r="AJ123" s="112"/>
      <c r="AK123" s="112"/>
      <c r="AL123" s="112"/>
      <c r="AM123" s="112"/>
    </row>
    <row r="124" spans="8:39" s="111" customFormat="1" x14ac:dyDescent="0.25">
      <c r="H124" s="112"/>
      <c r="I124" s="112"/>
      <c r="J124" s="112"/>
      <c r="K124" s="229"/>
      <c r="L124" s="112"/>
      <c r="M124" s="275"/>
      <c r="N124" s="275"/>
      <c r="O124" s="112"/>
      <c r="P124" s="112"/>
      <c r="Q124" s="112"/>
      <c r="R124" s="112"/>
      <c r="S124" s="112"/>
      <c r="T124" s="112"/>
      <c r="U124" s="112"/>
      <c r="V124" s="112"/>
      <c r="W124" s="112"/>
      <c r="X124" s="275"/>
      <c r="Y124" s="275"/>
      <c r="Z124" s="275"/>
      <c r="AA124" s="275"/>
      <c r="AB124" s="275"/>
      <c r="AC124" s="275"/>
      <c r="AD124" s="275"/>
      <c r="AE124" s="275"/>
      <c r="AF124" s="275"/>
      <c r="AG124" s="112"/>
      <c r="AH124" s="112"/>
      <c r="AI124" s="112"/>
      <c r="AJ124" s="112"/>
      <c r="AK124" s="112"/>
      <c r="AL124" s="112"/>
      <c r="AM124" s="112"/>
    </row>
    <row r="125" spans="8:39" s="111" customFormat="1" x14ac:dyDescent="0.25">
      <c r="H125" s="112"/>
      <c r="I125" s="112"/>
      <c r="J125" s="112"/>
      <c r="K125" s="229"/>
      <c r="L125" s="112"/>
      <c r="M125" s="275"/>
      <c r="N125" s="275"/>
      <c r="O125" s="112"/>
      <c r="P125" s="112"/>
      <c r="Q125" s="112"/>
      <c r="R125" s="112"/>
      <c r="S125" s="112"/>
      <c r="T125" s="112"/>
      <c r="U125" s="112"/>
      <c r="V125" s="112"/>
      <c r="W125" s="112"/>
      <c r="X125" s="275"/>
      <c r="Y125" s="275"/>
      <c r="Z125" s="275"/>
      <c r="AA125" s="275"/>
      <c r="AB125" s="275"/>
      <c r="AC125" s="275"/>
      <c r="AD125" s="275"/>
      <c r="AE125" s="275"/>
      <c r="AF125" s="275"/>
      <c r="AG125" s="112"/>
      <c r="AH125" s="112"/>
      <c r="AI125" s="112"/>
      <c r="AJ125" s="112"/>
      <c r="AK125" s="112"/>
      <c r="AL125" s="112"/>
      <c r="AM125" s="112"/>
    </row>
    <row r="126" spans="8:39" s="111" customFormat="1" x14ac:dyDescent="0.25">
      <c r="H126" s="112"/>
      <c r="I126" s="112"/>
      <c r="J126" s="112"/>
      <c r="K126" s="229"/>
      <c r="L126" s="112"/>
      <c r="M126" s="275"/>
      <c r="N126" s="275"/>
      <c r="O126" s="112"/>
      <c r="P126" s="112"/>
      <c r="Q126" s="112"/>
      <c r="R126" s="112"/>
      <c r="S126" s="112"/>
      <c r="T126" s="112"/>
      <c r="U126" s="112"/>
      <c r="V126" s="112"/>
      <c r="W126" s="112"/>
      <c r="X126" s="275"/>
      <c r="Y126" s="275"/>
      <c r="Z126" s="275"/>
      <c r="AA126" s="275"/>
      <c r="AB126" s="275"/>
      <c r="AC126" s="275"/>
      <c r="AD126" s="275"/>
      <c r="AE126" s="275"/>
      <c r="AF126" s="275"/>
      <c r="AG126" s="112"/>
      <c r="AH126" s="112"/>
      <c r="AI126" s="112"/>
      <c r="AJ126" s="112"/>
      <c r="AK126" s="112"/>
      <c r="AL126" s="112"/>
      <c r="AM126" s="112"/>
    </row>
    <row r="127" spans="8:39" s="111" customFormat="1" x14ac:dyDescent="0.25">
      <c r="H127" s="112"/>
      <c r="I127" s="112"/>
      <c r="J127" s="112"/>
      <c r="K127" s="229"/>
      <c r="L127" s="112"/>
      <c r="M127" s="275"/>
      <c r="N127" s="275"/>
      <c r="O127" s="112"/>
      <c r="P127" s="112"/>
      <c r="Q127" s="112"/>
      <c r="R127" s="112"/>
      <c r="S127" s="112"/>
      <c r="T127" s="112"/>
      <c r="U127" s="112"/>
      <c r="V127" s="112"/>
      <c r="W127" s="112"/>
      <c r="X127" s="275"/>
      <c r="Y127" s="275"/>
      <c r="Z127" s="275"/>
      <c r="AA127" s="275"/>
      <c r="AB127" s="275"/>
      <c r="AC127" s="275"/>
      <c r="AD127" s="275"/>
      <c r="AE127" s="275"/>
      <c r="AF127" s="275"/>
      <c r="AG127" s="112"/>
      <c r="AH127" s="112"/>
      <c r="AI127" s="112"/>
      <c r="AJ127" s="112"/>
      <c r="AK127" s="112"/>
      <c r="AL127" s="112"/>
      <c r="AM127" s="112"/>
    </row>
    <row r="128" spans="8:39" s="111" customFormat="1" x14ac:dyDescent="0.25">
      <c r="H128" s="112"/>
      <c r="I128" s="112"/>
      <c r="J128" s="112"/>
      <c r="K128" s="229"/>
      <c r="L128" s="112"/>
      <c r="M128" s="275"/>
      <c r="N128" s="275"/>
      <c r="O128" s="112"/>
      <c r="P128" s="112"/>
      <c r="Q128" s="112"/>
      <c r="R128" s="112"/>
      <c r="S128" s="112"/>
      <c r="T128" s="112"/>
      <c r="U128" s="112"/>
      <c r="V128" s="112"/>
      <c r="W128" s="112"/>
      <c r="X128" s="275"/>
      <c r="Y128" s="275"/>
      <c r="Z128" s="275"/>
      <c r="AA128" s="275"/>
      <c r="AB128" s="275"/>
      <c r="AC128" s="275"/>
      <c r="AD128" s="275"/>
      <c r="AE128" s="275"/>
      <c r="AF128" s="275"/>
      <c r="AG128" s="112"/>
      <c r="AH128" s="112"/>
      <c r="AI128" s="112"/>
      <c r="AJ128" s="112"/>
      <c r="AK128" s="112"/>
      <c r="AL128" s="112"/>
      <c r="AM128" s="112"/>
    </row>
    <row r="129" spans="8:39" s="111" customFormat="1" x14ac:dyDescent="0.25">
      <c r="H129" s="112"/>
      <c r="I129" s="112"/>
      <c r="J129" s="112"/>
      <c r="K129" s="229"/>
      <c r="L129" s="112"/>
      <c r="M129" s="275"/>
      <c r="N129" s="275"/>
      <c r="O129" s="112"/>
      <c r="P129" s="112"/>
      <c r="Q129" s="112"/>
      <c r="R129" s="112"/>
      <c r="S129" s="112"/>
      <c r="T129" s="112"/>
      <c r="U129" s="112"/>
      <c r="V129" s="112"/>
      <c r="W129" s="112"/>
      <c r="X129" s="275"/>
      <c r="Y129" s="275"/>
      <c r="Z129" s="275"/>
      <c r="AA129" s="275"/>
      <c r="AB129" s="275"/>
      <c r="AC129" s="275"/>
      <c r="AD129" s="275"/>
      <c r="AE129" s="275"/>
      <c r="AF129" s="275"/>
      <c r="AG129" s="112"/>
      <c r="AH129" s="112"/>
      <c r="AI129" s="112"/>
      <c r="AJ129" s="112"/>
      <c r="AK129" s="112"/>
      <c r="AL129" s="112"/>
      <c r="AM129" s="112"/>
    </row>
    <row r="130" spans="8:39" s="111" customFormat="1" x14ac:dyDescent="0.25">
      <c r="H130" s="112"/>
      <c r="I130" s="112"/>
      <c r="J130" s="112"/>
      <c r="K130" s="229"/>
      <c r="L130" s="112"/>
      <c r="M130" s="275"/>
      <c r="N130" s="275"/>
      <c r="O130" s="112"/>
      <c r="P130" s="112"/>
      <c r="Q130" s="112"/>
      <c r="R130" s="112"/>
      <c r="S130" s="112"/>
      <c r="T130" s="112"/>
      <c r="U130" s="112"/>
      <c r="V130" s="112"/>
      <c r="W130" s="112"/>
      <c r="X130" s="275"/>
      <c r="Y130" s="275"/>
      <c r="Z130" s="275"/>
      <c r="AA130" s="275"/>
      <c r="AB130" s="275"/>
      <c r="AC130" s="275"/>
      <c r="AD130" s="275"/>
      <c r="AE130" s="275"/>
      <c r="AF130" s="275"/>
      <c r="AG130" s="112"/>
      <c r="AH130" s="112"/>
      <c r="AI130" s="112"/>
      <c r="AJ130" s="112"/>
      <c r="AK130" s="112"/>
      <c r="AL130" s="112"/>
      <c r="AM130" s="112"/>
    </row>
    <row r="131" spans="8:39" s="111" customFormat="1" x14ac:dyDescent="0.25">
      <c r="H131" s="112"/>
      <c r="I131" s="112"/>
      <c r="J131" s="112"/>
      <c r="K131" s="229"/>
      <c r="L131" s="112"/>
      <c r="M131" s="275"/>
      <c r="N131" s="275"/>
      <c r="O131" s="112"/>
      <c r="P131" s="112"/>
      <c r="Q131" s="112"/>
      <c r="R131" s="112"/>
      <c r="S131" s="112"/>
      <c r="T131" s="112"/>
      <c r="U131" s="112"/>
      <c r="V131" s="112"/>
      <c r="W131" s="112"/>
      <c r="X131" s="275"/>
      <c r="Y131" s="275"/>
      <c r="Z131" s="275"/>
      <c r="AA131" s="275"/>
      <c r="AB131" s="275"/>
      <c r="AC131" s="275"/>
      <c r="AD131" s="275"/>
      <c r="AE131" s="275"/>
      <c r="AF131" s="275"/>
      <c r="AG131" s="112"/>
      <c r="AH131" s="112"/>
      <c r="AI131" s="112"/>
      <c r="AJ131" s="112"/>
      <c r="AK131" s="112"/>
      <c r="AL131" s="112"/>
      <c r="AM131" s="112"/>
    </row>
    <row r="132" spans="8:39" s="111" customFormat="1" x14ac:dyDescent="0.25">
      <c r="H132" s="112"/>
      <c r="I132" s="112"/>
      <c r="J132" s="112"/>
      <c r="K132" s="229"/>
      <c r="L132" s="112"/>
      <c r="M132" s="275"/>
      <c r="N132" s="275"/>
      <c r="O132" s="112"/>
      <c r="P132" s="112"/>
      <c r="Q132" s="112"/>
      <c r="R132" s="112"/>
      <c r="S132" s="112"/>
      <c r="T132" s="112"/>
      <c r="U132" s="112"/>
      <c r="V132" s="112"/>
      <c r="W132" s="112"/>
      <c r="X132" s="275"/>
      <c r="Y132" s="275"/>
      <c r="Z132" s="275"/>
      <c r="AA132" s="275"/>
      <c r="AB132" s="275"/>
      <c r="AC132" s="275"/>
      <c r="AD132" s="275"/>
      <c r="AE132" s="275"/>
      <c r="AF132" s="275"/>
      <c r="AG132" s="112"/>
      <c r="AH132" s="112"/>
      <c r="AI132" s="112"/>
      <c r="AJ132" s="112"/>
      <c r="AK132" s="112"/>
      <c r="AL132" s="112"/>
      <c r="AM132" s="112"/>
    </row>
    <row r="133" spans="8:39" s="111" customFormat="1" x14ac:dyDescent="0.25">
      <c r="H133" s="112"/>
      <c r="I133" s="112"/>
      <c r="J133" s="112"/>
      <c r="K133" s="229"/>
      <c r="L133" s="112"/>
      <c r="M133" s="275"/>
      <c r="N133" s="275"/>
      <c r="O133" s="112"/>
      <c r="P133" s="112"/>
      <c r="Q133" s="112"/>
      <c r="R133" s="112"/>
      <c r="S133" s="112"/>
      <c r="T133" s="112"/>
      <c r="U133" s="112"/>
      <c r="V133" s="112"/>
      <c r="W133" s="112"/>
      <c r="X133" s="275"/>
      <c r="Y133" s="275"/>
      <c r="Z133" s="275"/>
      <c r="AA133" s="275"/>
      <c r="AB133" s="275"/>
      <c r="AC133" s="275"/>
      <c r="AD133" s="275"/>
      <c r="AE133" s="275"/>
      <c r="AF133" s="275"/>
      <c r="AG133" s="112"/>
      <c r="AH133" s="112"/>
      <c r="AI133" s="112"/>
      <c r="AJ133" s="112"/>
      <c r="AK133" s="112"/>
      <c r="AL133" s="112"/>
      <c r="AM133" s="112"/>
    </row>
    <row r="134" spans="8:39" s="111" customFormat="1" x14ac:dyDescent="0.25">
      <c r="H134" s="112"/>
      <c r="I134" s="112"/>
      <c r="J134" s="112"/>
      <c r="K134" s="229"/>
      <c r="L134" s="112"/>
      <c r="M134" s="275"/>
      <c r="N134" s="275"/>
      <c r="O134" s="112"/>
      <c r="P134" s="112"/>
      <c r="Q134" s="112"/>
      <c r="R134" s="112"/>
      <c r="S134" s="112"/>
      <c r="T134" s="112"/>
      <c r="U134" s="112"/>
      <c r="V134" s="112"/>
      <c r="W134" s="112"/>
      <c r="X134" s="275"/>
      <c r="Y134" s="275"/>
      <c r="Z134" s="275"/>
      <c r="AA134" s="275"/>
      <c r="AB134" s="275"/>
      <c r="AC134" s="275"/>
      <c r="AD134" s="275"/>
      <c r="AE134" s="275"/>
      <c r="AF134" s="275"/>
      <c r="AG134" s="112"/>
      <c r="AH134" s="112"/>
      <c r="AI134" s="112"/>
      <c r="AJ134" s="112"/>
      <c r="AK134" s="112"/>
      <c r="AL134" s="112"/>
      <c r="AM134" s="112"/>
    </row>
    <row r="135" spans="8:39" s="111" customFormat="1" x14ac:dyDescent="0.25">
      <c r="H135" s="112"/>
      <c r="I135" s="112"/>
      <c r="J135" s="112"/>
      <c r="K135" s="229"/>
      <c r="L135" s="112"/>
      <c r="M135" s="275"/>
      <c r="N135" s="275"/>
      <c r="O135" s="112"/>
      <c r="P135" s="112"/>
      <c r="Q135" s="112"/>
      <c r="R135" s="112"/>
      <c r="S135" s="112"/>
      <c r="T135" s="112"/>
      <c r="U135" s="112"/>
      <c r="V135" s="112"/>
      <c r="W135" s="112"/>
      <c r="X135" s="275"/>
      <c r="Y135" s="275"/>
      <c r="Z135" s="275"/>
      <c r="AA135" s="275"/>
      <c r="AB135" s="275"/>
      <c r="AC135" s="275"/>
      <c r="AD135" s="275"/>
      <c r="AE135" s="275"/>
      <c r="AF135" s="275"/>
      <c r="AG135" s="112"/>
      <c r="AH135" s="112"/>
      <c r="AI135" s="112"/>
      <c r="AJ135" s="112"/>
      <c r="AK135" s="112"/>
      <c r="AL135" s="112"/>
      <c r="AM135" s="112"/>
    </row>
    <row r="136" spans="8:39" s="111" customFormat="1" x14ac:dyDescent="0.25">
      <c r="H136" s="112"/>
      <c r="I136" s="112"/>
      <c r="J136" s="112"/>
      <c r="K136" s="229"/>
      <c r="L136" s="112"/>
      <c r="M136" s="275"/>
      <c r="N136" s="275"/>
      <c r="O136" s="112"/>
      <c r="P136" s="112"/>
      <c r="Q136" s="112"/>
      <c r="R136" s="112"/>
      <c r="S136" s="112"/>
      <c r="T136" s="112"/>
      <c r="U136" s="112"/>
      <c r="V136" s="112"/>
      <c r="W136" s="112"/>
      <c r="X136" s="275"/>
      <c r="Y136" s="275"/>
      <c r="Z136" s="275"/>
      <c r="AA136" s="275"/>
      <c r="AB136" s="275"/>
      <c r="AC136" s="275"/>
      <c r="AD136" s="275"/>
      <c r="AE136" s="275"/>
      <c r="AF136" s="275"/>
      <c r="AG136" s="112"/>
      <c r="AH136" s="112"/>
      <c r="AI136" s="112"/>
      <c r="AJ136" s="112"/>
      <c r="AK136" s="112"/>
      <c r="AL136" s="112"/>
      <c r="AM136" s="112"/>
    </row>
    <row r="137" spans="8:39" s="111" customFormat="1" x14ac:dyDescent="0.25">
      <c r="H137" s="112"/>
      <c r="I137" s="112"/>
      <c r="J137" s="112"/>
      <c r="K137" s="229"/>
      <c r="L137" s="112"/>
      <c r="M137" s="275"/>
      <c r="N137" s="275"/>
      <c r="O137" s="112"/>
      <c r="P137" s="112"/>
      <c r="Q137" s="112"/>
      <c r="R137" s="112"/>
      <c r="S137" s="112"/>
      <c r="T137" s="112"/>
      <c r="U137" s="112"/>
      <c r="V137" s="112"/>
      <c r="W137" s="112"/>
      <c r="X137" s="275"/>
      <c r="Y137" s="275"/>
      <c r="Z137" s="275"/>
      <c r="AA137" s="275"/>
      <c r="AB137" s="275"/>
      <c r="AC137" s="275"/>
      <c r="AD137" s="275"/>
      <c r="AE137" s="275"/>
      <c r="AF137" s="275"/>
      <c r="AG137" s="112"/>
      <c r="AH137" s="112"/>
      <c r="AI137" s="112"/>
      <c r="AJ137" s="112"/>
      <c r="AK137" s="112"/>
      <c r="AL137" s="112"/>
      <c r="AM137" s="112"/>
    </row>
    <row r="138" spans="8:39" s="111" customFormat="1" x14ac:dyDescent="0.25">
      <c r="H138" s="112"/>
      <c r="I138" s="112"/>
      <c r="J138" s="112"/>
      <c r="K138" s="229"/>
      <c r="L138" s="112"/>
      <c r="M138" s="275"/>
      <c r="N138" s="275"/>
      <c r="O138" s="112"/>
      <c r="P138" s="112"/>
      <c r="Q138" s="112"/>
      <c r="R138" s="112"/>
      <c r="S138" s="112"/>
      <c r="T138" s="112"/>
      <c r="U138" s="112"/>
      <c r="V138" s="112"/>
      <c r="W138" s="112"/>
      <c r="X138" s="275"/>
      <c r="Y138" s="275"/>
      <c r="Z138" s="275"/>
      <c r="AA138" s="275"/>
      <c r="AB138" s="275"/>
      <c r="AC138" s="275"/>
      <c r="AD138" s="275"/>
      <c r="AE138" s="275"/>
      <c r="AF138" s="275"/>
      <c r="AG138" s="112"/>
      <c r="AH138" s="112"/>
      <c r="AI138" s="112"/>
      <c r="AJ138" s="112"/>
      <c r="AK138" s="112"/>
      <c r="AL138" s="112"/>
      <c r="AM138" s="112"/>
    </row>
    <row r="139" spans="8:39" s="111" customFormat="1" x14ac:dyDescent="0.25">
      <c r="H139" s="112"/>
      <c r="I139" s="112"/>
      <c r="J139" s="112"/>
      <c r="K139" s="229"/>
      <c r="L139" s="112"/>
      <c r="M139" s="275"/>
      <c r="N139" s="275"/>
      <c r="O139" s="112"/>
      <c r="P139" s="112"/>
      <c r="Q139" s="112"/>
      <c r="R139" s="112"/>
      <c r="S139" s="112"/>
      <c r="T139" s="112"/>
      <c r="U139" s="112"/>
      <c r="V139" s="112"/>
      <c r="W139" s="112"/>
      <c r="X139" s="275"/>
      <c r="Y139" s="275"/>
      <c r="Z139" s="275"/>
      <c r="AA139" s="275"/>
      <c r="AB139" s="275"/>
      <c r="AC139" s="275"/>
      <c r="AD139" s="275"/>
      <c r="AE139" s="275"/>
      <c r="AF139" s="275"/>
      <c r="AG139" s="112"/>
      <c r="AH139" s="112"/>
      <c r="AI139" s="112"/>
      <c r="AJ139" s="112"/>
      <c r="AK139" s="112"/>
      <c r="AL139" s="112"/>
      <c r="AM139" s="112"/>
    </row>
    <row r="140" spans="8:39" s="111" customFormat="1" x14ac:dyDescent="0.25">
      <c r="H140" s="112"/>
      <c r="I140" s="112"/>
      <c r="J140" s="112"/>
      <c r="K140" s="229"/>
      <c r="L140" s="112"/>
      <c r="M140" s="275"/>
      <c r="N140" s="275"/>
      <c r="O140" s="112"/>
      <c r="P140" s="112"/>
      <c r="Q140" s="112"/>
      <c r="R140" s="112"/>
      <c r="S140" s="112"/>
      <c r="T140" s="112"/>
      <c r="U140" s="112"/>
      <c r="V140" s="112"/>
      <c r="W140" s="112"/>
      <c r="X140" s="275"/>
      <c r="Y140" s="275"/>
      <c r="Z140" s="275"/>
      <c r="AA140" s="275"/>
      <c r="AB140" s="275"/>
      <c r="AC140" s="275"/>
      <c r="AD140" s="275"/>
      <c r="AE140" s="275"/>
      <c r="AF140" s="275"/>
      <c r="AG140" s="112"/>
      <c r="AH140" s="112"/>
      <c r="AI140" s="112"/>
      <c r="AJ140" s="112"/>
      <c r="AK140" s="112"/>
      <c r="AL140" s="112"/>
      <c r="AM140" s="112"/>
    </row>
    <row r="141" spans="8:39" s="111" customFormat="1" x14ac:dyDescent="0.25">
      <c r="H141" s="112"/>
      <c r="I141" s="112"/>
      <c r="J141" s="112"/>
      <c r="K141" s="229"/>
      <c r="L141" s="112"/>
      <c r="M141" s="275"/>
      <c r="N141" s="275"/>
      <c r="O141" s="112"/>
      <c r="P141" s="112"/>
      <c r="Q141" s="112"/>
      <c r="R141" s="112"/>
      <c r="S141" s="112"/>
      <c r="T141" s="112"/>
      <c r="U141" s="112"/>
      <c r="V141" s="112"/>
      <c r="W141" s="112"/>
      <c r="X141" s="275"/>
      <c r="Y141" s="275"/>
      <c r="Z141" s="275"/>
      <c r="AA141" s="275"/>
      <c r="AB141" s="275"/>
      <c r="AC141" s="275"/>
      <c r="AD141" s="275"/>
      <c r="AE141" s="275"/>
      <c r="AF141" s="275"/>
      <c r="AG141" s="112"/>
      <c r="AH141" s="112"/>
      <c r="AI141" s="112"/>
      <c r="AJ141" s="112"/>
      <c r="AK141" s="112"/>
      <c r="AL141" s="112"/>
      <c r="AM141" s="112"/>
    </row>
    <row r="142" spans="8:39" s="111" customFormat="1" x14ac:dyDescent="0.25">
      <c r="H142" s="112"/>
      <c r="I142" s="112"/>
      <c r="J142" s="112"/>
      <c r="K142" s="229"/>
      <c r="L142" s="112"/>
      <c r="M142" s="275"/>
      <c r="N142" s="275"/>
      <c r="O142" s="112"/>
      <c r="P142" s="112"/>
      <c r="Q142" s="112"/>
      <c r="R142" s="112"/>
      <c r="S142" s="112"/>
      <c r="T142" s="112"/>
      <c r="U142" s="112"/>
      <c r="V142" s="112"/>
      <c r="W142" s="112"/>
      <c r="X142" s="275"/>
      <c r="Y142" s="275"/>
      <c r="Z142" s="275"/>
      <c r="AA142" s="275"/>
      <c r="AB142" s="275"/>
      <c r="AC142" s="275"/>
      <c r="AD142" s="275"/>
      <c r="AE142" s="275"/>
      <c r="AF142" s="275"/>
      <c r="AG142" s="112"/>
      <c r="AH142" s="112"/>
      <c r="AI142" s="112"/>
      <c r="AJ142" s="112"/>
      <c r="AK142" s="112"/>
      <c r="AL142" s="112"/>
      <c r="AM142" s="112"/>
    </row>
    <row r="143" spans="8:39" s="111" customFormat="1" x14ac:dyDescent="0.25">
      <c r="H143" s="112"/>
      <c r="I143" s="112"/>
      <c r="J143" s="112"/>
      <c r="K143" s="229"/>
      <c r="L143" s="112"/>
      <c r="M143" s="275"/>
      <c r="N143" s="275"/>
      <c r="O143" s="112"/>
      <c r="P143" s="112"/>
      <c r="Q143" s="112"/>
      <c r="R143" s="112"/>
      <c r="S143" s="112"/>
      <c r="T143" s="112"/>
      <c r="U143" s="112"/>
      <c r="V143" s="112"/>
      <c r="W143" s="112"/>
      <c r="X143" s="275"/>
      <c r="Y143" s="275"/>
      <c r="Z143" s="275"/>
      <c r="AA143" s="275"/>
      <c r="AB143" s="275"/>
      <c r="AC143" s="275"/>
      <c r="AD143" s="275"/>
      <c r="AE143" s="275"/>
      <c r="AF143" s="275"/>
      <c r="AG143" s="112"/>
      <c r="AH143" s="112"/>
      <c r="AI143" s="112"/>
      <c r="AJ143" s="112"/>
      <c r="AK143" s="112"/>
      <c r="AL143" s="112"/>
      <c r="AM143" s="112"/>
    </row>
    <row r="144" spans="8:39" s="111" customFormat="1" x14ac:dyDescent="0.25">
      <c r="H144" s="112"/>
      <c r="I144" s="112"/>
      <c r="J144" s="112"/>
      <c r="K144" s="229"/>
      <c r="L144" s="112"/>
      <c r="M144" s="275"/>
      <c r="N144" s="275"/>
      <c r="O144" s="112"/>
      <c r="P144" s="112"/>
      <c r="Q144" s="112"/>
      <c r="R144" s="112"/>
      <c r="S144" s="112"/>
      <c r="T144" s="112"/>
      <c r="U144" s="112"/>
      <c r="V144" s="112"/>
      <c r="W144" s="112"/>
      <c r="X144" s="275"/>
      <c r="Y144" s="275"/>
      <c r="Z144" s="275"/>
      <c r="AA144" s="275"/>
      <c r="AB144" s="275"/>
      <c r="AC144" s="275"/>
      <c r="AD144" s="275"/>
      <c r="AE144" s="275"/>
      <c r="AF144" s="275"/>
      <c r="AG144" s="112"/>
      <c r="AH144" s="112"/>
      <c r="AI144" s="112"/>
      <c r="AJ144" s="112"/>
      <c r="AK144" s="112"/>
      <c r="AL144" s="112"/>
      <c r="AM144" s="112"/>
    </row>
    <row r="145" spans="8:39" s="111" customFormat="1" x14ac:dyDescent="0.25">
      <c r="H145" s="112"/>
      <c r="I145" s="112"/>
      <c r="J145" s="112"/>
      <c r="K145" s="229"/>
      <c r="L145" s="112"/>
      <c r="M145" s="275"/>
      <c r="N145" s="275"/>
      <c r="O145" s="112"/>
      <c r="P145" s="112"/>
      <c r="Q145" s="112"/>
      <c r="R145" s="112"/>
      <c r="S145" s="112"/>
      <c r="T145" s="112"/>
      <c r="U145" s="112"/>
      <c r="V145" s="112"/>
      <c r="W145" s="112"/>
      <c r="X145" s="275"/>
      <c r="Y145" s="275"/>
      <c r="Z145" s="275"/>
      <c r="AA145" s="275"/>
      <c r="AB145" s="275"/>
      <c r="AC145" s="275"/>
      <c r="AD145" s="275"/>
      <c r="AE145" s="275"/>
      <c r="AF145" s="275"/>
      <c r="AG145" s="112"/>
      <c r="AH145" s="112"/>
      <c r="AI145" s="112"/>
      <c r="AJ145" s="112"/>
      <c r="AK145" s="112"/>
      <c r="AL145" s="112"/>
      <c r="AM145" s="112"/>
    </row>
    <row r="146" spans="8:39" s="111" customFormat="1" x14ac:dyDescent="0.25">
      <c r="H146" s="112"/>
      <c r="I146" s="112"/>
      <c r="J146" s="112"/>
      <c r="K146" s="229"/>
      <c r="L146" s="112"/>
      <c r="M146" s="275"/>
      <c r="N146" s="275"/>
      <c r="O146" s="112"/>
      <c r="P146" s="112"/>
      <c r="Q146" s="112"/>
      <c r="R146" s="112"/>
      <c r="S146" s="112"/>
      <c r="T146" s="112"/>
      <c r="U146" s="112"/>
      <c r="V146" s="112"/>
      <c r="W146" s="112"/>
      <c r="X146" s="275"/>
      <c r="Y146" s="275"/>
      <c r="Z146" s="275"/>
      <c r="AA146" s="275"/>
      <c r="AB146" s="275"/>
      <c r="AC146" s="275"/>
      <c r="AD146" s="275"/>
      <c r="AE146" s="275"/>
      <c r="AF146" s="275"/>
      <c r="AG146" s="112"/>
      <c r="AH146" s="112"/>
      <c r="AI146" s="112"/>
      <c r="AJ146" s="112"/>
      <c r="AK146" s="112"/>
      <c r="AL146" s="112"/>
      <c r="AM146" s="112"/>
    </row>
    <row r="147" spans="8:39" s="111" customFormat="1" x14ac:dyDescent="0.25">
      <c r="H147" s="112"/>
      <c r="I147" s="112"/>
      <c r="J147" s="112"/>
      <c r="K147" s="229"/>
      <c r="L147" s="112"/>
      <c r="M147" s="275"/>
      <c r="N147" s="275"/>
      <c r="O147" s="112"/>
      <c r="P147" s="112"/>
      <c r="Q147" s="112"/>
      <c r="R147" s="112"/>
      <c r="S147" s="112"/>
      <c r="T147" s="112"/>
      <c r="U147" s="112"/>
      <c r="V147" s="112"/>
      <c r="W147" s="112"/>
      <c r="X147" s="275"/>
      <c r="Y147" s="275"/>
      <c r="Z147" s="275"/>
      <c r="AA147" s="275"/>
      <c r="AB147" s="275"/>
      <c r="AC147" s="275"/>
      <c r="AD147" s="275"/>
      <c r="AE147" s="275"/>
      <c r="AF147" s="275"/>
      <c r="AG147" s="112"/>
      <c r="AH147" s="112"/>
      <c r="AI147" s="112"/>
      <c r="AJ147" s="112"/>
      <c r="AK147" s="112"/>
      <c r="AL147" s="112"/>
      <c r="AM147" s="112"/>
    </row>
    <row r="148" spans="8:39" s="111" customFormat="1" x14ac:dyDescent="0.25">
      <c r="H148" s="112"/>
      <c r="I148" s="112"/>
      <c r="J148" s="112"/>
      <c r="K148" s="229"/>
      <c r="L148" s="112"/>
      <c r="M148" s="275"/>
      <c r="N148" s="275"/>
      <c r="O148" s="112"/>
      <c r="P148" s="112"/>
      <c r="Q148" s="112"/>
      <c r="R148" s="112"/>
      <c r="S148" s="112"/>
      <c r="T148" s="112"/>
      <c r="U148" s="112"/>
      <c r="V148" s="112"/>
      <c r="W148" s="112"/>
      <c r="X148" s="275"/>
      <c r="Y148" s="275"/>
      <c r="Z148" s="275"/>
      <c r="AA148" s="275"/>
      <c r="AB148" s="275"/>
      <c r="AC148" s="275"/>
      <c r="AD148" s="275"/>
      <c r="AE148" s="275"/>
      <c r="AF148" s="275"/>
      <c r="AG148" s="112"/>
      <c r="AH148" s="112"/>
      <c r="AI148" s="112"/>
      <c r="AJ148" s="112"/>
      <c r="AK148" s="112"/>
      <c r="AL148" s="112"/>
      <c r="AM148" s="112"/>
    </row>
    <row r="149" spans="8:39" s="111" customFormat="1" x14ac:dyDescent="0.25">
      <c r="H149" s="112"/>
      <c r="I149" s="112"/>
      <c r="J149" s="112"/>
      <c r="K149" s="229"/>
      <c r="L149" s="112"/>
      <c r="M149" s="275"/>
      <c r="N149" s="275"/>
      <c r="O149" s="112"/>
      <c r="P149" s="112"/>
      <c r="Q149" s="112"/>
      <c r="R149" s="112"/>
      <c r="S149" s="112"/>
      <c r="T149" s="112"/>
      <c r="U149" s="112"/>
      <c r="V149" s="112"/>
      <c r="W149" s="112"/>
      <c r="X149" s="275"/>
      <c r="Y149" s="275"/>
      <c r="Z149" s="275"/>
      <c r="AA149" s="275"/>
      <c r="AB149" s="275"/>
      <c r="AC149" s="275"/>
      <c r="AD149" s="275"/>
      <c r="AE149" s="275"/>
      <c r="AF149" s="275"/>
      <c r="AG149" s="112"/>
      <c r="AH149" s="112"/>
      <c r="AI149" s="112"/>
      <c r="AJ149" s="112"/>
      <c r="AK149" s="112"/>
      <c r="AL149" s="112"/>
      <c r="AM149" s="112"/>
    </row>
    <row r="150" spans="8:39" s="111" customFormat="1" x14ac:dyDescent="0.25">
      <c r="H150" s="112"/>
      <c r="I150" s="112"/>
      <c r="J150" s="112"/>
      <c r="K150" s="229"/>
      <c r="L150" s="112"/>
      <c r="M150" s="275"/>
      <c r="N150" s="275"/>
      <c r="O150" s="112"/>
      <c r="P150" s="112"/>
      <c r="Q150" s="112"/>
      <c r="R150" s="112"/>
      <c r="S150" s="112"/>
      <c r="T150" s="112"/>
      <c r="U150" s="112"/>
      <c r="V150" s="112"/>
      <c r="W150" s="112"/>
      <c r="X150" s="275"/>
      <c r="Y150" s="275"/>
      <c r="Z150" s="275"/>
      <c r="AA150" s="275"/>
      <c r="AB150" s="275"/>
      <c r="AC150" s="275"/>
      <c r="AD150" s="275"/>
      <c r="AE150" s="275"/>
      <c r="AF150" s="275"/>
      <c r="AG150" s="112"/>
      <c r="AH150" s="112"/>
      <c r="AI150" s="112"/>
      <c r="AJ150" s="112"/>
      <c r="AK150" s="112"/>
      <c r="AL150" s="112"/>
      <c r="AM150" s="112"/>
    </row>
    <row r="151" spans="8:39" s="111" customFormat="1" x14ac:dyDescent="0.25">
      <c r="H151" s="112"/>
      <c r="I151" s="112"/>
      <c r="J151" s="112"/>
      <c r="K151" s="229"/>
      <c r="L151" s="112"/>
      <c r="M151" s="275"/>
      <c r="N151" s="275"/>
      <c r="O151" s="112"/>
      <c r="P151" s="112"/>
      <c r="Q151" s="112"/>
      <c r="R151" s="112"/>
      <c r="S151" s="112"/>
      <c r="T151" s="112"/>
      <c r="U151" s="112"/>
      <c r="V151" s="112"/>
      <c r="W151" s="112"/>
      <c r="X151" s="275"/>
      <c r="Y151" s="275"/>
      <c r="Z151" s="275"/>
      <c r="AA151" s="275"/>
      <c r="AB151" s="275"/>
      <c r="AC151" s="275"/>
      <c r="AD151" s="275"/>
      <c r="AE151" s="275"/>
      <c r="AF151" s="275"/>
      <c r="AG151" s="112"/>
      <c r="AH151" s="112"/>
      <c r="AI151" s="112"/>
      <c r="AJ151" s="112"/>
      <c r="AK151" s="112"/>
      <c r="AL151" s="112"/>
      <c r="AM151" s="112"/>
    </row>
    <row r="152" spans="8:39" s="111" customFormat="1" x14ac:dyDescent="0.25">
      <c r="H152" s="112"/>
      <c r="I152" s="112"/>
      <c r="J152" s="112"/>
      <c r="K152" s="229"/>
      <c r="L152" s="112"/>
      <c r="M152" s="275"/>
      <c r="N152" s="275"/>
      <c r="O152" s="112"/>
      <c r="P152" s="112"/>
      <c r="Q152" s="112"/>
      <c r="R152" s="112"/>
      <c r="S152" s="112"/>
      <c r="T152" s="112"/>
      <c r="U152" s="112"/>
      <c r="V152" s="112"/>
      <c r="W152" s="112"/>
      <c r="X152" s="275"/>
      <c r="Y152" s="275"/>
      <c r="Z152" s="275"/>
      <c r="AA152" s="275"/>
      <c r="AB152" s="275"/>
      <c r="AC152" s="275"/>
      <c r="AD152" s="275"/>
      <c r="AE152" s="275"/>
      <c r="AF152" s="275"/>
      <c r="AG152" s="112"/>
      <c r="AH152" s="112"/>
      <c r="AI152" s="112"/>
      <c r="AJ152" s="112"/>
      <c r="AK152" s="112"/>
      <c r="AL152" s="112"/>
      <c r="AM152" s="112"/>
    </row>
    <row r="153" spans="8:39" s="111" customFormat="1" x14ac:dyDescent="0.25">
      <c r="H153" s="112"/>
      <c r="I153" s="112"/>
      <c r="J153" s="112"/>
      <c r="K153" s="229"/>
      <c r="L153" s="112"/>
      <c r="M153" s="275"/>
      <c r="N153" s="275"/>
      <c r="O153" s="112"/>
      <c r="P153" s="112"/>
      <c r="Q153" s="112"/>
      <c r="R153" s="112"/>
      <c r="S153" s="112"/>
      <c r="T153" s="112"/>
      <c r="U153" s="112"/>
      <c r="V153" s="112"/>
      <c r="W153" s="112"/>
      <c r="X153" s="275"/>
      <c r="Y153" s="275"/>
      <c r="Z153" s="275"/>
      <c r="AA153" s="275"/>
      <c r="AB153" s="275"/>
      <c r="AC153" s="275"/>
      <c r="AD153" s="275"/>
      <c r="AE153" s="275"/>
      <c r="AF153" s="275"/>
      <c r="AG153" s="112"/>
      <c r="AH153" s="112"/>
      <c r="AI153" s="112"/>
      <c r="AJ153" s="112"/>
      <c r="AK153" s="112"/>
      <c r="AL153" s="112"/>
      <c r="AM153" s="112"/>
    </row>
    <row r="154" spans="8:39" s="111" customFormat="1" x14ac:dyDescent="0.25">
      <c r="H154" s="112"/>
      <c r="I154" s="112"/>
      <c r="J154" s="112"/>
      <c r="K154" s="229"/>
      <c r="L154" s="112"/>
      <c r="M154" s="275"/>
      <c r="N154" s="275"/>
      <c r="O154" s="112"/>
      <c r="P154" s="112"/>
      <c r="Q154" s="112"/>
      <c r="R154" s="112"/>
      <c r="S154" s="112"/>
      <c r="T154" s="112"/>
      <c r="U154" s="112"/>
      <c r="V154" s="112"/>
      <c r="W154" s="112"/>
      <c r="X154" s="275"/>
      <c r="Y154" s="275"/>
      <c r="Z154" s="275"/>
      <c r="AA154" s="275"/>
      <c r="AB154" s="275"/>
      <c r="AC154" s="275"/>
      <c r="AD154" s="275"/>
      <c r="AE154" s="275"/>
      <c r="AF154" s="275"/>
      <c r="AG154" s="112"/>
      <c r="AH154" s="112"/>
      <c r="AI154" s="112"/>
      <c r="AJ154" s="112"/>
      <c r="AK154" s="112"/>
      <c r="AL154" s="112"/>
      <c r="AM154" s="112"/>
    </row>
    <row r="155" spans="8:39" s="111" customFormat="1" x14ac:dyDescent="0.25">
      <c r="H155" s="112"/>
      <c r="I155" s="112"/>
      <c r="J155" s="112"/>
      <c r="K155" s="229"/>
      <c r="L155" s="112"/>
      <c r="M155" s="275"/>
      <c r="N155" s="275"/>
      <c r="O155" s="112"/>
      <c r="P155" s="112"/>
      <c r="Q155" s="112"/>
      <c r="R155" s="112"/>
      <c r="S155" s="112"/>
      <c r="T155" s="112"/>
      <c r="U155" s="112"/>
      <c r="V155" s="112"/>
      <c r="W155" s="112"/>
      <c r="X155" s="275"/>
      <c r="Y155" s="275"/>
      <c r="Z155" s="275"/>
      <c r="AA155" s="275"/>
      <c r="AB155" s="275"/>
      <c r="AC155" s="275"/>
      <c r="AD155" s="275"/>
      <c r="AE155" s="275"/>
      <c r="AF155" s="275"/>
      <c r="AG155" s="112"/>
      <c r="AH155" s="112"/>
      <c r="AI155" s="112"/>
      <c r="AJ155" s="112"/>
      <c r="AK155" s="112"/>
      <c r="AL155" s="112"/>
      <c r="AM155" s="112"/>
    </row>
    <row r="156" spans="8:39" s="111" customFormat="1" x14ac:dyDescent="0.25">
      <c r="H156" s="112"/>
      <c r="I156" s="112"/>
      <c r="J156" s="112"/>
      <c r="K156" s="229"/>
      <c r="L156" s="112"/>
      <c r="M156" s="275"/>
      <c r="N156" s="275"/>
      <c r="O156" s="112"/>
      <c r="P156" s="112"/>
      <c r="Q156" s="112"/>
      <c r="R156" s="112"/>
      <c r="S156" s="112"/>
      <c r="T156" s="112"/>
      <c r="U156" s="112"/>
      <c r="V156" s="112"/>
      <c r="W156" s="112"/>
      <c r="X156" s="275"/>
      <c r="Y156" s="275"/>
      <c r="Z156" s="275"/>
      <c r="AA156" s="275"/>
      <c r="AB156" s="275"/>
      <c r="AC156" s="275"/>
      <c r="AD156" s="275"/>
      <c r="AE156" s="275"/>
      <c r="AF156" s="275"/>
      <c r="AG156" s="112"/>
      <c r="AH156" s="112"/>
      <c r="AI156" s="112"/>
      <c r="AJ156" s="112"/>
      <c r="AK156" s="112"/>
      <c r="AL156" s="112"/>
      <c r="AM156" s="112"/>
    </row>
    <row r="157" spans="8:39" s="111" customFormat="1" x14ac:dyDescent="0.25">
      <c r="H157" s="112"/>
      <c r="I157" s="112"/>
      <c r="J157" s="112"/>
      <c r="K157" s="229"/>
      <c r="L157" s="112"/>
      <c r="M157" s="275"/>
      <c r="N157" s="275"/>
      <c r="O157" s="112"/>
      <c r="P157" s="112"/>
      <c r="Q157" s="112"/>
      <c r="R157" s="112"/>
      <c r="S157" s="112"/>
      <c r="T157" s="112"/>
      <c r="U157" s="112"/>
      <c r="V157" s="112"/>
      <c r="W157" s="112"/>
      <c r="X157" s="275"/>
      <c r="Y157" s="275"/>
      <c r="Z157" s="275"/>
      <c r="AA157" s="275"/>
      <c r="AB157" s="275"/>
      <c r="AC157" s="275"/>
      <c r="AD157" s="275"/>
      <c r="AE157" s="275"/>
      <c r="AF157" s="275"/>
      <c r="AG157" s="112"/>
      <c r="AH157" s="112"/>
      <c r="AI157" s="112"/>
      <c r="AJ157" s="112"/>
      <c r="AK157" s="112"/>
      <c r="AL157" s="112"/>
      <c r="AM157" s="112"/>
    </row>
    <row r="158" spans="8:39" s="111" customFormat="1" x14ac:dyDescent="0.25">
      <c r="H158" s="112"/>
      <c r="I158" s="112"/>
      <c r="J158" s="112"/>
      <c r="K158" s="229"/>
      <c r="L158" s="112"/>
      <c r="M158" s="275"/>
      <c r="N158" s="275"/>
      <c r="O158" s="112"/>
      <c r="P158" s="112"/>
      <c r="Q158" s="112"/>
      <c r="R158" s="112"/>
      <c r="S158" s="112"/>
      <c r="T158" s="112"/>
      <c r="U158" s="112"/>
      <c r="V158" s="112"/>
      <c r="W158" s="112"/>
      <c r="X158" s="275"/>
      <c r="Y158" s="275"/>
      <c r="Z158" s="275"/>
      <c r="AA158" s="275"/>
      <c r="AB158" s="275"/>
      <c r="AC158" s="275"/>
      <c r="AD158" s="275"/>
      <c r="AE158" s="275"/>
      <c r="AF158" s="275"/>
      <c r="AG158" s="112"/>
      <c r="AH158" s="112"/>
      <c r="AI158" s="112"/>
      <c r="AJ158" s="112"/>
      <c r="AK158" s="112"/>
      <c r="AL158" s="112"/>
      <c r="AM158" s="112"/>
    </row>
    <row r="159" spans="8:39" s="111" customFormat="1" x14ac:dyDescent="0.25">
      <c r="H159" s="112"/>
      <c r="I159" s="112"/>
      <c r="J159" s="112"/>
      <c r="K159" s="229"/>
      <c r="L159" s="112"/>
      <c r="M159" s="275"/>
      <c r="N159" s="275"/>
      <c r="O159" s="112"/>
      <c r="P159" s="112"/>
      <c r="Q159" s="112"/>
      <c r="R159" s="112"/>
      <c r="S159" s="112"/>
      <c r="T159" s="112"/>
      <c r="U159" s="112"/>
      <c r="V159" s="112"/>
      <c r="W159" s="112"/>
      <c r="X159" s="275"/>
      <c r="Y159" s="275"/>
      <c r="Z159" s="275"/>
      <c r="AA159" s="275"/>
      <c r="AB159" s="275"/>
      <c r="AC159" s="275"/>
      <c r="AD159" s="275"/>
      <c r="AE159" s="275"/>
      <c r="AF159" s="275"/>
      <c r="AG159" s="112"/>
      <c r="AH159" s="112"/>
      <c r="AI159" s="112"/>
      <c r="AJ159" s="112"/>
      <c r="AK159" s="112"/>
      <c r="AL159" s="112"/>
      <c r="AM159" s="112"/>
    </row>
    <row r="160" spans="8:39" s="111" customFormat="1" x14ac:dyDescent="0.25">
      <c r="H160" s="112"/>
      <c r="I160" s="112"/>
      <c r="J160" s="112"/>
      <c r="K160" s="229"/>
      <c r="L160" s="112"/>
      <c r="M160" s="275"/>
      <c r="N160" s="275"/>
      <c r="O160" s="112"/>
      <c r="P160" s="112"/>
      <c r="Q160" s="112"/>
      <c r="R160" s="112"/>
      <c r="S160" s="112"/>
      <c r="T160" s="112"/>
      <c r="U160" s="112"/>
      <c r="V160" s="112"/>
      <c r="W160" s="112"/>
      <c r="X160" s="275"/>
      <c r="Y160" s="275"/>
      <c r="Z160" s="275"/>
      <c r="AA160" s="275"/>
      <c r="AB160" s="275"/>
      <c r="AC160" s="275"/>
      <c r="AD160" s="275"/>
      <c r="AE160" s="275"/>
      <c r="AF160" s="275"/>
      <c r="AG160" s="112"/>
      <c r="AH160" s="112"/>
      <c r="AI160" s="112"/>
      <c r="AJ160" s="112"/>
      <c r="AK160" s="112"/>
      <c r="AL160" s="112"/>
      <c r="AM160" s="112"/>
    </row>
    <row r="161" spans="8:39" s="111" customFormat="1" x14ac:dyDescent="0.25">
      <c r="H161" s="112"/>
      <c r="I161" s="112"/>
      <c r="J161" s="112"/>
      <c r="K161" s="229"/>
      <c r="L161" s="112"/>
      <c r="M161" s="275"/>
      <c r="N161" s="275"/>
      <c r="O161" s="112"/>
      <c r="P161" s="112"/>
      <c r="Q161" s="112"/>
      <c r="R161" s="112"/>
      <c r="S161" s="112"/>
      <c r="T161" s="112"/>
      <c r="U161" s="112"/>
      <c r="V161" s="112"/>
      <c r="W161" s="112"/>
      <c r="X161" s="275"/>
      <c r="Y161" s="275"/>
      <c r="Z161" s="275"/>
      <c r="AA161" s="275"/>
      <c r="AB161" s="275"/>
      <c r="AC161" s="275"/>
      <c r="AD161" s="275"/>
      <c r="AE161" s="275"/>
      <c r="AF161" s="275"/>
      <c r="AG161" s="112"/>
      <c r="AH161" s="112"/>
      <c r="AI161" s="112"/>
      <c r="AJ161" s="112"/>
      <c r="AK161" s="112"/>
      <c r="AL161" s="112"/>
      <c r="AM161" s="112"/>
    </row>
    <row r="162" spans="8:39" s="111" customFormat="1" x14ac:dyDescent="0.25">
      <c r="H162" s="112"/>
      <c r="I162" s="112"/>
      <c r="J162" s="112"/>
      <c r="K162" s="229"/>
      <c r="L162" s="112"/>
      <c r="M162" s="275"/>
      <c r="N162" s="275"/>
      <c r="O162" s="112"/>
      <c r="P162" s="112"/>
      <c r="Q162" s="112"/>
      <c r="R162" s="112"/>
      <c r="S162" s="112"/>
      <c r="T162" s="112"/>
      <c r="U162" s="112"/>
      <c r="V162" s="112"/>
      <c r="W162" s="112"/>
      <c r="X162" s="275"/>
      <c r="Y162" s="275"/>
      <c r="Z162" s="275"/>
      <c r="AA162" s="275"/>
      <c r="AB162" s="275"/>
      <c r="AC162" s="275"/>
      <c r="AD162" s="275"/>
      <c r="AE162" s="275"/>
      <c r="AF162" s="275"/>
      <c r="AG162" s="112"/>
      <c r="AH162" s="112"/>
      <c r="AI162" s="112"/>
      <c r="AJ162" s="112"/>
      <c r="AK162" s="112"/>
      <c r="AL162" s="112"/>
      <c r="AM162" s="112"/>
    </row>
    <row r="163" spans="8:39" s="111" customFormat="1" x14ac:dyDescent="0.25">
      <c r="H163" s="112"/>
      <c r="I163" s="112"/>
      <c r="J163" s="112"/>
      <c r="K163" s="229"/>
      <c r="L163" s="112"/>
      <c r="M163" s="275"/>
      <c r="N163" s="275"/>
      <c r="O163" s="112"/>
      <c r="P163" s="112"/>
      <c r="Q163" s="112"/>
      <c r="R163" s="112"/>
      <c r="S163" s="112"/>
      <c r="T163" s="112"/>
      <c r="U163" s="112"/>
      <c r="V163" s="112"/>
      <c r="W163" s="112"/>
      <c r="X163" s="275"/>
      <c r="Y163" s="275"/>
      <c r="Z163" s="275"/>
      <c r="AA163" s="275"/>
      <c r="AB163" s="275"/>
      <c r="AC163" s="275"/>
      <c r="AD163" s="275"/>
      <c r="AE163" s="275"/>
      <c r="AF163" s="275"/>
      <c r="AG163" s="112"/>
      <c r="AH163" s="112"/>
      <c r="AI163" s="112"/>
      <c r="AJ163" s="112"/>
      <c r="AK163" s="112"/>
      <c r="AL163" s="112"/>
      <c r="AM163" s="112"/>
    </row>
    <row r="164" spans="8:39" s="111" customFormat="1" x14ac:dyDescent="0.25">
      <c r="H164" s="112"/>
      <c r="I164" s="112"/>
      <c r="J164" s="112"/>
      <c r="K164" s="229"/>
      <c r="L164" s="112"/>
      <c r="M164" s="275"/>
      <c r="N164" s="275"/>
      <c r="O164" s="112"/>
      <c r="P164" s="112"/>
      <c r="Q164" s="112"/>
      <c r="R164" s="112"/>
      <c r="S164" s="112"/>
      <c r="T164" s="112"/>
      <c r="U164" s="112"/>
      <c r="V164" s="112"/>
      <c r="W164" s="112"/>
      <c r="X164" s="275"/>
      <c r="Y164" s="275"/>
      <c r="Z164" s="275"/>
      <c r="AA164" s="275"/>
      <c r="AB164" s="275"/>
      <c r="AC164" s="275"/>
      <c r="AD164" s="275"/>
      <c r="AE164" s="275"/>
      <c r="AF164" s="275"/>
      <c r="AG164" s="112"/>
      <c r="AH164" s="112"/>
      <c r="AI164" s="112"/>
      <c r="AJ164" s="112"/>
      <c r="AK164" s="112"/>
      <c r="AL164" s="112"/>
      <c r="AM164" s="112"/>
    </row>
    <row r="165" spans="8:39" s="111" customFormat="1" x14ac:dyDescent="0.25">
      <c r="H165" s="112"/>
      <c r="I165" s="112"/>
      <c r="J165" s="112"/>
      <c r="K165" s="229"/>
      <c r="L165" s="112"/>
      <c r="M165" s="275"/>
      <c r="N165" s="275"/>
      <c r="O165" s="112"/>
      <c r="P165" s="112"/>
      <c r="Q165" s="112"/>
      <c r="R165" s="112"/>
      <c r="S165" s="112"/>
      <c r="T165" s="112"/>
      <c r="U165" s="112"/>
      <c r="V165" s="112"/>
      <c r="W165" s="112"/>
      <c r="X165" s="275"/>
      <c r="Y165" s="275"/>
      <c r="Z165" s="275"/>
      <c r="AA165" s="275"/>
      <c r="AB165" s="275"/>
      <c r="AC165" s="275"/>
      <c r="AD165" s="275"/>
      <c r="AE165" s="275"/>
      <c r="AF165" s="275"/>
      <c r="AG165" s="112"/>
      <c r="AH165" s="112"/>
      <c r="AI165" s="112"/>
      <c r="AJ165" s="112"/>
      <c r="AK165" s="112"/>
      <c r="AL165" s="112"/>
      <c r="AM165" s="112"/>
    </row>
    <row r="166" spans="8:39" s="111" customFormat="1" x14ac:dyDescent="0.25">
      <c r="H166" s="112"/>
      <c r="I166" s="112"/>
      <c r="J166" s="112"/>
      <c r="K166" s="229"/>
      <c r="L166" s="112"/>
      <c r="M166" s="275"/>
      <c r="N166" s="275"/>
      <c r="O166" s="112"/>
      <c r="P166" s="112"/>
      <c r="Q166" s="112"/>
      <c r="R166" s="112"/>
      <c r="S166" s="112"/>
      <c r="T166" s="112"/>
      <c r="U166" s="112"/>
      <c r="V166" s="112"/>
      <c r="W166" s="112"/>
      <c r="X166" s="275"/>
      <c r="Y166" s="275"/>
      <c r="Z166" s="275"/>
      <c r="AA166" s="275"/>
      <c r="AB166" s="275"/>
      <c r="AC166" s="275"/>
      <c r="AD166" s="275"/>
      <c r="AE166" s="275"/>
      <c r="AF166" s="275"/>
      <c r="AG166" s="112"/>
      <c r="AH166" s="112"/>
      <c r="AI166" s="112"/>
      <c r="AJ166" s="112"/>
      <c r="AK166" s="112"/>
      <c r="AL166" s="112"/>
      <c r="AM166" s="112"/>
    </row>
    <row r="167" spans="8:39" s="111" customFormat="1" x14ac:dyDescent="0.25">
      <c r="H167" s="112"/>
      <c r="I167" s="112"/>
      <c r="J167" s="112"/>
      <c r="K167" s="229"/>
      <c r="L167" s="112"/>
      <c r="M167" s="275"/>
      <c r="N167" s="275"/>
      <c r="O167" s="112"/>
      <c r="P167" s="112"/>
      <c r="Q167" s="112"/>
      <c r="R167" s="112"/>
      <c r="S167" s="112"/>
      <c r="T167" s="112"/>
      <c r="U167" s="112"/>
      <c r="V167" s="112"/>
      <c r="W167" s="112"/>
      <c r="X167" s="275"/>
      <c r="Y167" s="275"/>
      <c r="Z167" s="275"/>
      <c r="AA167" s="275"/>
      <c r="AB167" s="275"/>
      <c r="AC167" s="275"/>
      <c r="AD167" s="275"/>
      <c r="AE167" s="275"/>
      <c r="AF167" s="275"/>
      <c r="AG167" s="112"/>
      <c r="AH167" s="112"/>
      <c r="AI167" s="112"/>
      <c r="AJ167" s="112"/>
      <c r="AK167" s="112"/>
      <c r="AL167" s="112"/>
      <c r="AM167" s="112"/>
    </row>
    <row r="168" spans="8:39" s="111" customFormat="1" x14ac:dyDescent="0.25">
      <c r="H168" s="112"/>
      <c r="I168" s="112"/>
      <c r="J168" s="112"/>
      <c r="K168" s="229"/>
      <c r="L168" s="112"/>
      <c r="M168" s="275"/>
      <c r="N168" s="275"/>
      <c r="O168" s="112"/>
      <c r="P168" s="112"/>
      <c r="Q168" s="112"/>
      <c r="R168" s="112"/>
      <c r="S168" s="112"/>
      <c r="T168" s="112"/>
      <c r="U168" s="112"/>
      <c r="V168" s="112"/>
      <c r="W168" s="112"/>
      <c r="X168" s="275"/>
      <c r="Y168" s="275"/>
      <c r="Z168" s="275"/>
      <c r="AA168" s="275"/>
      <c r="AB168" s="275"/>
      <c r="AC168" s="275"/>
      <c r="AD168" s="275"/>
      <c r="AE168" s="275"/>
      <c r="AF168" s="275"/>
      <c r="AG168" s="112"/>
      <c r="AH168" s="112"/>
      <c r="AI168" s="112"/>
      <c r="AJ168" s="112"/>
      <c r="AK168" s="112"/>
      <c r="AL168" s="112"/>
      <c r="AM168" s="112"/>
    </row>
    <row r="169" spans="8:39" s="111" customFormat="1" x14ac:dyDescent="0.25">
      <c r="H169" s="112"/>
      <c r="I169" s="112"/>
      <c r="J169" s="112"/>
      <c r="K169" s="229"/>
      <c r="L169" s="112"/>
      <c r="M169" s="275"/>
      <c r="N169" s="275"/>
      <c r="O169" s="112"/>
      <c r="P169" s="112"/>
      <c r="Q169" s="112"/>
      <c r="R169" s="112"/>
      <c r="S169" s="112"/>
      <c r="T169" s="112"/>
      <c r="U169" s="112"/>
      <c r="V169" s="112"/>
      <c r="W169" s="112"/>
      <c r="X169" s="275"/>
      <c r="Y169" s="275"/>
      <c r="Z169" s="275"/>
      <c r="AA169" s="275"/>
      <c r="AB169" s="275"/>
      <c r="AC169" s="275"/>
      <c r="AD169" s="275"/>
      <c r="AE169" s="275"/>
      <c r="AF169" s="275"/>
      <c r="AG169" s="112"/>
      <c r="AH169" s="112"/>
      <c r="AI169" s="112"/>
      <c r="AJ169" s="112"/>
      <c r="AK169" s="112"/>
      <c r="AL169" s="112"/>
      <c r="AM169" s="112"/>
    </row>
    <row r="170" spans="8:39" s="111" customFormat="1" x14ac:dyDescent="0.25">
      <c r="H170" s="112"/>
      <c r="I170" s="112"/>
      <c r="J170" s="112"/>
      <c r="K170" s="229"/>
      <c r="L170" s="112"/>
      <c r="M170" s="275"/>
      <c r="N170" s="275"/>
      <c r="O170" s="112"/>
      <c r="P170" s="112"/>
      <c r="Q170" s="112"/>
      <c r="R170" s="112"/>
      <c r="S170" s="112"/>
      <c r="T170" s="112"/>
      <c r="U170" s="112"/>
      <c r="V170" s="112"/>
      <c r="W170" s="112"/>
      <c r="X170" s="275"/>
      <c r="Y170" s="275"/>
      <c r="Z170" s="275"/>
      <c r="AA170" s="275"/>
      <c r="AB170" s="275"/>
      <c r="AC170" s="275"/>
      <c r="AD170" s="275"/>
      <c r="AE170" s="275"/>
      <c r="AF170" s="275"/>
      <c r="AG170" s="112"/>
      <c r="AH170" s="112"/>
      <c r="AI170" s="112"/>
      <c r="AJ170" s="112"/>
      <c r="AK170" s="112"/>
      <c r="AL170" s="112"/>
      <c r="AM170" s="112"/>
    </row>
    <row r="171" spans="8:39" s="111" customFormat="1" x14ac:dyDescent="0.25">
      <c r="H171" s="112"/>
      <c r="I171" s="112"/>
      <c r="J171" s="112"/>
      <c r="K171" s="229"/>
      <c r="L171" s="112"/>
      <c r="M171" s="275"/>
      <c r="N171" s="275"/>
      <c r="O171" s="112"/>
      <c r="P171" s="112"/>
      <c r="Q171" s="112"/>
      <c r="R171" s="112"/>
      <c r="S171" s="112"/>
      <c r="T171" s="112"/>
      <c r="U171" s="112"/>
      <c r="V171" s="112"/>
      <c r="W171" s="112"/>
      <c r="X171" s="275"/>
      <c r="Y171" s="275"/>
      <c r="Z171" s="275"/>
      <c r="AA171" s="275"/>
      <c r="AB171" s="275"/>
      <c r="AC171" s="275"/>
      <c r="AD171" s="275"/>
      <c r="AE171" s="275"/>
      <c r="AF171" s="275"/>
      <c r="AG171" s="112"/>
      <c r="AH171" s="112"/>
      <c r="AI171" s="112"/>
      <c r="AJ171" s="112"/>
      <c r="AK171" s="112"/>
      <c r="AL171" s="112"/>
      <c r="AM171" s="112"/>
    </row>
    <row r="172" spans="8:39" s="111" customFormat="1" x14ac:dyDescent="0.25">
      <c r="H172" s="112"/>
      <c r="I172" s="112"/>
      <c r="J172" s="112"/>
      <c r="K172" s="229"/>
      <c r="L172" s="112"/>
      <c r="M172" s="275"/>
      <c r="N172" s="275"/>
      <c r="O172" s="112"/>
      <c r="P172" s="112"/>
      <c r="Q172" s="112"/>
      <c r="R172" s="112"/>
      <c r="S172" s="112"/>
      <c r="T172" s="112"/>
      <c r="U172" s="112"/>
      <c r="V172" s="112"/>
      <c r="W172" s="112"/>
      <c r="X172" s="275"/>
      <c r="Y172" s="275"/>
      <c r="Z172" s="275"/>
      <c r="AA172" s="275"/>
      <c r="AB172" s="275"/>
      <c r="AC172" s="275"/>
      <c r="AD172" s="275"/>
      <c r="AE172" s="275"/>
      <c r="AF172" s="275"/>
      <c r="AG172" s="112"/>
      <c r="AH172" s="112"/>
      <c r="AI172" s="112"/>
      <c r="AJ172" s="112"/>
      <c r="AK172" s="112"/>
      <c r="AL172" s="112"/>
      <c r="AM172" s="112"/>
    </row>
    <row r="173" spans="8:39" s="111" customFormat="1" x14ac:dyDescent="0.25">
      <c r="H173" s="112"/>
      <c r="I173" s="112"/>
      <c r="J173" s="112"/>
      <c r="K173" s="229"/>
      <c r="L173" s="112"/>
      <c r="M173" s="275"/>
      <c r="N173" s="275"/>
      <c r="O173" s="112"/>
      <c r="P173" s="112"/>
      <c r="Q173" s="112"/>
      <c r="R173" s="112"/>
      <c r="S173" s="112"/>
      <c r="T173" s="112"/>
      <c r="U173" s="112"/>
      <c r="V173" s="112"/>
      <c r="W173" s="112"/>
      <c r="X173" s="275"/>
      <c r="Y173" s="275"/>
      <c r="Z173" s="275"/>
      <c r="AA173" s="275"/>
      <c r="AB173" s="275"/>
      <c r="AC173" s="275"/>
      <c r="AD173" s="275"/>
      <c r="AE173" s="275"/>
      <c r="AF173" s="275"/>
      <c r="AG173" s="112"/>
      <c r="AH173" s="112"/>
      <c r="AI173" s="112"/>
      <c r="AJ173" s="112"/>
      <c r="AK173" s="112"/>
      <c r="AL173" s="112"/>
      <c r="AM173" s="112"/>
    </row>
    <row r="174" spans="8:39" s="111" customFormat="1" x14ac:dyDescent="0.25">
      <c r="H174" s="112"/>
      <c r="I174" s="112"/>
      <c r="J174" s="112"/>
      <c r="K174" s="229"/>
      <c r="L174" s="112"/>
      <c r="M174" s="275"/>
      <c r="N174" s="275"/>
      <c r="O174" s="112"/>
      <c r="P174" s="112"/>
      <c r="Q174" s="112"/>
      <c r="R174" s="112"/>
      <c r="S174" s="112"/>
      <c r="T174" s="112"/>
      <c r="U174" s="112"/>
      <c r="V174" s="112"/>
      <c r="W174" s="112"/>
      <c r="X174" s="275"/>
      <c r="Y174" s="275"/>
      <c r="Z174" s="275"/>
      <c r="AA174" s="275"/>
      <c r="AB174" s="275"/>
      <c r="AC174" s="275"/>
      <c r="AD174" s="275"/>
      <c r="AE174" s="275"/>
      <c r="AF174" s="275"/>
      <c r="AG174" s="112"/>
      <c r="AH174" s="112"/>
      <c r="AI174" s="112"/>
      <c r="AJ174" s="112"/>
      <c r="AK174" s="112"/>
      <c r="AL174" s="112"/>
      <c r="AM174" s="112"/>
    </row>
    <row r="175" spans="8:39" s="111" customFormat="1" x14ac:dyDescent="0.25">
      <c r="H175" s="112"/>
      <c r="I175" s="112"/>
      <c r="J175" s="112"/>
      <c r="K175" s="229"/>
      <c r="L175" s="112"/>
      <c r="M175" s="275"/>
      <c r="N175" s="275"/>
      <c r="O175" s="112"/>
      <c r="P175" s="112"/>
      <c r="Q175" s="112"/>
      <c r="R175" s="112"/>
      <c r="S175" s="112"/>
      <c r="T175" s="112"/>
      <c r="U175" s="112"/>
      <c r="V175" s="112"/>
      <c r="W175" s="112"/>
      <c r="X175" s="275"/>
      <c r="Y175" s="275"/>
      <c r="Z175" s="275"/>
      <c r="AA175" s="275"/>
      <c r="AB175" s="275"/>
      <c r="AC175" s="275"/>
      <c r="AD175" s="275"/>
      <c r="AE175" s="275"/>
      <c r="AF175" s="275"/>
      <c r="AG175" s="112"/>
      <c r="AH175" s="112"/>
      <c r="AI175" s="112"/>
      <c r="AJ175" s="112"/>
      <c r="AK175" s="112"/>
      <c r="AL175" s="112"/>
      <c r="AM175" s="112"/>
    </row>
    <row r="176" spans="8:39" s="111" customFormat="1" x14ac:dyDescent="0.25">
      <c r="H176" s="112"/>
      <c r="I176" s="112"/>
      <c r="J176" s="112"/>
      <c r="K176" s="229"/>
      <c r="L176" s="112"/>
      <c r="M176" s="275"/>
      <c r="N176" s="275"/>
      <c r="O176" s="112"/>
      <c r="P176" s="112"/>
      <c r="Q176" s="112"/>
      <c r="R176" s="112"/>
      <c r="S176" s="112"/>
      <c r="T176" s="112"/>
      <c r="U176" s="112"/>
      <c r="V176" s="112"/>
      <c r="W176" s="112"/>
      <c r="X176" s="275"/>
      <c r="Y176" s="275"/>
      <c r="Z176" s="275"/>
      <c r="AA176" s="275"/>
      <c r="AB176" s="275"/>
      <c r="AC176" s="275"/>
      <c r="AD176" s="275"/>
      <c r="AE176" s="275"/>
      <c r="AF176" s="275"/>
      <c r="AG176" s="112"/>
      <c r="AH176" s="112"/>
      <c r="AI176" s="112"/>
      <c r="AJ176" s="112"/>
      <c r="AK176" s="112"/>
      <c r="AL176" s="112"/>
      <c r="AM176" s="112"/>
    </row>
    <row r="177" spans="8:39" s="111" customFormat="1" x14ac:dyDescent="0.25">
      <c r="H177" s="112"/>
      <c r="I177" s="112"/>
      <c r="J177" s="112"/>
      <c r="K177" s="229"/>
      <c r="L177" s="112"/>
      <c r="M177" s="275"/>
      <c r="N177" s="275"/>
      <c r="O177" s="112"/>
      <c r="P177" s="112"/>
      <c r="Q177" s="112"/>
      <c r="R177" s="112"/>
      <c r="S177" s="112"/>
      <c r="T177" s="112"/>
      <c r="U177" s="112"/>
      <c r="V177" s="112"/>
      <c r="W177" s="112"/>
      <c r="X177" s="275"/>
      <c r="Y177" s="275"/>
      <c r="Z177" s="275"/>
      <c r="AA177" s="275"/>
      <c r="AB177" s="275"/>
      <c r="AC177" s="275"/>
      <c r="AD177" s="275"/>
      <c r="AE177" s="275"/>
      <c r="AF177" s="275"/>
      <c r="AG177" s="112"/>
      <c r="AH177" s="112"/>
      <c r="AI177" s="112"/>
      <c r="AJ177" s="112"/>
      <c r="AK177" s="112"/>
      <c r="AL177" s="112"/>
      <c r="AM177" s="112"/>
    </row>
    <row r="178" spans="8:39" s="111" customFormat="1" x14ac:dyDescent="0.25">
      <c r="H178" s="112"/>
      <c r="I178" s="112"/>
      <c r="J178" s="112"/>
      <c r="K178" s="229"/>
      <c r="L178" s="112"/>
      <c r="M178" s="275"/>
      <c r="N178" s="275"/>
      <c r="O178" s="112"/>
      <c r="P178" s="112"/>
      <c r="Q178" s="112"/>
      <c r="R178" s="112"/>
      <c r="S178" s="112"/>
      <c r="T178" s="112"/>
      <c r="U178" s="112"/>
      <c r="V178" s="112"/>
      <c r="W178" s="112"/>
      <c r="X178" s="275"/>
      <c r="Y178" s="275"/>
      <c r="Z178" s="275"/>
      <c r="AA178" s="275"/>
      <c r="AB178" s="275"/>
      <c r="AC178" s="275"/>
      <c r="AD178" s="275"/>
      <c r="AE178" s="275"/>
      <c r="AF178" s="275"/>
      <c r="AG178" s="112"/>
      <c r="AH178" s="112"/>
      <c r="AI178" s="112"/>
      <c r="AJ178" s="112"/>
      <c r="AK178" s="112"/>
      <c r="AL178" s="112"/>
      <c r="AM178" s="112"/>
    </row>
    <row r="179" spans="8:39" s="111" customFormat="1" x14ac:dyDescent="0.25">
      <c r="H179" s="112"/>
      <c r="I179" s="112"/>
      <c r="J179" s="112"/>
      <c r="K179" s="229"/>
      <c r="L179" s="112"/>
      <c r="M179" s="275"/>
      <c r="N179" s="275"/>
      <c r="O179" s="112"/>
      <c r="P179" s="112"/>
      <c r="Q179" s="112"/>
      <c r="R179" s="112"/>
      <c r="S179" s="112"/>
      <c r="T179" s="112"/>
      <c r="U179" s="112"/>
      <c r="V179" s="112"/>
      <c r="W179" s="112"/>
      <c r="X179" s="275"/>
      <c r="Y179" s="275"/>
      <c r="Z179" s="275"/>
      <c r="AA179" s="275"/>
      <c r="AB179" s="275"/>
      <c r="AC179" s="275"/>
      <c r="AD179" s="275"/>
      <c r="AE179" s="275"/>
      <c r="AF179" s="275"/>
      <c r="AG179" s="112"/>
      <c r="AH179" s="112"/>
      <c r="AI179" s="112"/>
      <c r="AJ179" s="112"/>
      <c r="AK179" s="112"/>
      <c r="AL179" s="112"/>
      <c r="AM179" s="112"/>
    </row>
    <row r="180" spans="8:39" s="111" customFormat="1" x14ac:dyDescent="0.25">
      <c r="H180" s="112"/>
      <c r="I180" s="112"/>
      <c r="J180" s="112"/>
      <c r="K180" s="229"/>
      <c r="L180" s="112"/>
      <c r="M180" s="275"/>
      <c r="N180" s="275"/>
      <c r="O180" s="112"/>
      <c r="P180" s="112"/>
      <c r="Q180" s="112"/>
      <c r="R180" s="112"/>
      <c r="S180" s="112"/>
      <c r="T180" s="112"/>
      <c r="U180" s="112"/>
      <c r="V180" s="112"/>
      <c r="W180" s="112"/>
      <c r="X180" s="275"/>
      <c r="Y180" s="275"/>
      <c r="Z180" s="275"/>
      <c r="AA180" s="275"/>
      <c r="AB180" s="275"/>
      <c r="AC180" s="275"/>
      <c r="AD180" s="275"/>
      <c r="AE180" s="275"/>
      <c r="AF180" s="275"/>
      <c r="AG180" s="112"/>
      <c r="AH180" s="112"/>
      <c r="AI180" s="112"/>
      <c r="AJ180" s="112"/>
      <c r="AK180" s="112"/>
      <c r="AL180" s="112"/>
      <c r="AM180" s="112"/>
    </row>
    <row r="181" spans="8:39" s="111" customFormat="1" x14ac:dyDescent="0.25">
      <c r="H181" s="112"/>
      <c r="I181" s="112"/>
      <c r="J181" s="112"/>
      <c r="K181" s="229"/>
      <c r="L181" s="112"/>
      <c r="M181" s="275"/>
      <c r="N181" s="275"/>
      <c r="O181" s="112"/>
      <c r="P181" s="112"/>
      <c r="Q181" s="112"/>
      <c r="R181" s="112"/>
      <c r="S181" s="112"/>
      <c r="T181" s="112"/>
      <c r="U181" s="112"/>
      <c r="V181" s="112"/>
      <c r="W181" s="112"/>
      <c r="X181" s="275"/>
      <c r="Y181" s="275"/>
      <c r="Z181" s="275"/>
      <c r="AA181" s="275"/>
      <c r="AB181" s="275"/>
      <c r="AC181" s="275"/>
      <c r="AD181" s="275"/>
      <c r="AE181" s="275"/>
      <c r="AF181" s="275"/>
      <c r="AG181" s="112"/>
      <c r="AH181" s="112"/>
      <c r="AI181" s="112"/>
      <c r="AJ181" s="112"/>
      <c r="AK181" s="112"/>
      <c r="AL181" s="112"/>
      <c r="AM181" s="112"/>
    </row>
    <row r="182" spans="8:39" s="111" customFormat="1" x14ac:dyDescent="0.25">
      <c r="H182" s="112"/>
      <c r="I182" s="112"/>
      <c r="J182" s="112"/>
      <c r="K182" s="229"/>
      <c r="L182" s="112"/>
      <c r="M182" s="275"/>
      <c r="N182" s="275"/>
      <c r="O182" s="112"/>
      <c r="P182" s="112"/>
      <c r="Q182" s="112"/>
      <c r="R182" s="112"/>
      <c r="S182" s="112"/>
      <c r="T182" s="112"/>
      <c r="U182" s="112"/>
      <c r="V182" s="112"/>
      <c r="W182" s="112"/>
      <c r="X182" s="275"/>
      <c r="Y182" s="275"/>
      <c r="Z182" s="275"/>
      <c r="AA182" s="275"/>
      <c r="AB182" s="275"/>
      <c r="AC182" s="275"/>
      <c r="AD182" s="275"/>
      <c r="AE182" s="275"/>
      <c r="AF182" s="275"/>
      <c r="AG182" s="112"/>
      <c r="AH182" s="112"/>
      <c r="AI182" s="112"/>
      <c r="AJ182" s="112"/>
      <c r="AK182" s="112"/>
      <c r="AL182" s="112"/>
      <c r="AM182" s="112"/>
    </row>
    <row r="183" spans="8:39" s="111" customFormat="1" x14ac:dyDescent="0.25">
      <c r="H183" s="112"/>
      <c r="I183" s="112"/>
      <c r="J183" s="112"/>
      <c r="K183" s="229"/>
      <c r="L183" s="112"/>
      <c r="M183" s="275"/>
      <c r="N183" s="275"/>
      <c r="O183" s="112"/>
      <c r="P183" s="112"/>
      <c r="Q183" s="112"/>
      <c r="R183" s="112"/>
      <c r="S183" s="112"/>
      <c r="T183" s="112"/>
      <c r="U183" s="112"/>
      <c r="V183" s="112"/>
      <c r="W183" s="112"/>
      <c r="X183" s="275"/>
      <c r="Y183" s="275"/>
      <c r="Z183" s="275"/>
      <c r="AA183" s="275"/>
      <c r="AB183" s="275"/>
      <c r="AC183" s="275"/>
      <c r="AD183" s="275"/>
      <c r="AE183" s="275"/>
      <c r="AF183" s="275"/>
      <c r="AG183" s="112"/>
      <c r="AH183" s="112"/>
      <c r="AI183" s="112"/>
      <c r="AJ183" s="112"/>
      <c r="AK183" s="112"/>
      <c r="AL183" s="112"/>
      <c r="AM183" s="112"/>
    </row>
    <row r="184" spans="8:39" s="111" customFormat="1" x14ac:dyDescent="0.25">
      <c r="H184" s="112"/>
      <c r="I184" s="112"/>
      <c r="J184" s="112"/>
      <c r="K184" s="229"/>
      <c r="L184" s="112"/>
      <c r="M184" s="275"/>
      <c r="N184" s="275"/>
      <c r="O184" s="112"/>
      <c r="P184" s="112"/>
      <c r="Q184" s="112"/>
      <c r="R184" s="112"/>
      <c r="S184" s="112"/>
      <c r="T184" s="112"/>
      <c r="U184" s="112"/>
      <c r="V184" s="112"/>
      <c r="W184" s="112"/>
      <c r="X184" s="275"/>
      <c r="Y184" s="275"/>
      <c r="Z184" s="275"/>
      <c r="AA184" s="275"/>
      <c r="AB184" s="275"/>
      <c r="AC184" s="275"/>
      <c r="AD184" s="275"/>
      <c r="AE184" s="275"/>
      <c r="AF184" s="275"/>
      <c r="AG184" s="112"/>
      <c r="AH184" s="112"/>
      <c r="AI184" s="112"/>
      <c r="AJ184" s="112"/>
      <c r="AK184" s="112"/>
      <c r="AL184" s="112"/>
      <c r="AM184" s="112"/>
    </row>
    <row r="185" spans="8:39" s="111" customFormat="1" x14ac:dyDescent="0.25">
      <c r="H185" s="112"/>
      <c r="I185" s="112"/>
      <c r="J185" s="112"/>
      <c r="K185" s="229"/>
      <c r="L185" s="112"/>
      <c r="M185" s="275"/>
      <c r="N185" s="275"/>
      <c r="O185" s="112"/>
      <c r="P185" s="112"/>
      <c r="Q185" s="112"/>
      <c r="R185" s="112"/>
      <c r="S185" s="112"/>
      <c r="T185" s="112"/>
      <c r="U185" s="112"/>
      <c r="V185" s="112"/>
      <c r="W185" s="112"/>
      <c r="X185" s="275"/>
      <c r="Y185" s="275"/>
      <c r="Z185" s="275"/>
      <c r="AA185" s="275"/>
      <c r="AB185" s="275"/>
      <c r="AC185" s="275"/>
      <c r="AD185" s="275"/>
      <c r="AE185" s="275"/>
      <c r="AF185" s="275"/>
      <c r="AG185" s="112"/>
      <c r="AH185" s="112"/>
      <c r="AI185" s="112"/>
      <c r="AJ185" s="112"/>
      <c r="AK185" s="112"/>
      <c r="AL185" s="112"/>
      <c r="AM185" s="112"/>
    </row>
    <row r="186" spans="8:39" s="111" customFormat="1" x14ac:dyDescent="0.25">
      <c r="H186" s="112"/>
      <c r="I186" s="112"/>
      <c r="J186" s="112"/>
      <c r="K186" s="229"/>
      <c r="L186" s="112"/>
      <c r="M186" s="275"/>
      <c r="N186" s="275"/>
      <c r="O186" s="112"/>
      <c r="P186" s="112"/>
      <c r="Q186" s="112"/>
      <c r="R186" s="112"/>
      <c r="S186" s="112"/>
      <c r="T186" s="112"/>
      <c r="U186" s="112"/>
      <c r="V186" s="112"/>
      <c r="W186" s="112"/>
      <c r="X186" s="275"/>
      <c r="Y186" s="275"/>
      <c r="Z186" s="275"/>
      <c r="AA186" s="275"/>
      <c r="AB186" s="275"/>
      <c r="AC186" s="275"/>
      <c r="AD186" s="275"/>
      <c r="AE186" s="275"/>
      <c r="AF186" s="275"/>
      <c r="AG186" s="112"/>
      <c r="AH186" s="112"/>
      <c r="AI186" s="112"/>
      <c r="AJ186" s="112"/>
      <c r="AK186" s="112"/>
      <c r="AL186" s="112"/>
      <c r="AM186" s="112"/>
    </row>
    <row r="187" spans="8:39" s="111" customFormat="1" x14ac:dyDescent="0.25">
      <c r="H187" s="112"/>
      <c r="I187" s="112"/>
      <c r="J187" s="112"/>
      <c r="K187" s="229"/>
      <c r="L187" s="112"/>
      <c r="M187" s="275"/>
      <c r="N187" s="275"/>
      <c r="O187" s="112"/>
      <c r="P187" s="112"/>
      <c r="Q187" s="112"/>
      <c r="R187" s="112"/>
      <c r="S187" s="112"/>
      <c r="T187" s="112"/>
      <c r="U187" s="112"/>
      <c r="V187" s="112"/>
      <c r="W187" s="112"/>
      <c r="X187" s="275"/>
      <c r="Y187" s="275"/>
      <c r="Z187" s="275"/>
      <c r="AA187" s="275"/>
      <c r="AB187" s="275"/>
      <c r="AC187" s="275"/>
      <c r="AD187" s="275"/>
      <c r="AE187" s="275"/>
      <c r="AF187" s="275"/>
      <c r="AG187" s="112"/>
      <c r="AH187" s="112"/>
      <c r="AI187" s="112"/>
      <c r="AJ187" s="112"/>
      <c r="AK187" s="112"/>
      <c r="AL187" s="112"/>
      <c r="AM187" s="112"/>
    </row>
    <row r="188" spans="8:39" s="111" customFormat="1" x14ac:dyDescent="0.25">
      <c r="H188" s="112"/>
      <c r="I188" s="112"/>
      <c r="J188" s="112"/>
      <c r="K188" s="229"/>
      <c r="L188" s="112"/>
      <c r="M188" s="275"/>
      <c r="N188" s="275"/>
      <c r="O188" s="112"/>
      <c r="P188" s="112"/>
      <c r="Q188" s="112"/>
      <c r="R188" s="112"/>
      <c r="S188" s="112"/>
      <c r="T188" s="112"/>
      <c r="U188" s="112"/>
      <c r="V188" s="112"/>
      <c r="W188" s="112"/>
      <c r="X188" s="275"/>
      <c r="Y188" s="275"/>
      <c r="Z188" s="275"/>
      <c r="AA188" s="275"/>
      <c r="AB188" s="275"/>
      <c r="AC188" s="275"/>
      <c r="AD188" s="275"/>
      <c r="AE188" s="275"/>
      <c r="AF188" s="275"/>
      <c r="AG188" s="112"/>
      <c r="AH188" s="112"/>
      <c r="AI188" s="112"/>
      <c r="AJ188" s="112"/>
      <c r="AK188" s="112"/>
      <c r="AL188" s="112"/>
      <c r="AM188" s="112"/>
    </row>
    <row r="189" spans="8:39" s="111" customFormat="1" x14ac:dyDescent="0.25">
      <c r="H189" s="112"/>
      <c r="I189" s="112"/>
      <c r="J189" s="112"/>
      <c r="K189" s="229"/>
      <c r="L189" s="112"/>
      <c r="M189" s="275"/>
      <c r="N189" s="275"/>
      <c r="O189" s="112"/>
      <c r="P189" s="112"/>
      <c r="Q189" s="112"/>
      <c r="R189" s="112"/>
      <c r="S189" s="112"/>
      <c r="T189" s="112"/>
      <c r="U189" s="112"/>
      <c r="V189" s="112"/>
      <c r="W189" s="112"/>
      <c r="X189" s="275"/>
      <c r="Y189" s="275"/>
      <c r="Z189" s="275"/>
      <c r="AA189" s="275"/>
      <c r="AB189" s="275"/>
      <c r="AC189" s="275"/>
      <c r="AD189" s="275"/>
      <c r="AE189" s="275"/>
      <c r="AF189" s="275"/>
      <c r="AG189" s="112"/>
      <c r="AH189" s="112"/>
      <c r="AI189" s="112"/>
      <c r="AJ189" s="112"/>
      <c r="AK189" s="112"/>
      <c r="AL189" s="112"/>
      <c r="AM189" s="112"/>
    </row>
    <row r="190" spans="8:39" s="111" customFormat="1" x14ac:dyDescent="0.25">
      <c r="H190" s="112"/>
      <c r="I190" s="112"/>
      <c r="J190" s="112"/>
      <c r="K190" s="229"/>
      <c r="L190" s="112"/>
      <c r="M190" s="275"/>
      <c r="N190" s="275"/>
      <c r="O190" s="112"/>
      <c r="P190" s="112"/>
      <c r="Q190" s="112"/>
      <c r="R190" s="112"/>
      <c r="S190" s="112"/>
      <c r="T190" s="112"/>
      <c r="U190" s="112"/>
      <c r="V190" s="112"/>
      <c r="W190" s="112"/>
      <c r="X190" s="275"/>
      <c r="Y190" s="275"/>
      <c r="Z190" s="275"/>
      <c r="AA190" s="275"/>
      <c r="AB190" s="275"/>
      <c r="AC190" s="275"/>
      <c r="AD190" s="275"/>
      <c r="AE190" s="275"/>
      <c r="AF190" s="275"/>
      <c r="AG190" s="112"/>
      <c r="AH190" s="112"/>
      <c r="AI190" s="112"/>
      <c r="AJ190" s="112"/>
      <c r="AK190" s="112"/>
      <c r="AL190" s="112"/>
      <c r="AM190" s="112"/>
    </row>
    <row r="191" spans="8:39" s="111" customFormat="1" x14ac:dyDescent="0.25">
      <c r="H191" s="112"/>
      <c r="I191" s="112"/>
      <c r="J191" s="112"/>
      <c r="K191" s="229"/>
      <c r="L191" s="112"/>
      <c r="M191" s="275"/>
      <c r="N191" s="275"/>
      <c r="O191" s="112"/>
      <c r="P191" s="112"/>
      <c r="Q191" s="112"/>
      <c r="R191" s="112"/>
      <c r="S191" s="112"/>
      <c r="T191" s="112"/>
      <c r="U191" s="112"/>
      <c r="V191" s="112"/>
      <c r="W191" s="112"/>
      <c r="X191" s="275"/>
      <c r="Y191" s="275"/>
      <c r="Z191" s="275"/>
      <c r="AA191" s="275"/>
      <c r="AB191" s="275"/>
      <c r="AC191" s="275"/>
      <c r="AD191" s="275"/>
      <c r="AE191" s="275"/>
      <c r="AF191" s="275"/>
      <c r="AG191" s="112"/>
      <c r="AH191" s="112"/>
      <c r="AI191" s="112"/>
      <c r="AJ191" s="112"/>
      <c r="AK191" s="112"/>
      <c r="AL191" s="112"/>
      <c r="AM191" s="112"/>
    </row>
    <row r="192" spans="8:39" s="111" customFormat="1" x14ac:dyDescent="0.25">
      <c r="H192" s="112"/>
      <c r="I192" s="112"/>
      <c r="J192" s="112"/>
      <c r="K192" s="229"/>
      <c r="L192" s="112"/>
      <c r="M192" s="275"/>
      <c r="N192" s="275"/>
      <c r="O192" s="112"/>
      <c r="P192" s="112"/>
      <c r="Q192" s="112"/>
      <c r="R192" s="112"/>
      <c r="S192" s="112"/>
      <c r="T192" s="112"/>
      <c r="U192" s="112"/>
      <c r="V192" s="112"/>
      <c r="W192" s="112"/>
      <c r="X192" s="275"/>
      <c r="Y192" s="275"/>
      <c r="Z192" s="275"/>
      <c r="AA192" s="275"/>
      <c r="AB192" s="275"/>
      <c r="AC192" s="275"/>
      <c r="AD192" s="275"/>
      <c r="AE192" s="275"/>
      <c r="AF192" s="275"/>
      <c r="AG192" s="112"/>
      <c r="AH192" s="112"/>
      <c r="AI192" s="112"/>
      <c r="AJ192" s="112"/>
      <c r="AK192" s="112"/>
      <c r="AL192" s="112"/>
      <c r="AM192" s="112"/>
    </row>
    <row r="193" spans="8:39" s="111" customFormat="1" x14ac:dyDescent="0.25">
      <c r="H193" s="112"/>
      <c r="I193" s="112"/>
      <c r="J193" s="112"/>
      <c r="K193" s="229"/>
      <c r="L193" s="112"/>
      <c r="M193" s="275"/>
      <c r="N193" s="275"/>
      <c r="O193" s="112"/>
      <c r="P193" s="112"/>
      <c r="Q193" s="112"/>
      <c r="R193" s="112"/>
      <c r="S193" s="112"/>
      <c r="T193" s="112"/>
      <c r="U193" s="112"/>
      <c r="V193" s="112"/>
      <c r="W193" s="112"/>
      <c r="X193" s="275"/>
      <c r="Y193" s="275"/>
      <c r="Z193" s="275"/>
      <c r="AA193" s="275"/>
      <c r="AB193" s="275"/>
      <c r="AC193" s="275"/>
      <c r="AD193" s="275"/>
      <c r="AE193" s="275"/>
      <c r="AF193" s="275"/>
      <c r="AG193" s="112"/>
      <c r="AH193" s="112"/>
      <c r="AI193" s="112"/>
      <c r="AJ193" s="112"/>
      <c r="AK193" s="112"/>
      <c r="AL193" s="112"/>
      <c r="AM193" s="112"/>
    </row>
    <row r="194" spans="8:39" s="111" customFormat="1" x14ac:dyDescent="0.25">
      <c r="H194" s="112"/>
      <c r="I194" s="112"/>
      <c r="J194" s="112"/>
      <c r="K194" s="229"/>
      <c r="L194" s="112"/>
      <c r="M194" s="275"/>
      <c r="N194" s="275"/>
      <c r="O194" s="112"/>
      <c r="P194" s="112"/>
      <c r="Q194" s="112"/>
      <c r="R194" s="112"/>
      <c r="S194" s="112"/>
      <c r="T194" s="112"/>
      <c r="U194" s="112"/>
      <c r="V194" s="112"/>
      <c r="W194" s="112"/>
      <c r="X194" s="275"/>
      <c r="Y194" s="275"/>
      <c r="Z194" s="275"/>
      <c r="AA194" s="275"/>
      <c r="AB194" s="275"/>
      <c r="AC194" s="275"/>
      <c r="AD194" s="275"/>
      <c r="AE194" s="275"/>
      <c r="AF194" s="275"/>
      <c r="AG194" s="112"/>
      <c r="AH194" s="112"/>
      <c r="AI194" s="112"/>
      <c r="AJ194" s="112"/>
      <c r="AK194" s="112"/>
      <c r="AL194" s="112"/>
      <c r="AM194" s="112"/>
    </row>
    <row r="195" spans="8:39" s="111" customFormat="1" x14ac:dyDescent="0.25">
      <c r="H195" s="112"/>
      <c r="I195" s="112"/>
      <c r="J195" s="112"/>
      <c r="K195" s="229"/>
      <c r="L195" s="112"/>
      <c r="M195" s="275"/>
      <c r="N195" s="275"/>
      <c r="O195" s="112"/>
      <c r="P195" s="112"/>
      <c r="Q195" s="112"/>
      <c r="R195" s="112"/>
      <c r="S195" s="112"/>
      <c r="T195" s="112"/>
      <c r="U195" s="112"/>
      <c r="V195" s="112"/>
      <c r="W195" s="112"/>
      <c r="X195" s="275"/>
      <c r="Y195" s="275"/>
      <c r="Z195" s="275"/>
      <c r="AA195" s="275"/>
      <c r="AB195" s="275"/>
      <c r="AC195" s="275"/>
      <c r="AD195" s="275"/>
      <c r="AE195" s="275"/>
      <c r="AF195" s="275"/>
      <c r="AG195" s="112"/>
      <c r="AH195" s="112"/>
      <c r="AI195" s="112"/>
      <c r="AJ195" s="112"/>
      <c r="AK195" s="112"/>
      <c r="AL195" s="112"/>
      <c r="AM195" s="112"/>
    </row>
    <row r="196" spans="8:39" s="111" customFormat="1" x14ac:dyDescent="0.25">
      <c r="H196" s="112"/>
      <c r="I196" s="112"/>
      <c r="J196" s="112"/>
      <c r="K196" s="229"/>
      <c r="L196" s="112"/>
      <c r="M196" s="275"/>
      <c r="N196" s="275"/>
      <c r="O196" s="112"/>
      <c r="P196" s="112"/>
      <c r="Q196" s="112"/>
      <c r="R196" s="112"/>
      <c r="S196" s="112"/>
      <c r="T196" s="112"/>
      <c r="U196" s="112"/>
      <c r="V196" s="112"/>
      <c r="W196" s="112"/>
      <c r="X196" s="275"/>
      <c r="Y196" s="275"/>
      <c r="Z196" s="275"/>
      <c r="AA196" s="275"/>
      <c r="AB196" s="275"/>
      <c r="AC196" s="275"/>
      <c r="AD196" s="275"/>
      <c r="AE196" s="275"/>
      <c r="AF196" s="275"/>
      <c r="AG196" s="112"/>
      <c r="AH196" s="112"/>
      <c r="AI196" s="112"/>
      <c r="AJ196" s="112"/>
      <c r="AK196" s="112"/>
      <c r="AL196" s="112"/>
      <c r="AM196" s="112"/>
    </row>
    <row r="197" spans="8:39" s="111" customFormat="1" x14ac:dyDescent="0.25">
      <c r="H197" s="112"/>
      <c r="I197" s="112"/>
      <c r="J197" s="112"/>
      <c r="K197" s="229"/>
      <c r="L197" s="112"/>
      <c r="M197" s="275"/>
      <c r="N197" s="275"/>
      <c r="O197" s="112"/>
      <c r="P197" s="112"/>
      <c r="Q197" s="112"/>
      <c r="R197" s="112"/>
      <c r="S197" s="112"/>
      <c r="T197" s="112"/>
      <c r="U197" s="112"/>
      <c r="V197" s="112"/>
      <c r="W197" s="112"/>
      <c r="X197" s="275"/>
      <c r="Y197" s="275"/>
      <c r="Z197" s="275"/>
      <c r="AA197" s="275"/>
      <c r="AB197" s="275"/>
      <c r="AC197" s="275"/>
      <c r="AD197" s="275"/>
      <c r="AE197" s="275"/>
      <c r="AF197" s="275"/>
      <c r="AG197" s="112"/>
      <c r="AH197" s="112"/>
      <c r="AI197" s="112"/>
      <c r="AJ197" s="112"/>
      <c r="AK197" s="112"/>
      <c r="AL197" s="112"/>
      <c r="AM197" s="112"/>
    </row>
    <row r="198" spans="8:39" s="111" customFormat="1" x14ac:dyDescent="0.25">
      <c r="H198" s="112"/>
      <c r="I198" s="112"/>
      <c r="J198" s="112"/>
      <c r="K198" s="229"/>
      <c r="L198" s="112"/>
      <c r="M198" s="275"/>
      <c r="N198" s="275"/>
      <c r="O198" s="112"/>
      <c r="P198" s="112"/>
      <c r="Q198" s="112"/>
      <c r="R198" s="112"/>
      <c r="S198" s="112"/>
      <c r="T198" s="112"/>
      <c r="U198" s="112"/>
      <c r="V198" s="112"/>
      <c r="W198" s="112"/>
      <c r="X198" s="275"/>
      <c r="Y198" s="275"/>
      <c r="Z198" s="275"/>
      <c r="AA198" s="275"/>
      <c r="AB198" s="275"/>
      <c r="AC198" s="275"/>
      <c r="AD198" s="275"/>
      <c r="AE198" s="275"/>
      <c r="AF198" s="275"/>
      <c r="AG198" s="112"/>
      <c r="AH198" s="112"/>
      <c r="AI198" s="112"/>
      <c r="AJ198" s="112"/>
      <c r="AK198" s="112"/>
      <c r="AL198" s="112"/>
      <c r="AM198" s="112"/>
    </row>
    <row r="199" spans="8:39" s="111" customFormat="1" x14ac:dyDescent="0.25">
      <c r="H199" s="112"/>
      <c r="I199" s="112"/>
      <c r="J199" s="112"/>
      <c r="K199" s="229"/>
      <c r="L199" s="112"/>
      <c r="M199" s="275"/>
      <c r="N199" s="275"/>
      <c r="O199" s="112"/>
      <c r="P199" s="112"/>
      <c r="Q199" s="112"/>
      <c r="R199" s="112"/>
      <c r="S199" s="112"/>
      <c r="T199" s="112"/>
      <c r="U199" s="112"/>
      <c r="V199" s="112"/>
      <c r="W199" s="112"/>
      <c r="X199" s="275"/>
      <c r="Y199" s="275"/>
      <c r="Z199" s="275"/>
      <c r="AA199" s="275"/>
      <c r="AB199" s="275"/>
      <c r="AC199" s="275"/>
      <c r="AD199" s="275"/>
      <c r="AE199" s="275"/>
      <c r="AF199" s="275"/>
      <c r="AG199" s="112"/>
      <c r="AH199" s="112"/>
      <c r="AI199" s="112"/>
      <c r="AJ199" s="112"/>
      <c r="AK199" s="112"/>
      <c r="AL199" s="112"/>
      <c r="AM199" s="112"/>
    </row>
    <row r="200" spans="8:39" s="111" customFormat="1" x14ac:dyDescent="0.25">
      <c r="H200" s="112"/>
      <c r="I200" s="112"/>
      <c r="J200" s="112"/>
      <c r="K200" s="229"/>
      <c r="L200" s="112"/>
      <c r="M200" s="275"/>
      <c r="N200" s="275"/>
      <c r="O200" s="112"/>
      <c r="P200" s="112"/>
      <c r="Q200" s="112"/>
      <c r="R200" s="112"/>
      <c r="S200" s="112"/>
      <c r="T200" s="112"/>
      <c r="U200" s="112"/>
      <c r="V200" s="112"/>
      <c r="W200" s="112"/>
      <c r="X200" s="275"/>
      <c r="Y200" s="275"/>
      <c r="Z200" s="275"/>
      <c r="AA200" s="275"/>
      <c r="AB200" s="275"/>
      <c r="AC200" s="275"/>
      <c r="AD200" s="275"/>
      <c r="AE200" s="275"/>
      <c r="AF200" s="275"/>
      <c r="AG200" s="112"/>
      <c r="AH200" s="112"/>
      <c r="AI200" s="112"/>
      <c r="AJ200" s="112"/>
      <c r="AK200" s="112"/>
      <c r="AL200" s="112"/>
      <c r="AM200" s="112"/>
    </row>
    <row r="201" spans="8:39" s="111" customFormat="1" x14ac:dyDescent="0.25">
      <c r="H201" s="112"/>
      <c r="I201" s="112"/>
      <c r="J201" s="112"/>
      <c r="K201" s="229"/>
      <c r="L201" s="112"/>
      <c r="M201" s="275"/>
      <c r="N201" s="275"/>
      <c r="O201" s="112"/>
      <c r="P201" s="112"/>
      <c r="Q201" s="112"/>
      <c r="R201" s="112"/>
      <c r="S201" s="112"/>
      <c r="T201" s="112"/>
      <c r="U201" s="112"/>
      <c r="V201" s="112"/>
      <c r="W201" s="112"/>
      <c r="X201" s="275"/>
      <c r="Y201" s="275"/>
      <c r="Z201" s="275"/>
      <c r="AA201" s="275"/>
      <c r="AB201" s="275"/>
      <c r="AC201" s="275"/>
      <c r="AD201" s="275"/>
      <c r="AE201" s="275"/>
      <c r="AF201" s="275"/>
      <c r="AG201" s="112"/>
      <c r="AH201" s="112"/>
      <c r="AI201" s="112"/>
      <c r="AJ201" s="112"/>
      <c r="AK201" s="112"/>
      <c r="AL201" s="112"/>
      <c r="AM201" s="112"/>
    </row>
    <row r="202" spans="8:39" s="111" customFormat="1" x14ac:dyDescent="0.25">
      <c r="H202" s="112"/>
      <c r="I202" s="112"/>
      <c r="J202" s="112"/>
      <c r="K202" s="229"/>
      <c r="L202" s="112"/>
      <c r="M202" s="275"/>
      <c r="N202" s="275"/>
      <c r="O202" s="112"/>
      <c r="P202" s="112"/>
      <c r="Q202" s="112"/>
      <c r="R202" s="112"/>
      <c r="S202" s="112"/>
      <c r="T202" s="112"/>
      <c r="U202" s="112"/>
      <c r="V202" s="112"/>
      <c r="W202" s="112"/>
      <c r="X202" s="275"/>
      <c r="Y202" s="275"/>
      <c r="Z202" s="275"/>
      <c r="AA202" s="275"/>
      <c r="AB202" s="275"/>
      <c r="AC202" s="275"/>
      <c r="AD202" s="275"/>
      <c r="AE202" s="275"/>
      <c r="AF202" s="275"/>
      <c r="AG202" s="112"/>
      <c r="AH202" s="112"/>
      <c r="AI202" s="112"/>
      <c r="AJ202" s="112"/>
      <c r="AK202" s="112"/>
      <c r="AL202" s="112"/>
      <c r="AM202" s="112"/>
    </row>
    <row r="203" spans="8:39" s="111" customFormat="1" x14ac:dyDescent="0.25">
      <c r="H203" s="112"/>
      <c r="I203" s="112"/>
      <c r="J203" s="112"/>
      <c r="K203" s="229"/>
      <c r="L203" s="112"/>
      <c r="M203" s="275"/>
      <c r="N203" s="275"/>
      <c r="O203" s="112"/>
      <c r="P203" s="112"/>
      <c r="Q203" s="112"/>
      <c r="R203" s="112"/>
      <c r="S203" s="112"/>
      <c r="T203" s="112"/>
      <c r="U203" s="112"/>
      <c r="V203" s="112"/>
      <c r="W203" s="112"/>
      <c r="X203" s="275"/>
      <c r="Y203" s="275"/>
      <c r="Z203" s="275"/>
      <c r="AA203" s="275"/>
      <c r="AB203" s="275"/>
      <c r="AC203" s="275"/>
      <c r="AD203" s="275"/>
      <c r="AE203" s="275"/>
      <c r="AF203" s="275"/>
      <c r="AG203" s="112"/>
      <c r="AH203" s="112"/>
      <c r="AI203" s="112"/>
      <c r="AJ203" s="112"/>
      <c r="AK203" s="112"/>
      <c r="AL203" s="112"/>
      <c r="AM203" s="112"/>
    </row>
    <row r="204" spans="8:39" s="111" customFormat="1" x14ac:dyDescent="0.25">
      <c r="H204" s="112"/>
      <c r="I204" s="112"/>
      <c r="J204" s="112"/>
      <c r="K204" s="229"/>
      <c r="L204" s="112"/>
      <c r="M204" s="275"/>
      <c r="N204" s="275"/>
      <c r="O204" s="112"/>
      <c r="P204" s="112"/>
      <c r="Q204" s="112"/>
      <c r="R204" s="112"/>
      <c r="S204" s="112"/>
      <c r="T204" s="112"/>
      <c r="U204" s="112"/>
      <c r="V204" s="112"/>
      <c r="W204" s="112"/>
      <c r="X204" s="275"/>
      <c r="Y204" s="275"/>
      <c r="Z204" s="275"/>
      <c r="AA204" s="275"/>
      <c r="AB204" s="275"/>
      <c r="AC204" s="275"/>
      <c r="AD204" s="275"/>
      <c r="AE204" s="275"/>
      <c r="AF204" s="275"/>
      <c r="AG204" s="112"/>
      <c r="AH204" s="112"/>
      <c r="AI204" s="112"/>
      <c r="AJ204" s="112"/>
      <c r="AK204" s="112"/>
      <c r="AL204" s="112"/>
      <c r="AM204" s="112"/>
    </row>
    <row r="205" spans="8:39" s="111" customFormat="1" x14ac:dyDescent="0.25">
      <c r="H205" s="112"/>
      <c r="I205" s="112"/>
      <c r="J205" s="112"/>
      <c r="K205" s="229"/>
      <c r="L205" s="112"/>
      <c r="M205" s="275"/>
      <c r="N205" s="275"/>
      <c r="O205" s="112"/>
      <c r="P205" s="112"/>
      <c r="Q205" s="112"/>
      <c r="R205" s="112"/>
      <c r="S205" s="112"/>
      <c r="T205" s="112"/>
      <c r="U205" s="112"/>
      <c r="V205" s="112"/>
      <c r="W205" s="112"/>
      <c r="X205" s="275"/>
      <c r="Y205" s="275"/>
      <c r="Z205" s="275"/>
      <c r="AA205" s="275"/>
      <c r="AB205" s="275"/>
      <c r="AC205" s="275"/>
      <c r="AD205" s="275"/>
      <c r="AE205" s="275"/>
      <c r="AF205" s="275"/>
      <c r="AG205" s="112"/>
      <c r="AH205" s="112"/>
      <c r="AI205" s="112"/>
      <c r="AJ205" s="112"/>
      <c r="AK205" s="112"/>
      <c r="AL205" s="112"/>
      <c r="AM205" s="112"/>
    </row>
    <row r="206" spans="8:39" s="111" customFormat="1" x14ac:dyDescent="0.25">
      <c r="H206" s="112"/>
      <c r="I206" s="112"/>
      <c r="J206" s="112"/>
      <c r="K206" s="229"/>
      <c r="L206" s="112"/>
      <c r="M206" s="275"/>
      <c r="N206" s="275"/>
      <c r="O206" s="112"/>
      <c r="P206" s="112"/>
      <c r="Q206" s="112"/>
      <c r="R206" s="112"/>
      <c r="S206" s="112"/>
      <c r="T206" s="112"/>
      <c r="U206" s="112"/>
      <c r="V206" s="112"/>
      <c r="W206" s="112"/>
      <c r="X206" s="275"/>
      <c r="Y206" s="275"/>
      <c r="Z206" s="275"/>
      <c r="AA206" s="275"/>
      <c r="AB206" s="275"/>
      <c r="AC206" s="275"/>
      <c r="AD206" s="275"/>
      <c r="AE206" s="275"/>
      <c r="AF206" s="275"/>
      <c r="AG206" s="112"/>
      <c r="AH206" s="112"/>
      <c r="AI206" s="112"/>
      <c r="AJ206" s="112"/>
      <c r="AK206" s="112"/>
      <c r="AL206" s="112"/>
      <c r="AM206" s="112"/>
    </row>
    <row r="207" spans="8:39" s="111" customFormat="1" x14ac:dyDescent="0.25">
      <c r="H207" s="112"/>
      <c r="I207" s="112"/>
      <c r="J207" s="112"/>
      <c r="K207" s="229"/>
      <c r="L207" s="112"/>
      <c r="M207" s="275"/>
      <c r="N207" s="275"/>
      <c r="O207" s="112"/>
      <c r="P207" s="112"/>
      <c r="Q207" s="112"/>
      <c r="R207" s="112"/>
      <c r="S207" s="112"/>
      <c r="T207" s="112"/>
      <c r="U207" s="112"/>
      <c r="V207" s="112"/>
      <c r="W207" s="112"/>
      <c r="X207" s="275"/>
      <c r="Y207" s="275"/>
      <c r="Z207" s="275"/>
      <c r="AA207" s="275"/>
      <c r="AB207" s="275"/>
      <c r="AC207" s="275"/>
      <c r="AD207" s="275"/>
      <c r="AE207" s="275"/>
      <c r="AF207" s="275"/>
      <c r="AG207" s="112"/>
      <c r="AH207" s="112"/>
      <c r="AI207" s="112"/>
      <c r="AJ207" s="112"/>
      <c r="AK207" s="112"/>
      <c r="AL207" s="112"/>
      <c r="AM207" s="112"/>
    </row>
    <row r="208" spans="8:39" s="111" customFormat="1" x14ac:dyDescent="0.25">
      <c r="H208" s="112"/>
      <c r="I208" s="112"/>
      <c r="J208" s="112"/>
      <c r="K208" s="229"/>
      <c r="L208" s="112"/>
      <c r="M208" s="275"/>
      <c r="N208" s="275"/>
      <c r="O208" s="112"/>
      <c r="P208" s="112"/>
      <c r="Q208" s="112"/>
      <c r="R208" s="112"/>
      <c r="S208" s="112"/>
      <c r="T208" s="112"/>
      <c r="U208" s="112"/>
      <c r="V208" s="112"/>
      <c r="W208" s="112"/>
      <c r="X208" s="275"/>
      <c r="Y208" s="275"/>
      <c r="Z208" s="275"/>
      <c r="AA208" s="275"/>
      <c r="AB208" s="275"/>
      <c r="AC208" s="275"/>
      <c r="AD208" s="275"/>
      <c r="AE208" s="275"/>
      <c r="AF208" s="275"/>
      <c r="AG208" s="112"/>
      <c r="AH208" s="112"/>
      <c r="AI208" s="112"/>
      <c r="AJ208" s="112"/>
      <c r="AK208" s="112"/>
      <c r="AL208" s="112"/>
      <c r="AM208" s="112"/>
    </row>
    <row r="209" spans="8:39" s="111" customFormat="1" x14ac:dyDescent="0.25">
      <c r="H209" s="112"/>
      <c r="I209" s="112"/>
      <c r="J209" s="112"/>
      <c r="K209" s="229"/>
      <c r="L209" s="112"/>
      <c r="M209" s="275"/>
      <c r="N209" s="275"/>
      <c r="O209" s="112"/>
      <c r="P209" s="112"/>
      <c r="Q209" s="112"/>
      <c r="R209" s="112"/>
      <c r="S209" s="112"/>
      <c r="T209" s="112"/>
      <c r="U209" s="112"/>
      <c r="V209" s="112"/>
      <c r="W209" s="112"/>
      <c r="X209" s="275"/>
      <c r="Y209" s="275"/>
      <c r="Z209" s="275"/>
      <c r="AA209" s="275"/>
      <c r="AB209" s="275"/>
      <c r="AC209" s="275"/>
      <c r="AD209" s="275"/>
      <c r="AE209" s="275"/>
      <c r="AF209" s="275"/>
      <c r="AG209" s="112"/>
      <c r="AH209" s="112"/>
      <c r="AI209" s="112"/>
      <c r="AJ209" s="112"/>
      <c r="AK209" s="112"/>
      <c r="AL209" s="112"/>
      <c r="AM209" s="112"/>
    </row>
    <row r="210" spans="8:39" s="111" customFormat="1" x14ac:dyDescent="0.25">
      <c r="H210" s="112"/>
      <c r="I210" s="112"/>
      <c r="J210" s="112"/>
      <c r="K210" s="229"/>
      <c r="L210" s="112"/>
      <c r="M210" s="275"/>
      <c r="N210" s="275"/>
      <c r="O210" s="112"/>
      <c r="P210" s="112"/>
      <c r="Q210" s="112"/>
      <c r="R210" s="112"/>
      <c r="S210" s="112"/>
      <c r="T210" s="112"/>
      <c r="U210" s="112"/>
      <c r="V210" s="112"/>
      <c r="W210" s="112"/>
      <c r="X210" s="275"/>
      <c r="Y210" s="275"/>
      <c r="Z210" s="275"/>
      <c r="AA210" s="275"/>
      <c r="AB210" s="275"/>
      <c r="AC210" s="275"/>
      <c r="AD210" s="275"/>
      <c r="AE210" s="275"/>
      <c r="AF210" s="275"/>
      <c r="AG210" s="112"/>
      <c r="AH210" s="112"/>
      <c r="AI210" s="112"/>
      <c r="AJ210" s="112"/>
      <c r="AK210" s="112"/>
      <c r="AL210" s="112"/>
      <c r="AM210" s="112"/>
    </row>
    <row r="211" spans="8:39" s="111" customFormat="1" x14ac:dyDescent="0.25">
      <c r="H211" s="112"/>
      <c r="I211" s="112"/>
      <c r="J211" s="112"/>
      <c r="K211" s="229"/>
      <c r="L211" s="112"/>
      <c r="M211" s="275"/>
      <c r="N211" s="275"/>
      <c r="O211" s="112"/>
      <c r="P211" s="112"/>
      <c r="Q211" s="112"/>
      <c r="R211" s="112"/>
      <c r="S211" s="112"/>
      <c r="T211" s="112"/>
      <c r="U211" s="112"/>
      <c r="V211" s="112"/>
      <c r="W211" s="112"/>
      <c r="X211" s="275"/>
      <c r="Y211" s="275"/>
      <c r="Z211" s="275"/>
      <c r="AA211" s="275"/>
      <c r="AB211" s="275"/>
      <c r="AC211" s="275"/>
      <c r="AD211" s="275"/>
      <c r="AE211" s="275"/>
      <c r="AF211" s="275"/>
      <c r="AG211" s="112"/>
      <c r="AH211" s="112"/>
      <c r="AI211" s="112"/>
      <c r="AJ211" s="112"/>
      <c r="AK211" s="112"/>
      <c r="AL211" s="112"/>
      <c r="AM211" s="112"/>
    </row>
    <row r="212" spans="8:39" s="111" customFormat="1" x14ac:dyDescent="0.25">
      <c r="H212" s="112"/>
      <c r="I212" s="112"/>
      <c r="J212" s="112"/>
      <c r="K212" s="229"/>
      <c r="L212" s="112"/>
      <c r="M212" s="275"/>
      <c r="N212" s="275"/>
      <c r="O212" s="112"/>
      <c r="P212" s="112"/>
      <c r="Q212" s="112"/>
      <c r="R212" s="112"/>
      <c r="S212" s="112"/>
      <c r="T212" s="112"/>
      <c r="U212" s="112"/>
      <c r="V212" s="112"/>
      <c r="W212" s="112"/>
      <c r="X212" s="275"/>
      <c r="Y212" s="275"/>
      <c r="Z212" s="275"/>
      <c r="AA212" s="275"/>
      <c r="AB212" s="275"/>
      <c r="AC212" s="275"/>
      <c r="AD212" s="275"/>
      <c r="AE212" s="275"/>
      <c r="AF212" s="275"/>
      <c r="AG212" s="112"/>
      <c r="AH212" s="112"/>
      <c r="AI212" s="112"/>
      <c r="AJ212" s="112"/>
      <c r="AK212" s="112"/>
      <c r="AL212" s="112"/>
      <c r="AM212" s="112"/>
    </row>
    <row r="213" spans="8:39" s="111" customFormat="1" x14ac:dyDescent="0.25">
      <c r="H213" s="112"/>
      <c r="I213" s="112"/>
      <c r="J213" s="112"/>
      <c r="K213" s="229"/>
      <c r="L213" s="112"/>
      <c r="M213" s="275"/>
      <c r="N213" s="275"/>
      <c r="O213" s="112"/>
      <c r="P213" s="112"/>
      <c r="Q213" s="112"/>
      <c r="R213" s="112"/>
      <c r="S213" s="112"/>
      <c r="T213" s="112"/>
      <c r="U213" s="112"/>
      <c r="V213" s="112"/>
      <c r="W213" s="112"/>
      <c r="X213" s="275"/>
      <c r="Y213" s="275"/>
      <c r="Z213" s="275"/>
      <c r="AA213" s="275"/>
      <c r="AB213" s="275"/>
      <c r="AC213" s="275"/>
      <c r="AD213" s="275"/>
      <c r="AE213" s="275"/>
      <c r="AF213" s="275"/>
      <c r="AG213" s="112"/>
      <c r="AH213" s="112"/>
      <c r="AI213" s="112"/>
      <c r="AJ213" s="112"/>
      <c r="AK213" s="112"/>
      <c r="AL213" s="112"/>
      <c r="AM213" s="112"/>
    </row>
    <row r="214" spans="8:39" s="111" customFormat="1" x14ac:dyDescent="0.25">
      <c r="H214" s="112"/>
      <c r="I214" s="112"/>
      <c r="J214" s="112"/>
      <c r="K214" s="229"/>
      <c r="L214" s="112"/>
      <c r="M214" s="275"/>
      <c r="N214" s="275"/>
      <c r="O214" s="112"/>
      <c r="P214" s="112"/>
      <c r="Q214" s="112"/>
      <c r="R214" s="112"/>
      <c r="S214" s="112"/>
      <c r="T214" s="112"/>
      <c r="U214" s="112"/>
      <c r="V214" s="112"/>
      <c r="W214" s="112"/>
      <c r="X214" s="275"/>
      <c r="Y214" s="275"/>
      <c r="Z214" s="275"/>
      <c r="AA214" s="275"/>
      <c r="AB214" s="275"/>
      <c r="AC214" s="275"/>
      <c r="AD214" s="275"/>
      <c r="AE214" s="275"/>
      <c r="AF214" s="275"/>
      <c r="AG214" s="112"/>
      <c r="AH214" s="112"/>
      <c r="AI214" s="112"/>
      <c r="AJ214" s="112"/>
      <c r="AK214" s="112"/>
      <c r="AL214" s="112"/>
      <c r="AM214" s="112"/>
    </row>
    <row r="215" spans="8:39" s="111" customFormat="1" x14ac:dyDescent="0.25">
      <c r="H215" s="112"/>
      <c r="I215" s="112"/>
      <c r="J215" s="112"/>
      <c r="K215" s="229"/>
      <c r="L215" s="112"/>
      <c r="M215" s="275"/>
      <c r="N215" s="275"/>
      <c r="O215" s="112"/>
      <c r="P215" s="112"/>
      <c r="Q215" s="112"/>
      <c r="R215" s="112"/>
      <c r="S215" s="112"/>
      <c r="T215" s="112"/>
      <c r="U215" s="112"/>
      <c r="V215" s="112"/>
      <c r="W215" s="112"/>
      <c r="X215" s="275"/>
      <c r="Y215" s="275"/>
      <c r="Z215" s="275"/>
      <c r="AA215" s="275"/>
      <c r="AB215" s="275"/>
      <c r="AC215" s="275"/>
      <c r="AD215" s="275"/>
      <c r="AE215" s="275"/>
      <c r="AF215" s="275"/>
      <c r="AG215" s="112"/>
      <c r="AH215" s="112"/>
      <c r="AI215" s="112"/>
      <c r="AJ215" s="112"/>
      <c r="AK215" s="112"/>
      <c r="AL215" s="112"/>
      <c r="AM215" s="112"/>
    </row>
    <row r="216" spans="8:39" s="111" customFormat="1" x14ac:dyDescent="0.25">
      <c r="H216" s="112"/>
      <c r="I216" s="112"/>
      <c r="J216" s="112"/>
      <c r="K216" s="229"/>
      <c r="L216" s="112"/>
      <c r="M216" s="275"/>
      <c r="N216" s="275"/>
      <c r="O216" s="112"/>
      <c r="P216" s="112"/>
      <c r="Q216" s="112"/>
      <c r="R216" s="112"/>
      <c r="S216" s="112"/>
      <c r="T216" s="112"/>
      <c r="U216" s="112"/>
      <c r="V216" s="112"/>
      <c r="W216" s="112"/>
      <c r="X216" s="275"/>
      <c r="Y216" s="275"/>
      <c r="Z216" s="275"/>
      <c r="AA216" s="275"/>
      <c r="AB216" s="275"/>
      <c r="AC216" s="275"/>
      <c r="AD216" s="275"/>
      <c r="AE216" s="275"/>
      <c r="AF216" s="275"/>
      <c r="AG216" s="112"/>
      <c r="AH216" s="112"/>
      <c r="AI216" s="112"/>
      <c r="AJ216" s="112"/>
      <c r="AK216" s="112"/>
      <c r="AL216" s="112"/>
      <c r="AM216" s="112"/>
    </row>
    <row r="217" spans="8:39" s="111" customFormat="1" x14ac:dyDescent="0.25">
      <c r="H217" s="112"/>
      <c r="I217" s="112"/>
      <c r="J217" s="112"/>
      <c r="K217" s="229"/>
      <c r="L217" s="112"/>
      <c r="M217" s="275"/>
      <c r="N217" s="275"/>
      <c r="O217" s="112"/>
      <c r="P217" s="112"/>
      <c r="Q217" s="112"/>
      <c r="R217" s="112"/>
      <c r="S217" s="112"/>
      <c r="T217" s="112"/>
      <c r="U217" s="112"/>
      <c r="V217" s="112"/>
      <c r="W217" s="112"/>
      <c r="X217" s="275"/>
      <c r="Y217" s="275"/>
      <c r="Z217" s="275"/>
      <c r="AA217" s="275"/>
      <c r="AB217" s="275"/>
      <c r="AC217" s="275"/>
      <c r="AD217" s="275"/>
      <c r="AE217" s="275"/>
      <c r="AF217" s="275"/>
      <c r="AG217" s="112"/>
      <c r="AH217" s="112"/>
      <c r="AI217" s="112"/>
      <c r="AJ217" s="112"/>
      <c r="AK217" s="112"/>
      <c r="AL217" s="112"/>
      <c r="AM217" s="112"/>
    </row>
    <row r="218" spans="8:39" s="111" customFormat="1" x14ac:dyDescent="0.25">
      <c r="H218" s="112"/>
      <c r="I218" s="112"/>
      <c r="J218" s="112"/>
      <c r="K218" s="229"/>
      <c r="L218" s="112"/>
      <c r="M218" s="275"/>
      <c r="N218" s="275"/>
      <c r="O218" s="112"/>
      <c r="P218" s="112"/>
      <c r="Q218" s="112"/>
      <c r="R218" s="112"/>
      <c r="S218" s="112"/>
      <c r="T218" s="112"/>
      <c r="U218" s="112"/>
      <c r="V218" s="112"/>
      <c r="W218" s="112"/>
      <c r="X218" s="275"/>
      <c r="Y218" s="275"/>
      <c r="Z218" s="275"/>
      <c r="AA218" s="275"/>
      <c r="AB218" s="275"/>
      <c r="AC218" s="275"/>
      <c r="AD218" s="275"/>
      <c r="AE218" s="275"/>
      <c r="AF218" s="275"/>
      <c r="AG218" s="112"/>
      <c r="AH218" s="112"/>
      <c r="AI218" s="112"/>
      <c r="AJ218" s="112"/>
      <c r="AK218" s="112"/>
      <c r="AL218" s="112"/>
      <c r="AM218" s="112"/>
    </row>
    <row r="219" spans="8:39" s="111" customFormat="1" x14ac:dyDescent="0.25">
      <c r="H219" s="112"/>
      <c r="I219" s="112"/>
      <c r="J219" s="112"/>
      <c r="K219" s="229"/>
      <c r="L219" s="112"/>
      <c r="M219" s="275"/>
      <c r="N219" s="275"/>
      <c r="O219" s="112"/>
      <c r="P219" s="112"/>
      <c r="Q219" s="112"/>
      <c r="R219" s="112"/>
      <c r="S219" s="112"/>
      <c r="T219" s="112"/>
      <c r="U219" s="112"/>
      <c r="V219" s="112"/>
      <c r="W219" s="112"/>
      <c r="X219" s="275"/>
      <c r="Y219" s="275"/>
      <c r="Z219" s="275"/>
      <c r="AA219" s="275"/>
      <c r="AB219" s="275"/>
      <c r="AC219" s="275"/>
      <c r="AD219" s="275"/>
      <c r="AE219" s="275"/>
      <c r="AF219" s="275"/>
      <c r="AG219" s="112"/>
      <c r="AH219" s="112"/>
      <c r="AI219" s="112"/>
      <c r="AJ219" s="112"/>
      <c r="AK219" s="112"/>
      <c r="AL219" s="112"/>
      <c r="AM219" s="112"/>
    </row>
    <row r="220" spans="8:39" s="111" customFormat="1" x14ac:dyDescent="0.25">
      <c r="H220" s="112"/>
      <c r="I220" s="112"/>
      <c r="J220" s="112"/>
      <c r="K220" s="229"/>
      <c r="L220" s="112"/>
      <c r="M220" s="275"/>
      <c r="N220" s="275"/>
      <c r="O220" s="112"/>
      <c r="P220" s="112"/>
      <c r="Q220" s="112"/>
      <c r="R220" s="112"/>
      <c r="S220" s="112"/>
      <c r="T220" s="112"/>
      <c r="U220" s="112"/>
      <c r="V220" s="112"/>
      <c r="W220" s="112"/>
      <c r="X220" s="275"/>
      <c r="Y220" s="275"/>
      <c r="Z220" s="275"/>
      <c r="AA220" s="275"/>
      <c r="AB220" s="275"/>
      <c r="AC220" s="275"/>
      <c r="AD220" s="275"/>
      <c r="AE220" s="275"/>
      <c r="AF220" s="275"/>
      <c r="AG220" s="112"/>
      <c r="AH220" s="112"/>
      <c r="AI220" s="112"/>
      <c r="AJ220" s="112"/>
      <c r="AK220" s="112"/>
      <c r="AL220" s="112"/>
      <c r="AM220" s="112"/>
    </row>
    <row r="221" spans="8:39" s="111" customFormat="1" x14ac:dyDescent="0.25">
      <c r="H221" s="112"/>
      <c r="I221" s="112"/>
      <c r="J221" s="112"/>
      <c r="K221" s="229"/>
      <c r="L221" s="112"/>
      <c r="M221" s="275"/>
      <c r="N221" s="275"/>
      <c r="O221" s="112"/>
      <c r="P221" s="112"/>
      <c r="Q221" s="112"/>
      <c r="R221" s="112"/>
      <c r="S221" s="112"/>
      <c r="T221" s="112"/>
      <c r="U221" s="112"/>
      <c r="V221" s="112"/>
      <c r="W221" s="112"/>
      <c r="X221" s="275"/>
      <c r="Y221" s="275"/>
      <c r="Z221" s="275"/>
      <c r="AA221" s="275"/>
      <c r="AB221" s="275"/>
      <c r="AC221" s="275"/>
      <c r="AD221" s="275"/>
      <c r="AE221" s="275"/>
      <c r="AF221" s="275"/>
      <c r="AG221" s="112"/>
      <c r="AH221" s="112"/>
      <c r="AI221" s="112"/>
      <c r="AJ221" s="112"/>
      <c r="AK221" s="112"/>
      <c r="AL221" s="112"/>
      <c r="AM221" s="112"/>
    </row>
    <row r="222" spans="8:39" s="111" customFormat="1" x14ac:dyDescent="0.25">
      <c r="H222" s="112"/>
      <c r="I222" s="112"/>
      <c r="J222" s="112"/>
      <c r="K222" s="229"/>
      <c r="L222" s="112"/>
      <c r="M222" s="275"/>
      <c r="N222" s="275"/>
      <c r="O222" s="112"/>
      <c r="P222" s="112"/>
      <c r="Q222" s="112"/>
      <c r="R222" s="112"/>
      <c r="S222" s="112"/>
      <c r="T222" s="112"/>
      <c r="U222" s="112"/>
      <c r="V222" s="112"/>
      <c r="W222" s="112"/>
      <c r="X222" s="275"/>
      <c r="Y222" s="275"/>
      <c r="Z222" s="275"/>
      <c r="AA222" s="275"/>
      <c r="AB222" s="275"/>
      <c r="AC222" s="275"/>
      <c r="AD222" s="275"/>
      <c r="AE222" s="275"/>
      <c r="AF222" s="275"/>
      <c r="AG222" s="112"/>
      <c r="AH222" s="112"/>
      <c r="AI222" s="112"/>
      <c r="AJ222" s="112"/>
      <c r="AK222" s="112"/>
      <c r="AL222" s="112"/>
      <c r="AM222" s="112"/>
    </row>
    <row r="223" spans="8:39" s="111" customFormat="1" x14ac:dyDescent="0.25">
      <c r="H223" s="112"/>
      <c r="I223" s="112"/>
      <c r="J223" s="112"/>
      <c r="K223" s="229"/>
      <c r="L223" s="112"/>
      <c r="M223" s="275"/>
      <c r="N223" s="275"/>
      <c r="O223" s="112"/>
      <c r="P223" s="112"/>
      <c r="Q223" s="112"/>
      <c r="R223" s="112"/>
      <c r="S223" s="112"/>
      <c r="T223" s="112"/>
      <c r="U223" s="112"/>
      <c r="V223" s="112"/>
      <c r="W223" s="112"/>
      <c r="X223" s="275"/>
      <c r="Y223" s="275"/>
      <c r="Z223" s="275"/>
      <c r="AA223" s="275"/>
      <c r="AB223" s="275"/>
      <c r="AC223" s="275"/>
      <c r="AD223" s="275"/>
      <c r="AE223" s="275"/>
      <c r="AF223" s="275"/>
      <c r="AG223" s="112"/>
      <c r="AH223" s="112"/>
      <c r="AI223" s="112"/>
      <c r="AJ223" s="112"/>
      <c r="AK223" s="112"/>
      <c r="AL223" s="112"/>
      <c r="AM223" s="112"/>
    </row>
    <row r="224" spans="8:39" s="111" customFormat="1" x14ac:dyDescent="0.25">
      <c r="H224" s="112"/>
      <c r="I224" s="112"/>
      <c r="J224" s="112"/>
      <c r="K224" s="229"/>
      <c r="L224" s="112"/>
      <c r="M224" s="275"/>
      <c r="N224" s="275"/>
      <c r="O224" s="112"/>
      <c r="P224" s="112"/>
      <c r="Q224" s="112"/>
      <c r="R224" s="112"/>
      <c r="S224" s="112"/>
      <c r="T224" s="112"/>
      <c r="U224" s="112"/>
      <c r="V224" s="112"/>
      <c r="W224" s="112"/>
      <c r="X224" s="275"/>
      <c r="Y224" s="275"/>
      <c r="Z224" s="275"/>
      <c r="AA224" s="275"/>
      <c r="AB224" s="275"/>
      <c r="AC224" s="275"/>
      <c r="AD224" s="275"/>
      <c r="AE224" s="275"/>
      <c r="AF224" s="275"/>
      <c r="AG224" s="112"/>
      <c r="AH224" s="112"/>
      <c r="AI224" s="112"/>
      <c r="AJ224" s="112"/>
      <c r="AK224" s="112"/>
      <c r="AL224" s="112"/>
      <c r="AM224" s="112"/>
    </row>
    <row r="225" spans="8:39" s="111" customFormat="1" x14ac:dyDescent="0.25">
      <c r="H225" s="112"/>
      <c r="I225" s="112"/>
      <c r="J225" s="112"/>
      <c r="K225" s="229"/>
      <c r="L225" s="112"/>
      <c r="M225" s="275"/>
      <c r="N225" s="275"/>
      <c r="O225" s="112"/>
      <c r="P225" s="112"/>
      <c r="Q225" s="112"/>
      <c r="R225" s="112"/>
      <c r="S225" s="112"/>
      <c r="T225" s="112"/>
      <c r="U225" s="112"/>
      <c r="V225" s="112"/>
      <c r="W225" s="112"/>
      <c r="X225" s="275"/>
      <c r="Y225" s="275"/>
      <c r="Z225" s="275"/>
      <c r="AA225" s="275"/>
      <c r="AB225" s="275"/>
      <c r="AC225" s="275"/>
      <c r="AD225" s="275"/>
      <c r="AE225" s="275"/>
      <c r="AF225" s="275"/>
      <c r="AG225" s="112"/>
      <c r="AH225" s="112"/>
      <c r="AI225" s="112"/>
      <c r="AJ225" s="112"/>
      <c r="AK225" s="112"/>
      <c r="AL225" s="112"/>
      <c r="AM225" s="112"/>
    </row>
    <row r="226" spans="8:39" s="111" customFormat="1" x14ac:dyDescent="0.25">
      <c r="H226" s="112"/>
      <c r="I226" s="112"/>
      <c r="J226" s="112"/>
      <c r="K226" s="229"/>
      <c r="L226" s="112"/>
      <c r="M226" s="275"/>
      <c r="N226" s="275"/>
      <c r="O226" s="112"/>
      <c r="P226" s="112"/>
      <c r="Q226" s="112"/>
      <c r="R226" s="112"/>
      <c r="S226" s="112"/>
      <c r="T226" s="112"/>
      <c r="U226" s="112"/>
      <c r="V226" s="112"/>
      <c r="W226" s="112"/>
      <c r="X226" s="275"/>
      <c r="Y226" s="275"/>
      <c r="Z226" s="275"/>
      <c r="AA226" s="275"/>
      <c r="AB226" s="275"/>
      <c r="AC226" s="275"/>
      <c r="AD226" s="275"/>
      <c r="AE226" s="275"/>
      <c r="AF226" s="275"/>
      <c r="AG226" s="112"/>
      <c r="AH226" s="112"/>
      <c r="AI226" s="112"/>
      <c r="AJ226" s="112"/>
      <c r="AK226" s="112"/>
      <c r="AL226" s="112"/>
      <c r="AM226" s="112"/>
    </row>
    <row r="227" spans="8:39" s="111" customFormat="1" x14ac:dyDescent="0.25">
      <c r="H227" s="112"/>
      <c r="I227" s="112"/>
      <c r="J227" s="112"/>
      <c r="K227" s="229"/>
      <c r="L227" s="112"/>
      <c r="M227" s="275"/>
      <c r="N227" s="275"/>
      <c r="O227" s="112"/>
      <c r="P227" s="112"/>
      <c r="Q227" s="112"/>
      <c r="R227" s="112"/>
      <c r="S227" s="112"/>
      <c r="T227" s="112"/>
      <c r="U227" s="112"/>
      <c r="V227" s="112"/>
      <c r="W227" s="112"/>
      <c r="X227" s="275"/>
      <c r="Y227" s="275"/>
      <c r="Z227" s="275"/>
      <c r="AA227" s="275"/>
      <c r="AB227" s="275"/>
      <c r="AC227" s="275"/>
      <c r="AD227" s="275"/>
      <c r="AE227" s="275"/>
      <c r="AF227" s="275"/>
      <c r="AG227" s="112"/>
      <c r="AH227" s="112"/>
      <c r="AI227" s="112"/>
      <c r="AJ227" s="112"/>
      <c r="AK227" s="112"/>
      <c r="AL227" s="112"/>
      <c r="AM227" s="112"/>
    </row>
    <row r="228" spans="8:39" s="111" customFormat="1" x14ac:dyDescent="0.25">
      <c r="H228" s="112"/>
      <c r="I228" s="112"/>
      <c r="J228" s="112"/>
      <c r="K228" s="229"/>
      <c r="L228" s="112"/>
      <c r="M228" s="275"/>
      <c r="N228" s="275"/>
      <c r="O228" s="112"/>
      <c r="P228" s="112"/>
      <c r="Q228" s="112"/>
      <c r="R228" s="112"/>
      <c r="S228" s="112"/>
      <c r="T228" s="112"/>
      <c r="U228" s="112"/>
      <c r="V228" s="112"/>
      <c r="W228" s="112"/>
      <c r="X228" s="275"/>
      <c r="Y228" s="275"/>
      <c r="Z228" s="275"/>
      <c r="AA228" s="275"/>
      <c r="AB228" s="275"/>
      <c r="AC228" s="275"/>
      <c r="AD228" s="275"/>
      <c r="AE228" s="275"/>
      <c r="AF228" s="275"/>
      <c r="AG228" s="112"/>
      <c r="AH228" s="112"/>
      <c r="AI228" s="112"/>
      <c r="AJ228" s="112"/>
      <c r="AK228" s="112"/>
      <c r="AL228" s="112"/>
      <c r="AM228" s="112"/>
    </row>
    <row r="229" spans="8:39" s="111" customFormat="1" x14ac:dyDescent="0.25">
      <c r="H229" s="112"/>
      <c r="I229" s="112"/>
      <c r="J229" s="112"/>
      <c r="K229" s="229"/>
      <c r="L229" s="112"/>
      <c r="M229" s="275"/>
      <c r="N229" s="275"/>
      <c r="O229" s="112"/>
      <c r="P229" s="112"/>
      <c r="Q229" s="112"/>
      <c r="R229" s="112"/>
      <c r="S229" s="112"/>
      <c r="T229" s="112"/>
      <c r="U229" s="112"/>
      <c r="V229" s="112"/>
      <c r="W229" s="112"/>
      <c r="X229" s="275"/>
      <c r="Y229" s="275"/>
      <c r="Z229" s="275"/>
      <c r="AA229" s="275"/>
      <c r="AB229" s="275"/>
      <c r="AC229" s="275"/>
      <c r="AD229" s="275"/>
      <c r="AE229" s="275"/>
      <c r="AF229" s="275"/>
      <c r="AG229" s="112"/>
      <c r="AH229" s="112"/>
      <c r="AI229" s="112"/>
      <c r="AJ229" s="112"/>
      <c r="AK229" s="112"/>
      <c r="AL229" s="112"/>
      <c r="AM229" s="112"/>
    </row>
    <row r="230" spans="8:39" s="111" customFormat="1" x14ac:dyDescent="0.25">
      <c r="H230" s="112"/>
      <c r="I230" s="112"/>
      <c r="J230" s="112"/>
      <c r="K230" s="229"/>
      <c r="L230" s="112"/>
      <c r="M230" s="275"/>
      <c r="N230" s="275"/>
      <c r="O230" s="112"/>
      <c r="P230" s="112"/>
      <c r="Q230" s="112"/>
      <c r="R230" s="112"/>
      <c r="S230" s="112"/>
      <c r="T230" s="112"/>
      <c r="U230" s="112"/>
      <c r="V230" s="112"/>
      <c r="W230" s="112"/>
      <c r="X230" s="275"/>
      <c r="Y230" s="275"/>
      <c r="Z230" s="275"/>
      <c r="AA230" s="275"/>
      <c r="AB230" s="275"/>
      <c r="AC230" s="275"/>
      <c r="AD230" s="275"/>
      <c r="AE230" s="275"/>
      <c r="AF230" s="275"/>
      <c r="AG230" s="112"/>
      <c r="AH230" s="112"/>
      <c r="AI230" s="112"/>
      <c r="AJ230" s="112"/>
      <c r="AK230" s="112"/>
      <c r="AL230" s="112"/>
      <c r="AM230" s="112"/>
    </row>
    <row r="231" spans="8:39" s="111" customFormat="1" x14ac:dyDescent="0.25">
      <c r="H231" s="112"/>
      <c r="I231" s="112"/>
      <c r="J231" s="112"/>
      <c r="K231" s="229"/>
      <c r="L231" s="112"/>
      <c r="M231" s="275"/>
      <c r="N231" s="275"/>
      <c r="O231" s="112"/>
      <c r="P231" s="112"/>
      <c r="Q231" s="112"/>
      <c r="R231" s="112"/>
      <c r="S231" s="112"/>
      <c r="T231" s="112"/>
      <c r="U231" s="112"/>
      <c r="V231" s="112"/>
      <c r="W231" s="112"/>
      <c r="X231" s="275"/>
      <c r="Y231" s="275"/>
      <c r="Z231" s="275"/>
      <c r="AA231" s="275"/>
      <c r="AB231" s="275"/>
      <c r="AC231" s="275"/>
      <c r="AD231" s="275"/>
      <c r="AE231" s="275"/>
      <c r="AF231" s="275"/>
      <c r="AG231" s="112"/>
      <c r="AH231" s="112"/>
      <c r="AI231" s="112"/>
      <c r="AJ231" s="112"/>
      <c r="AK231" s="112"/>
      <c r="AL231" s="112"/>
      <c r="AM231" s="112"/>
    </row>
    <row r="232" spans="8:39" s="111" customFormat="1" x14ac:dyDescent="0.25">
      <c r="H232" s="112"/>
      <c r="I232" s="112"/>
      <c r="J232" s="112"/>
      <c r="K232" s="229"/>
      <c r="L232" s="112"/>
      <c r="M232" s="275"/>
      <c r="N232" s="275"/>
      <c r="O232" s="112"/>
      <c r="P232" s="112"/>
      <c r="Q232" s="112"/>
      <c r="R232" s="112"/>
      <c r="S232" s="112"/>
      <c r="T232" s="112"/>
      <c r="U232" s="112"/>
      <c r="V232" s="112"/>
      <c r="W232" s="112"/>
      <c r="X232" s="275"/>
      <c r="Y232" s="275"/>
      <c r="Z232" s="275"/>
      <c r="AA232" s="275"/>
      <c r="AB232" s="275"/>
      <c r="AC232" s="275"/>
      <c r="AD232" s="275"/>
      <c r="AE232" s="275"/>
      <c r="AF232" s="275"/>
      <c r="AG232" s="112"/>
      <c r="AH232" s="112"/>
      <c r="AI232" s="112"/>
      <c r="AJ232" s="112"/>
      <c r="AK232" s="112"/>
      <c r="AL232" s="112"/>
      <c r="AM232" s="112"/>
    </row>
    <row r="233" spans="8:39" s="111" customFormat="1" x14ac:dyDescent="0.25">
      <c r="H233" s="112"/>
      <c r="I233" s="112"/>
      <c r="J233" s="112"/>
      <c r="K233" s="229"/>
      <c r="L233" s="112"/>
      <c r="M233" s="275"/>
      <c r="N233" s="275"/>
      <c r="O233" s="112"/>
      <c r="P233" s="112"/>
      <c r="Q233" s="112"/>
      <c r="R233" s="112"/>
      <c r="S233" s="112"/>
      <c r="T233" s="112"/>
      <c r="U233" s="112"/>
      <c r="V233" s="112"/>
      <c r="W233" s="112"/>
      <c r="X233" s="275"/>
      <c r="Y233" s="275"/>
      <c r="Z233" s="275"/>
      <c r="AA233" s="275"/>
      <c r="AB233" s="275"/>
      <c r="AC233" s="275"/>
      <c r="AD233" s="275"/>
      <c r="AE233" s="275"/>
      <c r="AF233" s="275"/>
      <c r="AG233" s="112"/>
      <c r="AH233" s="112"/>
      <c r="AI233" s="112"/>
      <c r="AJ233" s="112"/>
      <c r="AK233" s="112"/>
      <c r="AL233" s="112"/>
      <c r="AM233" s="112"/>
    </row>
    <row r="234" spans="8:39" s="111" customFormat="1" x14ac:dyDescent="0.25">
      <c r="H234" s="112"/>
      <c r="I234" s="112"/>
      <c r="J234" s="112"/>
      <c r="K234" s="229"/>
      <c r="L234" s="112"/>
      <c r="M234" s="275"/>
      <c r="N234" s="275"/>
      <c r="O234" s="112"/>
      <c r="P234" s="112"/>
      <c r="Q234" s="112"/>
      <c r="R234" s="112"/>
      <c r="S234" s="112"/>
      <c r="T234" s="112"/>
      <c r="U234" s="112"/>
      <c r="V234" s="112"/>
      <c r="W234" s="112"/>
      <c r="X234" s="275"/>
      <c r="Y234" s="275"/>
      <c r="Z234" s="275"/>
      <c r="AA234" s="275"/>
      <c r="AB234" s="275"/>
      <c r="AC234" s="275"/>
      <c r="AD234" s="275"/>
      <c r="AE234" s="275"/>
      <c r="AF234" s="275"/>
      <c r="AG234" s="112"/>
      <c r="AH234" s="112"/>
      <c r="AI234" s="112"/>
      <c r="AJ234" s="112"/>
      <c r="AK234" s="112"/>
      <c r="AL234" s="112"/>
      <c r="AM234" s="112"/>
    </row>
    <row r="235" spans="8:39" s="111" customFormat="1" x14ac:dyDescent="0.25">
      <c r="H235" s="112"/>
      <c r="I235" s="112"/>
      <c r="J235" s="112"/>
      <c r="K235" s="229"/>
      <c r="L235" s="112"/>
      <c r="M235" s="275"/>
      <c r="N235" s="275"/>
      <c r="O235" s="112"/>
      <c r="P235" s="112"/>
      <c r="Q235" s="112"/>
      <c r="R235" s="112"/>
      <c r="S235" s="112"/>
      <c r="T235" s="112"/>
      <c r="U235" s="112"/>
      <c r="V235" s="112"/>
      <c r="W235" s="112"/>
      <c r="X235" s="275"/>
      <c r="Y235" s="275"/>
      <c r="Z235" s="275"/>
      <c r="AA235" s="275"/>
      <c r="AB235" s="275"/>
      <c r="AC235" s="275"/>
      <c r="AD235" s="275"/>
      <c r="AE235" s="275"/>
      <c r="AF235" s="275"/>
      <c r="AG235" s="112"/>
      <c r="AH235" s="112"/>
      <c r="AI235" s="112"/>
      <c r="AJ235" s="112"/>
      <c r="AK235" s="112"/>
      <c r="AL235" s="112"/>
      <c r="AM235" s="112"/>
    </row>
    <row r="236" spans="8:39" s="111" customFormat="1" x14ac:dyDescent="0.25">
      <c r="H236" s="112"/>
      <c r="I236" s="112"/>
      <c r="J236" s="112"/>
      <c r="K236" s="229"/>
      <c r="L236" s="112"/>
      <c r="M236" s="275"/>
      <c r="N236" s="275"/>
      <c r="O236" s="112"/>
      <c r="P236" s="112"/>
      <c r="Q236" s="112"/>
      <c r="R236" s="112"/>
      <c r="S236" s="112"/>
      <c r="T236" s="112"/>
      <c r="U236" s="112"/>
      <c r="V236" s="112"/>
      <c r="W236" s="112"/>
      <c r="X236" s="275"/>
      <c r="Y236" s="275"/>
      <c r="Z236" s="275"/>
      <c r="AA236" s="275"/>
      <c r="AB236" s="275"/>
      <c r="AC236" s="275"/>
      <c r="AD236" s="275"/>
      <c r="AE236" s="275"/>
      <c r="AF236" s="275"/>
      <c r="AG236" s="112"/>
      <c r="AH236" s="112"/>
      <c r="AI236" s="112"/>
      <c r="AJ236" s="112"/>
      <c r="AK236" s="112"/>
      <c r="AL236" s="112"/>
      <c r="AM236" s="112"/>
    </row>
    <row r="237" spans="8:39" s="111" customFormat="1" x14ac:dyDescent="0.25">
      <c r="H237" s="112"/>
      <c r="I237" s="112"/>
      <c r="J237" s="112"/>
      <c r="K237" s="229"/>
      <c r="L237" s="112"/>
      <c r="M237" s="275"/>
      <c r="N237" s="275"/>
      <c r="O237" s="112"/>
      <c r="P237" s="112"/>
      <c r="Q237" s="112"/>
      <c r="R237" s="112"/>
      <c r="S237" s="112"/>
      <c r="T237" s="112"/>
      <c r="U237" s="112"/>
      <c r="V237" s="112"/>
      <c r="W237" s="112"/>
      <c r="X237" s="275"/>
      <c r="Y237" s="275"/>
      <c r="Z237" s="275"/>
      <c r="AA237" s="275"/>
      <c r="AB237" s="275"/>
      <c r="AC237" s="275"/>
      <c r="AD237" s="275"/>
      <c r="AE237" s="275"/>
      <c r="AF237" s="275"/>
      <c r="AG237" s="112"/>
      <c r="AH237" s="112"/>
      <c r="AI237" s="112"/>
      <c r="AJ237" s="112"/>
      <c r="AK237" s="112"/>
      <c r="AL237" s="112"/>
      <c r="AM237" s="112"/>
    </row>
    <row r="238" spans="8:39" s="111" customFormat="1" x14ac:dyDescent="0.25">
      <c r="H238" s="112"/>
      <c r="I238" s="112"/>
      <c r="J238" s="112"/>
      <c r="K238" s="229"/>
      <c r="L238" s="112"/>
      <c r="M238" s="275"/>
      <c r="N238" s="275"/>
      <c r="O238" s="112"/>
      <c r="P238" s="112"/>
      <c r="Q238" s="112"/>
      <c r="R238" s="112"/>
      <c r="S238" s="112"/>
      <c r="T238" s="112"/>
      <c r="U238" s="112"/>
      <c r="V238" s="112"/>
      <c r="W238" s="112"/>
      <c r="X238" s="275"/>
      <c r="Y238" s="275"/>
      <c r="Z238" s="275"/>
      <c r="AA238" s="275"/>
      <c r="AB238" s="275"/>
      <c r="AC238" s="275"/>
      <c r="AD238" s="275"/>
      <c r="AE238" s="275"/>
      <c r="AF238" s="275"/>
      <c r="AG238" s="112"/>
      <c r="AH238" s="112"/>
      <c r="AI238" s="112"/>
      <c r="AJ238" s="112"/>
      <c r="AK238" s="112"/>
      <c r="AL238" s="112"/>
      <c r="AM238" s="112"/>
    </row>
    <row r="239" spans="8:39" s="111" customFormat="1" x14ac:dyDescent="0.25">
      <c r="H239" s="112"/>
      <c r="I239" s="112"/>
      <c r="J239" s="112"/>
      <c r="K239" s="229"/>
      <c r="L239" s="112"/>
      <c r="M239" s="275"/>
      <c r="N239" s="275"/>
      <c r="O239" s="112"/>
      <c r="P239" s="112"/>
      <c r="Q239" s="112"/>
      <c r="R239" s="112"/>
      <c r="S239" s="112"/>
      <c r="T239" s="112"/>
      <c r="U239" s="112"/>
      <c r="V239" s="112"/>
      <c r="W239" s="112"/>
      <c r="X239" s="275"/>
      <c r="Y239" s="275"/>
      <c r="Z239" s="275"/>
      <c r="AA239" s="275"/>
      <c r="AB239" s="275"/>
      <c r="AC239" s="275"/>
      <c r="AD239" s="275"/>
      <c r="AE239" s="275"/>
      <c r="AF239" s="275"/>
      <c r="AG239" s="112"/>
      <c r="AH239" s="112"/>
      <c r="AI239" s="112"/>
      <c r="AJ239" s="112"/>
      <c r="AK239" s="112"/>
      <c r="AL239" s="112"/>
      <c r="AM239" s="112"/>
    </row>
    <row r="240" spans="8:39" s="111" customFormat="1" x14ac:dyDescent="0.25">
      <c r="H240" s="112"/>
      <c r="I240" s="112"/>
      <c r="J240" s="112"/>
      <c r="K240" s="229"/>
      <c r="L240" s="112"/>
      <c r="M240" s="275"/>
      <c r="N240" s="275"/>
      <c r="O240" s="112"/>
      <c r="P240" s="112"/>
      <c r="Q240" s="112"/>
      <c r="R240" s="112"/>
      <c r="S240" s="112"/>
      <c r="T240" s="112"/>
      <c r="U240" s="112"/>
      <c r="V240" s="112"/>
      <c r="W240" s="112"/>
      <c r="X240" s="275"/>
      <c r="Y240" s="275"/>
      <c r="Z240" s="275"/>
      <c r="AA240" s="275"/>
      <c r="AB240" s="275"/>
      <c r="AC240" s="275"/>
      <c r="AD240" s="275"/>
      <c r="AE240" s="275"/>
      <c r="AF240" s="275"/>
      <c r="AG240" s="112"/>
      <c r="AH240" s="112"/>
      <c r="AI240" s="112"/>
      <c r="AJ240" s="112"/>
      <c r="AK240" s="112"/>
      <c r="AL240" s="112"/>
      <c r="AM240" s="112"/>
    </row>
    <row r="241" spans="8:39" s="111" customFormat="1" x14ac:dyDescent="0.25">
      <c r="H241" s="112"/>
      <c r="I241" s="112"/>
      <c r="J241" s="112"/>
      <c r="K241" s="229"/>
      <c r="L241" s="112"/>
      <c r="M241" s="275"/>
      <c r="N241" s="275"/>
      <c r="O241" s="112"/>
      <c r="P241" s="112"/>
      <c r="Q241" s="112"/>
      <c r="R241" s="112"/>
      <c r="S241" s="112"/>
      <c r="T241" s="112"/>
      <c r="U241" s="112"/>
      <c r="V241" s="112"/>
      <c r="W241" s="112"/>
      <c r="X241" s="275"/>
      <c r="Y241" s="275"/>
      <c r="Z241" s="275"/>
      <c r="AA241" s="275"/>
      <c r="AB241" s="275"/>
      <c r="AC241" s="275"/>
      <c r="AD241" s="275"/>
      <c r="AE241" s="275"/>
      <c r="AF241" s="275"/>
      <c r="AG241" s="112"/>
      <c r="AH241" s="112"/>
      <c r="AI241" s="112"/>
      <c r="AJ241" s="112"/>
      <c r="AK241" s="112"/>
      <c r="AL241" s="112"/>
      <c r="AM241" s="112"/>
    </row>
    <row r="242" spans="8:39" s="111" customFormat="1" x14ac:dyDescent="0.25">
      <c r="H242" s="112"/>
      <c r="I242" s="112"/>
      <c r="J242" s="112"/>
      <c r="K242" s="229"/>
      <c r="L242" s="112"/>
      <c r="M242" s="275"/>
      <c r="N242" s="275"/>
      <c r="O242" s="112"/>
      <c r="P242" s="112"/>
      <c r="Q242" s="112"/>
      <c r="R242" s="112"/>
      <c r="S242" s="112"/>
      <c r="T242" s="112"/>
      <c r="U242" s="112"/>
      <c r="V242" s="112"/>
      <c r="W242" s="112"/>
      <c r="X242" s="275"/>
      <c r="Y242" s="275"/>
      <c r="Z242" s="275"/>
      <c r="AA242" s="275"/>
      <c r="AB242" s="275"/>
      <c r="AC242" s="275"/>
      <c r="AD242" s="275"/>
      <c r="AE242" s="275"/>
      <c r="AF242" s="275"/>
      <c r="AG242" s="112"/>
      <c r="AH242" s="112"/>
      <c r="AI242" s="112"/>
      <c r="AJ242" s="112"/>
      <c r="AK242" s="112"/>
      <c r="AL242" s="112"/>
      <c r="AM242" s="112"/>
    </row>
    <row r="243" spans="8:39" s="111" customFormat="1" x14ac:dyDescent="0.25">
      <c r="H243" s="112"/>
      <c r="I243" s="112"/>
      <c r="J243" s="112"/>
      <c r="K243" s="229"/>
      <c r="L243" s="112"/>
      <c r="M243" s="275"/>
      <c r="N243" s="275"/>
      <c r="O243" s="112"/>
      <c r="P243" s="112"/>
      <c r="Q243" s="112"/>
      <c r="R243" s="112"/>
      <c r="S243" s="112"/>
      <c r="T243" s="112"/>
      <c r="U243" s="112"/>
      <c r="V243" s="112"/>
      <c r="W243" s="112"/>
      <c r="X243" s="275"/>
      <c r="Y243" s="275"/>
      <c r="Z243" s="275"/>
      <c r="AA243" s="275"/>
      <c r="AB243" s="275"/>
      <c r="AC243" s="275"/>
      <c r="AD243" s="275"/>
      <c r="AE243" s="275"/>
      <c r="AF243" s="275"/>
      <c r="AG243" s="112"/>
      <c r="AH243" s="112"/>
      <c r="AI243" s="112"/>
      <c r="AJ243" s="112"/>
      <c r="AK243" s="112"/>
      <c r="AL243" s="112"/>
      <c r="AM243" s="112"/>
    </row>
    <row r="244" spans="8:39" s="111" customFormat="1" x14ac:dyDescent="0.25">
      <c r="H244" s="112"/>
      <c r="I244" s="112"/>
      <c r="J244" s="112"/>
      <c r="K244" s="229"/>
      <c r="L244" s="112"/>
      <c r="M244" s="275"/>
      <c r="N244" s="275"/>
      <c r="O244" s="112"/>
      <c r="P244" s="112"/>
      <c r="Q244" s="112"/>
      <c r="R244" s="112"/>
      <c r="S244" s="112"/>
      <c r="T244" s="112"/>
      <c r="U244" s="112"/>
      <c r="V244" s="112"/>
      <c r="W244" s="112"/>
      <c r="X244" s="275"/>
      <c r="Y244" s="275"/>
      <c r="Z244" s="275"/>
      <c r="AA244" s="275"/>
      <c r="AB244" s="275"/>
      <c r="AC244" s="275"/>
      <c r="AD244" s="275"/>
      <c r="AE244" s="275"/>
      <c r="AF244" s="275"/>
      <c r="AG244" s="112"/>
      <c r="AH244" s="112"/>
      <c r="AI244" s="112"/>
      <c r="AJ244" s="112"/>
      <c r="AK244" s="112"/>
      <c r="AL244" s="112"/>
      <c r="AM244" s="112"/>
    </row>
    <row r="245" spans="8:39" s="111" customFormat="1" x14ac:dyDescent="0.25">
      <c r="H245" s="112"/>
      <c r="I245" s="112"/>
      <c r="J245" s="112"/>
      <c r="K245" s="229"/>
      <c r="L245" s="112"/>
      <c r="M245" s="275"/>
      <c r="N245" s="275"/>
      <c r="O245" s="112"/>
      <c r="P245" s="112"/>
      <c r="Q245" s="112"/>
      <c r="R245" s="112"/>
      <c r="S245" s="112"/>
      <c r="T245" s="112"/>
      <c r="U245" s="112"/>
      <c r="V245" s="112"/>
      <c r="W245" s="112"/>
      <c r="X245" s="275"/>
      <c r="Y245" s="275"/>
      <c r="Z245" s="275"/>
      <c r="AA245" s="275"/>
      <c r="AB245" s="275"/>
      <c r="AC245" s="275"/>
      <c r="AD245" s="275"/>
      <c r="AE245" s="275"/>
      <c r="AF245" s="275"/>
      <c r="AG245" s="112"/>
      <c r="AH245" s="112"/>
      <c r="AI245" s="112"/>
      <c r="AJ245" s="112"/>
      <c r="AK245" s="112"/>
      <c r="AL245" s="112"/>
      <c r="AM245" s="112"/>
    </row>
    <row r="246" spans="8:39" s="111" customFormat="1" x14ac:dyDescent="0.25">
      <c r="H246" s="112"/>
      <c r="I246" s="112"/>
      <c r="J246" s="112"/>
      <c r="K246" s="229"/>
      <c r="L246" s="112"/>
      <c r="M246" s="275"/>
      <c r="N246" s="275"/>
      <c r="O246" s="112"/>
      <c r="P246" s="112"/>
      <c r="Q246" s="112"/>
      <c r="R246" s="112"/>
      <c r="S246" s="112"/>
      <c r="T246" s="112"/>
      <c r="U246" s="112"/>
      <c r="V246" s="112"/>
      <c r="W246" s="112"/>
      <c r="X246" s="275"/>
      <c r="Y246" s="275"/>
      <c r="Z246" s="275"/>
      <c r="AA246" s="275"/>
      <c r="AB246" s="275"/>
      <c r="AC246" s="275"/>
      <c r="AD246" s="275"/>
      <c r="AE246" s="275"/>
      <c r="AF246" s="275"/>
      <c r="AG246" s="112"/>
      <c r="AH246" s="112"/>
      <c r="AI246" s="112"/>
      <c r="AJ246" s="112"/>
      <c r="AK246" s="112"/>
      <c r="AL246" s="112"/>
      <c r="AM246" s="112"/>
    </row>
    <row r="247" spans="8:39" s="111" customFormat="1" x14ac:dyDescent="0.25">
      <c r="H247" s="112"/>
      <c r="I247" s="112"/>
      <c r="J247" s="112"/>
      <c r="K247" s="229"/>
      <c r="L247" s="112"/>
      <c r="M247" s="275"/>
      <c r="N247" s="275"/>
      <c r="O247" s="112"/>
      <c r="P247" s="112"/>
      <c r="Q247" s="112"/>
      <c r="R247" s="112"/>
      <c r="S247" s="112"/>
      <c r="T247" s="112"/>
      <c r="U247" s="112"/>
      <c r="V247" s="112"/>
      <c r="W247" s="112"/>
      <c r="X247" s="275"/>
      <c r="Y247" s="275"/>
      <c r="Z247" s="275"/>
      <c r="AA247" s="275"/>
      <c r="AB247" s="275"/>
      <c r="AC247" s="275"/>
      <c r="AD247" s="275"/>
      <c r="AE247" s="275"/>
      <c r="AF247" s="275"/>
      <c r="AG247" s="112"/>
      <c r="AH247" s="112"/>
      <c r="AI247" s="112"/>
      <c r="AJ247" s="112"/>
      <c r="AK247" s="112"/>
      <c r="AL247" s="112"/>
      <c r="AM247" s="112"/>
    </row>
    <row r="248" spans="8:39" s="111" customFormat="1" x14ac:dyDescent="0.25">
      <c r="H248" s="112"/>
      <c r="I248" s="112"/>
      <c r="J248" s="112"/>
      <c r="K248" s="229"/>
      <c r="L248" s="112"/>
      <c r="M248" s="275"/>
      <c r="N248" s="275"/>
      <c r="O248" s="112"/>
      <c r="P248" s="112"/>
      <c r="Q248" s="112"/>
      <c r="R248" s="112"/>
      <c r="S248" s="112"/>
      <c r="T248" s="112"/>
      <c r="U248" s="112"/>
      <c r="V248" s="112"/>
      <c r="W248" s="112"/>
      <c r="X248" s="275"/>
      <c r="Y248" s="275"/>
      <c r="Z248" s="275"/>
      <c r="AA248" s="275"/>
      <c r="AB248" s="275"/>
      <c r="AC248" s="275"/>
      <c r="AD248" s="275"/>
      <c r="AE248" s="275"/>
      <c r="AF248" s="275"/>
      <c r="AG248" s="112"/>
      <c r="AH248" s="112"/>
      <c r="AI248" s="112"/>
      <c r="AJ248" s="112"/>
      <c r="AK248" s="112"/>
      <c r="AL248" s="112"/>
      <c r="AM248" s="112"/>
    </row>
    <row r="249" spans="8:39" s="111" customFormat="1" x14ac:dyDescent="0.25">
      <c r="H249" s="112"/>
      <c r="I249" s="112"/>
      <c r="J249" s="112"/>
      <c r="K249" s="229"/>
      <c r="L249" s="112"/>
      <c r="M249" s="275"/>
      <c r="N249" s="275"/>
      <c r="O249" s="112"/>
      <c r="P249" s="112"/>
      <c r="Q249" s="112"/>
      <c r="R249" s="112"/>
      <c r="S249" s="112"/>
      <c r="T249" s="112"/>
      <c r="U249" s="112"/>
      <c r="V249" s="112"/>
      <c r="W249" s="112"/>
      <c r="X249" s="275"/>
      <c r="Y249" s="275"/>
      <c r="Z249" s="275"/>
      <c r="AA249" s="275"/>
      <c r="AB249" s="275"/>
      <c r="AC249" s="275"/>
      <c r="AD249" s="275"/>
      <c r="AE249" s="275"/>
      <c r="AF249" s="275"/>
      <c r="AG249" s="112"/>
      <c r="AH249" s="112"/>
      <c r="AI249" s="112"/>
      <c r="AJ249" s="112"/>
      <c r="AK249" s="112"/>
      <c r="AL249" s="112"/>
      <c r="AM249" s="112"/>
    </row>
    <row r="250" spans="8:39" s="111" customFormat="1" x14ac:dyDescent="0.25">
      <c r="H250" s="112"/>
      <c r="I250" s="112"/>
      <c r="J250" s="112"/>
      <c r="K250" s="229"/>
      <c r="L250" s="112"/>
      <c r="M250" s="275"/>
      <c r="N250" s="275"/>
      <c r="O250" s="112"/>
      <c r="P250" s="112"/>
      <c r="Q250" s="112"/>
      <c r="R250" s="112"/>
      <c r="S250" s="112"/>
      <c r="T250" s="112"/>
      <c r="U250" s="112"/>
      <c r="V250" s="112"/>
      <c r="W250" s="112"/>
      <c r="X250" s="275"/>
      <c r="Y250" s="275"/>
      <c r="Z250" s="275"/>
      <c r="AA250" s="275"/>
      <c r="AB250" s="275"/>
      <c r="AC250" s="275"/>
      <c r="AD250" s="275"/>
      <c r="AE250" s="275"/>
      <c r="AF250" s="275"/>
      <c r="AG250" s="112"/>
      <c r="AH250" s="112"/>
      <c r="AI250" s="112"/>
      <c r="AJ250" s="112"/>
      <c r="AK250" s="112"/>
      <c r="AL250" s="112"/>
      <c r="AM250" s="112"/>
    </row>
    <row r="251" spans="8:39" s="111" customFormat="1" x14ac:dyDescent="0.25">
      <c r="H251" s="112"/>
      <c r="I251" s="112"/>
      <c r="J251" s="112"/>
      <c r="K251" s="229"/>
      <c r="L251" s="112"/>
      <c r="M251" s="275"/>
      <c r="N251" s="275"/>
      <c r="O251" s="112"/>
      <c r="P251" s="112"/>
      <c r="Q251" s="112"/>
      <c r="R251" s="112"/>
      <c r="S251" s="112"/>
      <c r="T251" s="112"/>
      <c r="U251" s="112"/>
      <c r="V251" s="112"/>
      <c r="W251" s="112"/>
      <c r="X251" s="275"/>
      <c r="Y251" s="275"/>
      <c r="Z251" s="275"/>
      <c r="AA251" s="275"/>
      <c r="AB251" s="275"/>
      <c r="AC251" s="275"/>
      <c r="AD251" s="275"/>
      <c r="AE251" s="275"/>
      <c r="AF251" s="275"/>
      <c r="AG251" s="112"/>
      <c r="AH251" s="112"/>
      <c r="AI251" s="112"/>
      <c r="AJ251" s="112"/>
      <c r="AK251" s="112"/>
      <c r="AL251" s="112"/>
      <c r="AM251" s="112"/>
    </row>
    <row r="252" spans="8:39" s="111" customFormat="1" x14ac:dyDescent="0.25">
      <c r="H252" s="112"/>
      <c r="I252" s="112"/>
      <c r="J252" s="112"/>
      <c r="K252" s="229"/>
      <c r="L252" s="112"/>
      <c r="M252" s="275"/>
      <c r="N252" s="275"/>
      <c r="O252" s="112"/>
      <c r="P252" s="112"/>
      <c r="Q252" s="112"/>
      <c r="R252" s="112"/>
      <c r="S252" s="112"/>
      <c r="T252" s="112"/>
      <c r="U252" s="112"/>
      <c r="V252" s="112"/>
      <c r="W252" s="112"/>
      <c r="X252" s="275"/>
      <c r="Y252" s="275"/>
      <c r="Z252" s="275"/>
      <c r="AA252" s="275"/>
      <c r="AB252" s="275"/>
      <c r="AC252" s="275"/>
      <c r="AD252" s="275"/>
      <c r="AE252" s="275"/>
      <c r="AF252" s="275"/>
      <c r="AG252" s="112"/>
      <c r="AH252" s="112"/>
      <c r="AI252" s="112"/>
      <c r="AJ252" s="112"/>
      <c r="AK252" s="112"/>
      <c r="AL252" s="112"/>
      <c r="AM252" s="112"/>
    </row>
    <row r="253" spans="8:39" s="111" customFormat="1" x14ac:dyDescent="0.25">
      <c r="H253" s="112"/>
      <c r="I253" s="112"/>
      <c r="J253" s="112"/>
      <c r="K253" s="229"/>
      <c r="L253" s="112"/>
      <c r="M253" s="275"/>
      <c r="N253" s="275"/>
      <c r="O253" s="112"/>
      <c r="P253" s="112"/>
      <c r="Q253" s="112"/>
      <c r="R253" s="112"/>
      <c r="S253" s="112"/>
      <c r="T253" s="112"/>
      <c r="U253" s="112"/>
      <c r="V253" s="112"/>
      <c r="W253" s="112"/>
      <c r="X253" s="275"/>
      <c r="Y253" s="275"/>
      <c r="Z253" s="275"/>
      <c r="AA253" s="275"/>
      <c r="AB253" s="275"/>
      <c r="AC253" s="275"/>
      <c r="AD253" s="275"/>
      <c r="AE253" s="275"/>
      <c r="AF253" s="275"/>
      <c r="AG253" s="112"/>
      <c r="AH253" s="112"/>
      <c r="AI253" s="112"/>
      <c r="AJ253" s="112"/>
      <c r="AK253" s="112"/>
      <c r="AL253" s="112"/>
      <c r="AM253" s="112"/>
    </row>
    <row r="254" spans="8:39" s="111" customFormat="1" x14ac:dyDescent="0.25">
      <c r="H254" s="112"/>
      <c r="I254" s="112"/>
      <c r="J254" s="112"/>
      <c r="K254" s="229"/>
      <c r="L254" s="112"/>
      <c r="M254" s="275"/>
      <c r="N254" s="275"/>
      <c r="O254" s="112"/>
      <c r="P254" s="112"/>
      <c r="Q254" s="112"/>
      <c r="R254" s="112"/>
      <c r="S254" s="112"/>
      <c r="T254" s="112"/>
      <c r="U254" s="112"/>
      <c r="V254" s="112"/>
      <c r="W254" s="112"/>
      <c r="X254" s="275"/>
      <c r="Y254" s="275"/>
      <c r="Z254" s="275"/>
      <c r="AA254" s="275"/>
      <c r="AB254" s="275"/>
      <c r="AC254" s="275"/>
      <c r="AD254" s="275"/>
      <c r="AE254" s="275"/>
      <c r="AF254" s="275"/>
      <c r="AG254" s="112"/>
      <c r="AH254" s="112"/>
      <c r="AI254" s="112"/>
      <c r="AJ254" s="112"/>
      <c r="AK254" s="112"/>
      <c r="AL254" s="112"/>
      <c r="AM254" s="112"/>
    </row>
    <row r="255" spans="8:39" s="111" customFormat="1" x14ac:dyDescent="0.25">
      <c r="H255" s="112"/>
      <c r="I255" s="112"/>
      <c r="J255" s="112"/>
      <c r="K255" s="229"/>
      <c r="L255" s="112"/>
      <c r="M255" s="275"/>
      <c r="N255" s="275"/>
      <c r="O255" s="112"/>
      <c r="P255" s="112"/>
      <c r="Q255" s="112"/>
      <c r="R255" s="112"/>
      <c r="S255" s="112"/>
      <c r="T255" s="112"/>
      <c r="U255" s="112"/>
      <c r="V255" s="112"/>
      <c r="W255" s="112"/>
      <c r="X255" s="275"/>
      <c r="Y255" s="275"/>
      <c r="Z255" s="275"/>
      <c r="AA255" s="275"/>
      <c r="AB255" s="275"/>
      <c r="AC255" s="275"/>
      <c r="AD255" s="275"/>
      <c r="AE255" s="275"/>
      <c r="AF255" s="275"/>
      <c r="AG255" s="112"/>
      <c r="AH255" s="112"/>
      <c r="AI255" s="112"/>
      <c r="AJ255" s="112"/>
      <c r="AK255" s="112"/>
      <c r="AL255" s="112"/>
      <c r="AM255" s="112"/>
    </row>
    <row r="256" spans="8:39" s="111" customFormat="1" x14ac:dyDescent="0.25">
      <c r="H256" s="112"/>
      <c r="I256" s="112"/>
      <c r="J256" s="112"/>
      <c r="K256" s="229"/>
      <c r="L256" s="112"/>
      <c r="M256" s="275"/>
      <c r="N256" s="275"/>
      <c r="O256" s="112"/>
      <c r="P256" s="112"/>
      <c r="Q256" s="112"/>
      <c r="R256" s="112"/>
      <c r="S256" s="112"/>
      <c r="T256" s="112"/>
      <c r="U256" s="112"/>
      <c r="V256" s="112"/>
      <c r="W256" s="112"/>
      <c r="X256" s="275"/>
      <c r="Y256" s="275"/>
      <c r="Z256" s="275"/>
      <c r="AA256" s="275"/>
      <c r="AB256" s="275"/>
      <c r="AC256" s="275"/>
      <c r="AD256" s="275"/>
      <c r="AE256" s="275"/>
      <c r="AF256" s="275"/>
      <c r="AG256" s="112"/>
      <c r="AH256" s="112"/>
      <c r="AI256" s="112"/>
      <c r="AJ256" s="112"/>
      <c r="AK256" s="112"/>
      <c r="AL256" s="112"/>
      <c r="AM256" s="112"/>
    </row>
    <row r="257" spans="8:39" s="111" customFormat="1" x14ac:dyDescent="0.25">
      <c r="H257" s="112"/>
      <c r="I257" s="112"/>
      <c r="J257" s="112"/>
      <c r="K257" s="229"/>
      <c r="L257" s="112"/>
      <c r="M257" s="275"/>
      <c r="N257" s="275"/>
      <c r="O257" s="112"/>
      <c r="P257" s="112"/>
      <c r="Q257" s="112"/>
      <c r="R257" s="112"/>
      <c r="S257" s="112"/>
      <c r="T257" s="112"/>
      <c r="U257" s="112"/>
      <c r="V257" s="112"/>
      <c r="W257" s="112"/>
      <c r="X257" s="275"/>
      <c r="Y257" s="275"/>
      <c r="Z257" s="275"/>
      <c r="AA257" s="275"/>
      <c r="AB257" s="275"/>
      <c r="AC257" s="275"/>
      <c r="AD257" s="275"/>
      <c r="AE257" s="275"/>
      <c r="AF257" s="275"/>
      <c r="AG257" s="112"/>
      <c r="AH257" s="112"/>
      <c r="AI257" s="112"/>
      <c r="AJ257" s="112"/>
      <c r="AK257" s="112"/>
      <c r="AL257" s="112"/>
      <c r="AM257" s="112"/>
    </row>
    <row r="258" spans="8:39" s="111" customFormat="1" x14ac:dyDescent="0.25">
      <c r="H258" s="112"/>
      <c r="I258" s="112"/>
      <c r="J258" s="112"/>
      <c r="K258" s="229"/>
      <c r="L258" s="112"/>
      <c r="M258" s="275"/>
      <c r="N258" s="275"/>
      <c r="O258" s="112"/>
      <c r="P258" s="112"/>
      <c r="Q258" s="112"/>
      <c r="R258" s="112"/>
      <c r="S258" s="112"/>
      <c r="T258" s="112"/>
      <c r="U258" s="112"/>
      <c r="V258" s="112"/>
      <c r="W258" s="112"/>
      <c r="X258" s="275"/>
      <c r="Y258" s="275"/>
      <c r="Z258" s="275"/>
      <c r="AA258" s="275"/>
      <c r="AB258" s="275"/>
      <c r="AC258" s="275"/>
      <c r="AD258" s="275"/>
      <c r="AE258" s="275"/>
      <c r="AF258" s="275"/>
      <c r="AG258" s="112"/>
      <c r="AH258" s="112"/>
      <c r="AI258" s="112"/>
      <c r="AJ258" s="112"/>
      <c r="AK258" s="112"/>
      <c r="AL258" s="112"/>
      <c r="AM258" s="112"/>
    </row>
    <row r="259" spans="8:39" s="111" customFormat="1" x14ac:dyDescent="0.25">
      <c r="H259" s="112"/>
      <c r="I259" s="112"/>
      <c r="J259" s="112"/>
      <c r="K259" s="229"/>
      <c r="L259" s="112"/>
      <c r="M259" s="275"/>
      <c r="N259" s="275"/>
      <c r="O259" s="112"/>
      <c r="P259" s="112"/>
      <c r="Q259" s="112"/>
      <c r="R259" s="112"/>
      <c r="S259" s="112"/>
      <c r="T259" s="112"/>
      <c r="U259" s="112"/>
      <c r="V259" s="112"/>
      <c r="W259" s="112"/>
      <c r="X259" s="275"/>
      <c r="Y259" s="275"/>
      <c r="Z259" s="275"/>
      <c r="AA259" s="275"/>
      <c r="AB259" s="275"/>
      <c r="AC259" s="275"/>
      <c r="AD259" s="275"/>
      <c r="AE259" s="275"/>
      <c r="AF259" s="275"/>
      <c r="AG259" s="112"/>
      <c r="AH259" s="112"/>
      <c r="AI259" s="112"/>
      <c r="AJ259" s="112"/>
      <c r="AK259" s="112"/>
      <c r="AL259" s="112"/>
      <c r="AM259" s="112"/>
    </row>
    <row r="260" spans="8:39" s="111" customFormat="1" x14ac:dyDescent="0.25">
      <c r="H260" s="112"/>
      <c r="I260" s="112"/>
      <c r="J260" s="112"/>
      <c r="K260" s="229"/>
      <c r="L260" s="112"/>
      <c r="M260" s="275"/>
      <c r="N260" s="275"/>
      <c r="O260" s="112"/>
      <c r="P260" s="112"/>
      <c r="Q260" s="112"/>
      <c r="R260" s="112"/>
      <c r="S260" s="112"/>
      <c r="T260" s="112"/>
      <c r="U260" s="112"/>
      <c r="V260" s="112"/>
      <c r="W260" s="112"/>
      <c r="X260" s="275"/>
      <c r="Y260" s="275"/>
      <c r="Z260" s="275"/>
      <c r="AA260" s="275"/>
      <c r="AB260" s="275"/>
      <c r="AC260" s="275"/>
      <c r="AD260" s="275"/>
      <c r="AE260" s="275"/>
      <c r="AF260" s="275"/>
      <c r="AG260" s="112"/>
      <c r="AH260" s="112"/>
      <c r="AI260" s="112"/>
      <c r="AJ260" s="112"/>
      <c r="AK260" s="112"/>
      <c r="AL260" s="112"/>
      <c r="AM260" s="112"/>
    </row>
    <row r="261" spans="8:39" s="111" customFormat="1" x14ac:dyDescent="0.25">
      <c r="H261" s="112"/>
      <c r="I261" s="112"/>
      <c r="J261" s="112"/>
      <c r="K261" s="229"/>
      <c r="L261" s="112"/>
      <c r="M261" s="275"/>
      <c r="N261" s="275"/>
      <c r="O261" s="112"/>
      <c r="P261" s="112"/>
      <c r="Q261" s="112"/>
      <c r="R261" s="112"/>
      <c r="S261" s="112"/>
      <c r="T261" s="112"/>
      <c r="U261" s="112"/>
      <c r="V261" s="112"/>
      <c r="W261" s="112"/>
      <c r="X261" s="275"/>
      <c r="Y261" s="275"/>
      <c r="Z261" s="275"/>
      <c r="AA261" s="275"/>
      <c r="AB261" s="275"/>
      <c r="AC261" s="275"/>
      <c r="AD261" s="275"/>
      <c r="AE261" s="275"/>
      <c r="AF261" s="275"/>
      <c r="AG261" s="112"/>
      <c r="AH261" s="112"/>
      <c r="AI261" s="112"/>
      <c r="AJ261" s="112"/>
      <c r="AK261" s="112"/>
      <c r="AL261" s="112"/>
      <c r="AM261" s="112"/>
    </row>
    <row r="262" spans="8:39" s="111" customFormat="1" x14ac:dyDescent="0.25">
      <c r="H262" s="112"/>
      <c r="I262" s="112"/>
      <c r="J262" s="112"/>
      <c r="K262" s="229"/>
      <c r="L262" s="112"/>
      <c r="M262" s="275"/>
      <c r="N262" s="275"/>
      <c r="O262" s="112"/>
      <c r="P262" s="112"/>
      <c r="Q262" s="112"/>
      <c r="R262" s="112"/>
      <c r="S262" s="112"/>
      <c r="T262" s="112"/>
      <c r="U262" s="112"/>
      <c r="V262" s="112"/>
      <c r="W262" s="112"/>
      <c r="X262" s="275"/>
      <c r="Y262" s="275"/>
      <c r="Z262" s="275"/>
      <c r="AA262" s="275"/>
      <c r="AB262" s="275"/>
      <c r="AC262" s="275"/>
      <c r="AD262" s="275"/>
      <c r="AE262" s="275"/>
      <c r="AF262" s="275"/>
      <c r="AG262" s="112"/>
      <c r="AH262" s="112"/>
      <c r="AI262" s="112"/>
      <c r="AJ262" s="112"/>
      <c r="AK262" s="112"/>
      <c r="AL262" s="112"/>
      <c r="AM262" s="112"/>
    </row>
    <row r="263" spans="8:39" s="111" customFormat="1" x14ac:dyDescent="0.25">
      <c r="H263" s="112"/>
      <c r="I263" s="112"/>
      <c r="J263" s="112"/>
      <c r="K263" s="229"/>
      <c r="L263" s="112"/>
      <c r="M263" s="275"/>
      <c r="N263" s="275"/>
      <c r="O263" s="112"/>
      <c r="P263" s="112"/>
      <c r="Q263" s="112"/>
      <c r="R263" s="112"/>
      <c r="S263" s="112"/>
      <c r="T263" s="112"/>
      <c r="U263" s="112"/>
      <c r="V263" s="112"/>
      <c r="W263" s="112"/>
      <c r="X263" s="275"/>
      <c r="Y263" s="275"/>
      <c r="Z263" s="275"/>
      <c r="AA263" s="275"/>
      <c r="AB263" s="275"/>
      <c r="AC263" s="275"/>
      <c r="AD263" s="275"/>
      <c r="AE263" s="275"/>
      <c r="AF263" s="275"/>
      <c r="AG263" s="112"/>
      <c r="AH263" s="112"/>
      <c r="AI263" s="112"/>
      <c r="AJ263" s="112"/>
      <c r="AK263" s="112"/>
      <c r="AL263" s="112"/>
      <c r="AM263" s="112"/>
    </row>
    <row r="264" spans="8:39" s="111" customFormat="1" x14ac:dyDescent="0.25">
      <c r="H264" s="112"/>
      <c r="I264" s="112"/>
      <c r="J264" s="112"/>
      <c r="K264" s="229"/>
      <c r="L264" s="112"/>
      <c r="M264" s="275"/>
      <c r="N264" s="275"/>
      <c r="O264" s="112"/>
      <c r="P264" s="112"/>
      <c r="Q264" s="112"/>
      <c r="R264" s="112"/>
      <c r="S264" s="112"/>
      <c r="T264" s="112"/>
      <c r="U264" s="112"/>
      <c r="V264" s="112"/>
      <c r="W264" s="112"/>
      <c r="X264" s="275"/>
      <c r="Y264" s="275"/>
      <c r="Z264" s="275"/>
      <c r="AA264" s="275"/>
      <c r="AB264" s="275"/>
      <c r="AC264" s="275"/>
      <c r="AD264" s="275"/>
      <c r="AE264" s="275"/>
      <c r="AF264" s="275"/>
      <c r="AG264" s="112"/>
      <c r="AH264" s="112"/>
      <c r="AI264" s="112"/>
      <c r="AJ264" s="112"/>
      <c r="AK264" s="112"/>
      <c r="AL264" s="112"/>
      <c r="AM264" s="112"/>
    </row>
    <row r="265" spans="8:39" s="111" customFormat="1" x14ac:dyDescent="0.25">
      <c r="H265" s="112"/>
      <c r="I265" s="112"/>
      <c r="J265" s="112"/>
      <c r="K265" s="229"/>
      <c r="L265" s="112"/>
      <c r="M265" s="275"/>
      <c r="N265" s="275"/>
      <c r="O265" s="112"/>
      <c r="P265" s="112"/>
      <c r="Q265" s="112"/>
      <c r="R265" s="112"/>
      <c r="S265" s="112"/>
      <c r="T265" s="112"/>
      <c r="U265" s="112"/>
      <c r="V265" s="112"/>
      <c r="W265" s="112"/>
      <c r="X265" s="275"/>
      <c r="Y265" s="275"/>
      <c r="Z265" s="275"/>
      <c r="AA265" s="275"/>
      <c r="AB265" s="275"/>
      <c r="AC265" s="275"/>
      <c r="AD265" s="275"/>
      <c r="AE265" s="275"/>
      <c r="AF265" s="275"/>
      <c r="AG265" s="112"/>
      <c r="AH265" s="112"/>
      <c r="AI265" s="112"/>
      <c r="AJ265" s="112"/>
      <c r="AK265" s="112"/>
      <c r="AL265" s="112"/>
      <c r="AM265" s="112"/>
    </row>
    <row r="266" spans="8:39" s="111" customFormat="1" x14ac:dyDescent="0.25">
      <c r="H266" s="112"/>
      <c r="I266" s="112"/>
      <c r="J266" s="112"/>
      <c r="K266" s="229"/>
      <c r="L266" s="112"/>
      <c r="M266" s="275"/>
      <c r="N266" s="275"/>
      <c r="O266" s="112"/>
      <c r="P266" s="112"/>
      <c r="Q266" s="112"/>
      <c r="R266" s="112"/>
      <c r="S266" s="112"/>
      <c r="T266" s="112"/>
      <c r="U266" s="112"/>
      <c r="V266" s="112"/>
      <c r="W266" s="112"/>
      <c r="X266" s="275"/>
      <c r="Y266" s="275"/>
      <c r="Z266" s="275"/>
      <c r="AA266" s="275"/>
      <c r="AB266" s="275"/>
      <c r="AC266" s="275"/>
      <c r="AD266" s="275"/>
      <c r="AE266" s="275"/>
      <c r="AF266" s="275"/>
      <c r="AG266" s="112"/>
      <c r="AH266" s="112"/>
      <c r="AI266" s="112"/>
      <c r="AJ266" s="112"/>
      <c r="AK266" s="112"/>
      <c r="AL266" s="112"/>
      <c r="AM266" s="112"/>
    </row>
    <row r="267" spans="8:39" s="111" customFormat="1" x14ac:dyDescent="0.25">
      <c r="H267" s="112"/>
      <c r="I267" s="112"/>
      <c r="J267" s="112"/>
      <c r="K267" s="229"/>
      <c r="L267" s="112"/>
      <c r="M267" s="275"/>
      <c r="N267" s="275"/>
      <c r="O267" s="112"/>
      <c r="P267" s="112"/>
      <c r="Q267" s="112"/>
      <c r="R267" s="112"/>
      <c r="S267" s="112"/>
      <c r="T267" s="112"/>
      <c r="U267" s="112"/>
      <c r="V267" s="112"/>
      <c r="W267" s="112"/>
      <c r="X267" s="275"/>
      <c r="Y267" s="275"/>
      <c r="Z267" s="275"/>
      <c r="AA267" s="275"/>
      <c r="AB267" s="275"/>
      <c r="AC267" s="275"/>
      <c r="AD267" s="275"/>
      <c r="AE267" s="275"/>
      <c r="AF267" s="275"/>
      <c r="AG267" s="112"/>
      <c r="AH267" s="112"/>
      <c r="AI267" s="112"/>
      <c r="AJ267" s="112"/>
      <c r="AK267" s="112"/>
      <c r="AL267" s="112"/>
      <c r="AM267" s="112"/>
    </row>
    <row r="268" spans="8:39" s="111" customFormat="1" x14ac:dyDescent="0.25">
      <c r="H268" s="112"/>
      <c r="I268" s="112"/>
      <c r="J268" s="112"/>
      <c r="K268" s="229"/>
      <c r="L268" s="112"/>
      <c r="M268" s="275"/>
      <c r="N268" s="275"/>
      <c r="O268" s="112"/>
      <c r="P268" s="112"/>
      <c r="Q268" s="112"/>
      <c r="R268" s="112"/>
      <c r="S268" s="112"/>
      <c r="T268" s="112"/>
      <c r="U268" s="112"/>
      <c r="V268" s="112"/>
      <c r="W268" s="112"/>
      <c r="X268" s="275"/>
      <c r="Y268" s="275"/>
      <c r="Z268" s="275"/>
      <c r="AA268" s="275"/>
      <c r="AB268" s="275"/>
      <c r="AC268" s="275"/>
      <c r="AD268" s="275"/>
      <c r="AE268" s="275"/>
      <c r="AF268" s="275"/>
      <c r="AG268" s="112"/>
      <c r="AH268" s="112"/>
      <c r="AI268" s="112"/>
      <c r="AJ268" s="112"/>
      <c r="AK268" s="112"/>
      <c r="AL268" s="112"/>
      <c r="AM268" s="112"/>
    </row>
    <row r="269" spans="8:39" s="111" customFormat="1" x14ac:dyDescent="0.25">
      <c r="H269" s="112"/>
      <c r="I269" s="112"/>
      <c r="J269" s="112"/>
      <c r="K269" s="229"/>
      <c r="L269" s="112"/>
      <c r="M269" s="275"/>
      <c r="N269" s="275"/>
      <c r="O269" s="112"/>
      <c r="P269" s="112"/>
      <c r="Q269" s="112"/>
      <c r="R269" s="112"/>
      <c r="S269" s="112"/>
      <c r="T269" s="112"/>
      <c r="U269" s="112"/>
      <c r="V269" s="112"/>
      <c r="W269" s="112"/>
      <c r="X269" s="275"/>
      <c r="Y269" s="275"/>
      <c r="Z269" s="275"/>
      <c r="AA269" s="275"/>
      <c r="AB269" s="275"/>
      <c r="AC269" s="275"/>
      <c r="AD269" s="275"/>
      <c r="AE269" s="275"/>
      <c r="AF269" s="275"/>
      <c r="AG269" s="112"/>
      <c r="AH269" s="112"/>
      <c r="AI269" s="112"/>
      <c r="AJ269" s="112"/>
      <c r="AK269" s="112"/>
      <c r="AL269" s="112"/>
      <c r="AM269" s="112"/>
    </row>
    <row r="270" spans="8:39" s="111" customFormat="1" x14ac:dyDescent="0.25">
      <c r="H270" s="112"/>
      <c r="I270" s="112"/>
      <c r="J270" s="112"/>
      <c r="K270" s="229"/>
      <c r="L270" s="112"/>
      <c r="M270" s="275"/>
      <c r="N270" s="275"/>
      <c r="O270" s="112"/>
      <c r="P270" s="112"/>
      <c r="Q270" s="112"/>
      <c r="R270" s="112"/>
      <c r="S270" s="112"/>
      <c r="T270" s="112"/>
      <c r="U270" s="112"/>
      <c r="V270" s="112"/>
      <c r="W270" s="112"/>
      <c r="X270" s="275"/>
      <c r="Y270" s="275"/>
      <c r="Z270" s="275"/>
      <c r="AA270" s="275"/>
      <c r="AB270" s="275"/>
      <c r="AC270" s="275"/>
      <c r="AD270" s="275"/>
      <c r="AE270" s="275"/>
      <c r="AF270" s="275"/>
      <c r="AG270" s="112"/>
      <c r="AH270" s="112"/>
      <c r="AI270" s="112"/>
      <c r="AJ270" s="112"/>
      <c r="AK270" s="112"/>
      <c r="AL270" s="112"/>
      <c r="AM270" s="112"/>
    </row>
    <row r="271" spans="8:39" s="111" customFormat="1" x14ac:dyDescent="0.25">
      <c r="H271" s="112"/>
      <c r="I271" s="112"/>
      <c r="J271" s="112"/>
      <c r="K271" s="229"/>
      <c r="L271" s="112"/>
      <c r="M271" s="275"/>
      <c r="N271" s="275"/>
      <c r="O271" s="112"/>
      <c r="P271" s="112"/>
      <c r="Q271" s="112"/>
      <c r="R271" s="112"/>
      <c r="S271" s="112"/>
      <c r="T271" s="112"/>
      <c r="U271" s="112"/>
      <c r="V271" s="112"/>
      <c r="W271" s="112"/>
      <c r="X271" s="275"/>
      <c r="Y271" s="275"/>
      <c r="Z271" s="275"/>
      <c r="AA271" s="275"/>
      <c r="AB271" s="275"/>
      <c r="AC271" s="275"/>
      <c r="AD271" s="275"/>
      <c r="AE271" s="275"/>
      <c r="AF271" s="275"/>
      <c r="AG271" s="112"/>
      <c r="AH271" s="112"/>
      <c r="AI271" s="112"/>
      <c r="AJ271" s="112"/>
      <c r="AK271" s="112"/>
      <c r="AL271" s="112"/>
      <c r="AM271" s="112"/>
    </row>
    <row r="272" spans="8:39" s="111" customFormat="1" x14ac:dyDescent="0.25">
      <c r="H272" s="112"/>
      <c r="I272" s="112"/>
      <c r="J272" s="112"/>
      <c r="K272" s="229"/>
      <c r="L272" s="112"/>
      <c r="M272" s="275"/>
      <c r="N272" s="275"/>
      <c r="O272" s="112"/>
      <c r="P272" s="112"/>
      <c r="Q272" s="112"/>
      <c r="R272" s="112"/>
      <c r="S272" s="112"/>
      <c r="T272" s="112"/>
      <c r="U272" s="112"/>
      <c r="V272" s="112"/>
      <c r="W272" s="112"/>
      <c r="X272" s="275"/>
      <c r="Y272" s="275"/>
      <c r="Z272" s="275"/>
      <c r="AA272" s="275"/>
      <c r="AB272" s="275"/>
      <c r="AC272" s="275"/>
      <c r="AD272" s="275"/>
      <c r="AE272" s="275"/>
      <c r="AF272" s="275"/>
      <c r="AG272" s="112"/>
      <c r="AH272" s="112"/>
      <c r="AI272" s="112"/>
      <c r="AJ272" s="112"/>
      <c r="AK272" s="112"/>
      <c r="AL272" s="112"/>
      <c r="AM272" s="112"/>
    </row>
    <row r="273" spans="8:39" s="111" customFormat="1" x14ac:dyDescent="0.25">
      <c r="H273" s="112"/>
      <c r="I273" s="112"/>
      <c r="J273" s="112"/>
      <c r="K273" s="229"/>
      <c r="L273" s="112"/>
      <c r="M273" s="275"/>
      <c r="N273" s="275"/>
      <c r="O273" s="112"/>
      <c r="P273" s="112"/>
      <c r="Q273" s="112"/>
      <c r="R273" s="112"/>
      <c r="S273" s="112"/>
      <c r="T273" s="112"/>
      <c r="U273" s="112"/>
      <c r="V273" s="112"/>
      <c r="W273" s="112"/>
      <c r="X273" s="275"/>
      <c r="Y273" s="275"/>
      <c r="Z273" s="275"/>
      <c r="AA273" s="275"/>
      <c r="AB273" s="275"/>
      <c r="AC273" s="275"/>
      <c r="AD273" s="275"/>
      <c r="AE273" s="275"/>
      <c r="AF273" s="275"/>
      <c r="AG273" s="112"/>
      <c r="AH273" s="112"/>
      <c r="AI273" s="112"/>
      <c r="AJ273" s="112"/>
      <c r="AK273" s="112"/>
      <c r="AL273" s="112"/>
      <c r="AM273" s="112"/>
    </row>
    <row r="274" spans="8:39" s="111" customFormat="1" x14ac:dyDescent="0.25">
      <c r="H274" s="112"/>
      <c r="I274" s="112"/>
      <c r="J274" s="112"/>
      <c r="K274" s="229"/>
      <c r="L274" s="112"/>
      <c r="M274" s="275"/>
      <c r="N274" s="275"/>
      <c r="O274" s="112"/>
      <c r="P274" s="112"/>
      <c r="Q274" s="112"/>
      <c r="R274" s="112"/>
      <c r="S274" s="112"/>
      <c r="T274" s="112"/>
      <c r="U274" s="112"/>
      <c r="V274" s="112"/>
      <c r="W274" s="112"/>
      <c r="X274" s="275"/>
      <c r="Y274" s="275"/>
      <c r="Z274" s="275"/>
      <c r="AA274" s="275"/>
      <c r="AB274" s="275"/>
      <c r="AC274" s="275"/>
      <c r="AD274" s="275"/>
      <c r="AE274" s="275"/>
      <c r="AF274" s="275"/>
      <c r="AG274" s="112"/>
      <c r="AH274" s="112"/>
      <c r="AI274" s="112"/>
      <c r="AJ274" s="112"/>
      <c r="AK274" s="112"/>
      <c r="AL274" s="112"/>
      <c r="AM274" s="112"/>
    </row>
    <row r="275" spans="8:39" s="111" customFormat="1" x14ac:dyDescent="0.25">
      <c r="H275" s="112"/>
      <c r="I275" s="112"/>
      <c r="J275" s="112"/>
      <c r="K275" s="229"/>
      <c r="L275" s="112"/>
      <c r="M275" s="275"/>
      <c r="N275" s="275"/>
      <c r="O275" s="112"/>
      <c r="P275" s="112"/>
      <c r="Q275" s="112"/>
      <c r="R275" s="112"/>
      <c r="S275" s="112"/>
      <c r="T275" s="112"/>
      <c r="U275" s="112"/>
      <c r="V275" s="112"/>
      <c r="W275" s="112"/>
      <c r="X275" s="275"/>
      <c r="Y275" s="275"/>
      <c r="Z275" s="275"/>
      <c r="AA275" s="275"/>
      <c r="AB275" s="275"/>
      <c r="AC275" s="275"/>
      <c r="AD275" s="275"/>
      <c r="AE275" s="275"/>
      <c r="AF275" s="275"/>
      <c r="AG275" s="112"/>
      <c r="AH275" s="112"/>
      <c r="AI275" s="112"/>
      <c r="AJ275" s="112"/>
      <c r="AK275" s="112"/>
      <c r="AL275" s="112"/>
      <c r="AM275" s="112"/>
    </row>
    <row r="276" spans="8:39" s="111" customFormat="1" x14ac:dyDescent="0.25">
      <c r="H276" s="112"/>
      <c r="I276" s="112"/>
      <c r="J276" s="112"/>
      <c r="K276" s="229"/>
      <c r="L276" s="112"/>
      <c r="M276" s="275"/>
      <c r="N276" s="275"/>
      <c r="O276" s="112"/>
      <c r="P276" s="112"/>
      <c r="Q276" s="112"/>
      <c r="R276" s="112"/>
      <c r="S276" s="112"/>
      <c r="T276" s="112"/>
      <c r="U276" s="112"/>
      <c r="V276" s="112"/>
      <c r="W276" s="112"/>
      <c r="X276" s="275"/>
      <c r="Y276" s="275"/>
      <c r="Z276" s="275"/>
      <c r="AA276" s="275"/>
      <c r="AB276" s="275"/>
      <c r="AC276" s="275"/>
      <c r="AD276" s="275"/>
      <c r="AE276" s="275"/>
      <c r="AF276" s="275"/>
      <c r="AG276" s="112"/>
      <c r="AH276" s="112"/>
      <c r="AI276" s="112"/>
      <c r="AJ276" s="112"/>
      <c r="AK276" s="112"/>
      <c r="AL276" s="112"/>
      <c r="AM276" s="112"/>
    </row>
    <row r="277" spans="8:39" s="111" customFormat="1" x14ac:dyDescent="0.25">
      <c r="H277" s="112"/>
      <c r="I277" s="112"/>
      <c r="J277" s="112"/>
      <c r="K277" s="229"/>
      <c r="L277" s="112"/>
      <c r="M277" s="275"/>
      <c r="N277" s="275"/>
      <c r="O277" s="112"/>
      <c r="P277" s="112"/>
      <c r="Q277" s="112"/>
      <c r="R277" s="112"/>
      <c r="S277" s="112"/>
      <c r="T277" s="112"/>
      <c r="U277" s="112"/>
      <c r="V277" s="112"/>
      <c r="W277" s="112"/>
      <c r="X277" s="275"/>
      <c r="Y277" s="275"/>
      <c r="Z277" s="275"/>
      <c r="AA277" s="275"/>
      <c r="AB277" s="275"/>
      <c r="AC277" s="275"/>
      <c r="AD277" s="275"/>
      <c r="AE277" s="275"/>
      <c r="AF277" s="275"/>
      <c r="AG277" s="112"/>
      <c r="AH277" s="112"/>
      <c r="AI277" s="112"/>
      <c r="AJ277" s="112"/>
      <c r="AK277" s="112"/>
      <c r="AL277" s="112"/>
      <c r="AM277" s="112"/>
    </row>
    <row r="278" spans="8:39" s="111" customFormat="1" x14ac:dyDescent="0.25">
      <c r="H278" s="112"/>
      <c r="I278" s="112"/>
      <c r="J278" s="112"/>
      <c r="K278" s="229"/>
      <c r="L278" s="112"/>
      <c r="M278" s="275"/>
      <c r="N278" s="275"/>
      <c r="O278" s="112"/>
      <c r="P278" s="112"/>
      <c r="Q278" s="112"/>
      <c r="R278" s="112"/>
      <c r="S278" s="112"/>
      <c r="T278" s="112"/>
      <c r="U278" s="112"/>
      <c r="V278" s="112"/>
      <c r="W278" s="112"/>
      <c r="X278" s="275"/>
      <c r="Y278" s="275"/>
      <c r="Z278" s="275"/>
      <c r="AA278" s="275"/>
      <c r="AB278" s="275"/>
      <c r="AC278" s="275"/>
      <c r="AD278" s="275"/>
      <c r="AE278" s="275"/>
      <c r="AF278" s="275"/>
      <c r="AG278" s="112"/>
      <c r="AH278" s="112"/>
      <c r="AI278" s="112"/>
      <c r="AJ278" s="112"/>
      <c r="AK278" s="112"/>
      <c r="AL278" s="112"/>
      <c r="AM278" s="112"/>
    </row>
    <row r="279" spans="8:39" s="111" customFormat="1" x14ac:dyDescent="0.25">
      <c r="H279" s="112"/>
      <c r="I279" s="112"/>
      <c r="J279" s="112"/>
      <c r="K279" s="229"/>
      <c r="L279" s="112"/>
      <c r="M279" s="275"/>
      <c r="N279" s="275"/>
      <c r="O279" s="112"/>
      <c r="P279" s="112"/>
      <c r="Q279" s="112"/>
      <c r="R279" s="112"/>
      <c r="S279" s="112"/>
      <c r="T279" s="112"/>
      <c r="U279" s="112"/>
      <c r="V279" s="112"/>
      <c r="W279" s="112"/>
      <c r="X279" s="275"/>
      <c r="Y279" s="275"/>
      <c r="Z279" s="275"/>
      <c r="AA279" s="275"/>
      <c r="AB279" s="275"/>
      <c r="AC279" s="275"/>
      <c r="AD279" s="275"/>
      <c r="AE279" s="275"/>
      <c r="AF279" s="275"/>
      <c r="AG279" s="112"/>
      <c r="AH279" s="112"/>
      <c r="AI279" s="112"/>
      <c r="AJ279" s="112"/>
      <c r="AK279" s="112"/>
      <c r="AL279" s="112"/>
      <c r="AM279" s="112"/>
    </row>
    <row r="280" spans="8:39" s="111" customFormat="1" x14ac:dyDescent="0.25">
      <c r="H280" s="112"/>
      <c r="I280" s="112"/>
      <c r="J280" s="112"/>
      <c r="K280" s="229"/>
      <c r="L280" s="112"/>
      <c r="M280" s="275"/>
      <c r="N280" s="275"/>
      <c r="O280" s="112"/>
      <c r="P280" s="112"/>
      <c r="Q280" s="112"/>
      <c r="R280" s="112"/>
      <c r="S280" s="112"/>
      <c r="T280" s="112"/>
      <c r="U280" s="112"/>
      <c r="V280" s="112"/>
      <c r="W280" s="112"/>
      <c r="X280" s="275"/>
      <c r="Y280" s="275"/>
      <c r="Z280" s="275"/>
      <c r="AA280" s="275"/>
      <c r="AB280" s="275"/>
      <c r="AC280" s="275"/>
      <c r="AD280" s="275"/>
      <c r="AE280" s="275"/>
      <c r="AF280" s="275"/>
      <c r="AG280" s="112"/>
      <c r="AH280" s="112"/>
      <c r="AI280" s="112"/>
      <c r="AJ280" s="112"/>
      <c r="AK280" s="112"/>
      <c r="AL280" s="112"/>
      <c r="AM280" s="112"/>
    </row>
    <row r="281" spans="8:39" s="111" customFormat="1" x14ac:dyDescent="0.25">
      <c r="H281" s="112"/>
      <c r="I281" s="112"/>
      <c r="J281" s="112"/>
      <c r="K281" s="229"/>
      <c r="L281" s="112"/>
      <c r="M281" s="275"/>
      <c r="N281" s="275"/>
      <c r="O281" s="112"/>
      <c r="P281" s="112"/>
      <c r="Q281" s="112"/>
      <c r="R281" s="112"/>
      <c r="S281" s="112"/>
      <c r="T281" s="112"/>
      <c r="U281" s="112"/>
      <c r="V281" s="112"/>
      <c r="W281" s="112"/>
      <c r="X281" s="275"/>
      <c r="Y281" s="275"/>
      <c r="Z281" s="275"/>
      <c r="AA281" s="275"/>
      <c r="AB281" s="275"/>
      <c r="AC281" s="275"/>
      <c r="AD281" s="275"/>
      <c r="AE281" s="275"/>
      <c r="AF281" s="275"/>
      <c r="AG281" s="112"/>
      <c r="AH281" s="112"/>
      <c r="AI281" s="112"/>
      <c r="AJ281" s="112"/>
      <c r="AK281" s="112"/>
      <c r="AL281" s="112"/>
      <c r="AM281" s="112"/>
    </row>
    <row r="282" spans="8:39" s="111" customFormat="1" x14ac:dyDescent="0.25">
      <c r="H282" s="112"/>
      <c r="I282" s="112"/>
      <c r="J282" s="112"/>
      <c r="K282" s="229"/>
      <c r="L282" s="112"/>
      <c r="M282" s="275"/>
      <c r="N282" s="275"/>
      <c r="O282" s="112"/>
      <c r="P282" s="112"/>
      <c r="Q282" s="112"/>
      <c r="R282" s="112"/>
      <c r="S282" s="112"/>
      <c r="T282" s="112"/>
      <c r="U282" s="112"/>
      <c r="V282" s="112"/>
      <c r="W282" s="112"/>
      <c r="X282" s="275"/>
      <c r="Y282" s="275"/>
      <c r="Z282" s="275"/>
      <c r="AA282" s="275"/>
      <c r="AB282" s="275"/>
      <c r="AC282" s="275"/>
      <c r="AD282" s="275"/>
      <c r="AE282" s="275"/>
      <c r="AF282" s="275"/>
      <c r="AG282" s="112"/>
      <c r="AH282" s="112"/>
      <c r="AI282" s="112"/>
      <c r="AJ282" s="112"/>
      <c r="AK282" s="112"/>
      <c r="AL282" s="112"/>
      <c r="AM282" s="112"/>
    </row>
    <row r="283" spans="8:39" s="111" customFormat="1" x14ac:dyDescent="0.25">
      <c r="H283" s="112"/>
      <c r="I283" s="112"/>
      <c r="J283" s="112"/>
      <c r="K283" s="229"/>
      <c r="L283" s="112"/>
      <c r="M283" s="275"/>
      <c r="N283" s="275"/>
      <c r="O283" s="112"/>
      <c r="P283" s="112"/>
      <c r="Q283" s="112"/>
      <c r="R283" s="112"/>
      <c r="S283" s="112"/>
      <c r="T283" s="112"/>
      <c r="U283" s="112"/>
      <c r="V283" s="112"/>
      <c r="W283" s="112"/>
      <c r="X283" s="275"/>
      <c r="Y283" s="275"/>
      <c r="Z283" s="275"/>
      <c r="AA283" s="275"/>
      <c r="AB283" s="275"/>
      <c r="AC283" s="275"/>
      <c r="AD283" s="275"/>
      <c r="AE283" s="275"/>
      <c r="AF283" s="275"/>
      <c r="AG283" s="112"/>
      <c r="AH283" s="112"/>
      <c r="AI283" s="112"/>
      <c r="AJ283" s="112"/>
      <c r="AK283" s="112"/>
      <c r="AL283" s="112"/>
      <c r="AM283" s="112"/>
    </row>
    <row r="284" spans="8:39" s="111" customFormat="1" x14ac:dyDescent="0.25">
      <c r="H284" s="112"/>
      <c r="I284" s="112"/>
      <c r="J284" s="112"/>
      <c r="K284" s="229"/>
      <c r="L284" s="112"/>
      <c r="M284" s="275"/>
      <c r="N284" s="275"/>
      <c r="O284" s="112"/>
      <c r="P284" s="112"/>
      <c r="Q284" s="112"/>
      <c r="R284" s="112"/>
      <c r="S284" s="112"/>
      <c r="T284" s="112"/>
      <c r="U284" s="112"/>
      <c r="V284" s="112"/>
      <c r="W284" s="112"/>
      <c r="X284" s="275"/>
      <c r="Y284" s="275"/>
      <c r="Z284" s="275"/>
      <c r="AA284" s="275"/>
      <c r="AB284" s="275"/>
      <c r="AC284" s="275"/>
      <c r="AD284" s="275"/>
      <c r="AE284" s="275"/>
      <c r="AF284" s="275"/>
      <c r="AG284" s="112"/>
      <c r="AH284" s="112"/>
      <c r="AI284" s="112"/>
      <c r="AJ284" s="112"/>
      <c r="AK284" s="112"/>
      <c r="AL284" s="112"/>
      <c r="AM284" s="112"/>
    </row>
    <row r="285" spans="8:39" s="111" customFormat="1" x14ac:dyDescent="0.25">
      <c r="H285" s="112"/>
      <c r="I285" s="112"/>
      <c r="J285" s="112"/>
      <c r="K285" s="229"/>
      <c r="L285" s="112"/>
      <c r="M285" s="275"/>
      <c r="N285" s="275"/>
      <c r="O285" s="112"/>
      <c r="P285" s="112"/>
      <c r="Q285" s="112"/>
      <c r="R285" s="112"/>
      <c r="S285" s="112"/>
      <c r="T285" s="112"/>
      <c r="U285" s="112"/>
      <c r="V285" s="112"/>
      <c r="W285" s="112"/>
      <c r="X285" s="275"/>
      <c r="Y285" s="275"/>
      <c r="Z285" s="275"/>
      <c r="AA285" s="275"/>
      <c r="AB285" s="275"/>
      <c r="AC285" s="275"/>
      <c r="AD285" s="275"/>
      <c r="AE285" s="275"/>
      <c r="AF285" s="275"/>
      <c r="AG285" s="112"/>
      <c r="AH285" s="112"/>
      <c r="AI285" s="112"/>
      <c r="AJ285" s="112"/>
      <c r="AK285" s="112"/>
      <c r="AL285" s="112"/>
      <c r="AM285" s="112"/>
    </row>
    <row r="286" spans="8:39" s="111" customFormat="1" x14ac:dyDescent="0.25">
      <c r="H286" s="112"/>
      <c r="I286" s="112"/>
      <c r="J286" s="112"/>
      <c r="K286" s="229"/>
      <c r="L286" s="112"/>
      <c r="M286" s="275"/>
      <c r="N286" s="275"/>
      <c r="O286" s="112"/>
      <c r="P286" s="112"/>
      <c r="Q286" s="112"/>
      <c r="R286" s="112"/>
      <c r="S286" s="112"/>
      <c r="T286" s="112"/>
      <c r="U286" s="112"/>
      <c r="V286" s="112"/>
      <c r="W286" s="112"/>
      <c r="X286" s="275"/>
      <c r="Y286" s="275"/>
      <c r="Z286" s="275"/>
      <c r="AA286" s="275"/>
      <c r="AB286" s="275"/>
      <c r="AC286" s="275"/>
      <c r="AD286" s="275"/>
      <c r="AE286" s="275"/>
      <c r="AF286" s="275"/>
      <c r="AG286" s="112"/>
      <c r="AH286" s="112"/>
      <c r="AI286" s="112"/>
      <c r="AJ286" s="112"/>
      <c r="AK286" s="112"/>
      <c r="AL286" s="112"/>
      <c r="AM286" s="112"/>
    </row>
    <row r="287" spans="8:39" s="111" customFormat="1" x14ac:dyDescent="0.25">
      <c r="H287" s="112"/>
      <c r="I287" s="112"/>
      <c r="J287" s="112"/>
      <c r="K287" s="229"/>
      <c r="L287" s="112"/>
      <c r="M287" s="275"/>
      <c r="N287" s="275"/>
      <c r="O287" s="112"/>
      <c r="P287" s="112"/>
      <c r="Q287" s="112"/>
      <c r="R287" s="112"/>
      <c r="S287" s="112"/>
      <c r="T287" s="112"/>
      <c r="U287" s="112"/>
      <c r="V287" s="112"/>
      <c r="W287" s="112"/>
      <c r="X287" s="275"/>
      <c r="Y287" s="275"/>
      <c r="Z287" s="275"/>
      <c r="AA287" s="275"/>
      <c r="AB287" s="275"/>
      <c r="AC287" s="275"/>
      <c r="AD287" s="275"/>
      <c r="AE287" s="275"/>
      <c r="AF287" s="275"/>
      <c r="AG287" s="112"/>
      <c r="AH287" s="112"/>
      <c r="AI287" s="112"/>
      <c r="AJ287" s="112"/>
      <c r="AK287" s="112"/>
      <c r="AL287" s="112"/>
      <c r="AM287" s="112"/>
    </row>
    <row r="288" spans="8:39" s="111" customFormat="1" x14ac:dyDescent="0.25">
      <c r="H288" s="112"/>
      <c r="I288" s="112"/>
      <c r="J288" s="112"/>
      <c r="K288" s="229"/>
      <c r="L288" s="112"/>
      <c r="M288" s="275"/>
      <c r="N288" s="275"/>
      <c r="O288" s="112"/>
      <c r="P288" s="112"/>
      <c r="Q288" s="112"/>
      <c r="R288" s="112"/>
      <c r="S288" s="112"/>
      <c r="T288" s="112"/>
      <c r="U288" s="112"/>
      <c r="V288" s="112"/>
      <c r="W288" s="112"/>
      <c r="X288" s="275"/>
      <c r="Y288" s="275"/>
      <c r="Z288" s="275"/>
      <c r="AA288" s="275"/>
      <c r="AB288" s="275"/>
      <c r="AC288" s="275"/>
      <c r="AD288" s="275"/>
      <c r="AE288" s="275"/>
      <c r="AF288" s="275"/>
      <c r="AG288" s="112"/>
      <c r="AH288" s="112"/>
      <c r="AI288" s="112"/>
      <c r="AJ288" s="112"/>
      <c r="AK288" s="112"/>
      <c r="AL288" s="112"/>
      <c r="AM288" s="112"/>
    </row>
    <row r="289" spans="8:39" s="111" customFormat="1" x14ac:dyDescent="0.25">
      <c r="H289" s="112"/>
      <c r="I289" s="112"/>
      <c r="J289" s="112"/>
      <c r="K289" s="229"/>
      <c r="L289" s="112"/>
      <c r="M289" s="275"/>
      <c r="N289" s="275"/>
      <c r="O289" s="112"/>
      <c r="P289" s="112"/>
      <c r="Q289" s="112"/>
      <c r="R289" s="112"/>
      <c r="S289" s="112"/>
      <c r="T289" s="112"/>
      <c r="U289" s="112"/>
      <c r="V289" s="112"/>
      <c r="W289" s="112"/>
      <c r="X289" s="275"/>
      <c r="Y289" s="275"/>
      <c r="Z289" s="275"/>
      <c r="AA289" s="275"/>
      <c r="AB289" s="275"/>
      <c r="AC289" s="275"/>
      <c r="AD289" s="275"/>
      <c r="AE289" s="275"/>
      <c r="AF289" s="275"/>
      <c r="AG289" s="112"/>
      <c r="AH289" s="112"/>
      <c r="AI289" s="112"/>
      <c r="AJ289" s="112"/>
      <c r="AK289" s="112"/>
      <c r="AL289" s="112"/>
      <c r="AM289" s="112"/>
    </row>
    <row r="290" spans="8:39" s="111" customFormat="1" x14ac:dyDescent="0.25">
      <c r="H290" s="112"/>
      <c r="I290" s="112"/>
      <c r="J290" s="112"/>
      <c r="K290" s="229"/>
      <c r="L290" s="112"/>
      <c r="M290" s="275"/>
      <c r="N290" s="275"/>
      <c r="O290" s="112"/>
      <c r="P290" s="112"/>
      <c r="Q290" s="112"/>
      <c r="R290" s="112"/>
      <c r="S290" s="112"/>
      <c r="T290" s="112"/>
      <c r="U290" s="112"/>
      <c r="V290" s="112"/>
      <c r="W290" s="112"/>
      <c r="X290" s="275"/>
      <c r="Y290" s="275"/>
      <c r="Z290" s="275"/>
      <c r="AA290" s="275"/>
      <c r="AB290" s="275"/>
      <c r="AC290" s="275"/>
      <c r="AD290" s="275"/>
      <c r="AE290" s="275"/>
      <c r="AF290" s="275"/>
      <c r="AG290" s="112"/>
      <c r="AH290" s="112"/>
      <c r="AI290" s="112"/>
      <c r="AJ290" s="112"/>
      <c r="AK290" s="112"/>
      <c r="AL290" s="112"/>
      <c r="AM290" s="112"/>
    </row>
    <row r="291" spans="8:39" s="111" customFormat="1" x14ac:dyDescent="0.25">
      <c r="H291" s="112"/>
      <c r="I291" s="112"/>
      <c r="J291" s="112"/>
      <c r="K291" s="229"/>
      <c r="L291" s="112"/>
      <c r="M291" s="275"/>
      <c r="N291" s="275"/>
      <c r="O291" s="112"/>
      <c r="P291" s="112"/>
      <c r="Q291" s="112"/>
      <c r="R291" s="112"/>
      <c r="S291" s="112"/>
      <c r="T291" s="112"/>
      <c r="U291" s="112"/>
      <c r="V291" s="112"/>
      <c r="W291" s="112"/>
      <c r="X291" s="275"/>
      <c r="Y291" s="275"/>
      <c r="Z291" s="275"/>
      <c r="AA291" s="275"/>
      <c r="AB291" s="275"/>
      <c r="AC291" s="275"/>
      <c r="AD291" s="275"/>
      <c r="AE291" s="275"/>
      <c r="AF291" s="275"/>
      <c r="AG291" s="112"/>
      <c r="AH291" s="112"/>
      <c r="AI291" s="112"/>
      <c r="AJ291" s="112"/>
      <c r="AK291" s="112"/>
      <c r="AL291" s="112"/>
      <c r="AM291" s="112"/>
    </row>
    <row r="292" spans="8:39" s="111" customFormat="1" x14ac:dyDescent="0.25">
      <c r="H292" s="112"/>
      <c r="I292" s="112"/>
      <c r="J292" s="112"/>
      <c r="K292" s="229"/>
      <c r="L292" s="112"/>
      <c r="M292" s="275"/>
      <c r="N292" s="275"/>
      <c r="O292" s="112"/>
      <c r="P292" s="112"/>
      <c r="Q292" s="112"/>
      <c r="R292" s="112"/>
      <c r="S292" s="112"/>
      <c r="T292" s="112"/>
      <c r="U292" s="112"/>
      <c r="V292" s="112"/>
      <c r="W292" s="112"/>
      <c r="X292" s="275"/>
      <c r="Y292" s="275"/>
      <c r="Z292" s="275"/>
      <c r="AA292" s="275"/>
      <c r="AB292" s="275"/>
      <c r="AC292" s="275"/>
      <c r="AD292" s="275"/>
      <c r="AE292" s="275"/>
      <c r="AF292" s="275"/>
      <c r="AG292" s="112"/>
      <c r="AH292" s="112"/>
      <c r="AI292" s="112"/>
      <c r="AJ292" s="112"/>
      <c r="AK292" s="112"/>
      <c r="AL292" s="112"/>
      <c r="AM292" s="112"/>
    </row>
    <row r="293" spans="8:39" s="111" customFormat="1" x14ac:dyDescent="0.25">
      <c r="H293" s="112"/>
      <c r="I293" s="112"/>
      <c r="J293" s="112"/>
      <c r="K293" s="229"/>
      <c r="L293" s="112"/>
      <c r="M293" s="275"/>
      <c r="N293" s="275"/>
      <c r="O293" s="112"/>
      <c r="P293" s="112"/>
      <c r="Q293" s="112"/>
      <c r="R293" s="112"/>
      <c r="S293" s="112"/>
      <c r="T293" s="112"/>
      <c r="U293" s="112"/>
      <c r="V293" s="112"/>
      <c r="W293" s="112"/>
      <c r="X293" s="275"/>
      <c r="Y293" s="275"/>
      <c r="Z293" s="275"/>
      <c r="AA293" s="275"/>
      <c r="AB293" s="275"/>
      <c r="AC293" s="275"/>
      <c r="AD293" s="275"/>
      <c r="AE293" s="275"/>
      <c r="AF293" s="275"/>
      <c r="AG293" s="112"/>
      <c r="AH293" s="112"/>
      <c r="AI293" s="112"/>
      <c r="AJ293" s="112"/>
      <c r="AK293" s="112"/>
      <c r="AL293" s="112"/>
      <c r="AM293" s="112"/>
    </row>
    <row r="294" spans="8:39" s="111" customFormat="1" x14ac:dyDescent="0.25">
      <c r="H294" s="112"/>
      <c r="I294" s="112"/>
      <c r="J294" s="112"/>
      <c r="K294" s="229"/>
      <c r="L294" s="112"/>
      <c r="M294" s="275"/>
      <c r="N294" s="275"/>
      <c r="O294" s="112"/>
      <c r="P294" s="112"/>
      <c r="Q294" s="112"/>
      <c r="R294" s="112"/>
      <c r="S294" s="112"/>
      <c r="T294" s="112"/>
      <c r="U294" s="112"/>
      <c r="V294" s="112"/>
      <c r="W294" s="112"/>
      <c r="X294" s="275"/>
      <c r="Y294" s="275"/>
      <c r="Z294" s="275"/>
      <c r="AA294" s="275"/>
      <c r="AB294" s="275"/>
      <c r="AC294" s="275"/>
      <c r="AD294" s="275"/>
      <c r="AE294" s="275"/>
      <c r="AF294" s="275"/>
      <c r="AG294" s="112"/>
      <c r="AH294" s="112"/>
      <c r="AI294" s="112"/>
      <c r="AJ294" s="112"/>
      <c r="AK294" s="112"/>
      <c r="AL294" s="112"/>
      <c r="AM294" s="112"/>
    </row>
    <row r="295" spans="8:39" s="111" customFormat="1" x14ac:dyDescent="0.25">
      <c r="H295" s="112"/>
      <c r="I295" s="112"/>
      <c r="J295" s="112"/>
      <c r="K295" s="229"/>
      <c r="L295" s="112"/>
      <c r="M295" s="275"/>
      <c r="N295" s="275"/>
      <c r="O295" s="112"/>
      <c r="P295" s="112"/>
      <c r="Q295" s="112"/>
      <c r="R295" s="112"/>
      <c r="S295" s="112"/>
      <c r="T295" s="112"/>
      <c r="U295" s="112"/>
      <c r="V295" s="112"/>
      <c r="W295" s="112"/>
      <c r="X295" s="275"/>
      <c r="Y295" s="275"/>
      <c r="Z295" s="275"/>
      <c r="AA295" s="275"/>
      <c r="AB295" s="275"/>
      <c r="AC295" s="275"/>
      <c r="AD295" s="275"/>
      <c r="AE295" s="275"/>
      <c r="AF295" s="275"/>
      <c r="AG295" s="112"/>
      <c r="AH295" s="112"/>
      <c r="AI295" s="112"/>
      <c r="AJ295" s="112"/>
      <c r="AK295" s="112"/>
      <c r="AL295" s="112"/>
      <c r="AM295" s="112"/>
    </row>
    <row r="296" spans="8:39" s="111" customFormat="1" x14ac:dyDescent="0.25">
      <c r="H296" s="112"/>
      <c r="I296" s="112"/>
      <c r="J296" s="112"/>
      <c r="K296" s="229"/>
      <c r="L296" s="112"/>
      <c r="M296" s="275"/>
      <c r="N296" s="275"/>
      <c r="O296" s="112"/>
      <c r="P296" s="112"/>
      <c r="Q296" s="112"/>
      <c r="R296" s="112"/>
      <c r="S296" s="112"/>
      <c r="T296" s="112"/>
      <c r="U296" s="112"/>
      <c r="V296" s="112"/>
      <c r="W296" s="112"/>
      <c r="X296" s="275"/>
      <c r="Y296" s="275"/>
      <c r="Z296" s="275"/>
      <c r="AA296" s="275"/>
      <c r="AB296" s="275"/>
      <c r="AC296" s="275"/>
      <c r="AD296" s="275"/>
      <c r="AE296" s="275"/>
      <c r="AF296" s="275"/>
      <c r="AG296" s="112"/>
      <c r="AH296" s="112"/>
      <c r="AI296" s="112"/>
      <c r="AJ296" s="112"/>
      <c r="AK296" s="112"/>
      <c r="AL296" s="112"/>
      <c r="AM296" s="112"/>
    </row>
    <row r="297" spans="8:39" s="111" customFormat="1" x14ac:dyDescent="0.25">
      <c r="H297" s="112"/>
      <c r="I297" s="112"/>
      <c r="J297" s="112"/>
      <c r="K297" s="229"/>
      <c r="L297" s="112"/>
      <c r="M297" s="275"/>
      <c r="N297" s="275"/>
      <c r="O297" s="112"/>
      <c r="P297" s="112"/>
      <c r="Q297" s="112"/>
      <c r="R297" s="112"/>
      <c r="S297" s="112"/>
      <c r="T297" s="112"/>
      <c r="U297" s="112"/>
      <c r="V297" s="112"/>
      <c r="W297" s="112"/>
      <c r="X297" s="275"/>
      <c r="Y297" s="275"/>
      <c r="Z297" s="275"/>
      <c r="AA297" s="275"/>
      <c r="AB297" s="275"/>
      <c r="AC297" s="275"/>
      <c r="AD297" s="275"/>
      <c r="AE297" s="275"/>
      <c r="AF297" s="275"/>
      <c r="AG297" s="112"/>
      <c r="AH297" s="112"/>
      <c r="AI297" s="112"/>
      <c r="AJ297" s="112"/>
      <c r="AK297" s="112"/>
      <c r="AL297" s="112"/>
      <c r="AM297" s="112"/>
    </row>
    <row r="298" spans="8:39" s="111" customFormat="1" x14ac:dyDescent="0.25">
      <c r="H298" s="112"/>
      <c r="I298" s="112"/>
      <c r="J298" s="112"/>
      <c r="K298" s="229"/>
      <c r="L298" s="112"/>
      <c r="M298" s="275"/>
      <c r="N298" s="275"/>
      <c r="O298" s="112"/>
      <c r="P298" s="112"/>
      <c r="Q298" s="112"/>
      <c r="R298" s="112"/>
      <c r="S298" s="112"/>
      <c r="T298" s="112"/>
      <c r="U298" s="112"/>
      <c r="V298" s="112"/>
      <c r="W298" s="112"/>
      <c r="X298" s="275"/>
      <c r="Y298" s="275"/>
      <c r="Z298" s="275"/>
      <c r="AA298" s="275"/>
      <c r="AB298" s="275"/>
      <c r="AC298" s="275"/>
      <c r="AD298" s="275"/>
      <c r="AE298" s="275"/>
      <c r="AF298" s="275"/>
      <c r="AG298" s="112"/>
      <c r="AH298" s="112"/>
      <c r="AI298" s="112"/>
      <c r="AJ298" s="112"/>
      <c r="AK298" s="112"/>
      <c r="AL298" s="112"/>
      <c r="AM298" s="112"/>
    </row>
    <row r="299" spans="8:39" s="111" customFormat="1" x14ac:dyDescent="0.25">
      <c r="H299" s="112"/>
      <c r="I299" s="112"/>
      <c r="J299" s="112"/>
      <c r="K299" s="229"/>
      <c r="L299" s="112"/>
      <c r="M299" s="275"/>
      <c r="N299" s="275"/>
      <c r="O299" s="112"/>
      <c r="P299" s="112"/>
      <c r="Q299" s="112"/>
      <c r="R299" s="112"/>
      <c r="S299" s="112"/>
      <c r="T299" s="112"/>
      <c r="U299" s="112"/>
      <c r="V299" s="112"/>
      <c r="W299" s="112"/>
      <c r="X299" s="275"/>
      <c r="Y299" s="275"/>
      <c r="Z299" s="275"/>
      <c r="AA299" s="275"/>
      <c r="AB299" s="275"/>
      <c r="AC299" s="275"/>
      <c r="AD299" s="275"/>
      <c r="AE299" s="275"/>
      <c r="AF299" s="275"/>
      <c r="AG299" s="112"/>
      <c r="AH299" s="112"/>
      <c r="AI299" s="112"/>
      <c r="AJ299" s="112"/>
      <c r="AK299" s="112"/>
      <c r="AL299" s="112"/>
      <c r="AM299" s="112"/>
    </row>
    <row r="300" spans="8:39" s="111" customFormat="1" x14ac:dyDescent="0.25">
      <c r="H300" s="112"/>
      <c r="I300" s="112"/>
      <c r="J300" s="112"/>
      <c r="K300" s="229"/>
      <c r="L300" s="112"/>
      <c r="M300" s="275"/>
      <c r="N300" s="275"/>
      <c r="O300" s="112"/>
      <c r="P300" s="112"/>
      <c r="Q300" s="112"/>
      <c r="R300" s="112"/>
      <c r="S300" s="112"/>
      <c r="T300" s="112"/>
      <c r="U300" s="112"/>
      <c r="V300" s="112"/>
      <c r="W300" s="112"/>
      <c r="X300" s="275"/>
      <c r="Y300" s="275"/>
      <c r="Z300" s="275"/>
      <c r="AA300" s="275"/>
      <c r="AB300" s="275"/>
      <c r="AC300" s="275"/>
      <c r="AD300" s="275"/>
      <c r="AE300" s="275"/>
      <c r="AF300" s="275"/>
      <c r="AG300" s="112"/>
      <c r="AH300" s="112"/>
      <c r="AI300" s="112"/>
      <c r="AJ300" s="112"/>
      <c r="AK300" s="112"/>
      <c r="AL300" s="112"/>
      <c r="AM300" s="112"/>
    </row>
    <row r="301" spans="8:39" s="111" customFormat="1" x14ac:dyDescent="0.25">
      <c r="H301" s="112"/>
      <c r="I301" s="112"/>
      <c r="J301" s="112"/>
      <c r="K301" s="229"/>
      <c r="L301" s="112"/>
      <c r="M301" s="275"/>
      <c r="N301" s="275"/>
      <c r="O301" s="112"/>
      <c r="P301" s="112"/>
      <c r="Q301" s="112"/>
      <c r="R301" s="112"/>
      <c r="S301" s="112"/>
      <c r="T301" s="112"/>
      <c r="U301" s="112"/>
      <c r="V301" s="112"/>
      <c r="W301" s="112"/>
      <c r="X301" s="275"/>
      <c r="Y301" s="275"/>
      <c r="Z301" s="275"/>
      <c r="AA301" s="275"/>
      <c r="AB301" s="275"/>
      <c r="AC301" s="275"/>
      <c r="AD301" s="275"/>
      <c r="AE301" s="275"/>
      <c r="AF301" s="275"/>
      <c r="AG301" s="112"/>
      <c r="AH301" s="112"/>
      <c r="AI301" s="112"/>
      <c r="AJ301" s="112"/>
      <c r="AK301" s="112"/>
      <c r="AL301" s="112"/>
      <c r="AM301" s="112"/>
    </row>
    <row r="302" spans="8:39" s="111" customFormat="1" x14ac:dyDescent="0.25">
      <c r="H302" s="112"/>
      <c r="I302" s="112"/>
      <c r="J302" s="112"/>
      <c r="K302" s="229"/>
      <c r="L302" s="112"/>
      <c r="M302" s="275"/>
      <c r="N302" s="275"/>
      <c r="O302" s="112"/>
      <c r="P302" s="112"/>
      <c r="Q302" s="112"/>
      <c r="R302" s="112"/>
      <c r="S302" s="112"/>
      <c r="T302" s="112"/>
      <c r="U302" s="112"/>
      <c r="V302" s="112"/>
      <c r="W302" s="112"/>
      <c r="X302" s="275"/>
      <c r="Y302" s="275"/>
      <c r="Z302" s="275"/>
      <c r="AA302" s="275"/>
      <c r="AB302" s="275"/>
      <c r="AC302" s="275"/>
      <c r="AD302" s="275"/>
      <c r="AE302" s="275"/>
      <c r="AF302" s="275"/>
      <c r="AG302" s="112"/>
      <c r="AH302" s="112"/>
      <c r="AI302" s="112"/>
      <c r="AJ302" s="112"/>
      <c r="AK302" s="112"/>
      <c r="AL302" s="112"/>
      <c r="AM302" s="112"/>
    </row>
    <row r="303" spans="8:39" s="111" customFormat="1" x14ac:dyDescent="0.25">
      <c r="H303" s="112"/>
      <c r="I303" s="112"/>
      <c r="J303" s="112"/>
      <c r="K303" s="229"/>
      <c r="L303" s="112"/>
      <c r="M303" s="275"/>
      <c r="N303" s="275"/>
      <c r="O303" s="112"/>
      <c r="P303" s="112"/>
      <c r="Q303" s="112"/>
      <c r="R303" s="112"/>
      <c r="S303" s="112"/>
      <c r="T303" s="112"/>
      <c r="U303" s="112"/>
      <c r="V303" s="112"/>
      <c r="W303" s="112"/>
      <c r="X303" s="275"/>
      <c r="Y303" s="275"/>
      <c r="Z303" s="275"/>
      <c r="AA303" s="275"/>
      <c r="AB303" s="275"/>
      <c r="AC303" s="275"/>
      <c r="AD303" s="275"/>
      <c r="AE303" s="275"/>
      <c r="AF303" s="275"/>
      <c r="AG303" s="112"/>
      <c r="AH303" s="112"/>
      <c r="AI303" s="112"/>
      <c r="AJ303" s="112"/>
      <c r="AK303" s="112"/>
      <c r="AL303" s="112"/>
      <c r="AM303" s="112"/>
    </row>
    <row r="304" spans="8:39" s="111" customFormat="1" x14ac:dyDescent="0.25">
      <c r="H304" s="112"/>
      <c r="I304" s="112"/>
      <c r="J304" s="112"/>
      <c r="K304" s="229"/>
      <c r="L304" s="112"/>
      <c r="M304" s="275"/>
      <c r="N304" s="275"/>
      <c r="O304" s="112"/>
      <c r="P304" s="112"/>
      <c r="Q304" s="112"/>
      <c r="R304" s="112"/>
      <c r="S304" s="112"/>
      <c r="T304" s="112"/>
      <c r="U304" s="112"/>
      <c r="V304" s="112"/>
      <c r="W304" s="112"/>
      <c r="X304" s="275"/>
      <c r="Y304" s="275"/>
      <c r="Z304" s="275"/>
      <c r="AA304" s="275"/>
      <c r="AB304" s="275"/>
      <c r="AC304" s="275"/>
      <c r="AD304" s="275"/>
      <c r="AE304" s="275"/>
      <c r="AF304" s="275"/>
      <c r="AG304" s="112"/>
      <c r="AH304" s="112"/>
      <c r="AI304" s="112"/>
      <c r="AJ304" s="112"/>
      <c r="AK304" s="112"/>
      <c r="AL304" s="112"/>
      <c r="AM304" s="112"/>
    </row>
    <row r="305" spans="8:39" s="111" customFormat="1" x14ac:dyDescent="0.25">
      <c r="H305" s="112"/>
      <c r="I305" s="112"/>
      <c r="J305" s="112"/>
      <c r="K305" s="229"/>
      <c r="L305" s="112"/>
      <c r="M305" s="275"/>
      <c r="N305" s="275"/>
      <c r="O305" s="112"/>
      <c r="P305" s="112"/>
      <c r="Q305" s="112"/>
      <c r="R305" s="112"/>
      <c r="S305" s="112"/>
      <c r="T305" s="112"/>
      <c r="U305" s="112"/>
      <c r="V305" s="112"/>
      <c r="W305" s="112"/>
      <c r="X305" s="275"/>
      <c r="Y305" s="275"/>
      <c r="Z305" s="275"/>
      <c r="AA305" s="275"/>
      <c r="AB305" s="275"/>
      <c r="AC305" s="275"/>
      <c r="AD305" s="275"/>
      <c r="AE305" s="275"/>
      <c r="AF305" s="275"/>
      <c r="AG305" s="112"/>
      <c r="AH305" s="112"/>
      <c r="AI305" s="112"/>
      <c r="AJ305" s="112"/>
      <c r="AK305" s="112"/>
      <c r="AL305" s="112"/>
      <c r="AM305" s="112"/>
    </row>
    <row r="306" spans="8:39" s="111" customFormat="1" x14ac:dyDescent="0.25">
      <c r="H306" s="112"/>
      <c r="I306" s="112"/>
      <c r="J306" s="112"/>
      <c r="K306" s="229"/>
      <c r="L306" s="112"/>
      <c r="M306" s="275"/>
      <c r="N306" s="275"/>
      <c r="O306" s="112"/>
      <c r="P306" s="112"/>
      <c r="Q306" s="112"/>
      <c r="R306" s="112"/>
      <c r="S306" s="112"/>
      <c r="T306" s="112"/>
      <c r="U306" s="112"/>
      <c r="V306" s="112"/>
      <c r="W306" s="112"/>
      <c r="X306" s="275"/>
      <c r="Y306" s="275"/>
      <c r="Z306" s="275"/>
      <c r="AA306" s="275"/>
      <c r="AB306" s="275"/>
      <c r="AC306" s="275"/>
      <c r="AD306" s="275"/>
      <c r="AE306" s="275"/>
      <c r="AF306" s="275"/>
      <c r="AG306" s="112"/>
      <c r="AH306" s="112"/>
      <c r="AI306" s="112"/>
      <c r="AJ306" s="112"/>
      <c r="AK306" s="112"/>
      <c r="AL306" s="112"/>
      <c r="AM306" s="112"/>
    </row>
    <row r="307" spans="8:39" s="111" customFormat="1" x14ac:dyDescent="0.25">
      <c r="H307" s="112"/>
      <c r="I307" s="112"/>
      <c r="J307" s="112"/>
      <c r="K307" s="229"/>
      <c r="L307" s="112"/>
      <c r="M307" s="275"/>
      <c r="N307" s="275"/>
      <c r="O307" s="112"/>
      <c r="P307" s="112"/>
      <c r="Q307" s="112"/>
      <c r="R307" s="112"/>
      <c r="S307" s="112"/>
      <c r="T307" s="112"/>
      <c r="U307" s="112"/>
      <c r="V307" s="112"/>
      <c r="W307" s="112"/>
      <c r="X307" s="275"/>
      <c r="Y307" s="275"/>
      <c r="Z307" s="275"/>
      <c r="AA307" s="275"/>
      <c r="AB307" s="275"/>
      <c r="AC307" s="275"/>
      <c r="AD307" s="275"/>
      <c r="AE307" s="275"/>
      <c r="AF307" s="275"/>
      <c r="AG307" s="112"/>
      <c r="AH307" s="112"/>
      <c r="AI307" s="112"/>
      <c r="AJ307" s="112"/>
      <c r="AK307" s="112"/>
      <c r="AL307" s="112"/>
      <c r="AM307" s="112"/>
    </row>
    <row r="308" spans="8:39" s="111" customFormat="1" x14ac:dyDescent="0.25">
      <c r="H308" s="112"/>
      <c r="I308" s="112"/>
      <c r="J308" s="112"/>
      <c r="K308" s="229"/>
      <c r="L308" s="112"/>
      <c r="M308" s="275"/>
      <c r="N308" s="275"/>
      <c r="O308" s="112"/>
      <c r="P308" s="112"/>
      <c r="Q308" s="112"/>
      <c r="R308" s="112"/>
      <c r="S308" s="112"/>
      <c r="T308" s="112"/>
      <c r="U308" s="112"/>
      <c r="V308" s="112"/>
      <c r="W308" s="112"/>
      <c r="X308" s="275"/>
      <c r="Y308" s="275"/>
      <c r="Z308" s="275"/>
      <c r="AA308" s="275"/>
      <c r="AB308" s="275"/>
      <c r="AC308" s="275"/>
      <c r="AD308" s="275"/>
      <c r="AE308" s="275"/>
      <c r="AF308" s="275"/>
      <c r="AG308" s="112"/>
      <c r="AH308" s="112"/>
      <c r="AI308" s="112"/>
      <c r="AJ308" s="112"/>
      <c r="AK308" s="112"/>
      <c r="AL308" s="112"/>
      <c r="AM308" s="112"/>
    </row>
    <row r="309" spans="8:39" s="111" customFormat="1" x14ac:dyDescent="0.25">
      <c r="H309" s="112"/>
      <c r="I309" s="112"/>
      <c r="J309" s="112"/>
      <c r="K309" s="229"/>
      <c r="L309" s="112"/>
      <c r="M309" s="275"/>
      <c r="N309" s="275"/>
      <c r="O309" s="112"/>
      <c r="P309" s="112"/>
      <c r="Q309" s="112"/>
      <c r="R309" s="112"/>
      <c r="S309" s="112"/>
      <c r="T309" s="112"/>
      <c r="U309" s="112"/>
      <c r="V309" s="112"/>
      <c r="W309" s="112"/>
      <c r="X309" s="275"/>
      <c r="Y309" s="275"/>
      <c r="Z309" s="275"/>
      <c r="AA309" s="275"/>
      <c r="AB309" s="275"/>
      <c r="AC309" s="275"/>
      <c r="AD309" s="275"/>
      <c r="AE309" s="275"/>
      <c r="AF309" s="275"/>
      <c r="AG309" s="112"/>
      <c r="AH309" s="112"/>
      <c r="AI309" s="112"/>
      <c r="AJ309" s="112"/>
      <c r="AK309" s="112"/>
      <c r="AL309" s="112"/>
      <c r="AM309" s="112"/>
    </row>
    <row r="310" spans="8:39" s="111" customFormat="1" x14ac:dyDescent="0.25">
      <c r="H310" s="112"/>
      <c r="I310" s="112"/>
      <c r="J310" s="112"/>
      <c r="K310" s="229"/>
      <c r="L310" s="112"/>
      <c r="M310" s="275"/>
      <c r="N310" s="275"/>
      <c r="O310" s="112"/>
      <c r="P310" s="112"/>
      <c r="Q310" s="112"/>
      <c r="R310" s="112"/>
      <c r="S310" s="112"/>
      <c r="T310" s="112"/>
      <c r="U310" s="112"/>
      <c r="V310" s="112"/>
      <c r="W310" s="112"/>
      <c r="X310" s="275"/>
      <c r="Y310" s="275"/>
      <c r="Z310" s="275"/>
      <c r="AA310" s="275"/>
      <c r="AB310" s="275"/>
      <c r="AC310" s="275"/>
      <c r="AD310" s="275"/>
      <c r="AE310" s="275"/>
      <c r="AF310" s="275"/>
      <c r="AG310" s="112"/>
      <c r="AH310" s="112"/>
      <c r="AI310" s="112"/>
      <c r="AJ310" s="112"/>
      <c r="AK310" s="112"/>
      <c r="AL310" s="112"/>
      <c r="AM310" s="112"/>
    </row>
    <row r="311" spans="8:39" s="111" customFormat="1" x14ac:dyDescent="0.25">
      <c r="H311" s="112"/>
      <c r="I311" s="112"/>
      <c r="J311" s="112"/>
      <c r="K311" s="229"/>
      <c r="L311" s="112"/>
      <c r="M311" s="275"/>
      <c r="N311" s="275"/>
      <c r="O311" s="112"/>
      <c r="P311" s="112"/>
      <c r="Q311" s="112"/>
      <c r="R311" s="112"/>
      <c r="S311" s="112"/>
      <c r="T311" s="112"/>
      <c r="U311" s="112"/>
      <c r="V311" s="112"/>
      <c r="W311" s="112"/>
      <c r="X311" s="275"/>
      <c r="Y311" s="275"/>
      <c r="Z311" s="275"/>
      <c r="AA311" s="275"/>
      <c r="AB311" s="275"/>
      <c r="AC311" s="275"/>
      <c r="AD311" s="275"/>
      <c r="AE311" s="275"/>
      <c r="AF311" s="275"/>
      <c r="AG311" s="112"/>
      <c r="AH311" s="112"/>
      <c r="AI311" s="112"/>
      <c r="AJ311" s="112"/>
      <c r="AK311" s="112"/>
      <c r="AL311" s="112"/>
      <c r="AM311" s="112"/>
    </row>
    <row r="312" spans="8:39" s="111" customFormat="1" x14ac:dyDescent="0.25">
      <c r="H312" s="112"/>
      <c r="I312" s="112"/>
      <c r="J312" s="112"/>
      <c r="K312" s="229"/>
      <c r="L312" s="112"/>
      <c r="M312" s="275"/>
      <c r="N312" s="275"/>
      <c r="O312" s="112"/>
      <c r="P312" s="112"/>
      <c r="Q312" s="112"/>
      <c r="R312" s="112"/>
      <c r="S312" s="112"/>
      <c r="T312" s="112"/>
      <c r="U312" s="112"/>
      <c r="V312" s="112"/>
      <c r="W312" s="112"/>
      <c r="X312" s="275"/>
      <c r="Y312" s="275"/>
      <c r="Z312" s="275"/>
      <c r="AA312" s="275"/>
      <c r="AB312" s="275"/>
      <c r="AC312" s="275"/>
      <c r="AD312" s="275"/>
      <c r="AE312" s="275"/>
      <c r="AF312" s="275"/>
      <c r="AG312" s="112"/>
      <c r="AH312" s="112"/>
      <c r="AI312" s="112"/>
      <c r="AJ312" s="112"/>
      <c r="AK312" s="112"/>
      <c r="AL312" s="112"/>
      <c r="AM312" s="112"/>
    </row>
    <row r="313" spans="8:39" s="111" customFormat="1" x14ac:dyDescent="0.25">
      <c r="H313" s="112"/>
      <c r="I313" s="112"/>
      <c r="J313" s="112"/>
      <c r="K313" s="229"/>
      <c r="L313" s="112"/>
      <c r="M313" s="275"/>
      <c r="N313" s="275"/>
      <c r="O313" s="112"/>
      <c r="P313" s="112"/>
      <c r="Q313" s="112"/>
      <c r="R313" s="112"/>
      <c r="S313" s="112"/>
      <c r="T313" s="112"/>
      <c r="U313" s="112"/>
      <c r="V313" s="112"/>
      <c r="W313" s="112"/>
      <c r="X313" s="275"/>
      <c r="Y313" s="275"/>
      <c r="Z313" s="275"/>
      <c r="AA313" s="275"/>
      <c r="AB313" s="275"/>
      <c r="AC313" s="275"/>
      <c r="AD313" s="275"/>
      <c r="AE313" s="275"/>
      <c r="AF313" s="275"/>
      <c r="AG313" s="112"/>
      <c r="AH313" s="112"/>
      <c r="AI313" s="112"/>
      <c r="AJ313" s="112"/>
      <c r="AK313" s="112"/>
      <c r="AL313" s="112"/>
      <c r="AM313" s="112"/>
    </row>
    <row r="314" spans="8:39" s="111" customFormat="1" x14ac:dyDescent="0.25">
      <c r="H314" s="112"/>
      <c r="I314" s="112"/>
      <c r="J314" s="112"/>
      <c r="K314" s="229"/>
      <c r="L314" s="112"/>
      <c r="M314" s="275"/>
      <c r="N314" s="275"/>
      <c r="O314" s="112"/>
      <c r="P314" s="112"/>
      <c r="Q314" s="112"/>
      <c r="R314" s="112"/>
      <c r="S314" s="112"/>
      <c r="T314" s="112"/>
      <c r="U314" s="112"/>
      <c r="V314" s="112"/>
      <c r="W314" s="112"/>
      <c r="X314" s="275"/>
      <c r="Y314" s="275"/>
      <c r="Z314" s="275"/>
      <c r="AA314" s="275"/>
      <c r="AB314" s="275"/>
      <c r="AC314" s="275"/>
      <c r="AD314" s="275"/>
      <c r="AE314" s="275"/>
      <c r="AF314" s="275"/>
      <c r="AG314" s="112"/>
      <c r="AH314" s="112"/>
      <c r="AI314" s="112"/>
      <c r="AJ314" s="112"/>
      <c r="AK314" s="112"/>
      <c r="AL314" s="112"/>
      <c r="AM314" s="112"/>
    </row>
    <row r="315" spans="8:39" s="111" customFormat="1" x14ac:dyDescent="0.25">
      <c r="H315" s="112"/>
      <c r="I315" s="112"/>
      <c r="J315" s="112"/>
      <c r="K315" s="229"/>
      <c r="L315" s="112"/>
      <c r="M315" s="275"/>
      <c r="N315" s="275"/>
      <c r="O315" s="112"/>
      <c r="P315" s="112"/>
      <c r="Q315" s="112"/>
      <c r="R315" s="112"/>
      <c r="S315" s="112"/>
      <c r="T315" s="112"/>
      <c r="U315" s="112"/>
      <c r="V315" s="112"/>
      <c r="W315" s="112"/>
      <c r="X315" s="275"/>
      <c r="Y315" s="275"/>
      <c r="Z315" s="275"/>
      <c r="AA315" s="275"/>
      <c r="AB315" s="275"/>
      <c r="AC315" s="275"/>
      <c r="AD315" s="275"/>
      <c r="AE315" s="275"/>
      <c r="AF315" s="275"/>
      <c r="AG315" s="112"/>
      <c r="AH315" s="112"/>
      <c r="AI315" s="112"/>
      <c r="AJ315" s="112"/>
      <c r="AK315" s="112"/>
      <c r="AL315" s="112"/>
      <c r="AM315" s="112"/>
    </row>
    <row r="316" spans="8:39" s="111" customFormat="1" x14ac:dyDescent="0.25">
      <c r="H316" s="112"/>
      <c r="I316" s="112"/>
      <c r="J316" s="112"/>
      <c r="K316" s="229"/>
      <c r="L316" s="112"/>
      <c r="M316" s="275"/>
      <c r="N316" s="275"/>
      <c r="O316" s="112"/>
      <c r="P316" s="112"/>
      <c r="Q316" s="112"/>
      <c r="R316" s="112"/>
      <c r="S316" s="112"/>
      <c r="T316" s="112"/>
      <c r="U316" s="112"/>
      <c r="V316" s="112"/>
      <c r="W316" s="112"/>
      <c r="X316" s="275"/>
      <c r="Y316" s="275"/>
      <c r="Z316" s="275"/>
      <c r="AA316" s="275"/>
      <c r="AB316" s="275"/>
      <c r="AC316" s="275"/>
      <c r="AD316" s="275"/>
      <c r="AE316" s="275"/>
      <c r="AF316" s="275"/>
      <c r="AG316" s="112"/>
      <c r="AH316" s="112"/>
      <c r="AI316" s="112"/>
      <c r="AJ316" s="112"/>
      <c r="AK316" s="112"/>
      <c r="AL316" s="112"/>
      <c r="AM316" s="112"/>
    </row>
    <row r="317" spans="8:39" s="111" customFormat="1" x14ac:dyDescent="0.25">
      <c r="H317" s="112"/>
      <c r="I317" s="112"/>
      <c r="J317" s="112"/>
      <c r="K317" s="229"/>
      <c r="L317" s="112"/>
      <c r="M317" s="275"/>
      <c r="N317" s="275"/>
      <c r="O317" s="112"/>
      <c r="P317" s="112"/>
      <c r="Q317" s="112"/>
      <c r="R317" s="112"/>
      <c r="S317" s="112"/>
      <c r="T317" s="112"/>
      <c r="U317" s="112"/>
      <c r="V317" s="112"/>
      <c r="W317" s="112"/>
      <c r="X317" s="275"/>
      <c r="Y317" s="275"/>
      <c r="Z317" s="275"/>
      <c r="AA317" s="275"/>
      <c r="AB317" s="275"/>
      <c r="AC317" s="275"/>
      <c r="AD317" s="275"/>
      <c r="AE317" s="275"/>
      <c r="AF317" s="275"/>
      <c r="AG317" s="112"/>
      <c r="AH317" s="112"/>
      <c r="AI317" s="112"/>
      <c r="AJ317" s="112"/>
      <c r="AK317" s="112"/>
      <c r="AL317" s="112"/>
      <c r="AM317" s="112"/>
    </row>
    <row r="318" spans="8:39" s="111" customFormat="1" x14ac:dyDescent="0.25">
      <c r="H318" s="112"/>
      <c r="I318" s="112"/>
      <c r="J318" s="112"/>
      <c r="K318" s="229"/>
      <c r="L318" s="112"/>
      <c r="M318" s="275"/>
      <c r="N318" s="275"/>
      <c r="O318" s="112"/>
      <c r="P318" s="112"/>
      <c r="Q318" s="112"/>
      <c r="R318" s="112"/>
      <c r="S318" s="112"/>
      <c r="T318" s="112"/>
      <c r="U318" s="112"/>
      <c r="V318" s="112"/>
      <c r="W318" s="112"/>
      <c r="X318" s="275"/>
      <c r="Y318" s="275"/>
      <c r="Z318" s="275"/>
      <c r="AA318" s="275"/>
      <c r="AB318" s="275"/>
      <c r="AC318" s="275"/>
      <c r="AD318" s="275"/>
      <c r="AE318" s="275"/>
      <c r="AF318" s="275"/>
      <c r="AG318" s="112"/>
      <c r="AH318" s="112"/>
      <c r="AI318" s="112"/>
      <c r="AJ318" s="112"/>
      <c r="AK318" s="112"/>
      <c r="AL318" s="112"/>
      <c r="AM318" s="112"/>
    </row>
    <row r="319" spans="8:39" s="111" customFormat="1" x14ac:dyDescent="0.25">
      <c r="H319" s="112"/>
      <c r="I319" s="112"/>
      <c r="J319" s="112"/>
      <c r="K319" s="229"/>
      <c r="L319" s="112"/>
      <c r="M319" s="275"/>
      <c r="N319" s="275"/>
      <c r="O319" s="112"/>
      <c r="P319" s="112"/>
      <c r="Q319" s="112"/>
      <c r="R319" s="112"/>
      <c r="S319" s="112"/>
      <c r="T319" s="112"/>
      <c r="U319" s="112"/>
      <c r="V319" s="112"/>
      <c r="W319" s="112"/>
      <c r="X319" s="275"/>
      <c r="Y319" s="275"/>
      <c r="Z319" s="275"/>
      <c r="AA319" s="275"/>
      <c r="AB319" s="275"/>
      <c r="AC319" s="275"/>
      <c r="AD319" s="275"/>
      <c r="AE319" s="275"/>
      <c r="AF319" s="275"/>
      <c r="AG319" s="112"/>
      <c r="AH319" s="112"/>
      <c r="AI319" s="112"/>
      <c r="AJ319" s="112"/>
      <c r="AK319" s="112"/>
      <c r="AL319" s="112"/>
      <c r="AM319" s="112"/>
    </row>
    <row r="320" spans="8:39" s="111" customFormat="1" x14ac:dyDescent="0.25">
      <c r="H320" s="112"/>
      <c r="I320" s="112"/>
      <c r="J320" s="112"/>
      <c r="K320" s="229"/>
      <c r="L320" s="112"/>
      <c r="M320" s="275"/>
      <c r="N320" s="275"/>
      <c r="O320" s="112"/>
      <c r="P320" s="112"/>
      <c r="Q320" s="112"/>
      <c r="R320" s="112"/>
      <c r="S320" s="112"/>
      <c r="T320" s="112"/>
      <c r="U320" s="112"/>
      <c r="V320" s="112"/>
      <c r="W320" s="112"/>
      <c r="X320" s="275"/>
      <c r="Y320" s="275"/>
      <c r="Z320" s="275"/>
      <c r="AA320" s="275"/>
      <c r="AB320" s="275"/>
      <c r="AC320" s="275"/>
      <c r="AD320" s="275"/>
      <c r="AE320" s="275"/>
      <c r="AF320" s="275"/>
      <c r="AG320" s="112"/>
      <c r="AH320" s="112"/>
      <c r="AI320" s="112"/>
      <c r="AJ320" s="112"/>
      <c r="AK320" s="112"/>
      <c r="AL320" s="112"/>
      <c r="AM320" s="112"/>
    </row>
    <row r="321" spans="8:39" s="111" customFormat="1" x14ac:dyDescent="0.25">
      <c r="H321" s="112"/>
      <c r="I321" s="112"/>
      <c r="J321" s="112"/>
      <c r="K321" s="229"/>
      <c r="L321" s="112"/>
      <c r="M321" s="275"/>
      <c r="N321" s="275"/>
      <c r="O321" s="112"/>
      <c r="P321" s="112"/>
      <c r="Q321" s="112"/>
      <c r="R321" s="112"/>
      <c r="S321" s="112"/>
      <c r="T321" s="112"/>
      <c r="U321" s="112"/>
      <c r="V321" s="112"/>
      <c r="W321" s="112"/>
      <c r="X321" s="275"/>
      <c r="Y321" s="275"/>
      <c r="Z321" s="275"/>
      <c r="AA321" s="275"/>
      <c r="AB321" s="275"/>
      <c r="AC321" s="275"/>
      <c r="AD321" s="275"/>
      <c r="AE321" s="275"/>
      <c r="AF321" s="275"/>
      <c r="AG321" s="112"/>
      <c r="AH321" s="112"/>
      <c r="AI321" s="112"/>
      <c r="AJ321" s="112"/>
      <c r="AK321" s="112"/>
      <c r="AL321" s="112"/>
      <c r="AM321" s="112"/>
    </row>
    <row r="322" spans="8:39" s="111" customFormat="1" x14ac:dyDescent="0.25">
      <c r="H322" s="112"/>
      <c r="I322" s="112"/>
      <c r="J322" s="112"/>
      <c r="K322" s="229"/>
      <c r="L322" s="112"/>
      <c r="M322" s="275"/>
      <c r="N322" s="275"/>
      <c r="O322" s="112"/>
      <c r="P322" s="112"/>
      <c r="Q322" s="112"/>
      <c r="R322" s="112"/>
      <c r="S322" s="112"/>
      <c r="T322" s="112"/>
      <c r="U322" s="112"/>
      <c r="V322" s="112"/>
      <c r="W322" s="112"/>
      <c r="X322" s="275"/>
      <c r="Y322" s="275"/>
      <c r="Z322" s="275"/>
      <c r="AA322" s="275"/>
      <c r="AB322" s="275"/>
      <c r="AC322" s="275"/>
      <c r="AD322" s="275"/>
      <c r="AE322" s="275"/>
      <c r="AF322" s="275"/>
      <c r="AG322" s="112"/>
      <c r="AH322" s="112"/>
      <c r="AI322" s="112"/>
      <c r="AJ322" s="112"/>
      <c r="AK322" s="112"/>
      <c r="AL322" s="112"/>
      <c r="AM322" s="112"/>
    </row>
    <row r="323" spans="8:39" s="111" customFormat="1" x14ac:dyDescent="0.25">
      <c r="H323" s="112"/>
      <c r="I323" s="112"/>
      <c r="J323" s="112"/>
      <c r="K323" s="229"/>
      <c r="L323" s="112"/>
      <c r="M323" s="275"/>
      <c r="N323" s="275"/>
      <c r="O323" s="112"/>
      <c r="P323" s="112"/>
      <c r="Q323" s="112"/>
      <c r="R323" s="112"/>
      <c r="S323" s="112"/>
      <c r="T323" s="112"/>
      <c r="U323" s="112"/>
      <c r="V323" s="112"/>
      <c r="W323" s="112"/>
      <c r="X323" s="275"/>
      <c r="Y323" s="275"/>
      <c r="Z323" s="275"/>
      <c r="AA323" s="275"/>
      <c r="AB323" s="275"/>
      <c r="AC323" s="275"/>
      <c r="AD323" s="275"/>
      <c r="AE323" s="275"/>
      <c r="AF323" s="275"/>
      <c r="AG323" s="112"/>
      <c r="AH323" s="112"/>
      <c r="AI323" s="112"/>
      <c r="AJ323" s="112"/>
      <c r="AK323" s="112"/>
      <c r="AL323" s="112"/>
      <c r="AM323" s="112"/>
    </row>
    <row r="324" spans="8:39" s="111" customFormat="1" x14ac:dyDescent="0.25">
      <c r="H324" s="112"/>
      <c r="I324" s="112"/>
      <c r="J324" s="112"/>
      <c r="K324" s="229"/>
      <c r="L324" s="112"/>
      <c r="M324" s="275"/>
      <c r="N324" s="275"/>
      <c r="O324" s="112"/>
      <c r="P324" s="112"/>
      <c r="Q324" s="112"/>
      <c r="R324" s="112"/>
      <c r="S324" s="112"/>
      <c r="T324" s="112"/>
      <c r="U324" s="112"/>
      <c r="V324" s="112"/>
      <c r="W324" s="112"/>
      <c r="X324" s="275"/>
      <c r="Y324" s="275"/>
      <c r="Z324" s="275"/>
      <c r="AA324" s="275"/>
      <c r="AB324" s="275"/>
      <c r="AC324" s="275"/>
      <c r="AD324" s="275"/>
      <c r="AE324" s="275"/>
      <c r="AF324" s="275"/>
      <c r="AG324" s="112"/>
      <c r="AH324" s="112"/>
      <c r="AI324" s="112"/>
      <c r="AJ324" s="112"/>
      <c r="AK324" s="112"/>
      <c r="AL324" s="112"/>
      <c r="AM324" s="112"/>
    </row>
    <row r="325" spans="8:39" s="111" customFormat="1" x14ac:dyDescent="0.25">
      <c r="H325" s="112"/>
      <c r="I325" s="112"/>
      <c r="J325" s="112"/>
      <c r="K325" s="229"/>
      <c r="L325" s="112"/>
      <c r="M325" s="275"/>
      <c r="N325" s="275"/>
      <c r="O325" s="112"/>
      <c r="P325" s="112"/>
      <c r="Q325" s="112"/>
      <c r="R325" s="112"/>
      <c r="S325" s="112"/>
      <c r="T325" s="112"/>
      <c r="U325" s="112"/>
      <c r="V325" s="112"/>
      <c r="W325" s="112"/>
      <c r="X325" s="275"/>
      <c r="Y325" s="275"/>
      <c r="Z325" s="275"/>
      <c r="AA325" s="275"/>
      <c r="AB325" s="275"/>
      <c r="AC325" s="275"/>
      <c r="AD325" s="275"/>
      <c r="AE325" s="275"/>
      <c r="AF325" s="275"/>
      <c r="AG325" s="112"/>
      <c r="AH325" s="112"/>
      <c r="AI325" s="112"/>
      <c r="AJ325" s="112"/>
      <c r="AK325" s="112"/>
      <c r="AL325" s="112"/>
      <c r="AM325" s="112"/>
    </row>
    <row r="326" spans="8:39" s="111" customFormat="1" x14ac:dyDescent="0.25">
      <c r="H326" s="112"/>
      <c r="I326" s="112"/>
      <c r="J326" s="112"/>
      <c r="K326" s="229"/>
      <c r="L326" s="112"/>
      <c r="M326" s="275"/>
      <c r="N326" s="275"/>
      <c r="O326" s="112"/>
      <c r="P326" s="112"/>
      <c r="Q326" s="112"/>
      <c r="R326" s="112"/>
      <c r="S326" s="112"/>
      <c r="T326" s="112"/>
      <c r="U326" s="112"/>
      <c r="V326" s="112"/>
      <c r="W326" s="112"/>
      <c r="X326" s="275"/>
      <c r="Y326" s="275"/>
      <c r="Z326" s="275"/>
      <c r="AA326" s="275"/>
      <c r="AB326" s="275"/>
      <c r="AC326" s="275"/>
      <c r="AD326" s="275"/>
      <c r="AE326" s="275"/>
      <c r="AF326" s="275"/>
      <c r="AG326" s="112"/>
      <c r="AH326" s="112"/>
      <c r="AI326" s="112"/>
      <c r="AJ326" s="112"/>
      <c r="AK326" s="112"/>
      <c r="AL326" s="112"/>
      <c r="AM326" s="112"/>
    </row>
    <row r="327" spans="8:39" s="111" customFormat="1" x14ac:dyDescent="0.25">
      <c r="H327" s="112"/>
      <c r="I327" s="112"/>
      <c r="J327" s="112"/>
      <c r="K327" s="229"/>
      <c r="L327" s="112"/>
      <c r="M327" s="275"/>
      <c r="N327" s="275"/>
      <c r="O327" s="112"/>
      <c r="P327" s="112"/>
      <c r="Q327" s="112"/>
      <c r="R327" s="112"/>
      <c r="S327" s="112"/>
      <c r="T327" s="112"/>
      <c r="U327" s="112"/>
      <c r="V327" s="112"/>
      <c r="W327" s="112"/>
      <c r="X327" s="275"/>
      <c r="Y327" s="275"/>
      <c r="Z327" s="275"/>
      <c r="AA327" s="275"/>
      <c r="AB327" s="275"/>
      <c r="AC327" s="275"/>
      <c r="AD327" s="275"/>
      <c r="AE327" s="275"/>
      <c r="AF327" s="275"/>
      <c r="AG327" s="112"/>
      <c r="AH327" s="112"/>
      <c r="AI327" s="112"/>
      <c r="AJ327" s="112"/>
      <c r="AK327" s="112"/>
      <c r="AL327" s="112"/>
      <c r="AM327" s="112"/>
    </row>
    <row r="328" spans="8:39" s="111" customFormat="1" x14ac:dyDescent="0.25">
      <c r="H328" s="112"/>
      <c r="I328" s="112"/>
      <c r="J328" s="112"/>
      <c r="K328" s="229"/>
      <c r="L328" s="112"/>
      <c r="M328" s="275"/>
      <c r="N328" s="275"/>
      <c r="O328" s="112"/>
      <c r="P328" s="112"/>
      <c r="Q328" s="112"/>
      <c r="R328" s="112"/>
      <c r="S328" s="112"/>
      <c r="T328" s="112"/>
      <c r="U328" s="112"/>
      <c r="V328" s="112"/>
      <c r="W328" s="112"/>
      <c r="X328" s="275"/>
      <c r="Y328" s="275"/>
      <c r="Z328" s="275"/>
      <c r="AA328" s="275"/>
      <c r="AB328" s="275"/>
      <c r="AC328" s="275"/>
      <c r="AD328" s="275"/>
      <c r="AE328" s="275"/>
      <c r="AF328" s="275"/>
      <c r="AG328" s="112"/>
      <c r="AH328" s="112"/>
      <c r="AI328" s="112"/>
      <c r="AJ328" s="112"/>
      <c r="AK328" s="112"/>
      <c r="AL328" s="112"/>
      <c r="AM328" s="112"/>
    </row>
    <row r="329" spans="8:39" s="111" customFormat="1" x14ac:dyDescent="0.25">
      <c r="H329" s="112"/>
      <c r="I329" s="112"/>
      <c r="J329" s="112"/>
      <c r="K329" s="229"/>
      <c r="L329" s="112"/>
      <c r="M329" s="275"/>
      <c r="N329" s="275"/>
      <c r="O329" s="112"/>
      <c r="P329" s="112"/>
      <c r="Q329" s="112"/>
      <c r="R329" s="112"/>
      <c r="S329" s="112"/>
      <c r="T329" s="112"/>
      <c r="U329" s="112"/>
      <c r="V329" s="112"/>
      <c r="W329" s="112"/>
      <c r="X329" s="275"/>
      <c r="Y329" s="275"/>
      <c r="Z329" s="275"/>
      <c r="AA329" s="275"/>
      <c r="AB329" s="275"/>
      <c r="AC329" s="275"/>
      <c r="AD329" s="275"/>
      <c r="AE329" s="275"/>
      <c r="AF329" s="275"/>
      <c r="AG329" s="112"/>
      <c r="AH329" s="112"/>
      <c r="AI329" s="112"/>
      <c r="AJ329" s="112"/>
      <c r="AK329" s="112"/>
      <c r="AL329" s="112"/>
      <c r="AM329" s="112"/>
    </row>
    <row r="330" spans="8:39" s="111" customFormat="1" x14ac:dyDescent="0.25">
      <c r="H330" s="112"/>
      <c r="I330" s="112"/>
      <c r="J330" s="112"/>
      <c r="K330" s="229"/>
      <c r="L330" s="112"/>
      <c r="M330" s="275"/>
      <c r="N330" s="275"/>
      <c r="O330" s="112"/>
      <c r="P330" s="112"/>
      <c r="Q330" s="112"/>
      <c r="R330" s="112"/>
      <c r="S330" s="112"/>
      <c r="T330" s="112"/>
      <c r="U330" s="112"/>
      <c r="V330" s="112"/>
      <c r="W330" s="112"/>
      <c r="X330" s="275"/>
      <c r="Y330" s="275"/>
      <c r="Z330" s="275"/>
      <c r="AA330" s="275"/>
      <c r="AB330" s="275"/>
      <c r="AC330" s="275"/>
      <c r="AD330" s="275"/>
      <c r="AE330" s="275"/>
      <c r="AF330" s="275"/>
      <c r="AG330" s="112"/>
      <c r="AH330" s="112"/>
      <c r="AI330" s="112"/>
      <c r="AJ330" s="112"/>
      <c r="AK330" s="112"/>
      <c r="AL330" s="112"/>
      <c r="AM330" s="112"/>
    </row>
    <row r="331" spans="8:39" s="111" customFormat="1" x14ac:dyDescent="0.25">
      <c r="H331" s="112"/>
      <c r="I331" s="112"/>
      <c r="J331" s="112"/>
      <c r="K331" s="229"/>
      <c r="L331" s="112"/>
      <c r="M331" s="275"/>
      <c r="N331" s="275"/>
      <c r="O331" s="112"/>
      <c r="P331" s="112"/>
      <c r="Q331" s="112"/>
      <c r="R331" s="112"/>
      <c r="S331" s="112"/>
      <c r="T331" s="112"/>
      <c r="U331" s="112"/>
      <c r="V331" s="112"/>
      <c r="W331" s="112"/>
      <c r="X331" s="275"/>
      <c r="Y331" s="275"/>
      <c r="Z331" s="275"/>
      <c r="AA331" s="275"/>
      <c r="AB331" s="275"/>
      <c r="AC331" s="275"/>
      <c r="AD331" s="275"/>
      <c r="AE331" s="275"/>
      <c r="AF331" s="275"/>
      <c r="AG331" s="112"/>
      <c r="AH331" s="112"/>
      <c r="AI331" s="112"/>
      <c r="AJ331" s="112"/>
      <c r="AK331" s="112"/>
      <c r="AL331" s="112"/>
      <c r="AM331" s="112"/>
    </row>
    <row r="332" spans="8:39" s="111" customFormat="1" x14ac:dyDescent="0.25">
      <c r="H332" s="112"/>
      <c r="I332" s="112"/>
      <c r="J332" s="112"/>
      <c r="K332" s="229"/>
      <c r="L332" s="112"/>
      <c r="M332" s="275"/>
      <c r="N332" s="275"/>
      <c r="O332" s="112"/>
      <c r="P332" s="112"/>
      <c r="Q332" s="112"/>
      <c r="R332" s="112"/>
      <c r="S332" s="112"/>
      <c r="T332" s="112"/>
      <c r="U332" s="112"/>
      <c r="V332" s="112"/>
      <c r="W332" s="112"/>
      <c r="X332" s="275"/>
      <c r="Y332" s="275"/>
      <c r="Z332" s="275"/>
      <c r="AA332" s="275"/>
      <c r="AB332" s="275"/>
      <c r="AC332" s="275"/>
      <c r="AD332" s="275"/>
      <c r="AE332" s="275"/>
      <c r="AF332" s="275"/>
      <c r="AG332" s="112"/>
      <c r="AH332" s="112"/>
      <c r="AI332" s="112"/>
      <c r="AJ332" s="112"/>
      <c r="AK332" s="112"/>
      <c r="AL332" s="112"/>
      <c r="AM332" s="112"/>
    </row>
    <row r="333" spans="8:39" s="111" customFormat="1" x14ac:dyDescent="0.25">
      <c r="H333" s="112"/>
      <c r="I333" s="112"/>
      <c r="J333" s="112"/>
      <c r="K333" s="229"/>
      <c r="L333" s="112"/>
      <c r="M333" s="275"/>
      <c r="N333" s="275"/>
      <c r="O333" s="112"/>
      <c r="P333" s="112"/>
      <c r="Q333" s="112"/>
      <c r="R333" s="112"/>
      <c r="S333" s="112"/>
      <c r="T333" s="112"/>
      <c r="U333" s="112"/>
      <c r="V333" s="112"/>
      <c r="W333" s="112"/>
      <c r="X333" s="275"/>
      <c r="Y333" s="275"/>
      <c r="Z333" s="275"/>
      <c r="AA333" s="275"/>
      <c r="AB333" s="275"/>
      <c r="AC333" s="275"/>
      <c r="AD333" s="275"/>
      <c r="AE333" s="275"/>
      <c r="AF333" s="275"/>
      <c r="AG333" s="112"/>
      <c r="AH333" s="112"/>
      <c r="AI333" s="112"/>
      <c r="AJ333" s="112"/>
      <c r="AK333" s="112"/>
      <c r="AL333" s="112"/>
      <c r="AM333" s="112"/>
    </row>
    <row r="334" spans="8:39" s="111" customFormat="1" x14ac:dyDescent="0.25">
      <c r="H334" s="112"/>
      <c r="I334" s="112"/>
      <c r="J334" s="112"/>
      <c r="K334" s="229"/>
      <c r="L334" s="112"/>
      <c r="M334" s="275"/>
      <c r="N334" s="275"/>
      <c r="O334" s="112"/>
      <c r="P334" s="112"/>
      <c r="Q334" s="112"/>
      <c r="R334" s="112"/>
      <c r="S334" s="112"/>
      <c r="T334" s="112"/>
      <c r="U334" s="112"/>
      <c r="V334" s="112"/>
      <c r="W334" s="112"/>
      <c r="X334" s="275"/>
      <c r="Y334" s="275"/>
      <c r="Z334" s="275"/>
      <c r="AA334" s="275"/>
      <c r="AB334" s="275"/>
      <c r="AC334" s="275"/>
      <c r="AD334" s="275"/>
      <c r="AE334" s="275"/>
      <c r="AF334" s="275"/>
      <c r="AG334" s="112"/>
      <c r="AH334" s="112"/>
      <c r="AI334" s="112"/>
      <c r="AJ334" s="112"/>
      <c r="AK334" s="112"/>
      <c r="AL334" s="112"/>
      <c r="AM334" s="112"/>
    </row>
    <row r="335" spans="8:39" s="111" customFormat="1" x14ac:dyDescent="0.25">
      <c r="H335" s="112"/>
      <c r="I335" s="112"/>
      <c r="J335" s="112"/>
      <c r="K335" s="229"/>
      <c r="L335" s="112"/>
      <c r="M335" s="275"/>
      <c r="N335" s="275"/>
      <c r="O335" s="112"/>
      <c r="P335" s="112"/>
      <c r="Q335" s="112"/>
      <c r="R335" s="112"/>
      <c r="S335" s="112"/>
      <c r="T335" s="112"/>
      <c r="U335" s="112"/>
      <c r="V335" s="112"/>
      <c r="W335" s="112"/>
      <c r="X335" s="275"/>
      <c r="Y335" s="275"/>
      <c r="Z335" s="275"/>
      <c r="AA335" s="275"/>
      <c r="AB335" s="275"/>
      <c r="AC335" s="275"/>
      <c r="AD335" s="275"/>
      <c r="AE335" s="275"/>
      <c r="AF335" s="275"/>
      <c r="AG335" s="112"/>
      <c r="AH335" s="112"/>
      <c r="AI335" s="112"/>
      <c r="AJ335" s="112"/>
      <c r="AK335" s="112"/>
      <c r="AL335" s="112"/>
      <c r="AM335" s="112"/>
    </row>
    <row r="336" spans="8:39" s="111" customFormat="1" x14ac:dyDescent="0.25">
      <c r="H336" s="112"/>
      <c r="I336" s="112"/>
      <c r="J336" s="112"/>
      <c r="K336" s="229"/>
      <c r="L336" s="112"/>
      <c r="M336" s="275"/>
      <c r="N336" s="275"/>
      <c r="O336" s="112"/>
      <c r="P336" s="112"/>
      <c r="Q336" s="112"/>
      <c r="R336" s="112"/>
      <c r="S336" s="112"/>
      <c r="T336" s="112"/>
      <c r="U336" s="112"/>
      <c r="V336" s="112"/>
      <c r="W336" s="112"/>
      <c r="X336" s="275"/>
      <c r="Y336" s="275"/>
      <c r="Z336" s="275"/>
      <c r="AA336" s="275"/>
      <c r="AB336" s="275"/>
      <c r="AC336" s="275"/>
      <c r="AD336" s="275"/>
      <c r="AE336" s="275"/>
      <c r="AF336" s="275"/>
      <c r="AG336" s="112"/>
      <c r="AH336" s="112"/>
      <c r="AI336" s="112"/>
      <c r="AJ336" s="112"/>
      <c r="AK336" s="112"/>
      <c r="AL336" s="112"/>
      <c r="AM336" s="112"/>
    </row>
    <row r="337" spans="8:39" s="111" customFormat="1" x14ac:dyDescent="0.25">
      <c r="H337" s="112"/>
      <c r="I337" s="112"/>
      <c r="J337" s="112"/>
      <c r="K337" s="229"/>
      <c r="L337" s="112"/>
      <c r="M337" s="275"/>
      <c r="N337" s="275"/>
      <c r="O337" s="112"/>
      <c r="P337" s="112"/>
      <c r="Q337" s="112"/>
      <c r="R337" s="112"/>
      <c r="S337" s="112"/>
      <c r="T337" s="112"/>
      <c r="U337" s="112"/>
      <c r="V337" s="112"/>
      <c r="W337" s="112"/>
      <c r="X337" s="275"/>
      <c r="Y337" s="275"/>
      <c r="Z337" s="275"/>
      <c r="AA337" s="275"/>
      <c r="AB337" s="275"/>
      <c r="AC337" s="275"/>
      <c r="AD337" s="275"/>
      <c r="AE337" s="275"/>
      <c r="AF337" s="275"/>
      <c r="AG337" s="112"/>
      <c r="AH337" s="112"/>
      <c r="AI337" s="112"/>
      <c r="AJ337" s="112"/>
      <c r="AK337" s="112"/>
      <c r="AL337" s="112"/>
      <c r="AM337" s="112"/>
    </row>
    <row r="338" spans="8:39" s="111" customFormat="1" x14ac:dyDescent="0.25">
      <c r="H338" s="112"/>
      <c r="I338" s="112"/>
      <c r="J338" s="112"/>
      <c r="K338" s="229"/>
      <c r="L338" s="112"/>
      <c r="M338" s="275"/>
      <c r="N338" s="275"/>
      <c r="O338" s="112"/>
      <c r="P338" s="112"/>
      <c r="Q338" s="112"/>
      <c r="R338" s="112"/>
      <c r="S338" s="112"/>
      <c r="T338" s="112"/>
      <c r="U338" s="112"/>
      <c r="V338" s="112"/>
      <c r="W338" s="112"/>
      <c r="X338" s="275"/>
      <c r="Y338" s="275"/>
      <c r="Z338" s="275"/>
      <c r="AA338" s="275"/>
      <c r="AB338" s="275"/>
      <c r="AC338" s="275"/>
      <c r="AD338" s="275"/>
      <c r="AE338" s="275"/>
      <c r="AF338" s="275"/>
      <c r="AG338" s="112"/>
      <c r="AH338" s="112"/>
      <c r="AI338" s="112"/>
      <c r="AJ338" s="112"/>
      <c r="AK338" s="112"/>
      <c r="AL338" s="112"/>
      <c r="AM338" s="112"/>
    </row>
    <row r="339" spans="8:39" s="111" customFormat="1" x14ac:dyDescent="0.25">
      <c r="H339" s="112"/>
      <c r="I339" s="112"/>
      <c r="J339" s="112"/>
      <c r="K339" s="229"/>
      <c r="L339" s="112"/>
      <c r="M339" s="275"/>
      <c r="N339" s="275"/>
      <c r="O339" s="112"/>
      <c r="P339" s="112"/>
      <c r="Q339" s="112"/>
      <c r="R339" s="112"/>
      <c r="S339" s="112"/>
      <c r="T339" s="112"/>
      <c r="U339" s="112"/>
      <c r="V339" s="112"/>
      <c r="W339" s="112"/>
      <c r="X339" s="275"/>
      <c r="Y339" s="275"/>
      <c r="Z339" s="275"/>
      <c r="AA339" s="275"/>
      <c r="AB339" s="275"/>
      <c r="AC339" s="275"/>
      <c r="AD339" s="275"/>
      <c r="AE339" s="275"/>
      <c r="AF339" s="275"/>
      <c r="AG339" s="112"/>
      <c r="AH339" s="112"/>
      <c r="AI339" s="112"/>
      <c r="AJ339" s="112"/>
      <c r="AK339" s="112"/>
      <c r="AL339" s="112"/>
      <c r="AM339" s="112"/>
    </row>
    <row r="340" spans="8:39" s="111" customFormat="1" x14ac:dyDescent="0.25">
      <c r="H340" s="112"/>
      <c r="I340" s="112"/>
      <c r="J340" s="112"/>
      <c r="K340" s="229"/>
      <c r="L340" s="112"/>
      <c r="M340" s="275"/>
      <c r="N340" s="275"/>
      <c r="O340" s="112"/>
      <c r="P340" s="112"/>
      <c r="Q340" s="112"/>
      <c r="R340" s="112"/>
      <c r="S340" s="112"/>
      <c r="T340" s="112"/>
      <c r="U340" s="112"/>
      <c r="V340" s="112"/>
      <c r="W340" s="112"/>
      <c r="X340" s="275"/>
      <c r="Y340" s="275"/>
      <c r="Z340" s="275"/>
      <c r="AA340" s="275"/>
      <c r="AB340" s="275"/>
      <c r="AC340" s="275"/>
      <c r="AD340" s="275"/>
      <c r="AE340" s="275"/>
      <c r="AF340" s="275"/>
      <c r="AG340" s="112"/>
      <c r="AH340" s="112"/>
      <c r="AI340" s="112"/>
      <c r="AJ340" s="112"/>
      <c r="AK340" s="112"/>
      <c r="AL340" s="112"/>
      <c r="AM340" s="112"/>
    </row>
    <row r="341" spans="8:39" s="111" customFormat="1" x14ac:dyDescent="0.25">
      <c r="H341" s="112"/>
      <c r="I341" s="112"/>
      <c r="J341" s="112"/>
      <c r="K341" s="229"/>
      <c r="L341" s="112"/>
      <c r="M341" s="275"/>
      <c r="N341" s="275"/>
      <c r="O341" s="112"/>
      <c r="P341" s="112"/>
      <c r="Q341" s="112"/>
      <c r="R341" s="112"/>
      <c r="S341" s="112"/>
      <c r="T341" s="112"/>
      <c r="U341" s="112"/>
      <c r="V341" s="112"/>
      <c r="W341" s="112"/>
      <c r="X341" s="275"/>
      <c r="Y341" s="275"/>
      <c r="Z341" s="275"/>
      <c r="AA341" s="275"/>
      <c r="AB341" s="275"/>
      <c r="AC341" s="275"/>
      <c r="AD341" s="275"/>
      <c r="AE341" s="275"/>
      <c r="AF341" s="275"/>
      <c r="AG341" s="112"/>
      <c r="AH341" s="112"/>
      <c r="AI341" s="112"/>
      <c r="AJ341" s="112"/>
      <c r="AK341" s="112"/>
      <c r="AL341" s="112"/>
      <c r="AM341" s="112"/>
    </row>
    <row r="342" spans="8:39" s="111" customFormat="1" x14ac:dyDescent="0.25">
      <c r="H342" s="112"/>
      <c r="I342" s="112"/>
      <c r="J342" s="112"/>
      <c r="K342" s="229"/>
      <c r="L342" s="112"/>
      <c r="M342" s="275"/>
      <c r="N342" s="275"/>
      <c r="O342" s="112"/>
      <c r="P342" s="112"/>
      <c r="Q342" s="112"/>
      <c r="R342" s="112"/>
      <c r="S342" s="112"/>
      <c r="T342" s="112"/>
      <c r="U342" s="112"/>
      <c r="V342" s="112"/>
      <c r="W342" s="112"/>
      <c r="X342" s="275"/>
      <c r="Y342" s="275"/>
      <c r="Z342" s="275"/>
      <c r="AA342" s="275"/>
      <c r="AB342" s="275"/>
      <c r="AC342" s="275"/>
      <c r="AD342" s="275"/>
      <c r="AE342" s="275"/>
      <c r="AF342" s="275"/>
      <c r="AG342" s="112"/>
      <c r="AH342" s="112"/>
      <c r="AI342" s="112"/>
      <c r="AJ342" s="112"/>
      <c r="AK342" s="112"/>
      <c r="AL342" s="112"/>
      <c r="AM342" s="112"/>
    </row>
    <row r="343" spans="8:39" s="111" customFormat="1" x14ac:dyDescent="0.25">
      <c r="H343" s="112"/>
      <c r="I343" s="112"/>
      <c r="J343" s="112"/>
      <c r="K343" s="229"/>
      <c r="L343" s="112"/>
      <c r="M343" s="275"/>
      <c r="N343" s="275"/>
      <c r="O343" s="112"/>
      <c r="P343" s="112"/>
      <c r="Q343" s="112"/>
      <c r="R343" s="112"/>
      <c r="S343" s="112"/>
      <c r="T343" s="112"/>
      <c r="U343" s="112"/>
      <c r="V343" s="112"/>
      <c r="W343" s="112"/>
      <c r="X343" s="275"/>
      <c r="Y343" s="275"/>
      <c r="Z343" s="275"/>
      <c r="AA343" s="275"/>
      <c r="AB343" s="275"/>
      <c r="AC343" s="275"/>
      <c r="AD343" s="275"/>
      <c r="AE343" s="275"/>
      <c r="AF343" s="275"/>
      <c r="AG343" s="112"/>
      <c r="AH343" s="112"/>
      <c r="AI343" s="112"/>
      <c r="AJ343" s="112"/>
      <c r="AK343" s="112"/>
      <c r="AL343" s="112"/>
      <c r="AM343" s="112"/>
    </row>
    <row r="344" spans="8:39" s="111" customFormat="1" x14ac:dyDescent="0.25">
      <c r="H344" s="112"/>
      <c r="I344" s="112"/>
      <c r="J344" s="112"/>
      <c r="K344" s="229"/>
      <c r="L344" s="112"/>
      <c r="M344" s="275"/>
      <c r="N344" s="275"/>
      <c r="O344" s="112"/>
      <c r="P344" s="112"/>
      <c r="Q344" s="112"/>
      <c r="R344" s="112"/>
      <c r="S344" s="112"/>
      <c r="T344" s="112"/>
      <c r="U344" s="112"/>
      <c r="V344" s="112"/>
      <c r="W344" s="112"/>
      <c r="X344" s="275"/>
      <c r="Y344" s="275"/>
      <c r="Z344" s="275"/>
      <c r="AA344" s="275"/>
      <c r="AB344" s="275"/>
      <c r="AC344" s="275"/>
      <c r="AD344" s="275"/>
      <c r="AE344" s="275"/>
      <c r="AF344" s="275"/>
      <c r="AG344" s="112"/>
      <c r="AH344" s="112"/>
      <c r="AI344" s="112"/>
      <c r="AJ344" s="112"/>
      <c r="AK344" s="112"/>
      <c r="AL344" s="112"/>
      <c r="AM344" s="112"/>
    </row>
    <row r="345" spans="8:39" s="111" customFormat="1" x14ac:dyDescent="0.25">
      <c r="H345" s="112"/>
      <c r="I345" s="112"/>
      <c r="J345" s="112"/>
      <c r="K345" s="229"/>
      <c r="L345" s="112"/>
      <c r="M345" s="275"/>
      <c r="N345" s="275"/>
      <c r="O345" s="112"/>
      <c r="P345" s="112"/>
      <c r="Q345" s="112"/>
      <c r="R345" s="112"/>
      <c r="S345" s="112"/>
      <c r="T345" s="112"/>
      <c r="U345" s="112"/>
      <c r="V345" s="112"/>
      <c r="W345" s="112"/>
      <c r="X345" s="275"/>
      <c r="Y345" s="275"/>
      <c r="Z345" s="275"/>
      <c r="AA345" s="275"/>
      <c r="AB345" s="275"/>
      <c r="AC345" s="275"/>
      <c r="AD345" s="275"/>
      <c r="AE345" s="275"/>
      <c r="AF345" s="275"/>
      <c r="AG345" s="112"/>
      <c r="AH345" s="112"/>
      <c r="AI345" s="112"/>
      <c r="AJ345" s="112"/>
      <c r="AK345" s="112"/>
      <c r="AL345" s="112"/>
      <c r="AM345" s="112"/>
    </row>
    <row r="346" spans="8:39" s="111" customFormat="1" x14ac:dyDescent="0.25">
      <c r="H346" s="112"/>
      <c r="I346" s="112"/>
      <c r="J346" s="112"/>
      <c r="K346" s="229"/>
      <c r="L346" s="112"/>
      <c r="M346" s="275"/>
      <c r="N346" s="275"/>
      <c r="O346" s="112"/>
      <c r="P346" s="112"/>
      <c r="Q346" s="112"/>
      <c r="R346" s="112"/>
      <c r="S346" s="112"/>
      <c r="T346" s="112"/>
      <c r="U346" s="112"/>
      <c r="V346" s="112"/>
      <c r="W346" s="112"/>
      <c r="X346" s="275"/>
      <c r="Y346" s="275"/>
      <c r="Z346" s="275"/>
      <c r="AA346" s="275"/>
      <c r="AB346" s="275"/>
      <c r="AC346" s="275"/>
      <c r="AD346" s="275"/>
      <c r="AE346" s="275"/>
      <c r="AF346" s="275"/>
      <c r="AG346" s="112"/>
      <c r="AH346" s="112"/>
      <c r="AI346" s="112"/>
      <c r="AJ346" s="112"/>
      <c r="AK346" s="112"/>
      <c r="AL346" s="112"/>
      <c r="AM346" s="112"/>
    </row>
    <row r="347" spans="8:39" s="111" customFormat="1" x14ac:dyDescent="0.25">
      <c r="H347" s="112"/>
      <c r="I347" s="112"/>
      <c r="J347" s="112"/>
      <c r="K347" s="229"/>
      <c r="L347" s="112"/>
      <c r="M347" s="275"/>
      <c r="N347" s="275"/>
      <c r="O347" s="112"/>
      <c r="P347" s="112"/>
      <c r="Q347" s="112"/>
      <c r="R347" s="112"/>
      <c r="S347" s="112"/>
      <c r="T347" s="112"/>
      <c r="U347" s="112"/>
      <c r="V347" s="112"/>
      <c r="W347" s="112"/>
      <c r="X347" s="275"/>
      <c r="Y347" s="275"/>
      <c r="Z347" s="275"/>
      <c r="AA347" s="275"/>
      <c r="AB347" s="275"/>
      <c r="AC347" s="275"/>
      <c r="AD347" s="275"/>
      <c r="AE347" s="275"/>
      <c r="AF347" s="275"/>
      <c r="AG347" s="112"/>
      <c r="AH347" s="112"/>
      <c r="AI347" s="112"/>
      <c r="AJ347" s="112"/>
      <c r="AK347" s="112"/>
      <c r="AL347" s="112"/>
      <c r="AM347" s="112"/>
    </row>
    <row r="348" spans="8:39" s="111" customFormat="1" x14ac:dyDescent="0.25">
      <c r="H348" s="112"/>
      <c r="I348" s="112"/>
      <c r="J348" s="112"/>
      <c r="K348" s="229"/>
      <c r="L348" s="112"/>
      <c r="M348" s="275"/>
      <c r="N348" s="275"/>
      <c r="O348" s="112"/>
      <c r="P348" s="112"/>
      <c r="Q348" s="112"/>
      <c r="R348" s="112"/>
      <c r="S348" s="112"/>
      <c r="T348" s="112"/>
      <c r="U348" s="112"/>
      <c r="V348" s="112"/>
      <c r="W348" s="112"/>
      <c r="X348" s="275"/>
      <c r="Y348" s="275"/>
      <c r="Z348" s="275"/>
      <c r="AA348" s="275"/>
      <c r="AB348" s="275"/>
      <c r="AC348" s="275"/>
      <c r="AD348" s="275"/>
      <c r="AE348" s="275"/>
      <c r="AF348" s="275"/>
      <c r="AG348" s="112"/>
      <c r="AH348" s="112"/>
      <c r="AI348" s="112"/>
      <c r="AJ348" s="112"/>
      <c r="AK348" s="112"/>
      <c r="AL348" s="112"/>
      <c r="AM348" s="112"/>
    </row>
    <row r="349" spans="8:39" s="111" customFormat="1" x14ac:dyDescent="0.25">
      <c r="H349" s="112"/>
      <c r="I349" s="112"/>
      <c r="J349" s="112"/>
      <c r="K349" s="229"/>
      <c r="L349" s="112"/>
      <c r="M349" s="275"/>
      <c r="N349" s="275"/>
      <c r="O349" s="112"/>
      <c r="P349" s="112"/>
      <c r="Q349" s="112"/>
      <c r="R349" s="112"/>
      <c r="S349" s="112"/>
      <c r="T349" s="112"/>
      <c r="U349" s="112"/>
      <c r="V349" s="112"/>
      <c r="W349" s="112"/>
      <c r="X349" s="275"/>
      <c r="Y349" s="275"/>
      <c r="Z349" s="275"/>
      <c r="AA349" s="275"/>
      <c r="AB349" s="275"/>
      <c r="AC349" s="275"/>
      <c r="AD349" s="275"/>
      <c r="AE349" s="275"/>
      <c r="AF349" s="275"/>
      <c r="AG349" s="112"/>
      <c r="AH349" s="112"/>
      <c r="AI349" s="112"/>
      <c r="AJ349" s="112"/>
      <c r="AK349" s="112"/>
      <c r="AL349" s="112"/>
      <c r="AM349" s="112"/>
    </row>
    <row r="350" spans="8:39" s="111" customFormat="1" x14ac:dyDescent="0.25">
      <c r="H350" s="112"/>
      <c r="I350" s="112"/>
      <c r="J350" s="112"/>
      <c r="K350" s="229"/>
      <c r="L350" s="112"/>
      <c r="M350" s="275"/>
      <c r="N350" s="275"/>
      <c r="O350" s="112"/>
      <c r="P350" s="112"/>
      <c r="Q350" s="112"/>
      <c r="R350" s="112"/>
      <c r="S350" s="112"/>
      <c r="T350" s="112"/>
      <c r="U350" s="112"/>
      <c r="V350" s="112"/>
      <c r="W350" s="112"/>
      <c r="X350" s="275"/>
      <c r="Y350" s="275"/>
      <c r="Z350" s="275"/>
      <c r="AA350" s="275"/>
      <c r="AB350" s="275"/>
      <c r="AC350" s="275"/>
      <c r="AD350" s="275"/>
      <c r="AE350" s="275"/>
      <c r="AF350" s="275"/>
      <c r="AG350" s="112"/>
      <c r="AH350" s="112"/>
      <c r="AI350" s="112"/>
      <c r="AJ350" s="112"/>
      <c r="AK350" s="112"/>
      <c r="AL350" s="112"/>
      <c r="AM350" s="112"/>
    </row>
    <row r="351" spans="8:39" s="111" customFormat="1" x14ac:dyDescent="0.25">
      <c r="H351" s="112"/>
      <c r="I351" s="112"/>
      <c r="J351" s="112"/>
      <c r="K351" s="229"/>
      <c r="L351" s="112"/>
      <c r="M351" s="275"/>
      <c r="N351" s="275"/>
      <c r="O351" s="112"/>
      <c r="P351" s="112"/>
      <c r="Q351" s="112"/>
      <c r="R351" s="112"/>
      <c r="S351" s="112"/>
      <c r="T351" s="112"/>
      <c r="U351" s="112"/>
      <c r="V351" s="112"/>
      <c r="W351" s="112"/>
      <c r="X351" s="275"/>
      <c r="Y351" s="275"/>
      <c r="Z351" s="275"/>
      <c r="AA351" s="275"/>
      <c r="AB351" s="275"/>
      <c r="AC351" s="275"/>
      <c r="AD351" s="275"/>
      <c r="AE351" s="275"/>
      <c r="AF351" s="275"/>
      <c r="AG351" s="112"/>
      <c r="AH351" s="112"/>
      <c r="AI351" s="112"/>
      <c r="AJ351" s="112"/>
      <c r="AK351" s="112"/>
      <c r="AL351" s="112"/>
      <c r="AM351" s="112"/>
    </row>
    <row r="352" spans="8:39" s="111" customFormat="1" x14ac:dyDescent="0.25">
      <c r="H352" s="112"/>
      <c r="I352" s="112"/>
      <c r="J352" s="112"/>
      <c r="K352" s="229"/>
      <c r="L352" s="112"/>
      <c r="M352" s="275"/>
      <c r="N352" s="275"/>
      <c r="O352" s="112"/>
      <c r="P352" s="112"/>
      <c r="Q352" s="112"/>
      <c r="R352" s="112"/>
      <c r="S352" s="112"/>
      <c r="T352" s="112"/>
      <c r="U352" s="112"/>
      <c r="V352" s="112"/>
      <c r="W352" s="112"/>
      <c r="X352" s="275"/>
      <c r="Y352" s="275"/>
      <c r="Z352" s="275"/>
      <c r="AA352" s="275"/>
      <c r="AB352" s="275"/>
      <c r="AC352" s="275"/>
      <c r="AD352" s="275"/>
      <c r="AE352" s="275"/>
      <c r="AF352" s="275"/>
      <c r="AG352" s="112"/>
      <c r="AH352" s="112"/>
      <c r="AI352" s="112"/>
      <c r="AJ352" s="112"/>
      <c r="AK352" s="112"/>
      <c r="AL352" s="112"/>
      <c r="AM352" s="112"/>
    </row>
    <row r="353" spans="8:39" s="111" customFormat="1" x14ac:dyDescent="0.25">
      <c r="H353" s="112"/>
      <c r="I353" s="112"/>
      <c r="J353" s="112"/>
      <c r="K353" s="229"/>
      <c r="L353" s="112"/>
      <c r="M353" s="275"/>
      <c r="N353" s="275"/>
      <c r="O353" s="112"/>
      <c r="P353" s="112"/>
      <c r="Q353" s="112"/>
      <c r="R353" s="112"/>
      <c r="S353" s="112"/>
      <c r="T353" s="112"/>
      <c r="U353" s="112"/>
      <c r="V353" s="112"/>
      <c r="W353" s="112"/>
      <c r="X353" s="275"/>
      <c r="Y353" s="275"/>
      <c r="Z353" s="275"/>
      <c r="AA353" s="275"/>
      <c r="AB353" s="275"/>
      <c r="AC353" s="275"/>
      <c r="AD353" s="275"/>
      <c r="AE353" s="275"/>
      <c r="AF353" s="275"/>
      <c r="AG353" s="112"/>
      <c r="AH353" s="112"/>
      <c r="AI353" s="112"/>
      <c r="AJ353" s="112"/>
      <c r="AK353" s="112"/>
      <c r="AL353" s="112"/>
      <c r="AM353" s="112"/>
    </row>
    <row r="354" spans="8:39" s="111" customFormat="1" x14ac:dyDescent="0.25">
      <c r="H354" s="112"/>
      <c r="I354" s="112"/>
      <c r="J354" s="112"/>
      <c r="K354" s="229"/>
      <c r="L354" s="112"/>
      <c r="M354" s="275"/>
      <c r="N354" s="275"/>
      <c r="O354" s="112"/>
      <c r="P354" s="112"/>
      <c r="Q354" s="112"/>
      <c r="R354" s="112"/>
      <c r="S354" s="112"/>
      <c r="T354" s="112"/>
      <c r="U354" s="112"/>
      <c r="V354" s="112"/>
      <c r="W354" s="112"/>
      <c r="X354" s="275"/>
      <c r="Y354" s="275"/>
      <c r="Z354" s="275"/>
      <c r="AA354" s="275"/>
      <c r="AB354" s="275"/>
      <c r="AC354" s="275"/>
      <c r="AD354" s="275"/>
      <c r="AE354" s="275"/>
      <c r="AF354" s="275"/>
      <c r="AG354" s="112"/>
      <c r="AH354" s="112"/>
      <c r="AI354" s="112"/>
      <c r="AJ354" s="112"/>
      <c r="AK354" s="112"/>
      <c r="AL354" s="112"/>
      <c r="AM354" s="112"/>
    </row>
    <row r="355" spans="8:39" s="111" customFormat="1" x14ac:dyDescent="0.25">
      <c r="H355" s="112"/>
      <c r="I355" s="112"/>
      <c r="J355" s="112"/>
      <c r="K355" s="229"/>
      <c r="L355" s="112"/>
      <c r="M355" s="275"/>
      <c r="N355" s="275"/>
      <c r="O355" s="112"/>
      <c r="P355" s="112"/>
      <c r="Q355" s="112"/>
      <c r="R355" s="112"/>
      <c r="S355" s="112"/>
      <c r="T355" s="112"/>
      <c r="U355" s="112"/>
      <c r="V355" s="112"/>
      <c r="W355" s="112"/>
      <c r="X355" s="275"/>
      <c r="Y355" s="275"/>
      <c r="Z355" s="275"/>
      <c r="AA355" s="275"/>
      <c r="AB355" s="275"/>
      <c r="AC355" s="275"/>
      <c r="AD355" s="275"/>
      <c r="AE355" s="275"/>
      <c r="AF355" s="275"/>
      <c r="AG355" s="112"/>
      <c r="AH355" s="112"/>
      <c r="AI355" s="112"/>
      <c r="AJ355" s="112"/>
      <c r="AK355" s="112"/>
      <c r="AL355" s="112"/>
      <c r="AM355" s="112"/>
    </row>
  </sheetData>
  <sheetProtection algorithmName="SHA-512" hashValue="h5c6iv5dh/i61kSgt3nsc+CFUpasz7ZXP+ypk4AZI76qlDGhQpEQ0wFxMQGqQ8QfuYhBK5gFe5VIwsBLK5E/hw==" saltValue="G2Invw3XGS5t8z88AFPUMg==" spinCount="100000" sheet="1" objects="1" scenarios="1"/>
  <mergeCells count="5">
    <mergeCell ref="B2:G2"/>
    <mergeCell ref="B3:G3"/>
    <mergeCell ref="K6:K8"/>
    <mergeCell ref="K14:K16"/>
    <mergeCell ref="K19:K21"/>
  </mergeCells>
  <dataValidations count="6">
    <dataValidation type="list" allowBlank="1" showInputMessage="1" showErrorMessage="1" sqref="C9:G9" xr:uid="{00000000-0002-0000-0100-000000000000}">
      <formula1>$P$20:$P$21</formula1>
    </dataValidation>
    <dataValidation type="list" allowBlank="1" showInputMessage="1" showErrorMessage="1" sqref="C8:G8" xr:uid="{00000000-0002-0000-0100-000001000000}">
      <formula1>$P$16:$P$18</formula1>
    </dataValidation>
    <dataValidation type="list" allowBlank="1" showInputMessage="1" showErrorMessage="1" sqref="C10:G10" xr:uid="{00000000-0002-0000-0100-000002000000}">
      <formula1>$P$13:$P$14</formula1>
    </dataValidation>
    <dataValidation type="list" allowBlank="1" showInputMessage="1" showErrorMessage="1" sqref="C7:G7" xr:uid="{00000000-0002-0000-0100-000003000000}">
      <formula1>$P$10:$P$11</formula1>
    </dataValidation>
    <dataValidation type="list" allowBlank="1" showInputMessage="1" showErrorMessage="1" sqref="C6:G6" xr:uid="{00000000-0002-0000-0100-000004000000}">
      <formula1>$P$6:$P$8</formula1>
    </dataValidation>
    <dataValidation type="list" allowBlank="1" showInputMessage="1" showErrorMessage="1" sqref="C5:G5" xr:uid="{00000000-0002-0000-0100-000005000000}">
      <formula1>$P$3:$P$4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269"/>
  <sheetViews>
    <sheetView showGridLines="0" zoomScale="80" zoomScaleNormal="80" workbookViewId="0">
      <selection activeCell="C6" sqref="C6:G28"/>
    </sheetView>
  </sheetViews>
  <sheetFormatPr defaultColWidth="8.85546875" defaultRowHeight="15" x14ac:dyDescent="0.25"/>
  <cols>
    <col min="1" max="1" width="8.85546875" style="140"/>
    <col min="2" max="2" width="25.28515625" style="114" customWidth="1"/>
    <col min="3" max="17" width="20.7109375" style="114" customWidth="1"/>
    <col min="18" max="49" width="20.7109375" style="140" customWidth="1"/>
    <col min="50" max="66" width="20.7109375" style="114" customWidth="1"/>
    <col min="67" max="16384" width="8.85546875" style="114"/>
  </cols>
  <sheetData>
    <row r="1" spans="2:17" s="140" customFormat="1" ht="15.75" thickBot="1" x14ac:dyDescent="0.3"/>
    <row r="2" spans="2:17" ht="24" thickBot="1" x14ac:dyDescent="0.4">
      <c r="B2" s="140"/>
      <c r="C2" s="307" t="s">
        <v>194</v>
      </c>
      <c r="D2" s="308"/>
      <c r="E2" s="308"/>
      <c r="F2" s="308"/>
      <c r="G2" s="308"/>
      <c r="H2" s="308"/>
      <c r="I2" s="309"/>
      <c r="J2" s="140"/>
      <c r="K2" s="140"/>
      <c r="L2" s="140"/>
      <c r="M2" s="140"/>
      <c r="N2" s="140"/>
      <c r="O2" s="140"/>
      <c r="P2" s="140"/>
      <c r="Q2" s="140"/>
    </row>
    <row r="3" spans="2:17" s="140" customFormat="1" ht="15.75" thickBot="1" x14ac:dyDescent="0.3"/>
    <row r="4" spans="2:17" ht="19.5" thickBot="1" x14ac:dyDescent="0.35">
      <c r="B4" s="140"/>
      <c r="C4" s="301" t="s">
        <v>60</v>
      </c>
      <c r="D4" s="302"/>
      <c r="E4" s="302"/>
      <c r="F4" s="302"/>
      <c r="G4" s="303"/>
      <c r="H4" s="304" t="s">
        <v>61</v>
      </c>
      <c r="I4" s="305"/>
      <c r="J4" s="305"/>
      <c r="K4" s="305"/>
      <c r="L4" s="306"/>
      <c r="M4" s="304" t="s">
        <v>62</v>
      </c>
      <c r="N4" s="305"/>
      <c r="O4" s="305"/>
      <c r="P4" s="305"/>
      <c r="Q4" s="306"/>
    </row>
    <row r="5" spans="2:17" ht="19.5" thickBot="1" x14ac:dyDescent="0.3">
      <c r="B5" s="131" t="s">
        <v>43</v>
      </c>
      <c r="C5" s="138" t="s">
        <v>38</v>
      </c>
      <c r="D5" s="139" t="s">
        <v>39</v>
      </c>
      <c r="E5" s="138" t="s">
        <v>40</v>
      </c>
      <c r="F5" s="139" t="s">
        <v>41</v>
      </c>
      <c r="G5" s="138" t="s">
        <v>42</v>
      </c>
      <c r="H5" s="138" t="s">
        <v>38</v>
      </c>
      <c r="I5" s="139" t="s">
        <v>39</v>
      </c>
      <c r="J5" s="138" t="s">
        <v>40</v>
      </c>
      <c r="K5" s="139" t="s">
        <v>41</v>
      </c>
      <c r="L5" s="138" t="s">
        <v>42</v>
      </c>
      <c r="M5" s="138" t="s">
        <v>38</v>
      </c>
      <c r="N5" s="139" t="s">
        <v>39</v>
      </c>
      <c r="O5" s="138" t="s">
        <v>40</v>
      </c>
      <c r="P5" s="139" t="s">
        <v>41</v>
      </c>
      <c r="Q5" s="138" t="s">
        <v>42</v>
      </c>
    </row>
    <row r="6" spans="2:17" ht="15.75" x14ac:dyDescent="0.25">
      <c r="B6" s="132" t="s">
        <v>12</v>
      </c>
      <c r="C6" s="73"/>
      <c r="D6" s="75"/>
      <c r="E6" s="73"/>
      <c r="F6" s="75"/>
      <c r="G6" s="73"/>
      <c r="H6" s="73"/>
      <c r="I6" s="75"/>
      <c r="J6" s="73"/>
      <c r="K6" s="75"/>
      <c r="L6" s="73"/>
      <c r="M6" s="73"/>
      <c r="N6" s="75"/>
      <c r="O6" s="73"/>
      <c r="P6" s="75"/>
      <c r="Q6" s="73"/>
    </row>
    <row r="7" spans="2:17" ht="15.75" x14ac:dyDescent="0.25">
      <c r="B7" s="132" t="s">
        <v>13</v>
      </c>
      <c r="C7" s="73"/>
      <c r="D7" s="75"/>
      <c r="E7" s="73"/>
      <c r="F7" s="75"/>
      <c r="G7" s="73"/>
      <c r="H7" s="73"/>
      <c r="I7" s="75"/>
      <c r="J7" s="73"/>
      <c r="K7" s="75"/>
      <c r="L7" s="73"/>
      <c r="M7" s="73"/>
      <c r="N7" s="75"/>
      <c r="O7" s="73"/>
      <c r="P7" s="75"/>
      <c r="Q7" s="73"/>
    </row>
    <row r="8" spans="2:17" ht="15.75" x14ac:dyDescent="0.25">
      <c r="B8" s="132" t="s">
        <v>11</v>
      </c>
      <c r="C8" s="73"/>
      <c r="D8" s="75"/>
      <c r="E8" s="73"/>
      <c r="F8" s="75"/>
      <c r="G8" s="73"/>
      <c r="H8" s="73"/>
      <c r="I8" s="75"/>
      <c r="J8" s="73"/>
      <c r="K8" s="75"/>
      <c r="L8" s="73"/>
      <c r="M8" s="73"/>
      <c r="N8" s="75"/>
      <c r="O8" s="73"/>
      <c r="P8" s="75"/>
      <c r="Q8" s="73"/>
    </row>
    <row r="9" spans="2:17" ht="15.75" x14ac:dyDescent="0.25">
      <c r="B9" s="132" t="s">
        <v>18</v>
      </c>
      <c r="C9" s="73"/>
      <c r="D9" s="75"/>
      <c r="E9" s="73"/>
      <c r="F9" s="75"/>
      <c r="G9" s="73"/>
      <c r="H9" s="73"/>
      <c r="I9" s="75"/>
      <c r="J9" s="73"/>
      <c r="K9" s="75"/>
      <c r="L9" s="73"/>
      <c r="M9" s="73"/>
      <c r="N9" s="75"/>
      <c r="O9" s="73"/>
      <c r="P9" s="75"/>
      <c r="Q9" s="73"/>
    </row>
    <row r="10" spans="2:17" ht="15.75" x14ac:dyDescent="0.25">
      <c r="B10" s="132" t="s">
        <v>21</v>
      </c>
      <c r="C10" s="73"/>
      <c r="D10" s="75"/>
      <c r="E10" s="73"/>
      <c r="F10" s="75"/>
      <c r="G10" s="73"/>
      <c r="H10" s="73"/>
      <c r="I10" s="75"/>
      <c r="J10" s="73"/>
      <c r="K10" s="75"/>
      <c r="L10" s="73"/>
      <c r="M10" s="73"/>
      <c r="N10" s="75"/>
      <c r="O10" s="73"/>
      <c r="P10" s="75"/>
      <c r="Q10" s="73"/>
    </row>
    <row r="11" spans="2:17" ht="16.5" thickBot="1" x14ac:dyDescent="0.3">
      <c r="B11" s="133" t="s">
        <v>118</v>
      </c>
      <c r="C11" s="74"/>
      <c r="D11" s="76"/>
      <c r="E11" s="74"/>
      <c r="F11" s="76"/>
      <c r="G11" s="74"/>
      <c r="H11" s="74"/>
      <c r="I11" s="76"/>
      <c r="J11" s="74"/>
      <c r="K11" s="76"/>
      <c r="L11" s="74"/>
      <c r="M11" s="76"/>
      <c r="N11" s="74"/>
      <c r="O11" s="76"/>
      <c r="P11" s="74"/>
      <c r="Q11" s="74"/>
    </row>
    <row r="12" spans="2:17" ht="16.5" thickBot="1" x14ac:dyDescent="0.3">
      <c r="B12" s="131" t="s">
        <v>46</v>
      </c>
      <c r="C12" s="115"/>
      <c r="D12" s="116"/>
      <c r="E12" s="115"/>
      <c r="F12" s="116"/>
      <c r="G12" s="115"/>
      <c r="H12" s="115"/>
      <c r="I12" s="116"/>
      <c r="J12" s="115"/>
      <c r="K12" s="116"/>
      <c r="L12" s="115"/>
      <c r="M12" s="115"/>
      <c r="N12" s="116"/>
      <c r="O12" s="115"/>
      <c r="P12" s="116"/>
      <c r="Q12" s="115"/>
    </row>
    <row r="13" spans="2:17" ht="15.75" x14ac:dyDescent="0.25">
      <c r="B13" s="132" t="s">
        <v>44</v>
      </c>
      <c r="C13" s="117"/>
      <c r="D13" s="118"/>
      <c r="E13" s="117"/>
      <c r="F13" s="118"/>
      <c r="G13" s="117"/>
      <c r="H13" s="117"/>
      <c r="I13" s="118"/>
      <c r="J13" s="117"/>
      <c r="K13" s="118"/>
      <c r="L13" s="117"/>
      <c r="M13" s="117"/>
      <c r="N13" s="118"/>
      <c r="O13" s="117"/>
      <c r="P13" s="118"/>
      <c r="Q13" s="117"/>
    </row>
    <row r="14" spans="2:17" ht="16.5" thickBot="1" x14ac:dyDescent="0.3">
      <c r="B14" s="133" t="s">
        <v>45</v>
      </c>
      <c r="C14" s="119"/>
      <c r="D14" s="120"/>
      <c r="E14" s="119"/>
      <c r="F14" s="120"/>
      <c r="G14" s="119"/>
      <c r="H14" s="119"/>
      <c r="I14" s="120"/>
      <c r="J14" s="119"/>
      <c r="K14" s="120"/>
      <c r="L14" s="119"/>
      <c r="M14" s="119"/>
      <c r="N14" s="120"/>
      <c r="O14" s="119"/>
      <c r="P14" s="120"/>
      <c r="Q14" s="119"/>
    </row>
    <row r="15" spans="2:17" ht="16.5" thickBot="1" x14ac:dyDescent="0.3">
      <c r="B15" s="131" t="s">
        <v>47</v>
      </c>
      <c r="C15" s="115"/>
      <c r="D15" s="121"/>
      <c r="E15" s="115"/>
      <c r="F15" s="116"/>
      <c r="G15" s="115"/>
      <c r="H15" s="115"/>
      <c r="I15" s="121"/>
      <c r="J15" s="115"/>
      <c r="K15" s="116"/>
      <c r="L15" s="115"/>
      <c r="M15" s="115"/>
      <c r="N15" s="121"/>
      <c r="O15" s="115"/>
      <c r="P15" s="116"/>
      <c r="Q15" s="115"/>
    </row>
    <row r="16" spans="2:17" ht="15.75" x14ac:dyDescent="0.25">
      <c r="B16" s="132" t="s">
        <v>49</v>
      </c>
      <c r="C16" s="94"/>
      <c r="D16" s="106"/>
      <c r="E16" s="94"/>
      <c r="F16" s="95"/>
      <c r="G16" s="94"/>
      <c r="H16" s="94"/>
      <c r="I16" s="106"/>
      <c r="J16" s="94"/>
      <c r="K16" s="95"/>
      <c r="L16" s="94"/>
      <c r="M16" s="94"/>
      <c r="N16" s="106"/>
      <c r="O16" s="94"/>
      <c r="P16" s="95"/>
      <c r="Q16" s="94"/>
    </row>
    <row r="17" spans="2:17" ht="15.75" x14ac:dyDescent="0.25">
      <c r="B17" s="132" t="s">
        <v>50</v>
      </c>
      <c r="C17" s="122"/>
      <c r="D17" s="123"/>
      <c r="E17" s="122"/>
      <c r="F17" s="124"/>
      <c r="G17" s="122"/>
      <c r="H17" s="122"/>
      <c r="I17" s="123"/>
      <c r="J17" s="122"/>
      <c r="K17" s="124"/>
      <c r="L17" s="122"/>
      <c r="M17" s="122"/>
      <c r="N17" s="123"/>
      <c r="O17" s="122"/>
      <c r="P17" s="124"/>
      <c r="Q17" s="122"/>
    </row>
    <row r="18" spans="2:17" ht="15.75" x14ac:dyDescent="0.25">
      <c r="B18" s="132" t="s">
        <v>51</v>
      </c>
      <c r="C18" s="122"/>
      <c r="D18" s="123"/>
      <c r="E18" s="122"/>
      <c r="F18" s="124"/>
      <c r="G18" s="122"/>
      <c r="H18" s="122"/>
      <c r="I18" s="123"/>
      <c r="J18" s="122"/>
      <c r="K18" s="124"/>
      <c r="L18" s="122"/>
      <c r="M18" s="122"/>
      <c r="N18" s="123"/>
      <c r="O18" s="122"/>
      <c r="P18" s="124"/>
      <c r="Q18" s="122"/>
    </row>
    <row r="19" spans="2:17" ht="16.5" thickBot="1" x14ac:dyDescent="0.3">
      <c r="B19" s="134" t="s">
        <v>52</v>
      </c>
      <c r="C19" s="125"/>
      <c r="D19" s="126"/>
      <c r="E19" s="125"/>
      <c r="F19" s="127"/>
      <c r="G19" s="125"/>
      <c r="H19" s="125"/>
      <c r="I19" s="126"/>
      <c r="J19" s="125"/>
      <c r="K19" s="127"/>
      <c r="L19" s="125"/>
      <c r="M19" s="125"/>
      <c r="N19" s="126"/>
      <c r="O19" s="125"/>
      <c r="P19" s="127"/>
      <c r="Q19" s="125"/>
    </row>
    <row r="20" spans="2:17" ht="16.5" thickBot="1" x14ac:dyDescent="0.3">
      <c r="B20" s="135" t="s">
        <v>55</v>
      </c>
      <c r="C20" s="115"/>
      <c r="D20" s="115"/>
      <c r="E20" s="116"/>
      <c r="F20" s="115"/>
      <c r="G20" s="115"/>
      <c r="H20" s="115"/>
      <c r="I20" s="115"/>
      <c r="J20" s="116"/>
      <c r="K20" s="115"/>
      <c r="L20" s="115"/>
      <c r="M20" s="115"/>
      <c r="N20" s="115"/>
      <c r="O20" s="116"/>
      <c r="P20" s="115"/>
      <c r="Q20" s="115"/>
    </row>
    <row r="21" spans="2:17" ht="15.75" x14ac:dyDescent="0.25">
      <c r="B21" s="136" t="s">
        <v>48</v>
      </c>
      <c r="C21" s="92"/>
      <c r="D21" s="92"/>
      <c r="E21" s="93"/>
      <c r="F21" s="92"/>
      <c r="G21" s="92"/>
      <c r="H21" s="92"/>
      <c r="I21" s="92"/>
      <c r="J21" s="93"/>
      <c r="K21" s="92"/>
      <c r="L21" s="92"/>
      <c r="M21" s="92"/>
      <c r="N21" s="92"/>
      <c r="O21" s="93"/>
      <c r="P21" s="92"/>
      <c r="Q21" s="92"/>
    </row>
    <row r="22" spans="2:17" ht="15.75" x14ac:dyDescent="0.25">
      <c r="B22" s="132" t="s">
        <v>53</v>
      </c>
      <c r="C22" s="122"/>
      <c r="D22" s="122"/>
      <c r="E22" s="124"/>
      <c r="F22" s="122"/>
      <c r="G22" s="122"/>
      <c r="H22" s="122"/>
      <c r="I22" s="122"/>
      <c r="J22" s="124"/>
      <c r="K22" s="122"/>
      <c r="L22" s="122"/>
      <c r="M22" s="122"/>
      <c r="N22" s="122"/>
      <c r="O22" s="124"/>
      <c r="P22" s="122"/>
      <c r="Q22" s="122"/>
    </row>
    <row r="23" spans="2:17" ht="15.75" x14ac:dyDescent="0.25">
      <c r="B23" s="132" t="s">
        <v>54</v>
      </c>
      <c r="C23" s="122"/>
      <c r="D23" s="122"/>
      <c r="E23" s="124"/>
      <c r="F23" s="122"/>
      <c r="G23" s="122"/>
      <c r="H23" s="122"/>
      <c r="I23" s="122"/>
      <c r="J23" s="124"/>
      <c r="K23" s="122"/>
      <c r="L23" s="122"/>
      <c r="M23" s="122"/>
      <c r="N23" s="122"/>
      <c r="O23" s="124"/>
      <c r="P23" s="122"/>
      <c r="Q23" s="122"/>
    </row>
    <row r="24" spans="2:17" ht="15.75" x14ac:dyDescent="0.25">
      <c r="B24" s="132" t="s">
        <v>57</v>
      </c>
      <c r="C24" s="117"/>
      <c r="D24" s="117"/>
      <c r="E24" s="128"/>
      <c r="F24" s="117"/>
      <c r="G24" s="117"/>
      <c r="H24" s="117"/>
      <c r="I24" s="117"/>
      <c r="J24" s="128"/>
      <c r="K24" s="117"/>
      <c r="L24" s="117"/>
      <c r="M24" s="117"/>
      <c r="N24" s="117"/>
      <c r="O24" s="128"/>
      <c r="P24" s="117"/>
      <c r="Q24" s="117"/>
    </row>
    <row r="25" spans="2:17" ht="15.75" x14ac:dyDescent="0.25">
      <c r="B25" s="132" t="s">
        <v>58</v>
      </c>
      <c r="C25" s="129"/>
      <c r="D25" s="129"/>
      <c r="E25" s="130"/>
      <c r="F25" s="129"/>
      <c r="G25" s="129"/>
      <c r="H25" s="129"/>
      <c r="I25" s="129"/>
      <c r="J25" s="130"/>
      <c r="K25" s="129"/>
      <c r="L25" s="129"/>
      <c r="M25" s="129"/>
      <c r="N25" s="129"/>
      <c r="O25" s="130"/>
      <c r="P25" s="129"/>
      <c r="Q25" s="129"/>
    </row>
    <row r="26" spans="2:17" ht="15.75" x14ac:dyDescent="0.25">
      <c r="B26" s="132" t="s">
        <v>59</v>
      </c>
      <c r="C26" s="129"/>
      <c r="D26" s="129"/>
      <c r="E26" s="130"/>
      <c r="F26" s="129"/>
      <c r="G26" s="129"/>
      <c r="H26" s="129"/>
      <c r="I26" s="129"/>
      <c r="J26" s="130"/>
      <c r="K26" s="129"/>
      <c r="L26" s="129"/>
      <c r="M26" s="129"/>
      <c r="N26" s="129"/>
      <c r="O26" s="130"/>
      <c r="P26" s="129"/>
      <c r="Q26" s="129"/>
    </row>
    <row r="27" spans="2:17" ht="15.75" x14ac:dyDescent="0.25">
      <c r="B27" s="132" t="s">
        <v>5</v>
      </c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</row>
    <row r="28" spans="2:17" ht="16.5" thickBot="1" x14ac:dyDescent="0.3">
      <c r="B28" s="132" t="s">
        <v>3</v>
      </c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</row>
    <row r="29" spans="2:17" ht="19.5" thickBot="1" x14ac:dyDescent="0.3">
      <c r="B29" s="137"/>
      <c r="C29" s="138" t="s">
        <v>38</v>
      </c>
      <c r="D29" s="139" t="s">
        <v>39</v>
      </c>
      <c r="E29" s="138" t="s">
        <v>40</v>
      </c>
      <c r="F29" s="139" t="s">
        <v>41</v>
      </c>
      <c r="G29" s="138" t="s">
        <v>42</v>
      </c>
      <c r="H29" s="138" t="s">
        <v>38</v>
      </c>
      <c r="I29" s="139" t="s">
        <v>39</v>
      </c>
      <c r="J29" s="138" t="s">
        <v>40</v>
      </c>
      <c r="K29" s="139" t="s">
        <v>41</v>
      </c>
      <c r="L29" s="138" t="s">
        <v>42</v>
      </c>
      <c r="M29" s="138" t="s">
        <v>38</v>
      </c>
      <c r="N29" s="139" t="s">
        <v>39</v>
      </c>
      <c r="O29" s="138" t="s">
        <v>40</v>
      </c>
      <c r="P29" s="139" t="s">
        <v>41</v>
      </c>
      <c r="Q29" s="138" t="s">
        <v>42</v>
      </c>
    </row>
    <row r="30" spans="2:17" s="140" customFormat="1" x14ac:dyDescent="0.25"/>
    <row r="31" spans="2:17" s="140" customFormat="1" x14ac:dyDescent="0.25"/>
    <row r="32" spans="2:17" s="140" customFormat="1" x14ac:dyDescent="0.25"/>
    <row r="33" s="140" customFormat="1" x14ac:dyDescent="0.25"/>
    <row r="34" s="140" customFormat="1" x14ac:dyDescent="0.25"/>
    <row r="35" s="140" customFormat="1" x14ac:dyDescent="0.25"/>
    <row r="36" s="140" customFormat="1" x14ac:dyDescent="0.25"/>
    <row r="37" s="140" customFormat="1" x14ac:dyDescent="0.25"/>
    <row r="38" s="140" customFormat="1" x14ac:dyDescent="0.25"/>
    <row r="39" s="140" customFormat="1" x14ac:dyDescent="0.25"/>
    <row r="40" s="140" customFormat="1" x14ac:dyDescent="0.25"/>
    <row r="41" s="140" customFormat="1" x14ac:dyDescent="0.25"/>
    <row r="42" s="140" customFormat="1" x14ac:dyDescent="0.25"/>
    <row r="43" s="140" customFormat="1" x14ac:dyDescent="0.25"/>
    <row r="44" s="140" customFormat="1" x14ac:dyDescent="0.25"/>
    <row r="45" s="140" customFormat="1" x14ac:dyDescent="0.25"/>
    <row r="46" s="140" customFormat="1" x14ac:dyDescent="0.25"/>
    <row r="47" s="140" customFormat="1" x14ac:dyDescent="0.25"/>
    <row r="48" s="140" customFormat="1" x14ac:dyDescent="0.25"/>
    <row r="49" s="140" customFormat="1" x14ac:dyDescent="0.25"/>
    <row r="50" s="140" customFormat="1" x14ac:dyDescent="0.25"/>
    <row r="51" s="140" customFormat="1" x14ac:dyDescent="0.25"/>
    <row r="52" s="140" customFormat="1" x14ac:dyDescent="0.25"/>
    <row r="53" s="140" customFormat="1" x14ac:dyDescent="0.25"/>
    <row r="54" s="140" customFormat="1" x14ac:dyDescent="0.25"/>
    <row r="55" s="140" customFormat="1" x14ac:dyDescent="0.25"/>
    <row r="56" s="140" customFormat="1" x14ac:dyDescent="0.25"/>
    <row r="57" s="140" customFormat="1" x14ac:dyDescent="0.25"/>
    <row r="58" s="140" customFormat="1" x14ac:dyDescent="0.25"/>
    <row r="59" s="140" customFormat="1" x14ac:dyDescent="0.25"/>
    <row r="60" s="140" customFormat="1" x14ac:dyDescent="0.25"/>
    <row r="61" s="140" customFormat="1" x14ac:dyDescent="0.25"/>
    <row r="62" s="140" customFormat="1" x14ac:dyDescent="0.25"/>
    <row r="63" s="140" customFormat="1" x14ac:dyDescent="0.25"/>
    <row r="64" s="140" customFormat="1" x14ac:dyDescent="0.25"/>
    <row r="65" s="140" customFormat="1" x14ac:dyDescent="0.25"/>
    <row r="66" s="140" customFormat="1" x14ac:dyDescent="0.25"/>
    <row r="67" s="140" customFormat="1" x14ac:dyDescent="0.25"/>
    <row r="68" s="140" customFormat="1" x14ac:dyDescent="0.25"/>
    <row r="69" s="140" customFormat="1" x14ac:dyDescent="0.25"/>
    <row r="70" s="140" customFormat="1" x14ac:dyDescent="0.25"/>
    <row r="71" s="140" customFormat="1" x14ac:dyDescent="0.25"/>
    <row r="72" s="140" customFormat="1" x14ac:dyDescent="0.25"/>
    <row r="73" s="140" customFormat="1" x14ac:dyDescent="0.25"/>
    <row r="74" s="140" customFormat="1" x14ac:dyDescent="0.25"/>
    <row r="75" s="140" customFormat="1" x14ac:dyDescent="0.25"/>
    <row r="76" s="140" customFormat="1" x14ac:dyDescent="0.25"/>
    <row r="77" s="140" customFormat="1" x14ac:dyDescent="0.25"/>
    <row r="78" s="140" customFormat="1" x14ac:dyDescent="0.25"/>
    <row r="79" s="140" customFormat="1" x14ac:dyDescent="0.25"/>
    <row r="80" s="140" customFormat="1" x14ac:dyDescent="0.25"/>
    <row r="81" s="140" customFormat="1" x14ac:dyDescent="0.25"/>
    <row r="82" s="140" customFormat="1" x14ac:dyDescent="0.25"/>
    <row r="83" s="140" customFormat="1" x14ac:dyDescent="0.25"/>
    <row r="84" s="140" customFormat="1" x14ac:dyDescent="0.25"/>
    <row r="85" s="140" customFormat="1" x14ac:dyDescent="0.25"/>
    <row r="86" s="140" customFormat="1" x14ac:dyDescent="0.25"/>
    <row r="87" s="140" customFormat="1" x14ac:dyDescent="0.25"/>
    <row r="88" s="140" customFormat="1" x14ac:dyDescent="0.25"/>
    <row r="89" s="140" customFormat="1" x14ac:dyDescent="0.25"/>
    <row r="90" s="140" customFormat="1" x14ac:dyDescent="0.25"/>
    <row r="91" s="140" customFormat="1" x14ac:dyDescent="0.25"/>
    <row r="92" s="140" customFormat="1" x14ac:dyDescent="0.25"/>
    <row r="93" s="140" customFormat="1" x14ac:dyDescent="0.25"/>
    <row r="94" s="140" customFormat="1" x14ac:dyDescent="0.25"/>
    <row r="95" s="140" customFormat="1" x14ac:dyDescent="0.25"/>
    <row r="96" s="140" customFormat="1" x14ac:dyDescent="0.25"/>
    <row r="97" s="140" customFormat="1" x14ac:dyDescent="0.25"/>
    <row r="98" s="140" customFormat="1" x14ac:dyDescent="0.25"/>
    <row r="99" s="140" customFormat="1" x14ac:dyDescent="0.25"/>
    <row r="100" s="140" customFormat="1" x14ac:dyDescent="0.25"/>
    <row r="101" s="140" customFormat="1" x14ac:dyDescent="0.25"/>
    <row r="102" s="140" customFormat="1" x14ac:dyDescent="0.25"/>
    <row r="103" s="140" customFormat="1" x14ac:dyDescent="0.25"/>
    <row r="104" s="140" customFormat="1" x14ac:dyDescent="0.25"/>
    <row r="105" s="140" customFormat="1" x14ac:dyDescent="0.25"/>
    <row r="106" s="140" customFormat="1" x14ac:dyDescent="0.25"/>
    <row r="107" s="140" customFormat="1" x14ac:dyDescent="0.25"/>
    <row r="108" s="140" customFormat="1" x14ac:dyDescent="0.25"/>
    <row r="109" s="140" customFormat="1" x14ac:dyDescent="0.25"/>
    <row r="110" s="140" customFormat="1" x14ac:dyDescent="0.25"/>
    <row r="111" s="140" customFormat="1" x14ac:dyDescent="0.25"/>
    <row r="112" s="140" customFormat="1" x14ac:dyDescent="0.25"/>
    <row r="113" s="140" customFormat="1" x14ac:dyDescent="0.25"/>
    <row r="114" s="140" customFormat="1" x14ac:dyDescent="0.25"/>
    <row r="115" s="140" customFormat="1" x14ac:dyDescent="0.25"/>
    <row r="116" s="140" customFormat="1" x14ac:dyDescent="0.25"/>
    <row r="117" s="140" customFormat="1" x14ac:dyDescent="0.25"/>
    <row r="118" s="140" customFormat="1" x14ac:dyDescent="0.25"/>
    <row r="119" s="140" customFormat="1" x14ac:dyDescent="0.25"/>
    <row r="120" s="140" customFormat="1" x14ac:dyDescent="0.25"/>
    <row r="121" s="140" customFormat="1" x14ac:dyDescent="0.25"/>
    <row r="122" s="140" customFormat="1" x14ac:dyDescent="0.25"/>
    <row r="123" s="140" customFormat="1" x14ac:dyDescent="0.25"/>
    <row r="124" s="140" customFormat="1" x14ac:dyDescent="0.25"/>
    <row r="125" s="140" customFormat="1" x14ac:dyDescent="0.25"/>
    <row r="126" s="140" customFormat="1" x14ac:dyDescent="0.25"/>
    <row r="127" s="140" customFormat="1" x14ac:dyDescent="0.25"/>
    <row r="128" s="140" customFormat="1" x14ac:dyDescent="0.25"/>
    <row r="129" s="140" customFormat="1" x14ac:dyDescent="0.25"/>
    <row r="130" s="140" customFormat="1" x14ac:dyDescent="0.25"/>
    <row r="131" s="140" customFormat="1" x14ac:dyDescent="0.25"/>
    <row r="132" s="140" customFormat="1" x14ac:dyDescent="0.25"/>
    <row r="133" s="140" customFormat="1" x14ac:dyDescent="0.25"/>
    <row r="134" s="140" customFormat="1" x14ac:dyDescent="0.25"/>
    <row r="135" s="140" customFormat="1" x14ac:dyDescent="0.25"/>
    <row r="136" s="140" customFormat="1" x14ac:dyDescent="0.25"/>
    <row r="137" s="140" customFormat="1" x14ac:dyDescent="0.25"/>
    <row r="138" s="140" customFormat="1" x14ac:dyDescent="0.25"/>
    <row r="139" s="140" customFormat="1" x14ac:dyDescent="0.25"/>
    <row r="140" s="140" customFormat="1" x14ac:dyDescent="0.25"/>
    <row r="141" s="140" customFormat="1" x14ac:dyDescent="0.25"/>
    <row r="142" s="140" customFormat="1" x14ac:dyDescent="0.25"/>
    <row r="143" s="140" customFormat="1" x14ac:dyDescent="0.25"/>
    <row r="144" s="140" customFormat="1" x14ac:dyDescent="0.25"/>
    <row r="145" s="140" customFormat="1" x14ac:dyDescent="0.25"/>
    <row r="146" s="140" customFormat="1" x14ac:dyDescent="0.25"/>
    <row r="147" s="140" customFormat="1" x14ac:dyDescent="0.25"/>
    <row r="148" s="140" customFormat="1" x14ac:dyDescent="0.25"/>
    <row r="149" s="140" customFormat="1" x14ac:dyDescent="0.25"/>
    <row r="150" s="140" customFormat="1" x14ac:dyDescent="0.25"/>
    <row r="151" s="140" customFormat="1" x14ac:dyDescent="0.25"/>
    <row r="152" s="140" customFormat="1" x14ac:dyDescent="0.25"/>
    <row r="153" s="140" customFormat="1" x14ac:dyDescent="0.25"/>
    <row r="154" s="140" customFormat="1" x14ac:dyDescent="0.25"/>
    <row r="155" s="140" customFormat="1" x14ac:dyDescent="0.25"/>
    <row r="156" s="140" customFormat="1" x14ac:dyDescent="0.25"/>
    <row r="157" s="140" customFormat="1" x14ac:dyDescent="0.25"/>
    <row r="158" s="140" customFormat="1" x14ac:dyDescent="0.25"/>
    <row r="159" s="140" customFormat="1" x14ac:dyDescent="0.25"/>
    <row r="160" s="140" customFormat="1" x14ac:dyDescent="0.25"/>
    <row r="161" s="140" customFormat="1" x14ac:dyDescent="0.25"/>
    <row r="162" s="140" customFormat="1" x14ac:dyDescent="0.25"/>
    <row r="163" s="140" customFormat="1" x14ac:dyDescent="0.25"/>
    <row r="164" s="140" customFormat="1" x14ac:dyDescent="0.25"/>
    <row r="165" s="140" customFormat="1" x14ac:dyDescent="0.25"/>
    <row r="166" s="140" customFormat="1" x14ac:dyDescent="0.25"/>
    <row r="167" s="140" customFormat="1" x14ac:dyDescent="0.25"/>
    <row r="168" s="140" customFormat="1" x14ac:dyDescent="0.25"/>
    <row r="169" s="140" customFormat="1" x14ac:dyDescent="0.25"/>
    <row r="170" s="140" customFormat="1" x14ac:dyDescent="0.25"/>
    <row r="171" s="140" customFormat="1" x14ac:dyDescent="0.25"/>
    <row r="172" s="140" customFormat="1" x14ac:dyDescent="0.25"/>
    <row r="173" s="140" customFormat="1" x14ac:dyDescent="0.25"/>
    <row r="174" s="140" customFormat="1" x14ac:dyDescent="0.25"/>
    <row r="175" s="140" customFormat="1" x14ac:dyDescent="0.25"/>
    <row r="176" s="140" customFormat="1" x14ac:dyDescent="0.25"/>
    <row r="177" s="140" customFormat="1" x14ac:dyDescent="0.25"/>
    <row r="178" s="140" customFormat="1" x14ac:dyDescent="0.25"/>
    <row r="179" s="140" customFormat="1" x14ac:dyDescent="0.25"/>
    <row r="180" s="140" customFormat="1" x14ac:dyDescent="0.25"/>
    <row r="181" s="140" customFormat="1" x14ac:dyDescent="0.25"/>
    <row r="182" s="140" customFormat="1" x14ac:dyDescent="0.25"/>
    <row r="183" s="140" customFormat="1" x14ac:dyDescent="0.25"/>
    <row r="184" s="140" customFormat="1" x14ac:dyDescent="0.25"/>
    <row r="185" s="140" customFormat="1" x14ac:dyDescent="0.25"/>
    <row r="186" s="140" customFormat="1" x14ac:dyDescent="0.25"/>
    <row r="187" s="140" customFormat="1" x14ac:dyDescent="0.25"/>
    <row r="188" s="140" customFormat="1" x14ac:dyDescent="0.25"/>
    <row r="189" s="140" customFormat="1" x14ac:dyDescent="0.25"/>
    <row r="190" s="140" customFormat="1" x14ac:dyDescent="0.25"/>
    <row r="191" s="140" customFormat="1" x14ac:dyDescent="0.25"/>
    <row r="192" s="140" customFormat="1" x14ac:dyDescent="0.25"/>
    <row r="193" s="140" customFormat="1" x14ac:dyDescent="0.25"/>
    <row r="194" s="140" customFormat="1" x14ac:dyDescent="0.25"/>
    <row r="195" s="140" customFormat="1" x14ac:dyDescent="0.25"/>
    <row r="196" s="140" customFormat="1" x14ac:dyDescent="0.25"/>
    <row r="197" s="140" customFormat="1" x14ac:dyDescent="0.25"/>
    <row r="198" s="140" customFormat="1" x14ac:dyDescent="0.25"/>
    <row r="199" s="140" customFormat="1" x14ac:dyDescent="0.25"/>
    <row r="200" s="140" customFormat="1" x14ac:dyDescent="0.25"/>
    <row r="201" s="140" customFormat="1" x14ac:dyDescent="0.25"/>
    <row r="202" s="140" customFormat="1" x14ac:dyDescent="0.25"/>
    <row r="203" s="140" customFormat="1" x14ac:dyDescent="0.25"/>
    <row r="204" s="140" customFormat="1" x14ac:dyDescent="0.25"/>
    <row r="205" s="140" customFormat="1" x14ac:dyDescent="0.25"/>
    <row r="206" s="140" customFormat="1" x14ac:dyDescent="0.25"/>
    <row r="207" s="140" customFormat="1" x14ac:dyDescent="0.25"/>
    <row r="208" s="140" customFormat="1" x14ac:dyDescent="0.25"/>
    <row r="209" s="140" customFormat="1" x14ac:dyDescent="0.25"/>
    <row r="210" s="140" customFormat="1" x14ac:dyDescent="0.25"/>
    <row r="211" s="140" customFormat="1" x14ac:dyDescent="0.25"/>
    <row r="212" s="140" customFormat="1" x14ac:dyDescent="0.25"/>
    <row r="213" s="140" customFormat="1" x14ac:dyDescent="0.25"/>
    <row r="214" s="140" customFormat="1" x14ac:dyDescent="0.25"/>
    <row r="215" s="140" customFormat="1" x14ac:dyDescent="0.25"/>
    <row r="216" s="140" customFormat="1" x14ac:dyDescent="0.25"/>
    <row r="217" s="140" customFormat="1" x14ac:dyDescent="0.25"/>
    <row r="218" s="140" customFormat="1" x14ac:dyDescent="0.25"/>
    <row r="219" s="140" customFormat="1" x14ac:dyDescent="0.25"/>
    <row r="220" s="140" customFormat="1" x14ac:dyDescent="0.25"/>
    <row r="221" s="140" customFormat="1" x14ac:dyDescent="0.25"/>
    <row r="222" s="140" customFormat="1" x14ac:dyDescent="0.25"/>
    <row r="223" s="140" customFormat="1" x14ac:dyDescent="0.25"/>
    <row r="224" s="140" customFormat="1" x14ac:dyDescent="0.25"/>
    <row r="225" s="140" customFormat="1" x14ac:dyDescent="0.25"/>
    <row r="226" s="140" customFormat="1" x14ac:dyDescent="0.25"/>
    <row r="227" s="140" customFormat="1" x14ac:dyDescent="0.25"/>
    <row r="228" s="140" customFormat="1" x14ac:dyDescent="0.25"/>
    <row r="229" s="140" customFormat="1" x14ac:dyDescent="0.25"/>
    <row r="230" s="140" customFormat="1" x14ac:dyDescent="0.25"/>
    <row r="231" s="140" customFormat="1" x14ac:dyDescent="0.25"/>
    <row r="232" s="140" customFormat="1" x14ac:dyDescent="0.25"/>
    <row r="233" s="140" customFormat="1" x14ac:dyDescent="0.25"/>
    <row r="234" s="140" customFormat="1" x14ac:dyDescent="0.25"/>
    <row r="235" s="140" customFormat="1" x14ac:dyDescent="0.25"/>
    <row r="236" s="140" customFormat="1" x14ac:dyDescent="0.25"/>
    <row r="237" s="140" customFormat="1" x14ac:dyDescent="0.25"/>
    <row r="238" s="140" customFormat="1" x14ac:dyDescent="0.25"/>
    <row r="239" s="140" customFormat="1" x14ac:dyDescent="0.25"/>
    <row r="240" s="140" customFormat="1" x14ac:dyDescent="0.25"/>
    <row r="241" s="140" customFormat="1" x14ac:dyDescent="0.25"/>
    <row r="242" s="140" customFormat="1" x14ac:dyDescent="0.25"/>
    <row r="243" s="140" customFormat="1" x14ac:dyDescent="0.25"/>
    <row r="244" s="140" customFormat="1" x14ac:dyDescent="0.25"/>
    <row r="245" s="140" customFormat="1" x14ac:dyDescent="0.25"/>
    <row r="246" s="140" customFormat="1" x14ac:dyDescent="0.25"/>
    <row r="247" s="140" customFormat="1" x14ac:dyDescent="0.25"/>
    <row r="248" s="140" customFormat="1" x14ac:dyDescent="0.25"/>
    <row r="249" s="140" customFormat="1" x14ac:dyDescent="0.25"/>
    <row r="250" s="140" customFormat="1" x14ac:dyDescent="0.25"/>
    <row r="251" s="140" customFormat="1" x14ac:dyDescent="0.25"/>
    <row r="252" s="140" customFormat="1" x14ac:dyDescent="0.25"/>
    <row r="253" s="140" customFormat="1" x14ac:dyDescent="0.25"/>
    <row r="254" s="140" customFormat="1" x14ac:dyDescent="0.25"/>
    <row r="255" s="140" customFormat="1" x14ac:dyDescent="0.25"/>
    <row r="256" s="140" customFormat="1" x14ac:dyDescent="0.25"/>
    <row r="257" s="140" customFormat="1" x14ac:dyDescent="0.25"/>
    <row r="258" s="140" customFormat="1" x14ac:dyDescent="0.25"/>
    <row r="259" s="140" customFormat="1" x14ac:dyDescent="0.25"/>
    <row r="260" s="140" customFormat="1" x14ac:dyDescent="0.25"/>
    <row r="261" s="140" customFormat="1" x14ac:dyDescent="0.25"/>
    <row r="262" s="140" customFormat="1" x14ac:dyDescent="0.25"/>
    <row r="263" s="140" customFormat="1" x14ac:dyDescent="0.25"/>
    <row r="264" s="140" customFormat="1" x14ac:dyDescent="0.25"/>
    <row r="265" s="140" customFormat="1" x14ac:dyDescent="0.25"/>
    <row r="266" s="140" customFormat="1" x14ac:dyDescent="0.25"/>
    <row r="267" s="140" customFormat="1" x14ac:dyDescent="0.25"/>
    <row r="268" s="140" customFormat="1" x14ac:dyDescent="0.25"/>
    <row r="269" s="140" customFormat="1" x14ac:dyDescent="0.25"/>
  </sheetData>
  <sheetProtection algorithmName="SHA-512" hashValue="BzyAvxqZr+vYlw79JjTEkJbk1ZMX8Fe4M0QNd4nHBn5R5QD1s29LeghFnsyJufZ2uuaUR37uHw8+xwcKaGPrOQ==" saltValue="QvaCUpJPg6X+P57HPDx/Rw==" spinCount="100000" sheet="1" objects="1" scenarios="1"/>
  <mergeCells count="4">
    <mergeCell ref="C4:G4"/>
    <mergeCell ref="H4:L4"/>
    <mergeCell ref="M4:Q4"/>
    <mergeCell ref="C2:I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245"/>
  <sheetViews>
    <sheetView showGridLines="0" zoomScale="98" zoomScaleNormal="98" workbookViewId="0">
      <selection activeCell="B2" sqref="B2:Q2"/>
    </sheetView>
  </sheetViews>
  <sheetFormatPr defaultRowHeight="15" x14ac:dyDescent="0.25"/>
  <cols>
    <col min="1" max="1" width="5" style="230" customWidth="1"/>
    <col min="2" max="2" width="25.140625" style="231" customWidth="1"/>
    <col min="3" max="17" width="10.140625" style="231" customWidth="1"/>
    <col min="18" max="18" width="8.85546875" style="230"/>
    <col min="19" max="19" width="9.28515625" style="230" bestFit="1" customWidth="1"/>
    <col min="20" max="106" width="8.85546875" style="230"/>
    <col min="107" max="16384" width="9.140625" style="231"/>
  </cols>
  <sheetData>
    <row r="1" spans="1:106" s="248" customFormat="1" ht="15.75" thickBot="1" x14ac:dyDescent="0.3">
      <c r="A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230"/>
      <c r="AH1" s="230"/>
      <c r="AI1" s="230"/>
      <c r="AJ1" s="230"/>
      <c r="AK1" s="230"/>
      <c r="AL1" s="230"/>
      <c r="AM1" s="230"/>
      <c r="AN1" s="230"/>
      <c r="AO1" s="230"/>
      <c r="AP1" s="230"/>
      <c r="AQ1" s="230"/>
      <c r="AR1" s="230"/>
      <c r="AS1" s="230"/>
      <c r="AT1" s="230"/>
      <c r="AU1" s="230"/>
      <c r="AV1" s="230"/>
      <c r="AW1" s="230"/>
      <c r="AX1" s="230"/>
      <c r="AY1" s="230"/>
      <c r="AZ1" s="230"/>
      <c r="BA1" s="230"/>
      <c r="BB1" s="230"/>
      <c r="BC1" s="230"/>
      <c r="BD1" s="230"/>
      <c r="BE1" s="230"/>
      <c r="BF1" s="230"/>
      <c r="BG1" s="230"/>
      <c r="BH1" s="230"/>
      <c r="BI1" s="230"/>
      <c r="BJ1" s="230"/>
      <c r="BK1" s="230"/>
      <c r="BL1" s="230"/>
      <c r="BM1" s="230"/>
      <c r="BN1" s="230"/>
      <c r="BO1" s="230"/>
      <c r="BP1" s="230"/>
      <c r="BQ1" s="230"/>
      <c r="BR1" s="230"/>
      <c r="BS1" s="230"/>
      <c r="BT1" s="230"/>
      <c r="BU1" s="230"/>
      <c r="BV1" s="230"/>
      <c r="BW1" s="230"/>
      <c r="BX1" s="230"/>
      <c r="BY1" s="230"/>
      <c r="BZ1" s="230"/>
      <c r="CA1" s="230"/>
      <c r="CB1" s="230"/>
      <c r="CC1" s="230"/>
      <c r="CD1" s="230"/>
      <c r="CE1" s="230"/>
      <c r="CF1" s="230"/>
      <c r="CG1" s="230"/>
      <c r="CH1" s="230"/>
      <c r="CI1" s="230"/>
      <c r="CJ1" s="230"/>
      <c r="CK1" s="230"/>
      <c r="CL1" s="230"/>
      <c r="CM1" s="230"/>
      <c r="CN1" s="230"/>
      <c r="CO1" s="230"/>
      <c r="CP1" s="230"/>
      <c r="CQ1" s="230"/>
      <c r="CR1" s="230"/>
      <c r="CS1" s="230"/>
      <c r="CT1" s="230"/>
      <c r="CU1" s="230"/>
      <c r="CV1" s="230"/>
      <c r="CW1" s="230"/>
      <c r="CX1" s="230"/>
      <c r="CY1" s="230"/>
      <c r="CZ1" s="230"/>
      <c r="DA1" s="230"/>
      <c r="DB1" s="230"/>
    </row>
    <row r="2" spans="1:106" s="248" customFormat="1" ht="29.25" thickBot="1" x14ac:dyDescent="0.3">
      <c r="A2" s="230"/>
      <c r="B2" s="330" t="s">
        <v>190</v>
      </c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2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M2" s="230"/>
      <c r="BN2" s="230"/>
      <c r="BO2" s="230"/>
      <c r="BP2" s="230"/>
      <c r="BQ2" s="230"/>
      <c r="BR2" s="230"/>
      <c r="BS2" s="230"/>
      <c r="BT2" s="230"/>
      <c r="BU2" s="230"/>
      <c r="BV2" s="230"/>
      <c r="BW2" s="230"/>
      <c r="BX2" s="230"/>
      <c r="BY2" s="230"/>
      <c r="BZ2" s="230"/>
      <c r="CA2" s="230"/>
      <c r="CB2" s="230"/>
      <c r="CC2" s="230"/>
      <c r="CD2" s="230"/>
      <c r="CE2" s="230"/>
      <c r="CF2" s="230"/>
      <c r="CG2" s="230"/>
      <c r="CH2" s="230"/>
      <c r="CI2" s="230"/>
      <c r="CJ2" s="230"/>
      <c r="CK2" s="230"/>
      <c r="CL2" s="230"/>
      <c r="CM2" s="230"/>
      <c r="CN2" s="230"/>
      <c r="CO2" s="230"/>
      <c r="CP2" s="230"/>
      <c r="CQ2" s="230"/>
      <c r="CR2" s="230"/>
      <c r="CS2" s="230"/>
      <c r="CT2" s="230"/>
      <c r="CU2" s="230"/>
      <c r="CV2" s="230"/>
      <c r="CW2" s="230"/>
      <c r="CX2" s="230"/>
      <c r="CY2" s="230"/>
      <c r="CZ2" s="230"/>
      <c r="DA2" s="230"/>
      <c r="DB2" s="230"/>
    </row>
    <row r="3" spans="1:106" s="230" customFormat="1" ht="15.75" thickBot="1" x14ac:dyDescent="0.3"/>
    <row r="4" spans="1:106" ht="19.5" thickBot="1" x14ac:dyDescent="0.3">
      <c r="B4" s="169" t="s">
        <v>131</v>
      </c>
      <c r="C4" s="339" t="s">
        <v>60</v>
      </c>
      <c r="D4" s="340"/>
      <c r="E4" s="340"/>
      <c r="F4" s="340"/>
      <c r="G4" s="341"/>
      <c r="H4" s="342" t="s">
        <v>61</v>
      </c>
      <c r="I4" s="343"/>
      <c r="J4" s="343"/>
      <c r="K4" s="343"/>
      <c r="L4" s="344"/>
      <c r="M4" s="342" t="s">
        <v>62</v>
      </c>
      <c r="N4" s="343"/>
      <c r="O4" s="343"/>
      <c r="P4" s="343"/>
      <c r="Q4" s="344"/>
    </row>
    <row r="5" spans="1:106" ht="15.75" x14ac:dyDescent="0.25">
      <c r="B5" s="191" t="s">
        <v>88</v>
      </c>
      <c r="C5" s="232" t="s">
        <v>71</v>
      </c>
      <c r="D5" s="233" t="s">
        <v>72</v>
      </c>
      <c r="E5" s="233" t="s">
        <v>73</v>
      </c>
      <c r="F5" s="233" t="s">
        <v>74</v>
      </c>
      <c r="G5" s="234" t="s">
        <v>75</v>
      </c>
      <c r="H5" s="232" t="s">
        <v>76</v>
      </c>
      <c r="I5" s="233" t="s">
        <v>77</v>
      </c>
      <c r="J5" s="233" t="s">
        <v>78</v>
      </c>
      <c r="K5" s="233" t="s">
        <v>79</v>
      </c>
      <c r="L5" s="234" t="s">
        <v>80</v>
      </c>
      <c r="M5" s="233" t="s">
        <v>81</v>
      </c>
      <c r="N5" s="233" t="s">
        <v>82</v>
      </c>
      <c r="O5" s="233" t="s">
        <v>83</v>
      </c>
      <c r="P5" s="233" t="s">
        <v>84</v>
      </c>
      <c r="Q5" s="234" t="s">
        <v>85</v>
      </c>
    </row>
    <row r="6" spans="1:106" ht="15.75" x14ac:dyDescent="0.25">
      <c r="B6" s="235"/>
      <c r="C6" s="4"/>
      <c r="D6" s="154"/>
      <c r="E6" s="154"/>
      <c r="F6" s="154"/>
      <c r="G6" s="236"/>
      <c r="H6" s="4"/>
      <c r="I6" s="154"/>
      <c r="J6" s="154"/>
      <c r="K6" s="154"/>
      <c r="L6" s="236"/>
      <c r="M6" s="154"/>
      <c r="N6" s="154"/>
      <c r="O6" s="154"/>
      <c r="P6" s="154"/>
      <c r="Q6" s="236"/>
    </row>
    <row r="7" spans="1:106" ht="15.75" x14ac:dyDescent="0.25">
      <c r="B7" s="155" t="s">
        <v>89</v>
      </c>
      <c r="C7" s="237" t="str">
        <f>+IFERROR(D86,"")</f>
        <v/>
      </c>
      <c r="D7" s="238" t="str">
        <f t="shared" ref="D7:Q7" si="0">+IFERROR(E86,"")</f>
        <v/>
      </c>
      <c r="E7" s="238" t="str">
        <f t="shared" si="0"/>
        <v/>
      </c>
      <c r="F7" s="238" t="str">
        <f t="shared" si="0"/>
        <v/>
      </c>
      <c r="G7" s="239" t="str">
        <f t="shared" si="0"/>
        <v/>
      </c>
      <c r="H7" s="237" t="str">
        <f t="shared" si="0"/>
        <v/>
      </c>
      <c r="I7" s="238" t="str">
        <f t="shared" si="0"/>
        <v/>
      </c>
      <c r="J7" s="238" t="str">
        <f t="shared" si="0"/>
        <v/>
      </c>
      <c r="K7" s="238" t="str">
        <f t="shared" si="0"/>
        <v/>
      </c>
      <c r="L7" s="239" t="str">
        <f t="shared" si="0"/>
        <v/>
      </c>
      <c r="M7" s="238" t="str">
        <f t="shared" si="0"/>
        <v/>
      </c>
      <c r="N7" s="238" t="str">
        <f t="shared" si="0"/>
        <v/>
      </c>
      <c r="O7" s="238" t="str">
        <f t="shared" si="0"/>
        <v/>
      </c>
      <c r="P7" s="238" t="str">
        <f t="shared" si="0"/>
        <v/>
      </c>
      <c r="Q7" s="239" t="str">
        <f t="shared" si="0"/>
        <v/>
      </c>
    </row>
    <row r="8" spans="1:106" ht="16.5" thickBot="1" x14ac:dyDescent="0.3">
      <c r="B8" s="192" t="s">
        <v>90</v>
      </c>
      <c r="C8" s="16" t="str">
        <f>IFERROR(_xlfn.RANK.EQ(C7,$C7:$Q7),"")</f>
        <v/>
      </c>
      <c r="D8" s="240" t="str">
        <f t="shared" ref="D8:Q8" si="1">IFERROR(_xlfn.RANK.EQ(D7,$C7:$Q7),"")</f>
        <v/>
      </c>
      <c r="E8" s="240" t="str">
        <f t="shared" si="1"/>
        <v/>
      </c>
      <c r="F8" s="240" t="str">
        <f t="shared" si="1"/>
        <v/>
      </c>
      <c r="G8" s="241" t="str">
        <f t="shared" si="1"/>
        <v/>
      </c>
      <c r="H8" s="16" t="str">
        <f t="shared" si="1"/>
        <v/>
      </c>
      <c r="I8" s="240" t="str">
        <f t="shared" si="1"/>
        <v/>
      </c>
      <c r="J8" s="240" t="str">
        <f t="shared" si="1"/>
        <v/>
      </c>
      <c r="K8" s="240" t="str">
        <f t="shared" si="1"/>
        <v/>
      </c>
      <c r="L8" s="241" t="str">
        <f t="shared" si="1"/>
        <v/>
      </c>
      <c r="M8" s="240" t="str">
        <f t="shared" si="1"/>
        <v/>
      </c>
      <c r="N8" s="240" t="str">
        <f t="shared" si="1"/>
        <v/>
      </c>
      <c r="O8" s="240" t="str">
        <f t="shared" si="1"/>
        <v/>
      </c>
      <c r="P8" s="240" t="str">
        <f t="shared" si="1"/>
        <v/>
      </c>
      <c r="Q8" s="241" t="str">
        <f t="shared" si="1"/>
        <v/>
      </c>
    </row>
    <row r="9" spans="1:106" ht="15.75" x14ac:dyDescent="0.25">
      <c r="B9" s="242" t="s">
        <v>117</v>
      </c>
      <c r="C9" s="243" t="str">
        <f>IF(D$161&lt;3.5,"Y","")</f>
        <v/>
      </c>
      <c r="D9" s="243" t="str">
        <f t="shared" ref="D9:Q9" si="2">IF(E$161&lt;3.5,"Y","")</f>
        <v/>
      </c>
      <c r="E9" s="243" t="str">
        <f t="shared" si="2"/>
        <v/>
      </c>
      <c r="F9" s="243" t="str">
        <f t="shared" si="2"/>
        <v/>
      </c>
      <c r="G9" s="243" t="str">
        <f t="shared" si="2"/>
        <v/>
      </c>
      <c r="H9" s="243" t="str">
        <f t="shared" si="2"/>
        <v/>
      </c>
      <c r="I9" s="243" t="str">
        <f t="shared" si="2"/>
        <v/>
      </c>
      <c r="J9" s="243" t="str">
        <f t="shared" si="2"/>
        <v/>
      </c>
      <c r="K9" s="243" t="str">
        <f t="shared" si="2"/>
        <v/>
      </c>
      <c r="L9" s="243" t="str">
        <f t="shared" si="2"/>
        <v/>
      </c>
      <c r="M9" s="243" t="str">
        <f t="shared" si="2"/>
        <v/>
      </c>
      <c r="N9" s="243" t="str">
        <f t="shared" si="2"/>
        <v/>
      </c>
      <c r="O9" s="243" t="str">
        <f t="shared" si="2"/>
        <v/>
      </c>
      <c r="P9" s="243" t="str">
        <f t="shared" si="2"/>
        <v/>
      </c>
      <c r="Q9" s="244" t="str">
        <f t="shared" si="2"/>
        <v/>
      </c>
    </row>
    <row r="10" spans="1:106" ht="16.5" thickBot="1" x14ac:dyDescent="0.3">
      <c r="B10" s="245" t="s">
        <v>116</v>
      </c>
      <c r="C10" s="246" t="str">
        <f>IF(D$162&lt;3.5,"Y","")</f>
        <v/>
      </c>
      <c r="D10" s="246" t="str">
        <f t="shared" ref="D10:Q10" si="3">IF(E$162&lt;3.5,"Y","")</f>
        <v/>
      </c>
      <c r="E10" s="246" t="str">
        <f t="shared" si="3"/>
        <v/>
      </c>
      <c r="F10" s="246" t="str">
        <f t="shared" si="3"/>
        <v/>
      </c>
      <c r="G10" s="246" t="str">
        <f t="shared" si="3"/>
        <v/>
      </c>
      <c r="H10" s="246" t="str">
        <f t="shared" si="3"/>
        <v/>
      </c>
      <c r="I10" s="246" t="str">
        <f t="shared" si="3"/>
        <v/>
      </c>
      <c r="J10" s="246" t="str">
        <f t="shared" si="3"/>
        <v/>
      </c>
      <c r="K10" s="246" t="str">
        <f t="shared" si="3"/>
        <v/>
      </c>
      <c r="L10" s="246" t="str">
        <f t="shared" si="3"/>
        <v/>
      </c>
      <c r="M10" s="246" t="str">
        <f t="shared" si="3"/>
        <v/>
      </c>
      <c r="N10" s="246" t="str">
        <f t="shared" si="3"/>
        <v/>
      </c>
      <c r="O10" s="246" t="str">
        <f t="shared" si="3"/>
        <v/>
      </c>
      <c r="P10" s="246" t="str">
        <f t="shared" si="3"/>
        <v/>
      </c>
      <c r="Q10" s="247" t="str">
        <f t="shared" si="3"/>
        <v/>
      </c>
    </row>
    <row r="11" spans="1:106" s="248" customFormat="1" ht="15.75" thickBot="1" x14ac:dyDescent="0.3">
      <c r="A11" s="230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230"/>
      <c r="AG11" s="230"/>
      <c r="AH11" s="230"/>
      <c r="AI11" s="230"/>
      <c r="AJ11" s="230"/>
      <c r="AK11" s="230"/>
      <c r="AL11" s="230"/>
      <c r="AM11" s="230"/>
      <c r="AN11" s="230"/>
      <c r="AO11" s="230"/>
      <c r="AP11" s="230"/>
      <c r="AQ11" s="230"/>
      <c r="AR11" s="230"/>
      <c r="AS11" s="230"/>
      <c r="AT11" s="230"/>
      <c r="AU11" s="230"/>
      <c r="AV11" s="230"/>
      <c r="AW11" s="230"/>
      <c r="AX11" s="230"/>
      <c r="AY11" s="230"/>
      <c r="AZ11" s="230"/>
      <c r="BA11" s="230"/>
      <c r="BB11" s="230"/>
      <c r="BC11" s="230"/>
      <c r="BD11" s="230"/>
      <c r="BE11" s="230"/>
      <c r="BF11" s="230"/>
      <c r="BG11" s="230"/>
      <c r="BH11" s="230"/>
      <c r="BI11" s="230"/>
      <c r="BJ11" s="230"/>
      <c r="BK11" s="230"/>
      <c r="BL11" s="230"/>
      <c r="BM11" s="230"/>
      <c r="BN11" s="230"/>
      <c r="BO11" s="230"/>
      <c r="BP11" s="230"/>
      <c r="BQ11" s="230"/>
      <c r="BR11" s="230"/>
      <c r="BS11" s="230"/>
      <c r="BT11" s="230"/>
      <c r="BU11" s="230"/>
      <c r="BV11" s="230"/>
      <c r="BW11" s="230"/>
      <c r="BX11" s="230"/>
      <c r="BY11" s="230"/>
      <c r="BZ11" s="230"/>
      <c r="CA11" s="230"/>
      <c r="CB11" s="230"/>
      <c r="CC11" s="230"/>
      <c r="CD11" s="230"/>
      <c r="CE11" s="230"/>
      <c r="CF11" s="230"/>
      <c r="CG11" s="230"/>
      <c r="CH11" s="230"/>
      <c r="CI11" s="230"/>
      <c r="CJ11" s="230"/>
      <c r="CK11" s="230"/>
      <c r="CL11" s="230"/>
      <c r="CM11" s="230"/>
      <c r="CN11" s="230"/>
      <c r="CO11" s="230"/>
      <c r="CP11" s="230"/>
      <c r="CQ11" s="230"/>
      <c r="CR11" s="230"/>
      <c r="CS11" s="230"/>
      <c r="CT11" s="230"/>
      <c r="CU11" s="230"/>
      <c r="CV11" s="230"/>
      <c r="CW11" s="230"/>
      <c r="CX11" s="230"/>
      <c r="CY11" s="230"/>
      <c r="CZ11" s="230"/>
      <c r="DA11" s="230"/>
      <c r="DB11" s="230"/>
    </row>
    <row r="12" spans="1:106" ht="32.450000000000003" customHeight="1" thickBot="1" x14ac:dyDescent="0.3">
      <c r="B12" s="168" t="s">
        <v>129</v>
      </c>
      <c r="C12" s="166" t="s">
        <v>89</v>
      </c>
      <c r="D12" s="228" t="s">
        <v>95</v>
      </c>
      <c r="E12" s="227" t="s">
        <v>48</v>
      </c>
      <c r="F12" s="166" t="s">
        <v>97</v>
      </c>
      <c r="G12" s="156" t="s">
        <v>99</v>
      </c>
      <c r="H12" s="228" t="s">
        <v>102</v>
      </c>
      <c r="I12" s="227" t="s">
        <v>58</v>
      </c>
      <c r="J12" s="166" t="s">
        <v>45</v>
      </c>
      <c r="K12" s="156" t="s">
        <v>59</v>
      </c>
      <c r="L12" s="227" t="s">
        <v>5</v>
      </c>
      <c r="M12" s="156" t="s">
        <v>104</v>
      </c>
      <c r="N12" s="248"/>
      <c r="O12" s="248"/>
      <c r="P12" s="248"/>
      <c r="Q12" s="248"/>
    </row>
    <row r="13" spans="1:106" ht="19.899999999999999" customHeight="1" thickBot="1" x14ac:dyDescent="0.3">
      <c r="B13" s="249" t="s">
        <v>196</v>
      </c>
      <c r="C13" s="173" t="e">
        <f>+S94</f>
        <v>#DIV/0!</v>
      </c>
      <c r="D13" s="157" t="e">
        <f>+S97</f>
        <v>#DIV/0!</v>
      </c>
      <c r="E13" s="176" t="e">
        <f>+S101</f>
        <v>#DIV/0!</v>
      </c>
      <c r="F13" s="182" t="e">
        <f>+S105</f>
        <v>#DIV/0!</v>
      </c>
      <c r="G13" s="177" t="e">
        <f>+S109</f>
        <v>#DIV/0!</v>
      </c>
      <c r="H13" s="158" t="e">
        <f>+S113</f>
        <v>#DIV/0!</v>
      </c>
      <c r="I13" s="185" t="e">
        <f>+H13/F13</f>
        <v>#DIV/0!</v>
      </c>
      <c r="J13" s="186" t="e">
        <f>+S117</f>
        <v>#DIV/0!</v>
      </c>
      <c r="K13" s="159" t="e">
        <f>+S121</f>
        <v>#DIV/0!</v>
      </c>
      <c r="L13" s="170" t="e">
        <f>+S125</f>
        <v>#DIV/0!</v>
      </c>
      <c r="M13" s="159" t="e">
        <f>+S129</f>
        <v>#DIV/0!</v>
      </c>
      <c r="N13" s="248"/>
      <c r="O13" s="248"/>
      <c r="P13" s="248"/>
      <c r="Q13" s="248"/>
    </row>
    <row r="14" spans="1:106" ht="19.899999999999999" customHeight="1" thickBot="1" x14ac:dyDescent="0.3">
      <c r="B14" s="250" t="s">
        <v>197</v>
      </c>
      <c r="C14" s="174" t="e">
        <f>AVERAGE(D157:R157)</f>
        <v>#DIV/0!</v>
      </c>
      <c r="D14" s="163" t="e">
        <f>+S98</f>
        <v>#DIV/0!</v>
      </c>
      <c r="E14" s="178" t="e">
        <f>+S102</f>
        <v>#DIV/0!</v>
      </c>
      <c r="F14" s="183" t="e">
        <f>+S106</f>
        <v>#DIV/0!</v>
      </c>
      <c r="G14" s="179" t="e">
        <f>+S110</f>
        <v>#DIV/0!</v>
      </c>
      <c r="H14" s="164" t="e">
        <f>+S114</f>
        <v>#DIV/0!</v>
      </c>
      <c r="I14" s="187" t="e">
        <f>+H14/F14</f>
        <v>#DIV/0!</v>
      </c>
      <c r="J14" s="188" t="e">
        <f>+S118</f>
        <v>#DIV/0!</v>
      </c>
      <c r="K14" s="165" t="e">
        <f>+S122</f>
        <v>#DIV/0!</v>
      </c>
      <c r="L14" s="171" t="e">
        <f>+S126</f>
        <v>#DIV/0!</v>
      </c>
      <c r="M14" s="165" t="e">
        <f>+S130</f>
        <v>#DIV/0!</v>
      </c>
      <c r="N14" s="248"/>
      <c r="O14" s="248"/>
      <c r="P14" s="248"/>
      <c r="Q14" s="248"/>
    </row>
    <row r="15" spans="1:106" ht="19.899999999999999" customHeight="1" thickBot="1" x14ac:dyDescent="0.3">
      <c r="B15" s="245" t="s">
        <v>198</v>
      </c>
      <c r="C15" s="175" t="e">
        <f>+S95</f>
        <v>#DIV/0!</v>
      </c>
      <c r="D15" s="160" t="e">
        <f>+S99</f>
        <v>#DIV/0!</v>
      </c>
      <c r="E15" s="180" t="e">
        <f>+S103</f>
        <v>#DIV/0!</v>
      </c>
      <c r="F15" s="184" t="e">
        <f>+S107</f>
        <v>#DIV/0!</v>
      </c>
      <c r="G15" s="181" t="e">
        <f>+S111</f>
        <v>#DIV/0!</v>
      </c>
      <c r="H15" s="161" t="e">
        <f>+S115</f>
        <v>#DIV/0!</v>
      </c>
      <c r="I15" s="189" t="e">
        <f>+H15/F15</f>
        <v>#DIV/0!</v>
      </c>
      <c r="J15" s="190" t="e">
        <f>+S119</f>
        <v>#DIV/0!</v>
      </c>
      <c r="K15" s="162" t="e">
        <f>+S123</f>
        <v>#DIV/0!</v>
      </c>
      <c r="L15" s="172" t="e">
        <f>+S127</f>
        <v>#DIV/0!</v>
      </c>
      <c r="M15" s="162" t="e">
        <f>+S131</f>
        <v>#DIV/0!</v>
      </c>
      <c r="N15" s="248"/>
      <c r="O15" s="248"/>
      <c r="P15" s="248"/>
      <c r="Q15" s="248"/>
    </row>
    <row r="16" spans="1:106" s="248" customFormat="1" ht="15.75" thickBot="1" x14ac:dyDescent="0.3">
      <c r="A16" s="230"/>
      <c r="R16" s="230"/>
      <c r="S16" s="230"/>
      <c r="T16" s="230"/>
      <c r="U16" s="230"/>
      <c r="V16" s="230"/>
      <c r="W16" s="230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0"/>
      <c r="AN16" s="230"/>
      <c r="AO16" s="230"/>
      <c r="AP16" s="230"/>
      <c r="AQ16" s="230"/>
      <c r="AR16" s="230"/>
      <c r="AS16" s="230"/>
      <c r="AT16" s="230"/>
      <c r="AU16" s="230"/>
      <c r="AV16" s="230"/>
      <c r="AW16" s="230"/>
      <c r="AX16" s="230"/>
      <c r="AY16" s="230"/>
      <c r="AZ16" s="230"/>
      <c r="BA16" s="230"/>
      <c r="BB16" s="230"/>
      <c r="BC16" s="230"/>
      <c r="BD16" s="230"/>
      <c r="BE16" s="230"/>
      <c r="BF16" s="230"/>
      <c r="BG16" s="230"/>
      <c r="BH16" s="230"/>
      <c r="BI16" s="230"/>
      <c r="BJ16" s="230"/>
      <c r="BK16" s="230"/>
      <c r="BL16" s="230"/>
      <c r="BM16" s="230"/>
      <c r="BN16" s="230"/>
      <c r="BO16" s="230"/>
      <c r="BP16" s="230"/>
      <c r="BQ16" s="230"/>
      <c r="BR16" s="230"/>
      <c r="BS16" s="230"/>
      <c r="BT16" s="230"/>
      <c r="BU16" s="230"/>
      <c r="BV16" s="230"/>
      <c r="BW16" s="230"/>
      <c r="BX16" s="230"/>
      <c r="BY16" s="230"/>
      <c r="BZ16" s="230"/>
      <c r="CA16" s="230"/>
      <c r="CB16" s="230"/>
      <c r="CC16" s="230"/>
      <c r="CD16" s="230"/>
      <c r="CE16" s="230"/>
      <c r="CF16" s="230"/>
      <c r="CG16" s="230"/>
      <c r="CH16" s="230"/>
      <c r="CI16" s="230"/>
      <c r="CJ16" s="230"/>
      <c r="CK16" s="230"/>
      <c r="CL16" s="230"/>
      <c r="CM16" s="230"/>
      <c r="CN16" s="230"/>
      <c r="CO16" s="230"/>
      <c r="CP16" s="230"/>
      <c r="CQ16" s="230"/>
      <c r="CR16" s="230"/>
      <c r="CS16" s="230"/>
      <c r="CT16" s="230"/>
      <c r="CU16" s="230"/>
      <c r="CV16" s="230"/>
      <c r="CW16" s="230"/>
      <c r="CX16" s="230"/>
      <c r="CY16" s="230"/>
      <c r="CZ16" s="230"/>
      <c r="DA16" s="230"/>
      <c r="DB16" s="230"/>
    </row>
    <row r="17" spans="1:17" ht="32.25" thickBot="1" x14ac:dyDescent="0.3">
      <c r="B17" s="166" t="s">
        <v>130</v>
      </c>
      <c r="C17" s="312" t="s">
        <v>106</v>
      </c>
      <c r="D17" s="313"/>
      <c r="E17" s="166" t="s">
        <v>105</v>
      </c>
      <c r="F17" s="313" t="s">
        <v>110</v>
      </c>
      <c r="G17" s="313"/>
      <c r="H17" s="312" t="s">
        <v>111</v>
      </c>
      <c r="I17" s="323"/>
      <c r="J17" s="313" t="s">
        <v>112</v>
      </c>
      <c r="K17" s="313"/>
      <c r="L17" s="312" t="s">
        <v>120</v>
      </c>
      <c r="M17" s="323"/>
      <c r="N17" s="345" t="s">
        <v>126</v>
      </c>
      <c r="O17" s="346"/>
      <c r="P17" s="346"/>
      <c r="Q17" s="347"/>
    </row>
    <row r="18" spans="1:17" ht="15.75" x14ac:dyDescent="0.25">
      <c r="A18" s="230">
        <v>1</v>
      </c>
      <c r="B18" s="242" t="s">
        <v>187</v>
      </c>
      <c r="C18" s="314" t="e">
        <f>HLOOKUP($A18,$D$164:$R$170,2,FALSE)</f>
        <v>#N/A</v>
      </c>
      <c r="D18" s="314"/>
      <c r="E18" s="251" t="e">
        <f>HLOOKUP(A18,top,3,FALSE)</f>
        <v>#N/A</v>
      </c>
      <c r="F18" s="314" t="e">
        <f>HLOOKUP($A18,$D$164:$R$170,4,FALSE)</f>
        <v>#N/A</v>
      </c>
      <c r="G18" s="314"/>
      <c r="H18" s="324" t="e">
        <f>HLOOKUP($A18,$D$164:$R$170,5,FALSE)</f>
        <v>#N/A</v>
      </c>
      <c r="I18" s="325"/>
      <c r="J18" s="324" t="e">
        <f>HLOOKUP($A18,$D$164:$R$170,6,FALSE)</f>
        <v>#N/A</v>
      </c>
      <c r="K18" s="325"/>
      <c r="L18" s="324" t="e">
        <f>HLOOKUP($A18,$D$164:$R$170,7,FALSE)</f>
        <v>#N/A</v>
      </c>
      <c r="M18" s="325"/>
      <c r="N18" s="348" t="s">
        <v>125</v>
      </c>
      <c r="O18" s="349"/>
      <c r="P18" s="349"/>
      <c r="Q18" s="350"/>
    </row>
    <row r="19" spans="1:17" ht="15.75" x14ac:dyDescent="0.25">
      <c r="A19" s="230">
        <v>2</v>
      </c>
      <c r="B19" s="249" t="s">
        <v>188</v>
      </c>
      <c r="C19" s="315" t="e">
        <f t="shared" ref="C19:C20" si="4">HLOOKUP($A19,$D$164:$R$170,2,FALSE)</f>
        <v>#N/A</v>
      </c>
      <c r="D19" s="315"/>
      <c r="E19" s="252" t="e">
        <f>HLOOKUP(A19,top,3,FALSE)</f>
        <v>#N/A</v>
      </c>
      <c r="F19" s="315" t="e">
        <f t="shared" ref="F19:F20" si="5">HLOOKUP($A19,$D$164:$R$170,4,FALSE)</f>
        <v>#N/A</v>
      </c>
      <c r="G19" s="315"/>
      <c r="H19" s="326" t="e">
        <f t="shared" ref="H19:H20" si="6">HLOOKUP($A19,$D$164:$R$170,5,FALSE)</f>
        <v>#N/A</v>
      </c>
      <c r="I19" s="327"/>
      <c r="J19" s="315" t="e">
        <f t="shared" ref="J19:J20" si="7">HLOOKUP($A19,$D$164:$R$170,6,FALSE)</f>
        <v>#N/A</v>
      </c>
      <c r="K19" s="315"/>
      <c r="L19" s="326" t="e">
        <f t="shared" ref="L19:L20" si="8">HLOOKUP($A19,$D$164:$R$170,7,FALSE)</f>
        <v>#N/A</v>
      </c>
      <c r="M19" s="327"/>
      <c r="N19" s="333" t="s">
        <v>122</v>
      </c>
      <c r="O19" s="334"/>
      <c r="P19" s="334"/>
      <c r="Q19" s="335"/>
    </row>
    <row r="20" spans="1:17" ht="16.5" thickBot="1" x14ac:dyDescent="0.3">
      <c r="A20" s="230">
        <v>3</v>
      </c>
      <c r="B20" s="245" t="s">
        <v>189</v>
      </c>
      <c r="C20" s="316" t="e">
        <f t="shared" si="4"/>
        <v>#N/A</v>
      </c>
      <c r="D20" s="316"/>
      <c r="E20" s="253" t="e">
        <f>HLOOKUP(A20,top,3,FALSE)</f>
        <v>#N/A</v>
      </c>
      <c r="F20" s="316" t="e">
        <f t="shared" si="5"/>
        <v>#N/A</v>
      </c>
      <c r="G20" s="316"/>
      <c r="H20" s="328" t="e">
        <f t="shared" si="6"/>
        <v>#N/A</v>
      </c>
      <c r="I20" s="329"/>
      <c r="J20" s="316" t="e">
        <f t="shared" si="7"/>
        <v>#N/A</v>
      </c>
      <c r="K20" s="316"/>
      <c r="L20" s="328" t="e">
        <f t="shared" si="8"/>
        <v>#N/A</v>
      </c>
      <c r="M20" s="329"/>
      <c r="N20" s="333" t="s">
        <v>127</v>
      </c>
      <c r="O20" s="334"/>
      <c r="P20" s="334"/>
      <c r="Q20" s="335"/>
    </row>
    <row r="21" spans="1:17" ht="15.75" x14ac:dyDescent="0.25">
      <c r="A21" s="230">
        <v>1</v>
      </c>
      <c r="B21" s="242" t="s">
        <v>107</v>
      </c>
      <c r="C21" s="317" t="e">
        <f>HLOOKUP($A21,low,2,FALSE)</f>
        <v>#N/A</v>
      </c>
      <c r="D21" s="318"/>
      <c r="E21" s="254" t="e">
        <f>HLOOKUP(A21,low,3,FALSE)</f>
        <v>#N/A</v>
      </c>
      <c r="F21" s="317" t="e">
        <f>HLOOKUP($A21,low,4,FALSE)</f>
        <v>#N/A</v>
      </c>
      <c r="G21" s="318"/>
      <c r="H21" s="317" t="e">
        <f>HLOOKUP($A21,low,5,FALSE)</f>
        <v>#N/A</v>
      </c>
      <c r="I21" s="318"/>
      <c r="J21" s="317" t="e">
        <f>HLOOKUP($A21,low,6,FALSE)</f>
        <v>#N/A</v>
      </c>
      <c r="K21" s="318"/>
      <c r="L21" s="317" t="e">
        <f>HLOOKUP($A21,low,7,FALSE)</f>
        <v>#N/A</v>
      </c>
      <c r="M21" s="318"/>
      <c r="N21" s="333" t="s">
        <v>123</v>
      </c>
      <c r="O21" s="334"/>
      <c r="P21" s="334"/>
      <c r="Q21" s="335"/>
    </row>
    <row r="22" spans="1:17" ht="15.75" x14ac:dyDescent="0.25">
      <c r="A22" s="230">
        <v>2</v>
      </c>
      <c r="B22" s="249" t="s">
        <v>108</v>
      </c>
      <c r="C22" s="319" t="e">
        <f>HLOOKUP($A22,low,2,FALSE)</f>
        <v>#N/A</v>
      </c>
      <c r="D22" s="320"/>
      <c r="E22" s="255" t="e">
        <f>HLOOKUP(A22,low,3,FALSE)</f>
        <v>#N/A</v>
      </c>
      <c r="F22" s="319" t="e">
        <f>HLOOKUP($A22,low,4,FALSE)</f>
        <v>#N/A</v>
      </c>
      <c r="G22" s="320"/>
      <c r="H22" s="319" t="e">
        <f>HLOOKUP($A22,low,5,FALSE)</f>
        <v>#N/A</v>
      </c>
      <c r="I22" s="320"/>
      <c r="J22" s="319" t="e">
        <f>HLOOKUP($A22,low,6,FALSE)</f>
        <v>#N/A</v>
      </c>
      <c r="K22" s="320"/>
      <c r="L22" s="319" t="e">
        <f>HLOOKUP($A22,low,7,FALSE)</f>
        <v>#N/A</v>
      </c>
      <c r="M22" s="320"/>
      <c r="N22" s="333" t="s">
        <v>128</v>
      </c>
      <c r="O22" s="334"/>
      <c r="P22" s="334"/>
      <c r="Q22" s="335"/>
    </row>
    <row r="23" spans="1:17" ht="16.5" thickBot="1" x14ac:dyDescent="0.3">
      <c r="A23" s="230">
        <v>3</v>
      </c>
      <c r="B23" s="245" t="s">
        <v>109</v>
      </c>
      <c r="C23" s="321" t="e">
        <f>HLOOKUP($A23,low,2,FALSE)</f>
        <v>#N/A</v>
      </c>
      <c r="D23" s="322"/>
      <c r="E23" s="256" t="e">
        <f>HLOOKUP(A23,low,3,FALSE)</f>
        <v>#N/A</v>
      </c>
      <c r="F23" s="321" t="e">
        <f>HLOOKUP($A23,low,4,FALSE)</f>
        <v>#N/A</v>
      </c>
      <c r="G23" s="322"/>
      <c r="H23" s="321" t="e">
        <f>HLOOKUP($A23,low,5,FALSE)</f>
        <v>#N/A</v>
      </c>
      <c r="I23" s="322"/>
      <c r="J23" s="321" t="e">
        <f>HLOOKUP($A23,low,6,FALSE)</f>
        <v>#N/A</v>
      </c>
      <c r="K23" s="322"/>
      <c r="L23" s="321" t="e">
        <f>HLOOKUP($A23,low,7,FALSE)</f>
        <v>#N/A</v>
      </c>
      <c r="M23" s="322"/>
      <c r="N23" s="336" t="s">
        <v>124</v>
      </c>
      <c r="O23" s="337"/>
      <c r="P23" s="337"/>
      <c r="Q23" s="338"/>
    </row>
    <row r="24" spans="1:17" s="257" customFormat="1" x14ac:dyDescent="0.25"/>
    <row r="25" spans="1:17" s="257" customFormat="1" x14ac:dyDescent="0.25"/>
    <row r="26" spans="1:17" s="257" customFormat="1" x14ac:dyDescent="0.25"/>
    <row r="27" spans="1:17" s="257" customFormat="1" x14ac:dyDescent="0.25"/>
    <row r="28" spans="1:17" s="257" customFormat="1" x14ac:dyDescent="0.25"/>
    <row r="29" spans="1:17" s="257" customFormat="1" x14ac:dyDescent="0.25"/>
    <row r="30" spans="1:17" s="257" customFormat="1" x14ac:dyDescent="0.25"/>
    <row r="31" spans="1:17" s="257" customFormat="1" x14ac:dyDescent="0.25"/>
    <row r="32" spans="1:17" s="257" customFormat="1" x14ac:dyDescent="0.25"/>
    <row r="33" s="257" customFormat="1" x14ac:dyDescent="0.25"/>
    <row r="34" s="257" customFormat="1" x14ac:dyDescent="0.25"/>
    <row r="35" s="257" customFormat="1" x14ac:dyDescent="0.25"/>
    <row r="36" s="257" customFormat="1" x14ac:dyDescent="0.25"/>
    <row r="37" s="257" customFormat="1" x14ac:dyDescent="0.25"/>
    <row r="38" s="257" customFormat="1" x14ac:dyDescent="0.25"/>
    <row r="39" s="257" customFormat="1" x14ac:dyDescent="0.25"/>
    <row r="40" s="257" customFormat="1" x14ac:dyDescent="0.25"/>
    <row r="41" s="257" customFormat="1" x14ac:dyDescent="0.25"/>
    <row r="42" s="257" customFormat="1" x14ac:dyDescent="0.25"/>
    <row r="43" s="257" customFormat="1" x14ac:dyDescent="0.25"/>
    <row r="44" s="257" customFormat="1" x14ac:dyDescent="0.25"/>
    <row r="45" s="257" customFormat="1" x14ac:dyDescent="0.25"/>
    <row r="46" s="257" customFormat="1" x14ac:dyDescent="0.25"/>
    <row r="47" s="257" customFormat="1" x14ac:dyDescent="0.25"/>
    <row r="48" s="257" customFormat="1" x14ac:dyDescent="0.25"/>
    <row r="49" spans="3:18" s="257" customFormat="1" x14ac:dyDescent="0.25"/>
    <row r="50" spans="3:18" s="257" customFormat="1" x14ac:dyDescent="0.25"/>
    <row r="51" spans="3:18" s="257" customFormat="1" x14ac:dyDescent="0.25"/>
    <row r="52" spans="3:18" s="257" customFormat="1" x14ac:dyDescent="0.25"/>
    <row r="53" spans="3:18" s="257" customFormat="1" x14ac:dyDescent="0.25"/>
    <row r="54" spans="3:18" s="257" customFormat="1" x14ac:dyDescent="0.25"/>
    <row r="55" spans="3:18" s="257" customFormat="1" x14ac:dyDescent="0.25"/>
    <row r="56" spans="3:18" s="257" customFormat="1" x14ac:dyDescent="0.25"/>
    <row r="57" spans="3:18" s="257" customFormat="1" x14ac:dyDescent="0.25"/>
    <row r="58" spans="3:18" s="257" customFormat="1" ht="18.75" x14ac:dyDescent="0.25">
      <c r="D58" s="310" t="s">
        <v>60</v>
      </c>
      <c r="E58" s="310"/>
      <c r="F58" s="310"/>
      <c r="G58" s="310"/>
      <c r="H58" s="310"/>
      <c r="I58" s="311" t="s">
        <v>61</v>
      </c>
      <c r="J58" s="311"/>
      <c r="K58" s="311"/>
      <c r="L58" s="311"/>
      <c r="M58" s="311"/>
      <c r="N58" s="311" t="s">
        <v>62</v>
      </c>
      <c r="O58" s="311"/>
      <c r="P58" s="311"/>
      <c r="Q58" s="311"/>
      <c r="R58" s="311"/>
    </row>
    <row r="59" spans="3:18" s="257" customFormat="1" ht="18.75" x14ac:dyDescent="0.25">
      <c r="C59" s="276" t="s">
        <v>43</v>
      </c>
      <c r="D59" s="277" t="s">
        <v>38</v>
      </c>
      <c r="E59" s="277" t="s">
        <v>39</v>
      </c>
      <c r="F59" s="277" t="s">
        <v>40</v>
      </c>
      <c r="G59" s="277" t="s">
        <v>41</v>
      </c>
      <c r="H59" s="277" t="s">
        <v>42</v>
      </c>
      <c r="I59" s="277" t="s">
        <v>38</v>
      </c>
      <c r="J59" s="277" t="s">
        <v>39</v>
      </c>
      <c r="K59" s="277" t="s">
        <v>40</v>
      </c>
      <c r="L59" s="277" t="s">
        <v>41</v>
      </c>
      <c r="M59" s="277" t="s">
        <v>42</v>
      </c>
      <c r="N59" s="277" t="s">
        <v>38</v>
      </c>
      <c r="O59" s="277" t="s">
        <v>39</v>
      </c>
      <c r="P59" s="277" t="s">
        <v>40</v>
      </c>
      <c r="Q59" s="277" t="s">
        <v>41</v>
      </c>
      <c r="R59" s="277" t="s">
        <v>42</v>
      </c>
    </row>
    <row r="60" spans="3:18" s="257" customFormat="1" ht="15.75" x14ac:dyDescent="0.25">
      <c r="C60" s="278" t="s">
        <v>12</v>
      </c>
      <c r="D60" s="257">
        <f>+'All Results'!C6</f>
        <v>0</v>
      </c>
      <c r="E60" s="257">
        <f>+'All Results'!D6</f>
        <v>0</v>
      </c>
      <c r="F60" s="257">
        <f>+'All Results'!E6</f>
        <v>0</v>
      </c>
      <c r="G60" s="257">
        <f>+'All Results'!F6</f>
        <v>0</v>
      </c>
      <c r="H60" s="257">
        <f>+'All Results'!G6</f>
        <v>0</v>
      </c>
      <c r="I60" s="257">
        <f>+'All Results'!H6</f>
        <v>0</v>
      </c>
      <c r="J60" s="257">
        <f>+'All Results'!I6</f>
        <v>0</v>
      </c>
      <c r="K60" s="257">
        <f>+'All Results'!J6</f>
        <v>0</v>
      </c>
      <c r="L60" s="257">
        <f>+'All Results'!K6</f>
        <v>0</v>
      </c>
      <c r="M60" s="257">
        <f>+'All Results'!L6</f>
        <v>0</v>
      </c>
      <c r="N60" s="257">
        <f>+'All Results'!M6</f>
        <v>0</v>
      </c>
      <c r="O60" s="257">
        <f>+'All Results'!N6</f>
        <v>0</v>
      </c>
      <c r="P60" s="257">
        <f>+'All Results'!O6</f>
        <v>0</v>
      </c>
      <c r="Q60" s="257">
        <f>+'All Results'!P6</f>
        <v>0</v>
      </c>
      <c r="R60" s="257">
        <f>+'All Results'!Q6</f>
        <v>0</v>
      </c>
    </row>
    <row r="61" spans="3:18" s="257" customFormat="1" ht="15.75" x14ac:dyDescent="0.25">
      <c r="C61" s="278" t="s">
        <v>13</v>
      </c>
      <c r="D61" s="257">
        <f>+'All Results'!C7</f>
        <v>0</v>
      </c>
      <c r="E61" s="257">
        <f>+'All Results'!D7</f>
        <v>0</v>
      </c>
      <c r="F61" s="257">
        <f>+'All Results'!E7</f>
        <v>0</v>
      </c>
      <c r="G61" s="257">
        <f>+'All Results'!F7</f>
        <v>0</v>
      </c>
      <c r="H61" s="257">
        <f>+'All Results'!G7</f>
        <v>0</v>
      </c>
      <c r="I61" s="257">
        <f>+'All Results'!H7</f>
        <v>0</v>
      </c>
      <c r="J61" s="257">
        <f>+'All Results'!I7</f>
        <v>0</v>
      </c>
      <c r="K61" s="257">
        <f>+'All Results'!J7</f>
        <v>0</v>
      </c>
      <c r="L61" s="257">
        <f>+'All Results'!K7</f>
        <v>0</v>
      </c>
      <c r="M61" s="257">
        <f>+'All Results'!L7</f>
        <v>0</v>
      </c>
      <c r="N61" s="257">
        <f>+'All Results'!M7</f>
        <v>0</v>
      </c>
      <c r="O61" s="257">
        <f>+'All Results'!N7</f>
        <v>0</v>
      </c>
      <c r="P61" s="257">
        <f>+'All Results'!O7</f>
        <v>0</v>
      </c>
      <c r="Q61" s="257">
        <f>+'All Results'!P7</f>
        <v>0</v>
      </c>
      <c r="R61" s="257">
        <f>+'All Results'!Q7</f>
        <v>0</v>
      </c>
    </row>
    <row r="62" spans="3:18" s="257" customFormat="1" ht="15.75" x14ac:dyDescent="0.25">
      <c r="C62" s="278" t="s">
        <v>11</v>
      </c>
      <c r="D62" s="257">
        <f>+'All Results'!C8</f>
        <v>0</v>
      </c>
      <c r="E62" s="257">
        <f>+'All Results'!D8</f>
        <v>0</v>
      </c>
      <c r="F62" s="257">
        <f>+'All Results'!E8</f>
        <v>0</v>
      </c>
      <c r="G62" s="257">
        <f>+'All Results'!F8</f>
        <v>0</v>
      </c>
      <c r="H62" s="257">
        <f>+'All Results'!G8</f>
        <v>0</v>
      </c>
      <c r="I62" s="257">
        <f>+'All Results'!H8</f>
        <v>0</v>
      </c>
      <c r="J62" s="257">
        <f>+'All Results'!I8</f>
        <v>0</v>
      </c>
      <c r="K62" s="257">
        <f>+'All Results'!J8</f>
        <v>0</v>
      </c>
      <c r="L62" s="257">
        <f>+'All Results'!K8</f>
        <v>0</v>
      </c>
      <c r="M62" s="257">
        <f>+'All Results'!L8</f>
        <v>0</v>
      </c>
      <c r="N62" s="257">
        <f>+'All Results'!M8</f>
        <v>0</v>
      </c>
      <c r="O62" s="257">
        <f>+'All Results'!N8</f>
        <v>0</v>
      </c>
      <c r="P62" s="257">
        <f>+'All Results'!O8</f>
        <v>0</v>
      </c>
      <c r="Q62" s="257">
        <f>+'All Results'!P8</f>
        <v>0</v>
      </c>
      <c r="R62" s="257">
        <f>+'All Results'!Q8</f>
        <v>0</v>
      </c>
    </row>
    <row r="63" spans="3:18" s="257" customFormat="1" ht="15.75" x14ac:dyDescent="0.25">
      <c r="C63" s="278" t="s">
        <v>18</v>
      </c>
      <c r="D63" s="257">
        <f>+'All Results'!C9</f>
        <v>0</v>
      </c>
      <c r="E63" s="257">
        <f>+'All Results'!D9</f>
        <v>0</v>
      </c>
      <c r="F63" s="257">
        <f>+'All Results'!E9</f>
        <v>0</v>
      </c>
      <c r="G63" s="257">
        <f>+'All Results'!F9</f>
        <v>0</v>
      </c>
      <c r="H63" s="257">
        <f>+'All Results'!G9</f>
        <v>0</v>
      </c>
      <c r="I63" s="257">
        <f>+'All Results'!H9</f>
        <v>0</v>
      </c>
      <c r="J63" s="257">
        <f>+'All Results'!I9</f>
        <v>0</v>
      </c>
      <c r="K63" s="257">
        <f>+'All Results'!J9</f>
        <v>0</v>
      </c>
      <c r="L63" s="257">
        <f>+'All Results'!K9</f>
        <v>0</v>
      </c>
      <c r="M63" s="257">
        <f>+'All Results'!L9</f>
        <v>0</v>
      </c>
      <c r="N63" s="257">
        <f>+'All Results'!M9</f>
        <v>0</v>
      </c>
      <c r="O63" s="257">
        <f>+'All Results'!N9</f>
        <v>0</v>
      </c>
      <c r="P63" s="257">
        <f>+'All Results'!O9</f>
        <v>0</v>
      </c>
      <c r="Q63" s="257">
        <f>+'All Results'!P9</f>
        <v>0</v>
      </c>
      <c r="R63" s="257">
        <f>+'All Results'!Q9</f>
        <v>0</v>
      </c>
    </row>
    <row r="64" spans="3:18" s="257" customFormat="1" ht="15.75" x14ac:dyDescent="0.25">
      <c r="C64" s="278" t="s">
        <v>21</v>
      </c>
      <c r="D64" s="257">
        <f>+'All Results'!C10</f>
        <v>0</v>
      </c>
      <c r="E64" s="257">
        <f>+'All Results'!D10</f>
        <v>0</v>
      </c>
      <c r="F64" s="257">
        <f>+'All Results'!E10</f>
        <v>0</v>
      </c>
      <c r="G64" s="257">
        <f>+'All Results'!F10</f>
        <v>0</v>
      </c>
      <c r="H64" s="257">
        <f>+'All Results'!G10</f>
        <v>0</v>
      </c>
      <c r="I64" s="257">
        <f>+'All Results'!H10</f>
        <v>0</v>
      </c>
      <c r="J64" s="257">
        <f>+'All Results'!I10</f>
        <v>0</v>
      </c>
      <c r="K64" s="257">
        <f>+'All Results'!J10</f>
        <v>0</v>
      </c>
      <c r="L64" s="257">
        <f>+'All Results'!K10</f>
        <v>0</v>
      </c>
      <c r="M64" s="257">
        <f>+'All Results'!L10</f>
        <v>0</v>
      </c>
      <c r="N64" s="257">
        <f>+'All Results'!M10</f>
        <v>0</v>
      </c>
      <c r="O64" s="257">
        <f>+'All Results'!N10</f>
        <v>0</v>
      </c>
      <c r="P64" s="257">
        <f>+'All Results'!O10</f>
        <v>0</v>
      </c>
      <c r="Q64" s="257">
        <f>+'All Results'!P10</f>
        <v>0</v>
      </c>
      <c r="R64" s="257">
        <f>+'All Results'!Q10</f>
        <v>0</v>
      </c>
    </row>
    <row r="65" spans="3:18" s="257" customFormat="1" ht="15.75" x14ac:dyDescent="0.25">
      <c r="C65" s="278" t="s">
        <v>118</v>
      </c>
      <c r="D65" s="257">
        <f>+'All Results'!C11</f>
        <v>0</v>
      </c>
      <c r="E65" s="257">
        <f>+'All Results'!D11</f>
        <v>0</v>
      </c>
      <c r="F65" s="257">
        <f>+'All Results'!E11</f>
        <v>0</v>
      </c>
      <c r="G65" s="257">
        <f>+'All Results'!F11</f>
        <v>0</v>
      </c>
      <c r="H65" s="257">
        <f>+'All Results'!G11</f>
        <v>0</v>
      </c>
      <c r="I65" s="257">
        <f>+'All Results'!H11</f>
        <v>0</v>
      </c>
      <c r="J65" s="257">
        <f>+'All Results'!I11</f>
        <v>0</v>
      </c>
      <c r="K65" s="257">
        <f>+'All Results'!J11</f>
        <v>0</v>
      </c>
      <c r="L65" s="257">
        <f>+'All Results'!K11</f>
        <v>0</v>
      </c>
      <c r="M65" s="257">
        <f>+'All Results'!L11</f>
        <v>0</v>
      </c>
      <c r="N65" s="257">
        <f>+'All Results'!M11</f>
        <v>0</v>
      </c>
      <c r="O65" s="257">
        <f>+'All Results'!N11</f>
        <v>0</v>
      </c>
      <c r="P65" s="257">
        <f>+'All Results'!O11</f>
        <v>0</v>
      </c>
      <c r="Q65" s="257">
        <f>+'All Results'!P11</f>
        <v>0</v>
      </c>
      <c r="R65" s="257">
        <f>+'All Results'!Q11</f>
        <v>0</v>
      </c>
    </row>
    <row r="66" spans="3:18" s="257" customFormat="1" ht="15.75" x14ac:dyDescent="0.25">
      <c r="C66" s="276" t="s">
        <v>46</v>
      </c>
      <c r="D66" s="257">
        <f>+'All Results'!C12</f>
        <v>0</v>
      </c>
      <c r="E66" s="257">
        <f>+'All Results'!D12</f>
        <v>0</v>
      </c>
      <c r="F66" s="257">
        <f>+'All Results'!E12</f>
        <v>0</v>
      </c>
      <c r="G66" s="257">
        <f>+'All Results'!F12</f>
        <v>0</v>
      </c>
      <c r="H66" s="257">
        <f>+'All Results'!G12</f>
        <v>0</v>
      </c>
      <c r="I66" s="257">
        <f>+'All Results'!H12</f>
        <v>0</v>
      </c>
      <c r="J66" s="257">
        <f>+'All Results'!I12</f>
        <v>0</v>
      </c>
      <c r="K66" s="257">
        <f>+'All Results'!J12</f>
        <v>0</v>
      </c>
      <c r="L66" s="257">
        <f>+'All Results'!K12</f>
        <v>0</v>
      </c>
      <c r="M66" s="257">
        <f>+'All Results'!L12</f>
        <v>0</v>
      </c>
      <c r="N66" s="257">
        <f>+'All Results'!M12</f>
        <v>0</v>
      </c>
      <c r="O66" s="257">
        <f>+'All Results'!N12</f>
        <v>0</v>
      </c>
      <c r="P66" s="257">
        <f>+'All Results'!O12</f>
        <v>0</v>
      </c>
      <c r="Q66" s="257">
        <f>+'All Results'!P12</f>
        <v>0</v>
      </c>
      <c r="R66" s="257">
        <f>+'All Results'!Q12</f>
        <v>0</v>
      </c>
    </row>
    <row r="67" spans="3:18" s="257" customFormat="1" ht="15.75" x14ac:dyDescent="0.25">
      <c r="C67" s="278" t="s">
        <v>44</v>
      </c>
      <c r="D67" s="257">
        <f>+'All Results'!C13</f>
        <v>0</v>
      </c>
      <c r="E67" s="257">
        <f>+'All Results'!D13</f>
        <v>0</v>
      </c>
      <c r="F67" s="257">
        <f>+'All Results'!E13</f>
        <v>0</v>
      </c>
      <c r="G67" s="257">
        <f>+'All Results'!F13</f>
        <v>0</v>
      </c>
      <c r="H67" s="257">
        <f>+'All Results'!G13</f>
        <v>0</v>
      </c>
      <c r="I67" s="257">
        <f>+'All Results'!H13</f>
        <v>0</v>
      </c>
      <c r="J67" s="257">
        <f>+'All Results'!I13</f>
        <v>0</v>
      </c>
      <c r="K67" s="257">
        <f>+'All Results'!J13</f>
        <v>0</v>
      </c>
      <c r="L67" s="257">
        <f>+'All Results'!K13</f>
        <v>0</v>
      </c>
      <c r="M67" s="257">
        <f>+'All Results'!L13</f>
        <v>0</v>
      </c>
      <c r="N67" s="257">
        <f>+'All Results'!M13</f>
        <v>0</v>
      </c>
      <c r="O67" s="257">
        <f>+'All Results'!N13</f>
        <v>0</v>
      </c>
      <c r="P67" s="257">
        <f>+'All Results'!O13</f>
        <v>0</v>
      </c>
      <c r="Q67" s="257">
        <f>+'All Results'!P13</f>
        <v>0</v>
      </c>
      <c r="R67" s="257">
        <f>+'All Results'!Q13</f>
        <v>0</v>
      </c>
    </row>
    <row r="68" spans="3:18" s="257" customFormat="1" ht="15.75" x14ac:dyDescent="0.25">
      <c r="C68" s="278" t="s">
        <v>45</v>
      </c>
      <c r="D68" s="257">
        <f>+'All Results'!C14</f>
        <v>0</v>
      </c>
      <c r="E68" s="257">
        <f>+'All Results'!D14</f>
        <v>0</v>
      </c>
      <c r="F68" s="257">
        <f>+'All Results'!E14</f>
        <v>0</v>
      </c>
      <c r="G68" s="257">
        <f>+'All Results'!F14</f>
        <v>0</v>
      </c>
      <c r="H68" s="257">
        <f>+'All Results'!G14</f>
        <v>0</v>
      </c>
      <c r="I68" s="257">
        <f>+'All Results'!H14</f>
        <v>0</v>
      </c>
      <c r="J68" s="257">
        <f>+'All Results'!I14</f>
        <v>0</v>
      </c>
      <c r="K68" s="257">
        <f>+'All Results'!J14</f>
        <v>0</v>
      </c>
      <c r="L68" s="257">
        <f>+'All Results'!K14</f>
        <v>0</v>
      </c>
      <c r="M68" s="257">
        <f>+'All Results'!L14</f>
        <v>0</v>
      </c>
      <c r="N68" s="257">
        <f>+'All Results'!M14</f>
        <v>0</v>
      </c>
      <c r="O68" s="257">
        <f>+'All Results'!N14</f>
        <v>0</v>
      </c>
      <c r="P68" s="257">
        <f>+'All Results'!O14</f>
        <v>0</v>
      </c>
      <c r="Q68" s="257">
        <f>+'All Results'!P14</f>
        <v>0</v>
      </c>
      <c r="R68" s="257">
        <f>+'All Results'!Q14</f>
        <v>0</v>
      </c>
    </row>
    <row r="69" spans="3:18" s="257" customFormat="1" ht="15.75" x14ac:dyDescent="0.25">
      <c r="C69" s="276" t="s">
        <v>47</v>
      </c>
      <c r="D69" s="257">
        <f>+'All Results'!C15</f>
        <v>0</v>
      </c>
      <c r="E69" s="257">
        <f>+'All Results'!D15</f>
        <v>0</v>
      </c>
      <c r="F69" s="257">
        <f>+'All Results'!E15</f>
        <v>0</v>
      </c>
      <c r="G69" s="257">
        <f>+'All Results'!F15</f>
        <v>0</v>
      </c>
      <c r="H69" s="257">
        <f>+'All Results'!G15</f>
        <v>0</v>
      </c>
      <c r="I69" s="257">
        <f>+'All Results'!H15</f>
        <v>0</v>
      </c>
      <c r="J69" s="257">
        <f>+'All Results'!I15</f>
        <v>0</v>
      </c>
      <c r="K69" s="257">
        <f>+'All Results'!J15</f>
        <v>0</v>
      </c>
      <c r="L69" s="257">
        <f>+'All Results'!K15</f>
        <v>0</v>
      </c>
      <c r="M69" s="257">
        <f>+'All Results'!L15</f>
        <v>0</v>
      </c>
      <c r="N69" s="257">
        <f>+'All Results'!M15</f>
        <v>0</v>
      </c>
      <c r="O69" s="257">
        <f>+'All Results'!N15</f>
        <v>0</v>
      </c>
      <c r="P69" s="257">
        <f>+'All Results'!O15</f>
        <v>0</v>
      </c>
      <c r="Q69" s="257">
        <f>+'All Results'!P15</f>
        <v>0</v>
      </c>
      <c r="R69" s="257">
        <f>+'All Results'!Q15</f>
        <v>0</v>
      </c>
    </row>
    <row r="70" spans="3:18" s="257" customFormat="1" ht="15.75" x14ac:dyDescent="0.25">
      <c r="C70" s="278" t="s">
        <v>49</v>
      </c>
      <c r="D70" s="257">
        <f>+'All Results'!C16</f>
        <v>0</v>
      </c>
      <c r="E70" s="257">
        <f>+'All Results'!D16</f>
        <v>0</v>
      </c>
      <c r="F70" s="257">
        <f>+'All Results'!E16</f>
        <v>0</v>
      </c>
      <c r="G70" s="257">
        <f>+'All Results'!F16</f>
        <v>0</v>
      </c>
      <c r="H70" s="257">
        <f>+'All Results'!G16</f>
        <v>0</v>
      </c>
      <c r="I70" s="257">
        <f>+'All Results'!H16</f>
        <v>0</v>
      </c>
      <c r="J70" s="257">
        <f>+'All Results'!I16</f>
        <v>0</v>
      </c>
      <c r="K70" s="257">
        <f>+'All Results'!J16</f>
        <v>0</v>
      </c>
      <c r="L70" s="257">
        <f>+'All Results'!K16</f>
        <v>0</v>
      </c>
      <c r="M70" s="257">
        <f>+'All Results'!L16</f>
        <v>0</v>
      </c>
      <c r="N70" s="257">
        <f>+'All Results'!M16</f>
        <v>0</v>
      </c>
      <c r="O70" s="257">
        <f>+'All Results'!N16</f>
        <v>0</v>
      </c>
      <c r="P70" s="257">
        <f>+'All Results'!O16</f>
        <v>0</v>
      </c>
      <c r="Q70" s="257">
        <f>+'All Results'!P16</f>
        <v>0</v>
      </c>
      <c r="R70" s="257">
        <f>+'All Results'!Q16</f>
        <v>0</v>
      </c>
    </row>
    <row r="71" spans="3:18" s="257" customFormat="1" ht="15.75" x14ac:dyDescent="0.25">
      <c r="C71" s="278" t="s">
        <v>50</v>
      </c>
      <c r="D71" s="257">
        <f>+'All Results'!C17</f>
        <v>0</v>
      </c>
      <c r="E71" s="257">
        <f>+'All Results'!D17</f>
        <v>0</v>
      </c>
      <c r="F71" s="257">
        <f>+'All Results'!E17</f>
        <v>0</v>
      </c>
      <c r="G71" s="257">
        <f>+'All Results'!F17</f>
        <v>0</v>
      </c>
      <c r="H71" s="257">
        <f>+'All Results'!G17</f>
        <v>0</v>
      </c>
      <c r="I71" s="257">
        <f>+'All Results'!H17</f>
        <v>0</v>
      </c>
      <c r="J71" s="257">
        <f>+'All Results'!I17</f>
        <v>0</v>
      </c>
      <c r="K71" s="257">
        <f>+'All Results'!J17</f>
        <v>0</v>
      </c>
      <c r="L71" s="257">
        <f>+'All Results'!K17</f>
        <v>0</v>
      </c>
      <c r="M71" s="257">
        <f>+'All Results'!L17</f>
        <v>0</v>
      </c>
      <c r="N71" s="257">
        <f>+'All Results'!M17</f>
        <v>0</v>
      </c>
      <c r="O71" s="257">
        <f>+'All Results'!N17</f>
        <v>0</v>
      </c>
      <c r="P71" s="257">
        <f>+'All Results'!O17</f>
        <v>0</v>
      </c>
      <c r="Q71" s="257">
        <f>+'All Results'!P17</f>
        <v>0</v>
      </c>
      <c r="R71" s="257">
        <f>+'All Results'!Q17</f>
        <v>0</v>
      </c>
    </row>
    <row r="72" spans="3:18" s="257" customFormat="1" ht="15.75" x14ac:dyDescent="0.25">
      <c r="C72" s="278" t="s">
        <v>51</v>
      </c>
      <c r="D72" s="257">
        <f>+'All Results'!C18</f>
        <v>0</v>
      </c>
      <c r="E72" s="257">
        <f>+'All Results'!D18</f>
        <v>0</v>
      </c>
      <c r="F72" s="257">
        <f>+'All Results'!E18</f>
        <v>0</v>
      </c>
      <c r="G72" s="257">
        <f>+'All Results'!F18</f>
        <v>0</v>
      </c>
      <c r="H72" s="257">
        <f>+'All Results'!G18</f>
        <v>0</v>
      </c>
      <c r="I72" s="257">
        <f>+'All Results'!H18</f>
        <v>0</v>
      </c>
      <c r="J72" s="257">
        <f>+'All Results'!I18</f>
        <v>0</v>
      </c>
      <c r="K72" s="257">
        <f>+'All Results'!J18</f>
        <v>0</v>
      </c>
      <c r="L72" s="257">
        <f>+'All Results'!K18</f>
        <v>0</v>
      </c>
      <c r="M72" s="257">
        <f>+'All Results'!L18</f>
        <v>0</v>
      </c>
      <c r="N72" s="257">
        <f>+'All Results'!M18</f>
        <v>0</v>
      </c>
      <c r="O72" s="257">
        <f>+'All Results'!N18</f>
        <v>0</v>
      </c>
      <c r="P72" s="257">
        <f>+'All Results'!O18</f>
        <v>0</v>
      </c>
      <c r="Q72" s="257">
        <f>+'All Results'!P18</f>
        <v>0</v>
      </c>
      <c r="R72" s="257">
        <f>+'All Results'!Q18</f>
        <v>0</v>
      </c>
    </row>
    <row r="73" spans="3:18" s="257" customFormat="1" ht="15.75" x14ac:dyDescent="0.25">
      <c r="C73" s="276" t="s">
        <v>52</v>
      </c>
      <c r="D73" s="257">
        <f>+'All Results'!C19</f>
        <v>0</v>
      </c>
      <c r="E73" s="257">
        <f>+'All Results'!D19</f>
        <v>0</v>
      </c>
      <c r="F73" s="257">
        <f>+'All Results'!E19</f>
        <v>0</v>
      </c>
      <c r="G73" s="257">
        <f>+'All Results'!F19</f>
        <v>0</v>
      </c>
      <c r="H73" s="257">
        <f>+'All Results'!G19</f>
        <v>0</v>
      </c>
      <c r="I73" s="257">
        <f>+'All Results'!H19</f>
        <v>0</v>
      </c>
      <c r="J73" s="257">
        <f>+'All Results'!I19</f>
        <v>0</v>
      </c>
      <c r="K73" s="257">
        <f>+'All Results'!J19</f>
        <v>0</v>
      </c>
      <c r="L73" s="257">
        <f>+'All Results'!K19</f>
        <v>0</v>
      </c>
      <c r="M73" s="257">
        <f>+'All Results'!L19</f>
        <v>0</v>
      </c>
      <c r="N73" s="257">
        <f>+'All Results'!M19</f>
        <v>0</v>
      </c>
      <c r="O73" s="257">
        <f>+'All Results'!N19</f>
        <v>0</v>
      </c>
      <c r="P73" s="257">
        <f>+'All Results'!O19</f>
        <v>0</v>
      </c>
      <c r="Q73" s="257">
        <f>+'All Results'!P19</f>
        <v>0</v>
      </c>
      <c r="R73" s="257">
        <f>+'All Results'!Q19</f>
        <v>0</v>
      </c>
    </row>
    <row r="74" spans="3:18" s="257" customFormat="1" ht="15.75" x14ac:dyDescent="0.25">
      <c r="C74" s="276" t="s">
        <v>55</v>
      </c>
      <c r="D74" s="257">
        <f>+'All Results'!C20</f>
        <v>0</v>
      </c>
      <c r="E74" s="257">
        <f>+'All Results'!D20</f>
        <v>0</v>
      </c>
      <c r="F74" s="257">
        <f>+'All Results'!E20</f>
        <v>0</v>
      </c>
      <c r="G74" s="257">
        <f>+'All Results'!F20</f>
        <v>0</v>
      </c>
      <c r="H74" s="257">
        <f>+'All Results'!G20</f>
        <v>0</v>
      </c>
      <c r="I74" s="257">
        <f>+'All Results'!H20</f>
        <v>0</v>
      </c>
      <c r="J74" s="257">
        <f>+'All Results'!I20</f>
        <v>0</v>
      </c>
      <c r="K74" s="257">
        <f>+'All Results'!J20</f>
        <v>0</v>
      </c>
      <c r="L74" s="257">
        <f>+'All Results'!K20</f>
        <v>0</v>
      </c>
      <c r="M74" s="257">
        <f>+'All Results'!L20</f>
        <v>0</v>
      </c>
      <c r="N74" s="257">
        <f>+'All Results'!M20</f>
        <v>0</v>
      </c>
      <c r="O74" s="257">
        <f>+'All Results'!N20</f>
        <v>0</v>
      </c>
      <c r="P74" s="257">
        <f>+'All Results'!O20</f>
        <v>0</v>
      </c>
      <c r="Q74" s="257">
        <f>+'All Results'!P20</f>
        <v>0</v>
      </c>
      <c r="R74" s="257">
        <f>+'All Results'!Q20</f>
        <v>0</v>
      </c>
    </row>
    <row r="75" spans="3:18" s="257" customFormat="1" ht="15.75" x14ac:dyDescent="0.25">
      <c r="C75" s="278" t="s">
        <v>48</v>
      </c>
      <c r="D75" s="257">
        <f>+'All Results'!C21</f>
        <v>0</v>
      </c>
      <c r="E75" s="257">
        <f>+'All Results'!D21</f>
        <v>0</v>
      </c>
      <c r="F75" s="257">
        <f>+'All Results'!E21</f>
        <v>0</v>
      </c>
      <c r="G75" s="257">
        <f>+'All Results'!F21</f>
        <v>0</v>
      </c>
      <c r="H75" s="257">
        <f>+'All Results'!G21</f>
        <v>0</v>
      </c>
      <c r="I75" s="257">
        <f>+'All Results'!H21</f>
        <v>0</v>
      </c>
      <c r="J75" s="257">
        <f>+'All Results'!I21</f>
        <v>0</v>
      </c>
      <c r="K75" s="257">
        <f>+'All Results'!J21</f>
        <v>0</v>
      </c>
      <c r="L75" s="257">
        <f>+'All Results'!K21</f>
        <v>0</v>
      </c>
      <c r="M75" s="257">
        <f>+'All Results'!L21</f>
        <v>0</v>
      </c>
      <c r="N75" s="257">
        <f>+'All Results'!M21</f>
        <v>0</v>
      </c>
      <c r="O75" s="257">
        <f>+'All Results'!N21</f>
        <v>0</v>
      </c>
      <c r="P75" s="257">
        <f>+'All Results'!O21</f>
        <v>0</v>
      </c>
      <c r="Q75" s="257">
        <f>+'All Results'!P21</f>
        <v>0</v>
      </c>
      <c r="R75" s="257">
        <f>+'All Results'!Q21</f>
        <v>0</v>
      </c>
    </row>
    <row r="76" spans="3:18" s="257" customFormat="1" ht="15.75" x14ac:dyDescent="0.25">
      <c r="C76" s="278" t="s">
        <v>53</v>
      </c>
      <c r="D76" s="257">
        <f>+'All Results'!C22</f>
        <v>0</v>
      </c>
      <c r="E76" s="257">
        <f>+'All Results'!D22</f>
        <v>0</v>
      </c>
      <c r="F76" s="257">
        <f>+'All Results'!E22</f>
        <v>0</v>
      </c>
      <c r="G76" s="257">
        <f>+'All Results'!F22</f>
        <v>0</v>
      </c>
      <c r="H76" s="257">
        <f>+'All Results'!G22</f>
        <v>0</v>
      </c>
      <c r="I76" s="257">
        <f>+'All Results'!H22</f>
        <v>0</v>
      </c>
      <c r="J76" s="257">
        <f>+'All Results'!I22</f>
        <v>0</v>
      </c>
      <c r="K76" s="257">
        <f>+'All Results'!J22</f>
        <v>0</v>
      </c>
      <c r="L76" s="257">
        <f>+'All Results'!K22</f>
        <v>0</v>
      </c>
      <c r="M76" s="257">
        <f>+'All Results'!L22</f>
        <v>0</v>
      </c>
      <c r="N76" s="257">
        <f>+'All Results'!M22</f>
        <v>0</v>
      </c>
      <c r="O76" s="257">
        <f>+'All Results'!N22</f>
        <v>0</v>
      </c>
      <c r="P76" s="257">
        <f>+'All Results'!O22</f>
        <v>0</v>
      </c>
      <c r="Q76" s="257">
        <f>+'All Results'!P22</f>
        <v>0</v>
      </c>
      <c r="R76" s="257">
        <f>+'All Results'!Q22</f>
        <v>0</v>
      </c>
    </row>
    <row r="77" spans="3:18" s="257" customFormat="1" ht="15.75" x14ac:dyDescent="0.25">
      <c r="C77" s="278" t="s">
        <v>54</v>
      </c>
      <c r="D77" s="257">
        <f>+'All Results'!C23</f>
        <v>0</v>
      </c>
      <c r="E77" s="257">
        <f>+'All Results'!D23</f>
        <v>0</v>
      </c>
      <c r="F77" s="257">
        <f>+'All Results'!E23</f>
        <v>0</v>
      </c>
      <c r="G77" s="257">
        <f>+'All Results'!F23</f>
        <v>0</v>
      </c>
      <c r="H77" s="257">
        <f>+'All Results'!G23</f>
        <v>0</v>
      </c>
      <c r="I77" s="257">
        <f>+'All Results'!H23</f>
        <v>0</v>
      </c>
      <c r="J77" s="257">
        <f>+'All Results'!I23</f>
        <v>0</v>
      </c>
      <c r="K77" s="257">
        <f>+'All Results'!J23</f>
        <v>0</v>
      </c>
      <c r="L77" s="257">
        <f>+'All Results'!K23</f>
        <v>0</v>
      </c>
      <c r="M77" s="257">
        <f>+'All Results'!L23</f>
        <v>0</v>
      </c>
      <c r="N77" s="257">
        <f>+'All Results'!M23</f>
        <v>0</v>
      </c>
      <c r="O77" s="257">
        <f>+'All Results'!N23</f>
        <v>0</v>
      </c>
      <c r="P77" s="257">
        <f>+'All Results'!O23</f>
        <v>0</v>
      </c>
      <c r="Q77" s="257">
        <f>+'All Results'!P23</f>
        <v>0</v>
      </c>
      <c r="R77" s="257">
        <f>+'All Results'!Q23</f>
        <v>0</v>
      </c>
    </row>
    <row r="78" spans="3:18" s="257" customFormat="1" ht="15.75" x14ac:dyDescent="0.25">
      <c r="C78" s="278" t="s">
        <v>57</v>
      </c>
      <c r="D78" s="257">
        <f>+'All Results'!C24</f>
        <v>0</v>
      </c>
      <c r="E78" s="257">
        <f>+'All Results'!D24</f>
        <v>0</v>
      </c>
      <c r="F78" s="257">
        <f>+'All Results'!E24</f>
        <v>0</v>
      </c>
      <c r="G78" s="257">
        <f>+'All Results'!F24</f>
        <v>0</v>
      </c>
      <c r="H78" s="257">
        <f>+'All Results'!G24</f>
        <v>0</v>
      </c>
      <c r="I78" s="257">
        <f>+'All Results'!H24</f>
        <v>0</v>
      </c>
      <c r="J78" s="257">
        <f>+'All Results'!I24</f>
        <v>0</v>
      </c>
      <c r="K78" s="257">
        <f>+'All Results'!J24</f>
        <v>0</v>
      </c>
      <c r="L78" s="257">
        <f>+'All Results'!K24</f>
        <v>0</v>
      </c>
      <c r="M78" s="257">
        <f>+'All Results'!L24</f>
        <v>0</v>
      </c>
      <c r="N78" s="257">
        <f>+'All Results'!M24</f>
        <v>0</v>
      </c>
      <c r="O78" s="257">
        <f>+'All Results'!N24</f>
        <v>0</v>
      </c>
      <c r="P78" s="257">
        <f>+'All Results'!O24</f>
        <v>0</v>
      </c>
      <c r="Q78" s="257">
        <f>+'All Results'!P24</f>
        <v>0</v>
      </c>
      <c r="R78" s="257">
        <f>+'All Results'!Q24</f>
        <v>0</v>
      </c>
    </row>
    <row r="79" spans="3:18" s="257" customFormat="1" ht="15.75" x14ac:dyDescent="0.25">
      <c r="C79" s="278" t="s">
        <v>58</v>
      </c>
      <c r="D79" s="257">
        <f>+'All Results'!C25</f>
        <v>0</v>
      </c>
      <c r="E79" s="257">
        <f>+'All Results'!D25</f>
        <v>0</v>
      </c>
      <c r="F79" s="257">
        <f>+'All Results'!E25</f>
        <v>0</v>
      </c>
      <c r="G79" s="257">
        <f>+'All Results'!F25</f>
        <v>0</v>
      </c>
      <c r="H79" s="257">
        <f>+'All Results'!G25</f>
        <v>0</v>
      </c>
      <c r="I79" s="257">
        <f>+'All Results'!H25</f>
        <v>0</v>
      </c>
      <c r="J79" s="257">
        <f>+'All Results'!I25</f>
        <v>0</v>
      </c>
      <c r="K79" s="257">
        <f>+'All Results'!J25</f>
        <v>0</v>
      </c>
      <c r="L79" s="257">
        <f>+'All Results'!K25</f>
        <v>0</v>
      </c>
      <c r="M79" s="257">
        <f>+'All Results'!L25</f>
        <v>0</v>
      </c>
      <c r="N79" s="257">
        <f>+'All Results'!M25</f>
        <v>0</v>
      </c>
      <c r="O79" s="257">
        <f>+'All Results'!N25</f>
        <v>0</v>
      </c>
      <c r="P79" s="257">
        <f>+'All Results'!O25</f>
        <v>0</v>
      </c>
      <c r="Q79" s="257">
        <f>+'All Results'!P25</f>
        <v>0</v>
      </c>
      <c r="R79" s="257">
        <f>+'All Results'!Q25</f>
        <v>0</v>
      </c>
    </row>
    <row r="80" spans="3:18" s="257" customFormat="1" ht="15.75" x14ac:dyDescent="0.25">
      <c r="C80" s="278" t="s">
        <v>59</v>
      </c>
      <c r="D80" s="257">
        <f>+'All Results'!C26</f>
        <v>0</v>
      </c>
      <c r="E80" s="257">
        <f>+'All Results'!D26</f>
        <v>0</v>
      </c>
      <c r="F80" s="257">
        <f>+'All Results'!E26</f>
        <v>0</v>
      </c>
      <c r="G80" s="257">
        <f>+'All Results'!F26</f>
        <v>0</v>
      </c>
      <c r="H80" s="257">
        <f>+'All Results'!G26</f>
        <v>0</v>
      </c>
      <c r="I80" s="257">
        <f>+'All Results'!H26</f>
        <v>0</v>
      </c>
      <c r="J80" s="257">
        <f>+'All Results'!I26</f>
        <v>0</v>
      </c>
      <c r="K80" s="257">
        <f>+'All Results'!J26</f>
        <v>0</v>
      </c>
      <c r="L80" s="257">
        <f>+'All Results'!K26</f>
        <v>0</v>
      </c>
      <c r="M80" s="257">
        <f>+'All Results'!L26</f>
        <v>0</v>
      </c>
      <c r="N80" s="257">
        <f>+'All Results'!M26</f>
        <v>0</v>
      </c>
      <c r="O80" s="257">
        <f>+'All Results'!N26</f>
        <v>0</v>
      </c>
      <c r="P80" s="257">
        <f>+'All Results'!O26</f>
        <v>0</v>
      </c>
      <c r="Q80" s="257">
        <f>+'All Results'!P26</f>
        <v>0</v>
      </c>
      <c r="R80" s="257">
        <f>+'All Results'!Q26</f>
        <v>0</v>
      </c>
    </row>
    <row r="81" spans="3:20" s="257" customFormat="1" ht="15.75" x14ac:dyDescent="0.25">
      <c r="C81" s="278" t="s">
        <v>5</v>
      </c>
      <c r="D81" s="257">
        <f>+'All Results'!C27</f>
        <v>0</v>
      </c>
      <c r="E81" s="257">
        <f>+'All Results'!D27</f>
        <v>0</v>
      </c>
      <c r="F81" s="257">
        <f>+'All Results'!E27</f>
        <v>0</v>
      </c>
      <c r="G81" s="257">
        <f>+'All Results'!F27</f>
        <v>0</v>
      </c>
      <c r="H81" s="257">
        <f>+'All Results'!G27</f>
        <v>0</v>
      </c>
      <c r="I81" s="257">
        <f>+'All Results'!H27</f>
        <v>0</v>
      </c>
      <c r="J81" s="257">
        <f>+'All Results'!I27</f>
        <v>0</v>
      </c>
      <c r="K81" s="257">
        <f>+'All Results'!J27</f>
        <v>0</v>
      </c>
      <c r="L81" s="257">
        <f>+'All Results'!K27</f>
        <v>0</v>
      </c>
      <c r="M81" s="257">
        <f>+'All Results'!L27</f>
        <v>0</v>
      </c>
      <c r="N81" s="257">
        <f>+'All Results'!M27</f>
        <v>0</v>
      </c>
      <c r="O81" s="257">
        <f>+'All Results'!N27</f>
        <v>0</v>
      </c>
      <c r="P81" s="257">
        <f>+'All Results'!O27</f>
        <v>0</v>
      </c>
      <c r="Q81" s="257">
        <f>+'All Results'!P27</f>
        <v>0</v>
      </c>
      <c r="R81" s="257">
        <f>+'All Results'!Q27</f>
        <v>0</v>
      </c>
    </row>
    <row r="82" spans="3:20" s="257" customFormat="1" ht="15.75" x14ac:dyDescent="0.25">
      <c r="C82" s="278" t="s">
        <v>3</v>
      </c>
      <c r="D82" s="257">
        <f>+'All Results'!C28</f>
        <v>0</v>
      </c>
      <c r="E82" s="257">
        <f>+'All Results'!D28</f>
        <v>0</v>
      </c>
      <c r="F82" s="257">
        <f>+'All Results'!E28</f>
        <v>0</v>
      </c>
      <c r="G82" s="257">
        <f>+'All Results'!F28</f>
        <v>0</v>
      </c>
      <c r="H82" s="257">
        <f>+'All Results'!G28</f>
        <v>0</v>
      </c>
      <c r="I82" s="257">
        <f>+'All Results'!H28</f>
        <v>0</v>
      </c>
      <c r="J82" s="257">
        <f>+'All Results'!I28</f>
        <v>0</v>
      </c>
      <c r="K82" s="257">
        <f>+'All Results'!J28</f>
        <v>0</v>
      </c>
      <c r="L82" s="257">
        <f>+'All Results'!K28</f>
        <v>0</v>
      </c>
      <c r="M82" s="257">
        <f>+'All Results'!L28</f>
        <v>0</v>
      </c>
      <c r="N82" s="257">
        <f>+'All Results'!M28</f>
        <v>0</v>
      </c>
      <c r="O82" s="257">
        <f>+'All Results'!N28</f>
        <v>0</v>
      </c>
      <c r="P82" s="257">
        <f>+'All Results'!O28</f>
        <v>0</v>
      </c>
      <c r="Q82" s="257">
        <f>+'All Results'!P28</f>
        <v>0</v>
      </c>
      <c r="R82" s="257">
        <f>+'All Results'!Q28</f>
        <v>0</v>
      </c>
    </row>
    <row r="83" spans="3:20" s="257" customFormat="1" ht="15.75" x14ac:dyDescent="0.25">
      <c r="C83" s="278"/>
      <c r="D83" s="257" t="str">
        <f>+'All Results'!C29</f>
        <v>Store 1</v>
      </c>
      <c r="E83" s="257" t="str">
        <f>+'All Results'!D29</f>
        <v>Store 2</v>
      </c>
      <c r="F83" s="257" t="str">
        <f>+'All Results'!E29</f>
        <v>Store 3</v>
      </c>
      <c r="G83" s="257" t="str">
        <f>+'All Results'!F29</f>
        <v>Store 4</v>
      </c>
      <c r="H83" s="257" t="str">
        <f>+'All Results'!G29</f>
        <v>Store 5</v>
      </c>
      <c r="I83" s="257" t="str">
        <f>+'All Results'!H29</f>
        <v>Store 1</v>
      </c>
      <c r="J83" s="257" t="str">
        <f>+'All Results'!I29</f>
        <v>Store 2</v>
      </c>
      <c r="K83" s="257" t="str">
        <f>+'All Results'!J29</f>
        <v>Store 3</v>
      </c>
      <c r="L83" s="257" t="str">
        <f>+'All Results'!K29</f>
        <v>Store 4</v>
      </c>
      <c r="M83" s="257" t="str">
        <f>+'All Results'!L29</f>
        <v>Store 5</v>
      </c>
      <c r="N83" s="257" t="str">
        <f>+'All Results'!M29</f>
        <v>Store 1</v>
      </c>
      <c r="O83" s="257" t="str">
        <f>+'All Results'!N29</f>
        <v>Store 2</v>
      </c>
      <c r="P83" s="257" t="str">
        <f>+'All Results'!O29</f>
        <v>Store 3</v>
      </c>
      <c r="Q83" s="257" t="str">
        <f>+'All Results'!P29</f>
        <v>Store 4</v>
      </c>
      <c r="R83" s="257" t="str">
        <f>+'All Results'!Q29</f>
        <v>Store 5</v>
      </c>
    </row>
    <row r="84" spans="3:20" s="257" customFormat="1" x14ac:dyDescent="0.25"/>
    <row r="85" spans="3:20" s="257" customFormat="1" x14ac:dyDescent="0.25">
      <c r="D85" s="257" t="s">
        <v>71</v>
      </c>
      <c r="E85" s="257" t="s">
        <v>72</v>
      </c>
      <c r="F85" s="257" t="s">
        <v>73</v>
      </c>
      <c r="G85" s="257" t="s">
        <v>74</v>
      </c>
      <c r="H85" s="257" t="s">
        <v>75</v>
      </c>
      <c r="I85" s="257" t="s">
        <v>76</v>
      </c>
      <c r="J85" s="257" t="s">
        <v>77</v>
      </c>
      <c r="K85" s="257" t="s">
        <v>78</v>
      </c>
      <c r="L85" s="257" t="s">
        <v>79</v>
      </c>
      <c r="M85" s="257" t="s">
        <v>80</v>
      </c>
      <c r="N85" s="257" t="s">
        <v>81</v>
      </c>
      <c r="O85" s="257" t="s">
        <v>82</v>
      </c>
      <c r="P85" s="257" t="s">
        <v>83</v>
      </c>
      <c r="Q85" s="257" t="s">
        <v>84</v>
      </c>
      <c r="R85" s="257" t="s">
        <v>85</v>
      </c>
    </row>
    <row r="86" spans="3:20" s="257" customFormat="1" x14ac:dyDescent="0.25">
      <c r="C86" s="257" t="s">
        <v>86</v>
      </c>
      <c r="D86" s="257" t="str">
        <f>IF(D70&gt;0,D73,"")</f>
        <v/>
      </c>
      <c r="E86" s="257" t="str">
        <f t="shared" ref="E86:R86" si="9">IF(E70&gt;0,E73,"")</f>
        <v/>
      </c>
      <c r="F86" s="257" t="str">
        <f t="shared" si="9"/>
        <v/>
      </c>
      <c r="G86" s="257" t="str">
        <f t="shared" si="9"/>
        <v/>
      </c>
      <c r="H86" s="257" t="str">
        <f t="shared" si="9"/>
        <v/>
      </c>
      <c r="I86" s="257" t="str">
        <f t="shared" si="9"/>
        <v/>
      </c>
      <c r="J86" s="257" t="str">
        <f t="shared" si="9"/>
        <v/>
      </c>
      <c r="K86" s="257" t="str">
        <f t="shared" si="9"/>
        <v/>
      </c>
      <c r="L86" s="257" t="str">
        <f t="shared" si="9"/>
        <v/>
      </c>
      <c r="M86" s="257" t="str">
        <f t="shared" si="9"/>
        <v/>
      </c>
      <c r="N86" s="257" t="str">
        <f t="shared" si="9"/>
        <v/>
      </c>
      <c r="O86" s="257" t="str">
        <f t="shared" si="9"/>
        <v/>
      </c>
      <c r="P86" s="257" t="str">
        <f t="shared" si="9"/>
        <v/>
      </c>
      <c r="Q86" s="257" t="str">
        <f t="shared" si="9"/>
        <v/>
      </c>
      <c r="R86" s="257" t="str">
        <f t="shared" si="9"/>
        <v/>
      </c>
    </row>
    <row r="87" spans="3:20" s="257" customFormat="1" x14ac:dyDescent="0.25">
      <c r="C87" s="257" t="s">
        <v>87</v>
      </c>
      <c r="S87" s="257">
        <f>SUM(D91:R91)</f>
        <v>0</v>
      </c>
      <c r="T87" s="257">
        <f>+S87</f>
        <v>0</v>
      </c>
    </row>
    <row r="88" spans="3:20" s="257" customFormat="1" x14ac:dyDescent="0.25">
      <c r="T88" s="257">
        <f>+T87-1</f>
        <v>-1</v>
      </c>
    </row>
    <row r="89" spans="3:20" s="257" customFormat="1" x14ac:dyDescent="0.25">
      <c r="D89" s="257" t="str">
        <f>+C8</f>
        <v/>
      </c>
      <c r="E89" s="257" t="str">
        <f t="shared" ref="E89:R89" si="10">+D8</f>
        <v/>
      </c>
      <c r="F89" s="257" t="str">
        <f t="shared" si="10"/>
        <v/>
      </c>
      <c r="G89" s="257" t="str">
        <f t="shared" si="10"/>
        <v/>
      </c>
      <c r="H89" s="257" t="str">
        <f t="shared" si="10"/>
        <v/>
      </c>
      <c r="I89" s="257" t="str">
        <f t="shared" si="10"/>
        <v/>
      </c>
      <c r="J89" s="257" t="str">
        <f t="shared" si="10"/>
        <v/>
      </c>
      <c r="K89" s="257" t="str">
        <f t="shared" si="10"/>
        <v/>
      </c>
      <c r="L89" s="257" t="str">
        <f t="shared" si="10"/>
        <v/>
      </c>
      <c r="M89" s="257" t="str">
        <f t="shared" si="10"/>
        <v/>
      </c>
      <c r="N89" s="257" t="str">
        <f t="shared" si="10"/>
        <v/>
      </c>
      <c r="O89" s="257" t="str">
        <f t="shared" si="10"/>
        <v/>
      </c>
      <c r="P89" s="257" t="str">
        <f t="shared" si="10"/>
        <v/>
      </c>
      <c r="Q89" s="257" t="str">
        <f t="shared" si="10"/>
        <v/>
      </c>
      <c r="R89" s="257" t="str">
        <f t="shared" si="10"/>
        <v/>
      </c>
      <c r="T89" s="257">
        <f>+T88-1</f>
        <v>-2</v>
      </c>
    </row>
    <row r="90" spans="3:20" s="257" customFormat="1" x14ac:dyDescent="0.25">
      <c r="C90" s="257" t="s">
        <v>91</v>
      </c>
      <c r="D90" s="257">
        <f>IF(OR(D89=1,D89=2,D89=3),1,0)</f>
        <v>0</v>
      </c>
      <c r="E90" s="257">
        <f t="shared" ref="E90:R90" si="11">IF(OR(E89=1,E89=2,E89=3),1,0)</f>
        <v>0</v>
      </c>
      <c r="F90" s="257">
        <f t="shared" si="11"/>
        <v>0</v>
      </c>
      <c r="G90" s="257">
        <f t="shared" si="11"/>
        <v>0</v>
      </c>
      <c r="H90" s="257">
        <f t="shared" si="11"/>
        <v>0</v>
      </c>
      <c r="I90" s="257">
        <f t="shared" si="11"/>
        <v>0</v>
      </c>
      <c r="J90" s="257">
        <f t="shared" si="11"/>
        <v>0</v>
      </c>
      <c r="K90" s="257">
        <f t="shared" si="11"/>
        <v>0</v>
      </c>
      <c r="L90" s="257">
        <f t="shared" si="11"/>
        <v>0</v>
      </c>
      <c r="M90" s="257">
        <f t="shared" si="11"/>
        <v>0</v>
      </c>
      <c r="N90" s="257">
        <f t="shared" si="11"/>
        <v>0</v>
      </c>
      <c r="O90" s="257">
        <f t="shared" si="11"/>
        <v>0</v>
      </c>
      <c r="P90" s="257">
        <f t="shared" si="11"/>
        <v>0</v>
      </c>
      <c r="Q90" s="257">
        <f t="shared" si="11"/>
        <v>0</v>
      </c>
      <c r="R90" s="257">
        <f t="shared" si="11"/>
        <v>0</v>
      </c>
    </row>
    <row r="91" spans="3:20" s="257" customFormat="1" x14ac:dyDescent="0.25">
      <c r="C91" s="257" t="s">
        <v>94</v>
      </c>
      <c r="D91" s="257">
        <f t="shared" ref="D91:R91" si="12">IF(D70&gt;0,1,0)</f>
        <v>0</v>
      </c>
      <c r="E91" s="257">
        <f t="shared" si="12"/>
        <v>0</v>
      </c>
      <c r="F91" s="257">
        <f t="shared" si="12"/>
        <v>0</v>
      </c>
      <c r="G91" s="257">
        <f t="shared" si="12"/>
        <v>0</v>
      </c>
      <c r="H91" s="257">
        <f t="shared" si="12"/>
        <v>0</v>
      </c>
      <c r="I91" s="257">
        <f t="shared" si="12"/>
        <v>0</v>
      </c>
      <c r="J91" s="257">
        <f t="shared" si="12"/>
        <v>0</v>
      </c>
      <c r="K91" s="257">
        <f t="shared" si="12"/>
        <v>0</v>
      </c>
      <c r="L91" s="257">
        <f t="shared" si="12"/>
        <v>0</v>
      </c>
      <c r="M91" s="257">
        <f t="shared" si="12"/>
        <v>0</v>
      </c>
      <c r="N91" s="257">
        <f t="shared" si="12"/>
        <v>0</v>
      </c>
      <c r="O91" s="257">
        <f t="shared" si="12"/>
        <v>0</v>
      </c>
      <c r="P91" s="257">
        <f t="shared" si="12"/>
        <v>0</v>
      </c>
      <c r="Q91" s="257">
        <f t="shared" si="12"/>
        <v>0</v>
      </c>
      <c r="R91" s="257">
        <f t="shared" si="12"/>
        <v>0</v>
      </c>
    </row>
    <row r="92" spans="3:20" s="257" customFormat="1" x14ac:dyDescent="0.25">
      <c r="C92" s="257" t="s">
        <v>92</v>
      </c>
      <c r="D92" s="257">
        <f>IF(OR(D89=$T87,D89=$T88,D89=$T89),1,0)</f>
        <v>0</v>
      </c>
      <c r="E92" s="257">
        <f t="shared" ref="E92:R92" si="13">IF(OR(E89=$T87,E89=$T88,E89=$T89),1,0)</f>
        <v>0</v>
      </c>
      <c r="F92" s="257">
        <f t="shared" si="13"/>
        <v>0</v>
      </c>
      <c r="G92" s="257">
        <f t="shared" si="13"/>
        <v>0</v>
      </c>
      <c r="H92" s="257">
        <f t="shared" si="13"/>
        <v>0</v>
      </c>
      <c r="I92" s="257">
        <f t="shared" si="13"/>
        <v>0</v>
      </c>
      <c r="J92" s="257">
        <f t="shared" si="13"/>
        <v>0</v>
      </c>
      <c r="K92" s="257">
        <f t="shared" si="13"/>
        <v>0</v>
      </c>
      <c r="L92" s="257">
        <f t="shared" si="13"/>
        <v>0</v>
      </c>
      <c r="M92" s="257">
        <f t="shared" si="13"/>
        <v>0</v>
      </c>
      <c r="N92" s="257">
        <f t="shared" si="13"/>
        <v>0</v>
      </c>
      <c r="O92" s="257">
        <f t="shared" si="13"/>
        <v>0</v>
      </c>
      <c r="P92" s="257">
        <f t="shared" si="13"/>
        <v>0</v>
      </c>
      <c r="Q92" s="257">
        <f t="shared" si="13"/>
        <v>0</v>
      </c>
      <c r="R92" s="257">
        <f t="shared" si="13"/>
        <v>0</v>
      </c>
    </row>
    <row r="93" spans="3:20" s="257" customFormat="1" x14ac:dyDescent="0.25"/>
    <row r="94" spans="3:20" s="257" customFormat="1" x14ac:dyDescent="0.25">
      <c r="C94" s="257" t="s">
        <v>86</v>
      </c>
      <c r="D94" s="257" t="str">
        <f>IF(D161&lt;3.5,D$86,"")</f>
        <v/>
      </c>
      <c r="E94" s="257" t="str">
        <f t="shared" ref="E94:R94" si="14">IF(E161&lt;3.5,E$86,"")</f>
        <v/>
      </c>
      <c r="F94" s="257" t="str">
        <f t="shared" si="14"/>
        <v/>
      </c>
      <c r="G94" s="257" t="str">
        <f t="shared" si="14"/>
        <v/>
      </c>
      <c r="H94" s="257" t="str">
        <f t="shared" si="14"/>
        <v/>
      </c>
      <c r="I94" s="257" t="str">
        <f t="shared" si="14"/>
        <v/>
      </c>
      <c r="J94" s="257" t="str">
        <f t="shared" si="14"/>
        <v/>
      </c>
      <c r="K94" s="257" t="str">
        <f t="shared" si="14"/>
        <v/>
      </c>
      <c r="L94" s="257" t="str">
        <f t="shared" si="14"/>
        <v/>
      </c>
      <c r="M94" s="257" t="str">
        <f t="shared" si="14"/>
        <v/>
      </c>
      <c r="N94" s="257" t="str">
        <f t="shared" si="14"/>
        <v/>
      </c>
      <c r="O94" s="257" t="str">
        <f t="shared" si="14"/>
        <v/>
      </c>
      <c r="P94" s="257" t="str">
        <f t="shared" si="14"/>
        <v/>
      </c>
      <c r="Q94" s="257" t="str">
        <f t="shared" si="14"/>
        <v/>
      </c>
      <c r="R94" s="257" t="str">
        <f t="shared" si="14"/>
        <v/>
      </c>
      <c r="S94" s="257" t="e">
        <f>AVERAGE(D94:R94)</f>
        <v>#DIV/0!</v>
      </c>
    </row>
    <row r="95" spans="3:20" s="257" customFormat="1" x14ac:dyDescent="0.25">
      <c r="C95" s="257" t="s">
        <v>86</v>
      </c>
      <c r="D95" s="257" t="str">
        <f>IF(D162&lt;3.5,D$86,"")</f>
        <v/>
      </c>
      <c r="E95" s="257" t="str">
        <f t="shared" ref="E95:R95" si="15">IF(E162&lt;3.5,E$86,"")</f>
        <v/>
      </c>
      <c r="F95" s="257" t="str">
        <f t="shared" si="15"/>
        <v/>
      </c>
      <c r="G95" s="257" t="str">
        <f t="shared" si="15"/>
        <v/>
      </c>
      <c r="H95" s="257" t="str">
        <f t="shared" si="15"/>
        <v/>
      </c>
      <c r="I95" s="257" t="str">
        <f t="shared" si="15"/>
        <v/>
      </c>
      <c r="J95" s="257" t="str">
        <f t="shared" si="15"/>
        <v/>
      </c>
      <c r="K95" s="257" t="str">
        <f t="shared" si="15"/>
        <v/>
      </c>
      <c r="L95" s="257" t="str">
        <f t="shared" si="15"/>
        <v/>
      </c>
      <c r="M95" s="257" t="str">
        <f t="shared" si="15"/>
        <v/>
      </c>
      <c r="N95" s="257" t="str">
        <f t="shared" si="15"/>
        <v/>
      </c>
      <c r="O95" s="257" t="str">
        <f t="shared" si="15"/>
        <v/>
      </c>
      <c r="P95" s="257" t="str">
        <f t="shared" si="15"/>
        <v/>
      </c>
      <c r="Q95" s="257" t="str">
        <f t="shared" si="15"/>
        <v/>
      </c>
      <c r="R95" s="257" t="str">
        <f t="shared" si="15"/>
        <v/>
      </c>
      <c r="S95" s="257" t="e">
        <f>AVERAGE(D95:R95)</f>
        <v>#DIV/0!</v>
      </c>
    </row>
    <row r="96" spans="3:20" s="257" customFormat="1" x14ac:dyDescent="0.25"/>
    <row r="97" spans="3:19" s="257" customFormat="1" x14ac:dyDescent="0.25">
      <c r="C97" s="257" t="s">
        <v>93</v>
      </c>
      <c r="D97" s="257" t="str">
        <f>IF(D161&lt;3.5,D$70,"")</f>
        <v/>
      </c>
      <c r="E97" s="257" t="str">
        <f t="shared" ref="E97:R97" si="16">IF(E161&lt;3.5,E$70,"")</f>
        <v/>
      </c>
      <c r="F97" s="257" t="str">
        <f t="shared" si="16"/>
        <v/>
      </c>
      <c r="G97" s="257" t="str">
        <f t="shared" si="16"/>
        <v/>
      </c>
      <c r="H97" s="257" t="str">
        <f t="shared" si="16"/>
        <v/>
      </c>
      <c r="I97" s="257" t="str">
        <f t="shared" si="16"/>
        <v/>
      </c>
      <c r="J97" s="257" t="str">
        <f t="shared" si="16"/>
        <v/>
      </c>
      <c r="K97" s="257" t="str">
        <f t="shared" si="16"/>
        <v/>
      </c>
      <c r="L97" s="257" t="str">
        <f t="shared" si="16"/>
        <v/>
      </c>
      <c r="M97" s="257" t="str">
        <f t="shared" si="16"/>
        <v/>
      </c>
      <c r="N97" s="257" t="str">
        <f t="shared" si="16"/>
        <v/>
      </c>
      <c r="O97" s="257" t="str">
        <f t="shared" si="16"/>
        <v/>
      </c>
      <c r="P97" s="257" t="str">
        <f t="shared" si="16"/>
        <v/>
      </c>
      <c r="Q97" s="257" t="str">
        <f t="shared" si="16"/>
        <v/>
      </c>
      <c r="R97" s="257" t="str">
        <f t="shared" si="16"/>
        <v/>
      </c>
      <c r="S97" s="279" t="e">
        <f>AVERAGE(D97:R97)</f>
        <v>#DIV/0!</v>
      </c>
    </row>
    <row r="98" spans="3:19" s="257" customFormat="1" x14ac:dyDescent="0.25">
      <c r="C98" s="257" t="s">
        <v>93</v>
      </c>
      <c r="D98" s="257" t="str">
        <f>IF(D$91=1,D$70,"")</f>
        <v/>
      </c>
      <c r="E98" s="257" t="str">
        <f t="shared" ref="E98:R98" si="17">IF(E91=1,E$70,"")</f>
        <v/>
      </c>
      <c r="F98" s="257" t="str">
        <f t="shared" si="17"/>
        <v/>
      </c>
      <c r="G98" s="257" t="str">
        <f t="shared" si="17"/>
        <v/>
      </c>
      <c r="H98" s="257" t="str">
        <f t="shared" si="17"/>
        <v/>
      </c>
      <c r="I98" s="257" t="str">
        <f t="shared" si="17"/>
        <v/>
      </c>
      <c r="J98" s="257" t="str">
        <f t="shared" si="17"/>
        <v/>
      </c>
      <c r="K98" s="257" t="str">
        <f t="shared" si="17"/>
        <v/>
      </c>
      <c r="L98" s="257" t="str">
        <f t="shared" si="17"/>
        <v/>
      </c>
      <c r="M98" s="257" t="str">
        <f t="shared" si="17"/>
        <v/>
      </c>
      <c r="N98" s="257" t="str">
        <f t="shared" si="17"/>
        <v/>
      </c>
      <c r="O98" s="257" t="str">
        <f t="shared" si="17"/>
        <v/>
      </c>
      <c r="P98" s="257" t="str">
        <f t="shared" si="17"/>
        <v/>
      </c>
      <c r="Q98" s="257" t="str">
        <f t="shared" si="17"/>
        <v/>
      </c>
      <c r="R98" s="257" t="str">
        <f t="shared" si="17"/>
        <v/>
      </c>
      <c r="S98" s="279" t="e">
        <f>AVERAGE(D98:R98)</f>
        <v>#DIV/0!</v>
      </c>
    </row>
    <row r="99" spans="3:19" s="257" customFormat="1" x14ac:dyDescent="0.25">
      <c r="C99" s="257" t="s">
        <v>93</v>
      </c>
      <c r="D99" s="257" t="str">
        <f>IF(D162&lt;3.5,D$70,"")</f>
        <v/>
      </c>
      <c r="E99" s="257" t="str">
        <f t="shared" ref="E99:R99" si="18">IF(E162&lt;3.5,E$70,"")</f>
        <v/>
      </c>
      <c r="F99" s="257" t="str">
        <f t="shared" si="18"/>
        <v/>
      </c>
      <c r="G99" s="257" t="str">
        <f t="shared" si="18"/>
        <v/>
      </c>
      <c r="H99" s="257" t="str">
        <f t="shared" si="18"/>
        <v/>
      </c>
      <c r="I99" s="257" t="str">
        <f t="shared" si="18"/>
        <v/>
      </c>
      <c r="J99" s="257" t="str">
        <f t="shared" si="18"/>
        <v/>
      </c>
      <c r="K99" s="257" t="str">
        <f t="shared" si="18"/>
        <v/>
      </c>
      <c r="L99" s="257" t="str">
        <f t="shared" si="18"/>
        <v/>
      </c>
      <c r="M99" s="257" t="str">
        <f t="shared" si="18"/>
        <v/>
      </c>
      <c r="N99" s="257" t="str">
        <f t="shared" si="18"/>
        <v/>
      </c>
      <c r="O99" s="257" t="str">
        <f t="shared" si="18"/>
        <v/>
      </c>
      <c r="P99" s="257" t="str">
        <f t="shared" si="18"/>
        <v/>
      </c>
      <c r="Q99" s="257" t="str">
        <f t="shared" si="18"/>
        <v/>
      </c>
      <c r="R99" s="257" t="str">
        <f t="shared" si="18"/>
        <v/>
      </c>
      <c r="S99" s="279" t="e">
        <f>AVERAGE(D99:R99)</f>
        <v>#DIV/0!</v>
      </c>
    </row>
    <row r="100" spans="3:19" s="257" customFormat="1" x14ac:dyDescent="0.25"/>
    <row r="101" spans="3:19" s="257" customFormat="1" x14ac:dyDescent="0.25">
      <c r="C101" s="257" t="s">
        <v>96</v>
      </c>
      <c r="D101" s="257" t="str">
        <f>IF(D$161&lt;3.5,D$75,"")</f>
        <v/>
      </c>
      <c r="E101" s="257" t="str">
        <f t="shared" ref="E101:R101" si="19">IF(E$161&lt;3.5,E$75,"")</f>
        <v/>
      </c>
      <c r="F101" s="257" t="str">
        <f t="shared" si="19"/>
        <v/>
      </c>
      <c r="G101" s="257" t="str">
        <f t="shared" si="19"/>
        <v/>
      </c>
      <c r="H101" s="257" t="str">
        <f t="shared" si="19"/>
        <v/>
      </c>
      <c r="I101" s="257" t="str">
        <f t="shared" si="19"/>
        <v/>
      </c>
      <c r="J101" s="257" t="str">
        <f t="shared" si="19"/>
        <v/>
      </c>
      <c r="K101" s="257" t="str">
        <f t="shared" si="19"/>
        <v/>
      </c>
      <c r="L101" s="257" t="str">
        <f t="shared" si="19"/>
        <v/>
      </c>
      <c r="M101" s="257" t="str">
        <f t="shared" si="19"/>
        <v/>
      </c>
      <c r="N101" s="257" t="str">
        <f t="shared" si="19"/>
        <v/>
      </c>
      <c r="O101" s="257" t="str">
        <f t="shared" si="19"/>
        <v/>
      </c>
      <c r="P101" s="257" t="str">
        <f t="shared" si="19"/>
        <v/>
      </c>
      <c r="Q101" s="257" t="str">
        <f t="shared" si="19"/>
        <v/>
      </c>
      <c r="R101" s="257" t="str">
        <f t="shared" si="19"/>
        <v/>
      </c>
      <c r="S101" s="279" t="e">
        <f>AVERAGE(D101:R101)</f>
        <v>#DIV/0!</v>
      </c>
    </row>
    <row r="102" spans="3:19" s="257" customFormat="1" x14ac:dyDescent="0.25">
      <c r="D102" s="257" t="str">
        <f>IF(D$91=1,D$75,"")</f>
        <v/>
      </c>
      <c r="E102" s="257" t="str">
        <f t="shared" ref="E102:R102" si="20">IF(E$91=1,E$75,"")</f>
        <v/>
      </c>
      <c r="F102" s="257" t="str">
        <f t="shared" si="20"/>
        <v/>
      </c>
      <c r="G102" s="257" t="str">
        <f t="shared" si="20"/>
        <v/>
      </c>
      <c r="H102" s="257" t="str">
        <f t="shared" si="20"/>
        <v/>
      </c>
      <c r="I102" s="257" t="str">
        <f t="shared" si="20"/>
        <v/>
      </c>
      <c r="J102" s="257" t="str">
        <f t="shared" si="20"/>
        <v/>
      </c>
      <c r="K102" s="257" t="str">
        <f t="shared" si="20"/>
        <v/>
      </c>
      <c r="L102" s="257" t="str">
        <f t="shared" si="20"/>
        <v/>
      </c>
      <c r="M102" s="257" t="str">
        <f t="shared" si="20"/>
        <v/>
      </c>
      <c r="N102" s="257" t="str">
        <f t="shared" si="20"/>
        <v/>
      </c>
      <c r="O102" s="257" t="str">
        <f t="shared" si="20"/>
        <v/>
      </c>
      <c r="P102" s="257" t="str">
        <f t="shared" si="20"/>
        <v/>
      </c>
      <c r="Q102" s="257" t="str">
        <f t="shared" si="20"/>
        <v/>
      </c>
      <c r="R102" s="257" t="str">
        <f t="shared" si="20"/>
        <v/>
      </c>
      <c r="S102" s="279" t="e">
        <f>AVERAGE(D102:R102)</f>
        <v>#DIV/0!</v>
      </c>
    </row>
    <row r="103" spans="3:19" s="257" customFormat="1" x14ac:dyDescent="0.25">
      <c r="D103" s="257" t="str">
        <f>IF(D$162&lt;3.5,D$75,"")</f>
        <v/>
      </c>
      <c r="E103" s="257" t="str">
        <f t="shared" ref="E103:R103" si="21">IF(E$162&lt;3.5,E$75,"")</f>
        <v/>
      </c>
      <c r="F103" s="257" t="str">
        <f t="shared" si="21"/>
        <v/>
      </c>
      <c r="G103" s="257" t="str">
        <f t="shared" si="21"/>
        <v/>
      </c>
      <c r="H103" s="257" t="str">
        <f t="shared" si="21"/>
        <v/>
      </c>
      <c r="I103" s="257" t="str">
        <f t="shared" si="21"/>
        <v/>
      </c>
      <c r="J103" s="257" t="str">
        <f t="shared" si="21"/>
        <v/>
      </c>
      <c r="K103" s="257" t="str">
        <f t="shared" si="21"/>
        <v/>
      </c>
      <c r="L103" s="257" t="str">
        <f t="shared" si="21"/>
        <v/>
      </c>
      <c r="M103" s="257" t="str">
        <f t="shared" si="21"/>
        <v/>
      </c>
      <c r="N103" s="257" t="str">
        <f t="shared" si="21"/>
        <v/>
      </c>
      <c r="O103" s="257" t="str">
        <f t="shared" si="21"/>
        <v/>
      </c>
      <c r="P103" s="257" t="str">
        <f t="shared" si="21"/>
        <v/>
      </c>
      <c r="Q103" s="257" t="str">
        <f t="shared" si="21"/>
        <v/>
      </c>
      <c r="R103" s="257" t="str">
        <f t="shared" si="21"/>
        <v/>
      </c>
      <c r="S103" s="279" t="e">
        <f>AVERAGE(D103:R103)</f>
        <v>#DIV/0!</v>
      </c>
    </row>
    <row r="104" spans="3:19" s="257" customFormat="1" x14ac:dyDescent="0.25"/>
    <row r="105" spans="3:19" s="257" customFormat="1" x14ac:dyDescent="0.25">
      <c r="C105" s="257" t="s">
        <v>98</v>
      </c>
      <c r="D105" s="257" t="str">
        <f>IF(D$161&lt;3.5,D$76,"")</f>
        <v/>
      </c>
      <c r="E105" s="257" t="str">
        <f t="shared" ref="E105:R105" si="22">IF(E$161&lt;3.5,E$76,"")</f>
        <v/>
      </c>
      <c r="F105" s="257" t="str">
        <f t="shared" si="22"/>
        <v/>
      </c>
      <c r="G105" s="257" t="str">
        <f t="shared" si="22"/>
        <v/>
      </c>
      <c r="H105" s="257" t="str">
        <f t="shared" si="22"/>
        <v/>
      </c>
      <c r="I105" s="257" t="str">
        <f t="shared" si="22"/>
        <v/>
      </c>
      <c r="J105" s="257" t="str">
        <f t="shared" si="22"/>
        <v/>
      </c>
      <c r="K105" s="257" t="str">
        <f t="shared" si="22"/>
        <v/>
      </c>
      <c r="L105" s="257" t="str">
        <f t="shared" si="22"/>
        <v/>
      </c>
      <c r="M105" s="257" t="str">
        <f t="shared" si="22"/>
        <v/>
      </c>
      <c r="N105" s="257" t="str">
        <f t="shared" si="22"/>
        <v/>
      </c>
      <c r="O105" s="257" t="str">
        <f t="shared" si="22"/>
        <v/>
      </c>
      <c r="P105" s="257" t="str">
        <f t="shared" si="22"/>
        <v/>
      </c>
      <c r="Q105" s="257" t="str">
        <f t="shared" si="22"/>
        <v/>
      </c>
      <c r="R105" s="257" t="str">
        <f t="shared" si="22"/>
        <v/>
      </c>
      <c r="S105" s="279" t="e">
        <f>AVERAGE(D105:R105)</f>
        <v>#DIV/0!</v>
      </c>
    </row>
    <row r="106" spans="3:19" s="257" customFormat="1" x14ac:dyDescent="0.25">
      <c r="D106" s="257" t="str">
        <f>IF(D$91=1,D$76,"")</f>
        <v/>
      </c>
      <c r="E106" s="257" t="str">
        <f t="shared" ref="E106:R106" si="23">IF(E$91=1,E$76,"")</f>
        <v/>
      </c>
      <c r="F106" s="257" t="str">
        <f t="shared" si="23"/>
        <v/>
      </c>
      <c r="G106" s="257" t="str">
        <f t="shared" si="23"/>
        <v/>
      </c>
      <c r="H106" s="257" t="str">
        <f t="shared" si="23"/>
        <v/>
      </c>
      <c r="I106" s="257" t="str">
        <f t="shared" si="23"/>
        <v/>
      </c>
      <c r="J106" s="257" t="str">
        <f t="shared" si="23"/>
        <v/>
      </c>
      <c r="K106" s="257" t="str">
        <f t="shared" si="23"/>
        <v/>
      </c>
      <c r="L106" s="257" t="str">
        <f t="shared" si="23"/>
        <v/>
      </c>
      <c r="M106" s="257" t="str">
        <f t="shared" si="23"/>
        <v/>
      </c>
      <c r="N106" s="257" t="str">
        <f t="shared" si="23"/>
        <v/>
      </c>
      <c r="O106" s="257" t="str">
        <f t="shared" si="23"/>
        <v/>
      </c>
      <c r="P106" s="257" t="str">
        <f t="shared" si="23"/>
        <v/>
      </c>
      <c r="Q106" s="257" t="str">
        <f t="shared" si="23"/>
        <v/>
      </c>
      <c r="R106" s="257" t="str">
        <f t="shared" si="23"/>
        <v/>
      </c>
      <c r="S106" s="279" t="e">
        <f>AVERAGE(D106:R106)</f>
        <v>#DIV/0!</v>
      </c>
    </row>
    <row r="107" spans="3:19" s="257" customFormat="1" x14ac:dyDescent="0.25">
      <c r="D107" s="257" t="str">
        <f>IF(D$162&lt;3.5,D$76,"")</f>
        <v/>
      </c>
      <c r="E107" s="257" t="str">
        <f t="shared" ref="E107:R107" si="24">IF(E$162&lt;3.5,E$76,"")</f>
        <v/>
      </c>
      <c r="F107" s="257" t="str">
        <f t="shared" si="24"/>
        <v/>
      </c>
      <c r="G107" s="257" t="str">
        <f t="shared" si="24"/>
        <v/>
      </c>
      <c r="H107" s="257" t="str">
        <f t="shared" si="24"/>
        <v/>
      </c>
      <c r="I107" s="257" t="str">
        <f t="shared" si="24"/>
        <v/>
      </c>
      <c r="J107" s="257" t="str">
        <f t="shared" si="24"/>
        <v/>
      </c>
      <c r="K107" s="257" t="str">
        <f t="shared" si="24"/>
        <v/>
      </c>
      <c r="L107" s="257" t="str">
        <f t="shared" si="24"/>
        <v/>
      </c>
      <c r="M107" s="257" t="str">
        <f t="shared" si="24"/>
        <v/>
      </c>
      <c r="N107" s="257" t="str">
        <f t="shared" si="24"/>
        <v/>
      </c>
      <c r="O107" s="257" t="str">
        <f t="shared" si="24"/>
        <v/>
      </c>
      <c r="P107" s="257" t="str">
        <f t="shared" si="24"/>
        <v/>
      </c>
      <c r="Q107" s="257" t="str">
        <f t="shared" si="24"/>
        <v/>
      </c>
      <c r="R107" s="257" t="str">
        <f t="shared" si="24"/>
        <v/>
      </c>
      <c r="S107" s="279" t="e">
        <f>AVERAGE(D107:R107)</f>
        <v>#DIV/0!</v>
      </c>
    </row>
    <row r="108" spans="3:19" s="257" customFormat="1" x14ac:dyDescent="0.25"/>
    <row r="109" spans="3:19" s="257" customFormat="1" x14ac:dyDescent="0.25">
      <c r="C109" s="257" t="s">
        <v>100</v>
      </c>
      <c r="D109" s="257" t="str">
        <f>IF(D$161&lt;3.5,D$67,"")</f>
        <v/>
      </c>
      <c r="E109" s="257" t="str">
        <f t="shared" ref="E109:R109" si="25">IF(E$161&lt;3.5,E$67,"")</f>
        <v/>
      </c>
      <c r="F109" s="257" t="str">
        <f t="shared" si="25"/>
        <v/>
      </c>
      <c r="G109" s="257" t="str">
        <f t="shared" si="25"/>
        <v/>
      </c>
      <c r="H109" s="257" t="str">
        <f t="shared" si="25"/>
        <v/>
      </c>
      <c r="I109" s="257" t="str">
        <f t="shared" si="25"/>
        <v/>
      </c>
      <c r="J109" s="257" t="str">
        <f t="shared" si="25"/>
        <v/>
      </c>
      <c r="K109" s="257" t="str">
        <f t="shared" si="25"/>
        <v/>
      </c>
      <c r="L109" s="257" t="str">
        <f t="shared" si="25"/>
        <v/>
      </c>
      <c r="M109" s="257" t="str">
        <f t="shared" si="25"/>
        <v/>
      </c>
      <c r="N109" s="257" t="str">
        <f t="shared" si="25"/>
        <v/>
      </c>
      <c r="O109" s="257" t="str">
        <f t="shared" si="25"/>
        <v/>
      </c>
      <c r="P109" s="257" t="str">
        <f t="shared" si="25"/>
        <v/>
      </c>
      <c r="Q109" s="257" t="str">
        <f t="shared" si="25"/>
        <v/>
      </c>
      <c r="R109" s="257" t="str">
        <f t="shared" si="25"/>
        <v/>
      </c>
      <c r="S109" s="280" t="e">
        <f>AVERAGE(D109:R109)</f>
        <v>#DIV/0!</v>
      </c>
    </row>
    <row r="110" spans="3:19" s="257" customFormat="1" x14ac:dyDescent="0.25">
      <c r="D110" s="257" t="str">
        <f>IF(D$91=1,D$67,"")</f>
        <v/>
      </c>
      <c r="E110" s="257" t="str">
        <f t="shared" ref="E110:R110" si="26">IF(E$91=1,E$67,"")</f>
        <v/>
      </c>
      <c r="F110" s="257" t="str">
        <f t="shared" si="26"/>
        <v/>
      </c>
      <c r="G110" s="257" t="str">
        <f t="shared" si="26"/>
        <v/>
      </c>
      <c r="H110" s="257" t="str">
        <f t="shared" si="26"/>
        <v/>
      </c>
      <c r="I110" s="257" t="str">
        <f t="shared" si="26"/>
        <v/>
      </c>
      <c r="J110" s="257" t="str">
        <f t="shared" si="26"/>
        <v/>
      </c>
      <c r="K110" s="257" t="str">
        <f t="shared" si="26"/>
        <v/>
      </c>
      <c r="L110" s="257" t="str">
        <f t="shared" si="26"/>
        <v/>
      </c>
      <c r="M110" s="257" t="str">
        <f t="shared" si="26"/>
        <v/>
      </c>
      <c r="N110" s="257" t="str">
        <f t="shared" si="26"/>
        <v/>
      </c>
      <c r="O110" s="257" t="str">
        <f t="shared" si="26"/>
        <v/>
      </c>
      <c r="P110" s="257" t="str">
        <f t="shared" si="26"/>
        <v/>
      </c>
      <c r="Q110" s="257" t="str">
        <f t="shared" si="26"/>
        <v/>
      </c>
      <c r="R110" s="257" t="str">
        <f t="shared" si="26"/>
        <v/>
      </c>
      <c r="S110" s="280" t="e">
        <f>AVERAGE(D110:R110)</f>
        <v>#DIV/0!</v>
      </c>
    </row>
    <row r="111" spans="3:19" s="257" customFormat="1" x14ac:dyDescent="0.25">
      <c r="D111" s="257" t="str">
        <f>IF(D$162&lt;3.5,D$67,"")</f>
        <v/>
      </c>
      <c r="E111" s="257" t="str">
        <f t="shared" ref="E111:R111" si="27">IF(E$162&lt;3.5,E$67,"")</f>
        <v/>
      </c>
      <c r="F111" s="257" t="str">
        <f t="shared" si="27"/>
        <v/>
      </c>
      <c r="G111" s="257" t="str">
        <f t="shared" si="27"/>
        <v/>
      </c>
      <c r="H111" s="257" t="str">
        <f t="shared" si="27"/>
        <v/>
      </c>
      <c r="I111" s="257" t="str">
        <f t="shared" si="27"/>
        <v/>
      </c>
      <c r="J111" s="257" t="str">
        <f t="shared" si="27"/>
        <v/>
      </c>
      <c r="K111" s="257" t="str">
        <f t="shared" si="27"/>
        <v/>
      </c>
      <c r="L111" s="257" t="str">
        <f t="shared" si="27"/>
        <v/>
      </c>
      <c r="M111" s="257" t="str">
        <f t="shared" si="27"/>
        <v/>
      </c>
      <c r="N111" s="257" t="str">
        <f t="shared" si="27"/>
        <v/>
      </c>
      <c r="O111" s="257" t="str">
        <f t="shared" si="27"/>
        <v/>
      </c>
      <c r="P111" s="257" t="str">
        <f t="shared" si="27"/>
        <v/>
      </c>
      <c r="Q111" s="257" t="str">
        <f t="shared" si="27"/>
        <v/>
      </c>
      <c r="R111" s="257" t="str">
        <f t="shared" si="27"/>
        <v/>
      </c>
      <c r="S111" s="280" t="e">
        <f>AVERAGE(D111:R111)</f>
        <v>#DIV/0!</v>
      </c>
    </row>
    <row r="112" spans="3:19" s="257" customFormat="1" x14ac:dyDescent="0.25"/>
    <row r="113" spans="3:19" s="257" customFormat="1" x14ac:dyDescent="0.25">
      <c r="C113" s="257" t="s">
        <v>101</v>
      </c>
      <c r="D113" s="257" t="str">
        <f>IF(D$161&lt;3.5,D$78,"")</f>
        <v/>
      </c>
      <c r="E113" s="257" t="str">
        <f t="shared" ref="E113:R113" si="28">IF(E$161&lt;3.5,E$78,"")</f>
        <v/>
      </c>
      <c r="F113" s="257" t="str">
        <f t="shared" si="28"/>
        <v/>
      </c>
      <c r="G113" s="257" t="str">
        <f t="shared" si="28"/>
        <v/>
      </c>
      <c r="H113" s="257" t="str">
        <f t="shared" si="28"/>
        <v/>
      </c>
      <c r="I113" s="257" t="str">
        <f t="shared" si="28"/>
        <v/>
      </c>
      <c r="J113" s="257" t="str">
        <f t="shared" si="28"/>
        <v/>
      </c>
      <c r="K113" s="257" t="str">
        <f t="shared" si="28"/>
        <v/>
      </c>
      <c r="L113" s="257" t="str">
        <f t="shared" si="28"/>
        <v/>
      </c>
      <c r="M113" s="257" t="str">
        <f t="shared" si="28"/>
        <v/>
      </c>
      <c r="N113" s="257" t="str">
        <f t="shared" si="28"/>
        <v/>
      </c>
      <c r="O113" s="257" t="str">
        <f t="shared" si="28"/>
        <v/>
      </c>
      <c r="P113" s="257" t="str">
        <f t="shared" si="28"/>
        <v/>
      </c>
      <c r="Q113" s="257" t="str">
        <f t="shared" si="28"/>
        <v/>
      </c>
      <c r="R113" s="257" t="str">
        <f t="shared" si="28"/>
        <v/>
      </c>
      <c r="S113" s="280" t="e">
        <f>AVERAGE(D113:R113)</f>
        <v>#DIV/0!</v>
      </c>
    </row>
    <row r="114" spans="3:19" s="257" customFormat="1" x14ac:dyDescent="0.25">
      <c r="D114" s="257" t="str">
        <f>IF(D$91=1,D$78,"")</f>
        <v/>
      </c>
      <c r="E114" s="257" t="str">
        <f t="shared" ref="E114:R114" si="29">IF(E$91=1,E$78,"")</f>
        <v/>
      </c>
      <c r="F114" s="257" t="str">
        <f t="shared" si="29"/>
        <v/>
      </c>
      <c r="G114" s="257" t="str">
        <f t="shared" si="29"/>
        <v/>
      </c>
      <c r="H114" s="257" t="str">
        <f t="shared" si="29"/>
        <v/>
      </c>
      <c r="I114" s="257" t="str">
        <f t="shared" si="29"/>
        <v/>
      </c>
      <c r="J114" s="257" t="str">
        <f t="shared" si="29"/>
        <v/>
      </c>
      <c r="K114" s="257" t="str">
        <f t="shared" si="29"/>
        <v/>
      </c>
      <c r="L114" s="257" t="str">
        <f t="shared" si="29"/>
        <v/>
      </c>
      <c r="M114" s="257" t="str">
        <f t="shared" si="29"/>
        <v/>
      </c>
      <c r="N114" s="257" t="str">
        <f t="shared" si="29"/>
        <v/>
      </c>
      <c r="O114" s="257" t="str">
        <f t="shared" si="29"/>
        <v/>
      </c>
      <c r="P114" s="257" t="str">
        <f t="shared" si="29"/>
        <v/>
      </c>
      <c r="Q114" s="257" t="str">
        <f t="shared" si="29"/>
        <v/>
      </c>
      <c r="R114" s="257" t="str">
        <f t="shared" si="29"/>
        <v/>
      </c>
      <c r="S114" s="280" t="e">
        <f>AVERAGE(D114:R114)</f>
        <v>#DIV/0!</v>
      </c>
    </row>
    <row r="115" spans="3:19" s="257" customFormat="1" x14ac:dyDescent="0.25">
      <c r="D115" s="257" t="str">
        <f>IF(D$162&lt;3.5,D$78,"")</f>
        <v/>
      </c>
      <c r="E115" s="257" t="str">
        <f t="shared" ref="E115:R115" si="30">IF(E$162&lt;3.5,E$78,"")</f>
        <v/>
      </c>
      <c r="F115" s="257" t="str">
        <f t="shared" si="30"/>
        <v/>
      </c>
      <c r="G115" s="257" t="str">
        <f t="shared" si="30"/>
        <v/>
      </c>
      <c r="H115" s="257" t="str">
        <f t="shared" si="30"/>
        <v/>
      </c>
      <c r="I115" s="257" t="str">
        <f t="shared" si="30"/>
        <v/>
      </c>
      <c r="J115" s="257" t="str">
        <f t="shared" si="30"/>
        <v/>
      </c>
      <c r="K115" s="257" t="str">
        <f t="shared" si="30"/>
        <v/>
      </c>
      <c r="L115" s="257" t="str">
        <f t="shared" si="30"/>
        <v/>
      </c>
      <c r="M115" s="257" t="str">
        <f t="shared" si="30"/>
        <v/>
      </c>
      <c r="N115" s="257" t="str">
        <f t="shared" si="30"/>
        <v/>
      </c>
      <c r="O115" s="257" t="str">
        <f t="shared" si="30"/>
        <v/>
      </c>
      <c r="P115" s="257" t="str">
        <f t="shared" si="30"/>
        <v/>
      </c>
      <c r="Q115" s="257" t="str">
        <f t="shared" si="30"/>
        <v/>
      </c>
      <c r="R115" s="257" t="str">
        <f t="shared" si="30"/>
        <v/>
      </c>
      <c r="S115" s="280" t="e">
        <f>AVERAGE(D115:R115)</f>
        <v>#DIV/0!</v>
      </c>
    </row>
    <row r="116" spans="3:19" s="257" customFormat="1" x14ac:dyDescent="0.25"/>
    <row r="117" spans="3:19" s="257" customFormat="1" x14ac:dyDescent="0.25">
      <c r="C117" s="257" t="s">
        <v>103</v>
      </c>
      <c r="D117" s="257" t="str">
        <f>IF(D$161&lt;3.5,D$72,"")</f>
        <v/>
      </c>
      <c r="E117" s="257" t="str">
        <f t="shared" ref="E117:R117" si="31">IF(E$161&lt;3.5,E$72,"")</f>
        <v/>
      </c>
      <c r="F117" s="257" t="str">
        <f t="shared" si="31"/>
        <v/>
      </c>
      <c r="G117" s="257" t="str">
        <f t="shared" si="31"/>
        <v/>
      </c>
      <c r="H117" s="257" t="str">
        <f t="shared" si="31"/>
        <v/>
      </c>
      <c r="I117" s="257" t="str">
        <f t="shared" si="31"/>
        <v/>
      </c>
      <c r="J117" s="257" t="str">
        <f t="shared" si="31"/>
        <v/>
      </c>
      <c r="K117" s="257" t="str">
        <f t="shared" si="31"/>
        <v/>
      </c>
      <c r="L117" s="257" t="str">
        <f t="shared" si="31"/>
        <v/>
      </c>
      <c r="M117" s="257" t="str">
        <f t="shared" si="31"/>
        <v/>
      </c>
      <c r="N117" s="257" t="str">
        <f t="shared" si="31"/>
        <v/>
      </c>
      <c r="O117" s="257" t="str">
        <f t="shared" si="31"/>
        <v/>
      </c>
      <c r="P117" s="257" t="str">
        <f t="shared" si="31"/>
        <v/>
      </c>
      <c r="Q117" s="257" t="str">
        <f t="shared" si="31"/>
        <v/>
      </c>
      <c r="R117" s="257" t="str">
        <f t="shared" si="31"/>
        <v/>
      </c>
      <c r="S117" s="280" t="e">
        <f>AVERAGE(D117:R117)</f>
        <v>#DIV/0!</v>
      </c>
    </row>
    <row r="118" spans="3:19" s="257" customFormat="1" x14ac:dyDescent="0.25">
      <c r="D118" s="257" t="str">
        <f>IF(D$91=1,D$72,"")</f>
        <v/>
      </c>
      <c r="E118" s="257" t="str">
        <f t="shared" ref="E118:R118" si="32">IF(E$91=1,E$72,"")</f>
        <v/>
      </c>
      <c r="F118" s="257" t="str">
        <f t="shared" si="32"/>
        <v/>
      </c>
      <c r="G118" s="257" t="str">
        <f t="shared" si="32"/>
        <v/>
      </c>
      <c r="H118" s="257" t="str">
        <f t="shared" si="32"/>
        <v/>
      </c>
      <c r="I118" s="257" t="str">
        <f t="shared" si="32"/>
        <v/>
      </c>
      <c r="J118" s="257" t="str">
        <f t="shared" si="32"/>
        <v/>
      </c>
      <c r="K118" s="257" t="str">
        <f t="shared" si="32"/>
        <v/>
      </c>
      <c r="L118" s="257" t="str">
        <f t="shared" si="32"/>
        <v/>
      </c>
      <c r="M118" s="257" t="str">
        <f t="shared" si="32"/>
        <v/>
      </c>
      <c r="N118" s="257" t="str">
        <f t="shared" si="32"/>
        <v/>
      </c>
      <c r="O118" s="257" t="str">
        <f t="shared" si="32"/>
        <v/>
      </c>
      <c r="P118" s="257" t="str">
        <f t="shared" si="32"/>
        <v/>
      </c>
      <c r="Q118" s="257" t="str">
        <f t="shared" si="32"/>
        <v/>
      </c>
      <c r="R118" s="257" t="str">
        <f t="shared" si="32"/>
        <v/>
      </c>
      <c r="S118" s="280" t="e">
        <f>AVERAGE(D118:R118)</f>
        <v>#DIV/0!</v>
      </c>
    </row>
    <row r="119" spans="3:19" s="257" customFormat="1" x14ac:dyDescent="0.25">
      <c r="D119" s="257" t="str">
        <f>IF(D$162&lt;3.5,D$72,"")</f>
        <v/>
      </c>
      <c r="E119" s="257" t="str">
        <f t="shared" ref="E119:R119" si="33">IF(E$162&lt;3.5,E$72,"")</f>
        <v/>
      </c>
      <c r="F119" s="257" t="str">
        <f t="shared" si="33"/>
        <v/>
      </c>
      <c r="G119" s="257" t="str">
        <f t="shared" si="33"/>
        <v/>
      </c>
      <c r="H119" s="257" t="str">
        <f t="shared" si="33"/>
        <v/>
      </c>
      <c r="I119" s="257" t="str">
        <f t="shared" si="33"/>
        <v/>
      </c>
      <c r="J119" s="257" t="str">
        <f t="shared" si="33"/>
        <v/>
      </c>
      <c r="K119" s="257" t="str">
        <f t="shared" si="33"/>
        <v/>
      </c>
      <c r="L119" s="257" t="str">
        <f t="shared" si="33"/>
        <v/>
      </c>
      <c r="M119" s="257" t="str">
        <f t="shared" si="33"/>
        <v/>
      </c>
      <c r="N119" s="257" t="str">
        <f t="shared" si="33"/>
        <v/>
      </c>
      <c r="O119" s="257" t="str">
        <f t="shared" si="33"/>
        <v/>
      </c>
      <c r="P119" s="257" t="str">
        <f t="shared" si="33"/>
        <v/>
      </c>
      <c r="Q119" s="257" t="str">
        <f t="shared" si="33"/>
        <v/>
      </c>
      <c r="R119" s="257" t="str">
        <f t="shared" si="33"/>
        <v/>
      </c>
      <c r="S119" s="280" t="e">
        <f>AVERAGE(D119:R119)</f>
        <v>#DIV/0!</v>
      </c>
    </row>
    <row r="120" spans="3:19" s="257" customFormat="1" x14ac:dyDescent="0.25"/>
    <row r="121" spans="3:19" s="257" customFormat="1" x14ac:dyDescent="0.25">
      <c r="C121" s="257" t="s">
        <v>113</v>
      </c>
      <c r="D121" s="257" t="str">
        <f>IF(D$161&lt;3.5,D$80,"")</f>
        <v/>
      </c>
      <c r="E121" s="257" t="str">
        <f t="shared" ref="E121:R121" si="34">IF(E$161&lt;3.5,E$80,"")</f>
        <v/>
      </c>
      <c r="F121" s="257" t="str">
        <f t="shared" si="34"/>
        <v/>
      </c>
      <c r="G121" s="257" t="str">
        <f t="shared" si="34"/>
        <v/>
      </c>
      <c r="H121" s="257" t="str">
        <f t="shared" si="34"/>
        <v/>
      </c>
      <c r="I121" s="257" t="str">
        <f t="shared" si="34"/>
        <v/>
      </c>
      <c r="J121" s="257" t="str">
        <f t="shared" si="34"/>
        <v/>
      </c>
      <c r="K121" s="257" t="str">
        <f t="shared" si="34"/>
        <v/>
      </c>
      <c r="L121" s="257" t="str">
        <f t="shared" si="34"/>
        <v/>
      </c>
      <c r="M121" s="257" t="str">
        <f t="shared" si="34"/>
        <v/>
      </c>
      <c r="N121" s="257" t="str">
        <f t="shared" si="34"/>
        <v/>
      </c>
      <c r="O121" s="257" t="str">
        <f t="shared" si="34"/>
        <v/>
      </c>
      <c r="P121" s="257" t="str">
        <f t="shared" si="34"/>
        <v/>
      </c>
      <c r="Q121" s="257" t="str">
        <f t="shared" si="34"/>
        <v/>
      </c>
      <c r="R121" s="257" t="str">
        <f t="shared" si="34"/>
        <v/>
      </c>
      <c r="S121" s="281" t="e">
        <f>AVERAGE(D121:R121)</f>
        <v>#DIV/0!</v>
      </c>
    </row>
    <row r="122" spans="3:19" s="257" customFormat="1" x14ac:dyDescent="0.25">
      <c r="D122" s="257" t="str">
        <f>IF(D$91=1,D$80,"")</f>
        <v/>
      </c>
      <c r="E122" s="257" t="str">
        <f t="shared" ref="E122:R122" si="35">IF(E$91=1,E$80,"")</f>
        <v/>
      </c>
      <c r="F122" s="257" t="str">
        <f t="shared" si="35"/>
        <v/>
      </c>
      <c r="G122" s="257" t="str">
        <f t="shared" si="35"/>
        <v/>
      </c>
      <c r="H122" s="257" t="str">
        <f t="shared" si="35"/>
        <v/>
      </c>
      <c r="I122" s="257" t="str">
        <f t="shared" si="35"/>
        <v/>
      </c>
      <c r="J122" s="257" t="str">
        <f t="shared" si="35"/>
        <v/>
      </c>
      <c r="K122" s="257" t="str">
        <f t="shared" si="35"/>
        <v/>
      </c>
      <c r="L122" s="257" t="str">
        <f t="shared" si="35"/>
        <v/>
      </c>
      <c r="M122" s="257" t="str">
        <f t="shared" si="35"/>
        <v/>
      </c>
      <c r="N122" s="257" t="str">
        <f t="shared" si="35"/>
        <v/>
      </c>
      <c r="O122" s="257" t="str">
        <f t="shared" si="35"/>
        <v/>
      </c>
      <c r="P122" s="257" t="str">
        <f t="shared" si="35"/>
        <v/>
      </c>
      <c r="Q122" s="257" t="str">
        <f t="shared" si="35"/>
        <v/>
      </c>
      <c r="R122" s="257" t="str">
        <f t="shared" si="35"/>
        <v/>
      </c>
      <c r="S122" s="281" t="e">
        <f>AVERAGE(D122:R122)</f>
        <v>#DIV/0!</v>
      </c>
    </row>
    <row r="123" spans="3:19" s="257" customFormat="1" x14ac:dyDescent="0.25">
      <c r="D123" s="257" t="str">
        <f>IF(D$162&lt;3.5,D$80,"")</f>
        <v/>
      </c>
      <c r="E123" s="257" t="str">
        <f t="shared" ref="E123:R123" si="36">IF(E$162&lt;3.5,E$80,"")</f>
        <v/>
      </c>
      <c r="F123" s="257" t="str">
        <f t="shared" si="36"/>
        <v/>
      </c>
      <c r="G123" s="257" t="str">
        <f t="shared" si="36"/>
        <v/>
      </c>
      <c r="H123" s="257" t="str">
        <f t="shared" si="36"/>
        <v/>
      </c>
      <c r="I123" s="257" t="str">
        <f t="shared" si="36"/>
        <v/>
      </c>
      <c r="J123" s="257" t="str">
        <f t="shared" si="36"/>
        <v/>
      </c>
      <c r="K123" s="257" t="str">
        <f t="shared" si="36"/>
        <v/>
      </c>
      <c r="L123" s="257" t="str">
        <f t="shared" si="36"/>
        <v/>
      </c>
      <c r="M123" s="257" t="str">
        <f t="shared" si="36"/>
        <v/>
      </c>
      <c r="N123" s="257" t="str">
        <f t="shared" si="36"/>
        <v/>
      </c>
      <c r="O123" s="257" t="str">
        <f t="shared" si="36"/>
        <v/>
      </c>
      <c r="P123" s="257" t="str">
        <f t="shared" si="36"/>
        <v/>
      </c>
      <c r="Q123" s="257" t="str">
        <f t="shared" si="36"/>
        <v/>
      </c>
      <c r="R123" s="257" t="str">
        <f t="shared" si="36"/>
        <v/>
      </c>
      <c r="S123" s="281" t="e">
        <f>AVERAGE(D123:R123)</f>
        <v>#DIV/0!</v>
      </c>
    </row>
    <row r="124" spans="3:19" s="257" customFormat="1" x14ac:dyDescent="0.25"/>
    <row r="125" spans="3:19" s="257" customFormat="1" x14ac:dyDescent="0.25">
      <c r="C125" s="257" t="s">
        <v>114</v>
      </c>
      <c r="D125" s="257" t="str">
        <f>IF(D$161&lt;3.5,D$81,"")</f>
        <v/>
      </c>
      <c r="E125" s="257" t="str">
        <f t="shared" ref="E125:R125" si="37">IF(E$161&lt;3.5,E$81,"")</f>
        <v/>
      </c>
      <c r="F125" s="257" t="str">
        <f t="shared" si="37"/>
        <v/>
      </c>
      <c r="G125" s="257" t="str">
        <f t="shared" si="37"/>
        <v/>
      </c>
      <c r="H125" s="257" t="str">
        <f t="shared" si="37"/>
        <v/>
      </c>
      <c r="I125" s="257" t="str">
        <f t="shared" si="37"/>
        <v/>
      </c>
      <c r="J125" s="257" t="str">
        <f t="shared" si="37"/>
        <v/>
      </c>
      <c r="K125" s="257" t="str">
        <f t="shared" si="37"/>
        <v/>
      </c>
      <c r="L125" s="257" t="str">
        <f t="shared" si="37"/>
        <v/>
      </c>
      <c r="M125" s="257" t="str">
        <f t="shared" si="37"/>
        <v/>
      </c>
      <c r="N125" s="257" t="str">
        <f t="shared" si="37"/>
        <v/>
      </c>
      <c r="O125" s="257" t="str">
        <f t="shared" si="37"/>
        <v/>
      </c>
      <c r="P125" s="257" t="str">
        <f t="shared" si="37"/>
        <v/>
      </c>
      <c r="Q125" s="257" t="str">
        <f t="shared" si="37"/>
        <v/>
      </c>
      <c r="R125" s="257" t="str">
        <f t="shared" si="37"/>
        <v/>
      </c>
      <c r="S125" s="281" t="e">
        <f>AVERAGE(D125:R125)</f>
        <v>#DIV/0!</v>
      </c>
    </row>
    <row r="126" spans="3:19" s="257" customFormat="1" x14ac:dyDescent="0.25">
      <c r="D126" s="257" t="str">
        <f>IF(D$91=1,D$81,"")</f>
        <v/>
      </c>
      <c r="E126" s="257" t="str">
        <f t="shared" ref="E126:R126" si="38">IF(E$91=1,E$81,"")</f>
        <v/>
      </c>
      <c r="F126" s="257" t="str">
        <f t="shared" si="38"/>
        <v/>
      </c>
      <c r="G126" s="257" t="str">
        <f t="shared" si="38"/>
        <v/>
      </c>
      <c r="H126" s="257" t="str">
        <f t="shared" si="38"/>
        <v/>
      </c>
      <c r="I126" s="257" t="str">
        <f t="shared" si="38"/>
        <v/>
      </c>
      <c r="J126" s="257" t="str">
        <f t="shared" si="38"/>
        <v/>
      </c>
      <c r="K126" s="257" t="str">
        <f t="shared" si="38"/>
        <v/>
      </c>
      <c r="L126" s="257" t="str">
        <f t="shared" si="38"/>
        <v/>
      </c>
      <c r="M126" s="257" t="str">
        <f t="shared" si="38"/>
        <v/>
      </c>
      <c r="N126" s="257" t="str">
        <f t="shared" si="38"/>
        <v/>
      </c>
      <c r="O126" s="257" t="str">
        <f t="shared" si="38"/>
        <v/>
      </c>
      <c r="P126" s="257" t="str">
        <f t="shared" si="38"/>
        <v/>
      </c>
      <c r="Q126" s="257" t="str">
        <f t="shared" si="38"/>
        <v/>
      </c>
      <c r="R126" s="257" t="str">
        <f t="shared" si="38"/>
        <v/>
      </c>
      <c r="S126" s="281" t="e">
        <f>AVERAGE(D126:R126)</f>
        <v>#DIV/0!</v>
      </c>
    </row>
    <row r="127" spans="3:19" s="257" customFormat="1" x14ac:dyDescent="0.25">
      <c r="D127" s="257" t="str">
        <f>IF(D$162&lt;3.5,D$81,"")</f>
        <v/>
      </c>
      <c r="E127" s="257" t="str">
        <f t="shared" ref="E127:R127" si="39">IF(E$162&lt;3.5,E$81,"")</f>
        <v/>
      </c>
      <c r="F127" s="257" t="str">
        <f t="shared" si="39"/>
        <v/>
      </c>
      <c r="G127" s="257" t="str">
        <f t="shared" si="39"/>
        <v/>
      </c>
      <c r="H127" s="257" t="str">
        <f t="shared" si="39"/>
        <v/>
      </c>
      <c r="I127" s="257" t="str">
        <f t="shared" si="39"/>
        <v/>
      </c>
      <c r="J127" s="257" t="str">
        <f t="shared" si="39"/>
        <v/>
      </c>
      <c r="K127" s="257" t="str">
        <f t="shared" si="39"/>
        <v/>
      </c>
      <c r="L127" s="257" t="str">
        <f t="shared" si="39"/>
        <v/>
      </c>
      <c r="M127" s="257" t="str">
        <f t="shared" si="39"/>
        <v/>
      </c>
      <c r="N127" s="257" t="str">
        <f t="shared" si="39"/>
        <v/>
      </c>
      <c r="O127" s="257" t="str">
        <f t="shared" si="39"/>
        <v/>
      </c>
      <c r="P127" s="257" t="str">
        <f t="shared" si="39"/>
        <v/>
      </c>
      <c r="Q127" s="257" t="str">
        <f t="shared" si="39"/>
        <v/>
      </c>
      <c r="R127" s="257" t="str">
        <f t="shared" si="39"/>
        <v/>
      </c>
      <c r="S127" s="281" t="e">
        <f>AVERAGE(D127:R127)</f>
        <v>#DIV/0!</v>
      </c>
    </row>
    <row r="128" spans="3:19" s="257" customFormat="1" x14ac:dyDescent="0.25"/>
    <row r="129" spans="3:22" s="257" customFormat="1" x14ac:dyDescent="0.25">
      <c r="C129" s="257" t="s">
        <v>115</v>
      </c>
      <c r="D129" s="257" t="str">
        <f>IF(D$161&lt;3.5,D$82,"")</f>
        <v/>
      </c>
      <c r="E129" s="257" t="str">
        <f t="shared" ref="E129:R129" si="40">IF(E$161&lt;3.5,E$82,"")</f>
        <v/>
      </c>
      <c r="F129" s="257" t="str">
        <f t="shared" si="40"/>
        <v/>
      </c>
      <c r="G129" s="257" t="str">
        <f t="shared" si="40"/>
        <v/>
      </c>
      <c r="H129" s="257" t="str">
        <f t="shared" si="40"/>
        <v/>
      </c>
      <c r="I129" s="257" t="str">
        <f t="shared" si="40"/>
        <v/>
      </c>
      <c r="J129" s="257" t="str">
        <f t="shared" si="40"/>
        <v/>
      </c>
      <c r="K129" s="257" t="str">
        <f t="shared" si="40"/>
        <v/>
      </c>
      <c r="L129" s="257" t="str">
        <f t="shared" si="40"/>
        <v/>
      </c>
      <c r="M129" s="257" t="str">
        <f t="shared" si="40"/>
        <v/>
      </c>
      <c r="N129" s="257" t="str">
        <f t="shared" si="40"/>
        <v/>
      </c>
      <c r="O129" s="257" t="str">
        <f t="shared" si="40"/>
        <v/>
      </c>
      <c r="P129" s="257" t="str">
        <f t="shared" si="40"/>
        <v/>
      </c>
      <c r="Q129" s="257" t="str">
        <f t="shared" si="40"/>
        <v/>
      </c>
      <c r="R129" s="257" t="str">
        <f t="shared" si="40"/>
        <v/>
      </c>
      <c r="S129" s="281" t="e">
        <f>AVERAGE(D129:R129)</f>
        <v>#DIV/0!</v>
      </c>
    </row>
    <row r="130" spans="3:22" s="257" customFormat="1" x14ac:dyDescent="0.25">
      <c r="D130" s="257" t="str">
        <f>IF(D$91=1,D$82,"")</f>
        <v/>
      </c>
      <c r="E130" s="257" t="str">
        <f t="shared" ref="E130:R130" si="41">IF(E$91=1,E$82,"")</f>
        <v/>
      </c>
      <c r="F130" s="257" t="str">
        <f t="shared" si="41"/>
        <v/>
      </c>
      <c r="G130" s="257" t="str">
        <f t="shared" si="41"/>
        <v/>
      </c>
      <c r="H130" s="257" t="str">
        <f t="shared" si="41"/>
        <v/>
      </c>
      <c r="I130" s="257" t="str">
        <f t="shared" si="41"/>
        <v/>
      </c>
      <c r="J130" s="257" t="str">
        <f t="shared" si="41"/>
        <v/>
      </c>
      <c r="K130" s="257" t="str">
        <f t="shared" si="41"/>
        <v/>
      </c>
      <c r="L130" s="257" t="str">
        <f t="shared" si="41"/>
        <v/>
      </c>
      <c r="M130" s="257" t="str">
        <f t="shared" si="41"/>
        <v/>
      </c>
      <c r="N130" s="257" t="str">
        <f t="shared" si="41"/>
        <v/>
      </c>
      <c r="O130" s="257" t="str">
        <f t="shared" si="41"/>
        <v/>
      </c>
      <c r="P130" s="257" t="str">
        <f t="shared" si="41"/>
        <v/>
      </c>
      <c r="Q130" s="257" t="str">
        <f t="shared" si="41"/>
        <v/>
      </c>
      <c r="R130" s="257" t="str">
        <f t="shared" si="41"/>
        <v/>
      </c>
      <c r="S130" s="281" t="e">
        <f>AVERAGE(D130:R130)</f>
        <v>#DIV/0!</v>
      </c>
    </row>
    <row r="131" spans="3:22" s="257" customFormat="1" x14ac:dyDescent="0.25">
      <c r="D131" s="257" t="str">
        <f>IF(D$162&lt;3.5,D$82,"")</f>
        <v/>
      </c>
      <c r="E131" s="257" t="str">
        <f t="shared" ref="E131:R131" si="42">IF(E$162&lt;3.5,E$82,"")</f>
        <v/>
      </c>
      <c r="F131" s="257" t="str">
        <f t="shared" si="42"/>
        <v/>
      </c>
      <c r="G131" s="257" t="str">
        <f t="shared" si="42"/>
        <v/>
      </c>
      <c r="H131" s="257" t="str">
        <f t="shared" si="42"/>
        <v/>
      </c>
      <c r="I131" s="257" t="str">
        <f t="shared" si="42"/>
        <v/>
      </c>
      <c r="J131" s="257" t="str">
        <f t="shared" si="42"/>
        <v/>
      </c>
      <c r="K131" s="257" t="str">
        <f t="shared" si="42"/>
        <v/>
      </c>
      <c r="L131" s="257" t="str">
        <f t="shared" si="42"/>
        <v/>
      </c>
      <c r="M131" s="257" t="str">
        <f t="shared" si="42"/>
        <v/>
      </c>
      <c r="N131" s="257" t="str">
        <f t="shared" si="42"/>
        <v/>
      </c>
      <c r="O131" s="257" t="str">
        <f t="shared" si="42"/>
        <v/>
      </c>
      <c r="P131" s="257" t="str">
        <f t="shared" si="42"/>
        <v/>
      </c>
      <c r="Q131" s="257" t="str">
        <f t="shared" si="42"/>
        <v/>
      </c>
      <c r="R131" s="257" t="str">
        <f t="shared" si="42"/>
        <v/>
      </c>
      <c r="S131" s="281" t="e">
        <f>AVERAGE(D131:R131)</f>
        <v>#DIV/0!</v>
      </c>
    </row>
    <row r="132" spans="3:22" s="257" customFormat="1" x14ac:dyDescent="0.25"/>
    <row r="133" spans="3:22" s="257" customFormat="1" x14ac:dyDescent="0.25">
      <c r="D133" s="257" t="str">
        <f>+C8</f>
        <v/>
      </c>
      <c r="E133" s="257" t="str">
        <f t="shared" ref="E133:R133" si="43">+D8</f>
        <v/>
      </c>
      <c r="F133" s="257" t="str">
        <f t="shared" si="43"/>
        <v/>
      </c>
      <c r="G133" s="257" t="str">
        <f t="shared" si="43"/>
        <v/>
      </c>
      <c r="H133" s="257" t="str">
        <f t="shared" si="43"/>
        <v/>
      </c>
      <c r="I133" s="257" t="str">
        <f t="shared" si="43"/>
        <v/>
      </c>
      <c r="J133" s="257" t="str">
        <f t="shared" si="43"/>
        <v/>
      </c>
      <c r="K133" s="257" t="str">
        <f t="shared" si="43"/>
        <v/>
      </c>
      <c r="L133" s="257" t="str">
        <f t="shared" si="43"/>
        <v/>
      </c>
      <c r="M133" s="257" t="str">
        <f t="shared" si="43"/>
        <v/>
      </c>
      <c r="N133" s="257" t="str">
        <f t="shared" si="43"/>
        <v/>
      </c>
      <c r="O133" s="257" t="str">
        <f t="shared" si="43"/>
        <v/>
      </c>
      <c r="P133" s="257" t="str">
        <f t="shared" si="43"/>
        <v/>
      </c>
      <c r="Q133" s="257" t="str">
        <f t="shared" si="43"/>
        <v/>
      </c>
      <c r="R133" s="257" t="str">
        <f t="shared" si="43"/>
        <v/>
      </c>
      <c r="S133" s="257">
        <v>1</v>
      </c>
      <c r="T133" s="257">
        <f>COUNTIF(D$133:R$133,1)</f>
        <v>0</v>
      </c>
      <c r="U133" s="257">
        <f>+S87</f>
        <v>0</v>
      </c>
      <c r="V133" s="257">
        <f>COUNTIF(D$133:R$133,U133)</f>
        <v>0</v>
      </c>
    </row>
    <row r="134" spans="3:22" s="257" customFormat="1" x14ac:dyDescent="0.25">
      <c r="S134" s="257">
        <v>2</v>
      </c>
      <c r="T134" s="257">
        <f>COUNTIF(D$133:R$133,2)</f>
        <v>0</v>
      </c>
      <c r="U134" s="257">
        <f>+U133-1</f>
        <v>-1</v>
      </c>
      <c r="V134" s="257">
        <f>COUNTIF(D$133:R$133,U134)</f>
        <v>0</v>
      </c>
    </row>
    <row r="135" spans="3:22" s="257" customFormat="1" x14ac:dyDescent="0.25">
      <c r="S135" s="257">
        <v>3</v>
      </c>
      <c r="T135" s="257">
        <f>COUNTIF(D$133:R$133,3)</f>
        <v>0</v>
      </c>
      <c r="U135" s="257">
        <f>+U134-1</f>
        <v>-2</v>
      </c>
      <c r="V135" s="257">
        <f>COUNTIF(D$133:R$133,U135)</f>
        <v>0</v>
      </c>
    </row>
    <row r="136" spans="3:22" s="257" customFormat="1" x14ac:dyDescent="0.25">
      <c r="D136" s="257">
        <v>1E-4</v>
      </c>
      <c r="E136" s="257">
        <f>+D136+0.00001</f>
        <v>1.1E-4</v>
      </c>
      <c r="F136" s="257">
        <f t="shared" ref="F136:R136" si="44">+E136+0.00001</f>
        <v>1.2E-4</v>
      </c>
      <c r="G136" s="257">
        <f t="shared" si="44"/>
        <v>1.3000000000000002E-4</v>
      </c>
      <c r="H136" s="257">
        <f t="shared" si="44"/>
        <v>1.4000000000000001E-4</v>
      </c>
      <c r="I136" s="257">
        <f t="shared" si="44"/>
        <v>1.5000000000000001E-4</v>
      </c>
      <c r="J136" s="257">
        <f t="shared" si="44"/>
        <v>1.6000000000000001E-4</v>
      </c>
      <c r="K136" s="257">
        <f t="shared" si="44"/>
        <v>1.7000000000000001E-4</v>
      </c>
      <c r="L136" s="257">
        <f t="shared" si="44"/>
        <v>1.8000000000000001E-4</v>
      </c>
      <c r="M136" s="257">
        <f t="shared" si="44"/>
        <v>1.9000000000000001E-4</v>
      </c>
      <c r="N136" s="257">
        <f t="shared" si="44"/>
        <v>2.0000000000000001E-4</v>
      </c>
      <c r="O136" s="257">
        <f t="shared" si="44"/>
        <v>2.1000000000000001E-4</v>
      </c>
      <c r="P136" s="257">
        <f t="shared" si="44"/>
        <v>2.2000000000000001E-4</v>
      </c>
      <c r="Q136" s="257">
        <f t="shared" si="44"/>
        <v>2.3000000000000001E-4</v>
      </c>
      <c r="R136" s="257">
        <f t="shared" si="44"/>
        <v>2.4000000000000001E-4</v>
      </c>
      <c r="T136" s="257">
        <f>IF(OR(T133&lt;&gt;1,T134&lt;&gt;1,T135&lt;&gt;1),1,0)</f>
        <v>1</v>
      </c>
      <c r="V136" s="257">
        <f>IF(OR(V133&lt;&gt;1,V134&lt;&gt;1,V135&lt;&gt;1),1,0)</f>
        <v>1</v>
      </c>
    </row>
    <row r="137" spans="3:22" s="257" customFormat="1" x14ac:dyDescent="0.25">
      <c r="C137" s="257" t="s">
        <v>121</v>
      </c>
      <c r="D137" s="282" t="str">
        <f>IFERROR(IF(OR($T136=1,$V136=1),D133+D136,D133),"")</f>
        <v/>
      </c>
      <c r="E137" s="282" t="str">
        <f t="shared" ref="E137:R137" si="45">IFERROR(IF(OR($T136=1,$V136=1),E133+E136,E133),"")</f>
        <v/>
      </c>
      <c r="F137" s="282" t="str">
        <f t="shared" si="45"/>
        <v/>
      </c>
      <c r="G137" s="282" t="str">
        <f t="shared" si="45"/>
        <v/>
      </c>
      <c r="H137" s="282" t="str">
        <f t="shared" si="45"/>
        <v/>
      </c>
      <c r="I137" s="282" t="str">
        <f t="shared" si="45"/>
        <v/>
      </c>
      <c r="J137" s="282" t="str">
        <f t="shared" si="45"/>
        <v/>
      </c>
      <c r="K137" s="282" t="str">
        <f t="shared" si="45"/>
        <v/>
      </c>
      <c r="L137" s="282" t="str">
        <f t="shared" si="45"/>
        <v/>
      </c>
      <c r="M137" s="282" t="str">
        <f t="shared" si="45"/>
        <v/>
      </c>
      <c r="N137" s="282" t="str">
        <f t="shared" si="45"/>
        <v/>
      </c>
      <c r="O137" s="282" t="str">
        <f t="shared" si="45"/>
        <v/>
      </c>
      <c r="P137" s="282" t="str">
        <f t="shared" si="45"/>
        <v/>
      </c>
      <c r="Q137" s="282" t="str">
        <f t="shared" si="45"/>
        <v/>
      </c>
      <c r="R137" s="282" t="str">
        <f t="shared" si="45"/>
        <v/>
      </c>
    </row>
    <row r="138" spans="3:22" s="257" customFormat="1" x14ac:dyDescent="0.25">
      <c r="C138" s="257" t="s">
        <v>177</v>
      </c>
      <c r="D138" s="257" t="str">
        <f>IFERROR(_xlfn.RANK.EQ(D137,$D137:$R137,1),"")</f>
        <v/>
      </c>
      <c r="E138" s="257" t="str">
        <f t="shared" ref="E138:R138" si="46">IFERROR(_xlfn.RANK.EQ(E137,$D137:$R137,1),"")</f>
        <v/>
      </c>
      <c r="F138" s="257" t="str">
        <f t="shared" si="46"/>
        <v/>
      </c>
      <c r="G138" s="257" t="str">
        <f t="shared" si="46"/>
        <v/>
      </c>
      <c r="H138" s="257" t="str">
        <f t="shared" si="46"/>
        <v/>
      </c>
      <c r="I138" s="257" t="str">
        <f t="shared" si="46"/>
        <v/>
      </c>
      <c r="J138" s="257" t="str">
        <f t="shared" si="46"/>
        <v/>
      </c>
      <c r="K138" s="257" t="str">
        <f t="shared" si="46"/>
        <v/>
      </c>
      <c r="L138" s="257" t="str">
        <f t="shared" si="46"/>
        <v/>
      </c>
      <c r="M138" s="257" t="str">
        <f t="shared" si="46"/>
        <v/>
      </c>
      <c r="N138" s="257" t="str">
        <f t="shared" si="46"/>
        <v/>
      </c>
      <c r="O138" s="257" t="str">
        <f t="shared" si="46"/>
        <v/>
      </c>
      <c r="P138" s="257" t="str">
        <f t="shared" si="46"/>
        <v/>
      </c>
      <c r="Q138" s="257" t="str">
        <f t="shared" si="46"/>
        <v/>
      </c>
      <c r="R138" s="257" t="str">
        <f t="shared" si="46"/>
        <v/>
      </c>
    </row>
    <row r="139" spans="3:22" s="257" customFormat="1" x14ac:dyDescent="0.25">
      <c r="C139" s="257" t="s">
        <v>178</v>
      </c>
      <c r="D139" s="257" t="str">
        <f>IFERROR(_xlfn.RANK.EQ(D138,$D138:$R138),"")</f>
        <v/>
      </c>
      <c r="E139" s="257" t="str">
        <f t="shared" ref="E139:R139" si="47">IFERROR(_xlfn.RANK.EQ(E138,$D138:$R138),"")</f>
        <v/>
      </c>
      <c r="F139" s="257" t="str">
        <f t="shared" si="47"/>
        <v/>
      </c>
      <c r="G139" s="257" t="str">
        <f t="shared" si="47"/>
        <v/>
      </c>
      <c r="H139" s="257" t="str">
        <f t="shared" si="47"/>
        <v/>
      </c>
      <c r="I139" s="257" t="str">
        <f t="shared" si="47"/>
        <v/>
      </c>
      <c r="J139" s="257" t="str">
        <f t="shared" si="47"/>
        <v/>
      </c>
      <c r="K139" s="257" t="str">
        <f t="shared" si="47"/>
        <v/>
      </c>
      <c r="L139" s="257" t="str">
        <f t="shared" si="47"/>
        <v/>
      </c>
      <c r="M139" s="257" t="str">
        <f t="shared" si="47"/>
        <v/>
      </c>
      <c r="N139" s="257" t="str">
        <f t="shared" si="47"/>
        <v/>
      </c>
      <c r="O139" s="257" t="str">
        <f t="shared" si="47"/>
        <v/>
      </c>
      <c r="P139" s="257" t="str">
        <f t="shared" si="47"/>
        <v/>
      </c>
      <c r="Q139" s="257" t="str">
        <f t="shared" si="47"/>
        <v/>
      </c>
      <c r="R139" s="257" t="str">
        <f t="shared" si="47"/>
        <v/>
      </c>
    </row>
    <row r="140" spans="3:22" s="257" customFormat="1" x14ac:dyDescent="0.25"/>
    <row r="141" spans="3:22" s="257" customFormat="1" x14ac:dyDescent="0.25">
      <c r="C141" s="283" t="s">
        <v>177</v>
      </c>
      <c r="D141" s="257" t="str">
        <f t="shared" ref="D141:R141" si="48">IF(D157=1,D138,"")</f>
        <v/>
      </c>
      <c r="E141" s="257" t="str">
        <f t="shared" si="48"/>
        <v/>
      </c>
      <c r="F141" s="257" t="str">
        <f t="shared" si="48"/>
        <v/>
      </c>
      <c r="G141" s="257" t="str">
        <f t="shared" si="48"/>
        <v/>
      </c>
      <c r="H141" s="257" t="str">
        <f t="shared" si="48"/>
        <v/>
      </c>
      <c r="I141" s="257" t="str">
        <f t="shared" si="48"/>
        <v/>
      </c>
      <c r="J141" s="257" t="str">
        <f t="shared" si="48"/>
        <v/>
      </c>
      <c r="K141" s="257" t="str">
        <f t="shared" si="48"/>
        <v/>
      </c>
      <c r="L141" s="257" t="str">
        <f t="shared" si="48"/>
        <v/>
      </c>
      <c r="M141" s="257" t="str">
        <f t="shared" si="48"/>
        <v/>
      </c>
      <c r="N141" s="257" t="str">
        <f t="shared" si="48"/>
        <v/>
      </c>
      <c r="O141" s="257" t="str">
        <f t="shared" si="48"/>
        <v/>
      </c>
      <c r="P141" s="257" t="str">
        <f t="shared" si="48"/>
        <v/>
      </c>
      <c r="Q141" s="257" t="str">
        <f t="shared" si="48"/>
        <v/>
      </c>
      <c r="R141" s="257" t="str">
        <f t="shared" si="48"/>
        <v/>
      </c>
    </row>
    <row r="142" spans="3:22" s="257" customFormat="1" x14ac:dyDescent="0.25">
      <c r="C142" s="283" t="s">
        <v>178</v>
      </c>
      <c r="D142" s="257" t="str">
        <f t="shared" ref="D142:R142" si="49">IF(D157=1,D139,"")</f>
        <v/>
      </c>
      <c r="E142" s="257" t="str">
        <f t="shared" si="49"/>
        <v/>
      </c>
      <c r="F142" s="257" t="str">
        <f t="shared" si="49"/>
        <v/>
      </c>
      <c r="G142" s="257" t="str">
        <f t="shared" si="49"/>
        <v/>
      </c>
      <c r="H142" s="257" t="str">
        <f t="shared" si="49"/>
        <v/>
      </c>
      <c r="I142" s="257" t="str">
        <f t="shared" si="49"/>
        <v/>
      </c>
      <c r="J142" s="257" t="str">
        <f t="shared" si="49"/>
        <v/>
      </c>
      <c r="K142" s="257" t="str">
        <f t="shared" si="49"/>
        <v/>
      </c>
      <c r="L142" s="257" t="str">
        <f t="shared" si="49"/>
        <v/>
      </c>
      <c r="M142" s="257" t="str">
        <f t="shared" si="49"/>
        <v/>
      </c>
      <c r="N142" s="257" t="str">
        <f t="shared" si="49"/>
        <v/>
      </c>
      <c r="O142" s="257" t="str">
        <f t="shared" si="49"/>
        <v/>
      </c>
      <c r="P142" s="257" t="str">
        <f t="shared" si="49"/>
        <v/>
      </c>
      <c r="Q142" s="257" t="str">
        <f t="shared" si="49"/>
        <v/>
      </c>
      <c r="R142" s="257" t="str">
        <f t="shared" si="49"/>
        <v/>
      </c>
    </row>
    <row r="143" spans="3:22" s="257" customFormat="1" x14ac:dyDescent="0.25"/>
    <row r="144" spans="3:22" s="257" customFormat="1" x14ac:dyDescent="0.25"/>
    <row r="145" spans="3:18" s="257" customFormat="1" x14ac:dyDescent="0.25"/>
    <row r="146" spans="3:18" s="257" customFormat="1" x14ac:dyDescent="0.25"/>
    <row r="147" spans="3:18" s="257" customFormat="1" x14ac:dyDescent="0.25"/>
    <row r="148" spans="3:18" s="257" customFormat="1" x14ac:dyDescent="0.25"/>
    <row r="149" spans="3:18" s="257" customFormat="1" x14ac:dyDescent="0.25"/>
    <row r="150" spans="3:18" s="230" customFormat="1" x14ac:dyDescent="0.25">
      <c r="C150" s="257"/>
      <c r="D150" s="257"/>
      <c r="E150" s="257"/>
      <c r="F150" s="257"/>
      <c r="G150" s="257"/>
      <c r="H150" s="257"/>
      <c r="I150" s="257"/>
      <c r="J150" s="257"/>
      <c r="K150" s="257"/>
      <c r="L150" s="257"/>
      <c r="M150" s="257"/>
      <c r="N150" s="257"/>
      <c r="O150" s="257"/>
      <c r="P150" s="257"/>
      <c r="Q150" s="257"/>
      <c r="R150" s="257"/>
    </row>
    <row r="151" spans="3:18" s="230" customFormat="1" x14ac:dyDescent="0.25"/>
    <row r="152" spans="3:18" s="230" customFormat="1" x14ac:dyDescent="0.25"/>
    <row r="153" spans="3:18" s="230" customFormat="1" x14ac:dyDescent="0.25"/>
    <row r="154" spans="3:18" s="230" customFormat="1" x14ac:dyDescent="0.25"/>
    <row r="155" spans="3:18" s="230" customFormat="1" x14ac:dyDescent="0.25">
      <c r="C155" s="230" t="s">
        <v>179</v>
      </c>
      <c r="D155" s="230">
        <f>+D73</f>
        <v>0</v>
      </c>
      <c r="E155" s="230">
        <f t="shared" ref="E155:R155" si="50">+E73</f>
        <v>0</v>
      </c>
      <c r="F155" s="230">
        <f t="shared" si="50"/>
        <v>0</v>
      </c>
      <c r="G155" s="230">
        <f t="shared" si="50"/>
        <v>0</v>
      </c>
      <c r="H155" s="230">
        <f t="shared" si="50"/>
        <v>0</v>
      </c>
      <c r="I155" s="230">
        <f t="shared" si="50"/>
        <v>0</v>
      </c>
      <c r="J155" s="230">
        <f t="shared" si="50"/>
        <v>0</v>
      </c>
      <c r="K155" s="230">
        <f t="shared" si="50"/>
        <v>0</v>
      </c>
      <c r="L155" s="230">
        <f t="shared" si="50"/>
        <v>0</v>
      </c>
      <c r="M155" s="230">
        <f t="shared" si="50"/>
        <v>0</v>
      </c>
      <c r="N155" s="230">
        <f t="shared" si="50"/>
        <v>0</v>
      </c>
      <c r="O155" s="230">
        <f t="shared" si="50"/>
        <v>0</v>
      </c>
      <c r="P155" s="230">
        <f t="shared" si="50"/>
        <v>0</v>
      </c>
      <c r="Q155" s="230">
        <f t="shared" si="50"/>
        <v>0</v>
      </c>
      <c r="R155" s="230">
        <f t="shared" si="50"/>
        <v>0</v>
      </c>
    </row>
    <row r="156" spans="3:18" s="230" customFormat="1" x14ac:dyDescent="0.25">
      <c r="C156" s="230" t="s">
        <v>180</v>
      </c>
      <c r="D156" s="230">
        <f>+D70</f>
        <v>0</v>
      </c>
      <c r="E156" s="230">
        <f t="shared" ref="E156:R156" si="51">+E70</f>
        <v>0</v>
      </c>
      <c r="F156" s="230">
        <f t="shared" si="51"/>
        <v>0</v>
      </c>
      <c r="G156" s="230">
        <f t="shared" si="51"/>
        <v>0</v>
      </c>
      <c r="H156" s="230">
        <f t="shared" si="51"/>
        <v>0</v>
      </c>
      <c r="I156" s="230">
        <f t="shared" si="51"/>
        <v>0</v>
      </c>
      <c r="J156" s="230">
        <f t="shared" si="51"/>
        <v>0</v>
      </c>
      <c r="K156" s="230">
        <f t="shared" si="51"/>
        <v>0</v>
      </c>
      <c r="L156" s="230">
        <f t="shared" si="51"/>
        <v>0</v>
      </c>
      <c r="M156" s="230">
        <f t="shared" si="51"/>
        <v>0</v>
      </c>
      <c r="N156" s="230">
        <f t="shared" si="51"/>
        <v>0</v>
      </c>
      <c r="O156" s="230">
        <f t="shared" si="51"/>
        <v>0</v>
      </c>
      <c r="P156" s="230">
        <f t="shared" si="51"/>
        <v>0</v>
      </c>
      <c r="Q156" s="230">
        <f t="shared" si="51"/>
        <v>0</v>
      </c>
      <c r="R156" s="230">
        <f t="shared" si="51"/>
        <v>0</v>
      </c>
    </row>
    <row r="157" spans="3:18" s="230" customFormat="1" x14ac:dyDescent="0.25">
      <c r="C157" s="230" t="s">
        <v>181</v>
      </c>
      <c r="D157" s="230" t="str">
        <f>IF(D156&gt;0,D155,"")</f>
        <v/>
      </c>
      <c r="E157" s="230" t="str">
        <f t="shared" ref="E157:R157" si="52">IF(E156&gt;0,E155,"")</f>
        <v/>
      </c>
      <c r="F157" s="230" t="str">
        <f t="shared" si="52"/>
        <v/>
      </c>
      <c r="G157" s="230" t="str">
        <f t="shared" si="52"/>
        <v/>
      </c>
      <c r="H157" s="230" t="str">
        <f t="shared" si="52"/>
        <v/>
      </c>
      <c r="I157" s="230" t="str">
        <f t="shared" si="52"/>
        <v/>
      </c>
      <c r="J157" s="230" t="str">
        <f t="shared" si="52"/>
        <v/>
      </c>
      <c r="K157" s="230" t="str">
        <f t="shared" si="52"/>
        <v/>
      </c>
      <c r="L157" s="230" t="str">
        <f t="shared" si="52"/>
        <v/>
      </c>
      <c r="M157" s="230" t="str">
        <f t="shared" si="52"/>
        <v/>
      </c>
      <c r="N157" s="230" t="str">
        <f t="shared" si="52"/>
        <v/>
      </c>
      <c r="O157" s="230" t="str">
        <f t="shared" si="52"/>
        <v/>
      </c>
      <c r="P157" s="230" t="str">
        <f t="shared" si="52"/>
        <v/>
      </c>
      <c r="Q157" s="230" t="str">
        <f t="shared" si="52"/>
        <v/>
      </c>
      <c r="R157" s="230" t="str">
        <f t="shared" si="52"/>
        <v/>
      </c>
    </row>
    <row r="158" spans="3:18" s="230" customFormat="1" x14ac:dyDescent="0.25">
      <c r="C158" s="230" t="s">
        <v>182</v>
      </c>
      <c r="D158" s="230" t="str">
        <f>IFERROR(_xlfn.RANK.EQ(D157,$D157:$R157),"")</f>
        <v/>
      </c>
      <c r="E158" s="230" t="str">
        <f t="shared" ref="E158:R158" si="53">IFERROR(_xlfn.RANK.EQ(E157,$D157:$R157),"")</f>
        <v/>
      </c>
      <c r="F158" s="230" t="str">
        <f t="shared" si="53"/>
        <v/>
      </c>
      <c r="G158" s="230" t="str">
        <f t="shared" si="53"/>
        <v/>
      </c>
      <c r="H158" s="230" t="str">
        <f t="shared" si="53"/>
        <v/>
      </c>
      <c r="I158" s="230" t="str">
        <f t="shared" si="53"/>
        <v/>
      </c>
      <c r="J158" s="230" t="str">
        <f t="shared" si="53"/>
        <v/>
      </c>
      <c r="K158" s="230" t="str">
        <f t="shared" si="53"/>
        <v/>
      </c>
      <c r="L158" s="230" t="str">
        <f t="shared" si="53"/>
        <v/>
      </c>
      <c r="M158" s="230" t="str">
        <f t="shared" si="53"/>
        <v/>
      </c>
      <c r="N158" s="230" t="str">
        <f t="shared" si="53"/>
        <v/>
      </c>
      <c r="O158" s="230" t="str">
        <f t="shared" si="53"/>
        <v/>
      </c>
      <c r="P158" s="230" t="str">
        <f t="shared" si="53"/>
        <v/>
      </c>
      <c r="Q158" s="230" t="str">
        <f t="shared" si="53"/>
        <v/>
      </c>
      <c r="R158" s="230" t="str">
        <f t="shared" si="53"/>
        <v/>
      </c>
    </row>
    <row r="159" spans="3:18" s="230" customFormat="1" x14ac:dyDescent="0.25">
      <c r="C159" s="230" t="s">
        <v>183</v>
      </c>
      <c r="D159" s="257">
        <v>1E-4</v>
      </c>
      <c r="E159" s="257">
        <f>+D159+0.00001</f>
        <v>1.1E-4</v>
      </c>
      <c r="F159" s="257">
        <f t="shared" ref="F159" si="54">+E159+0.00001</f>
        <v>1.2E-4</v>
      </c>
      <c r="G159" s="257">
        <f t="shared" ref="G159" si="55">+F159+0.00001</f>
        <v>1.3000000000000002E-4</v>
      </c>
      <c r="H159" s="257">
        <f t="shared" ref="H159" si="56">+G159+0.00001</f>
        <v>1.4000000000000001E-4</v>
      </c>
      <c r="I159" s="257">
        <f t="shared" ref="I159" si="57">+H159+0.00001</f>
        <v>1.5000000000000001E-4</v>
      </c>
      <c r="J159" s="257">
        <f t="shared" ref="J159" si="58">+I159+0.00001</f>
        <v>1.6000000000000001E-4</v>
      </c>
      <c r="K159" s="257">
        <f t="shared" ref="K159" si="59">+J159+0.00001</f>
        <v>1.7000000000000001E-4</v>
      </c>
      <c r="L159" s="257">
        <f t="shared" ref="L159" si="60">+K159+0.00001</f>
        <v>1.8000000000000001E-4</v>
      </c>
      <c r="M159" s="257">
        <f t="shared" ref="M159" si="61">+L159+0.00001</f>
        <v>1.9000000000000001E-4</v>
      </c>
      <c r="N159" s="257">
        <f t="shared" ref="N159" si="62">+M159+0.00001</f>
        <v>2.0000000000000001E-4</v>
      </c>
      <c r="O159" s="257">
        <f t="shared" ref="O159" si="63">+N159+0.00001</f>
        <v>2.1000000000000001E-4</v>
      </c>
      <c r="P159" s="257">
        <f t="shared" ref="P159" si="64">+O159+0.00001</f>
        <v>2.2000000000000001E-4</v>
      </c>
      <c r="Q159" s="257">
        <f t="shared" ref="Q159" si="65">+P159+0.00001</f>
        <v>2.3000000000000001E-4</v>
      </c>
      <c r="R159" s="257">
        <f t="shared" ref="R159" si="66">+Q159+0.00001</f>
        <v>2.4000000000000001E-4</v>
      </c>
    </row>
    <row r="160" spans="3:18" s="230" customFormat="1" x14ac:dyDescent="0.25">
      <c r="C160" s="230" t="s">
        <v>184</v>
      </c>
      <c r="D160" s="230" t="str">
        <f>IF(D158&lt;&gt;"",D159+D158,"")</f>
        <v/>
      </c>
      <c r="E160" s="230" t="str">
        <f t="shared" ref="E160:R160" si="67">IF(E158&lt;&gt;"",E159+E158,"")</f>
        <v/>
      </c>
      <c r="F160" s="230" t="str">
        <f t="shared" si="67"/>
        <v/>
      </c>
      <c r="G160" s="230" t="str">
        <f t="shared" si="67"/>
        <v/>
      </c>
      <c r="H160" s="230" t="str">
        <f t="shared" si="67"/>
        <v/>
      </c>
      <c r="I160" s="230" t="str">
        <f t="shared" si="67"/>
        <v/>
      </c>
      <c r="J160" s="230" t="str">
        <f t="shared" si="67"/>
        <v/>
      </c>
      <c r="K160" s="230" t="str">
        <f t="shared" si="67"/>
        <v/>
      </c>
      <c r="L160" s="230" t="str">
        <f t="shared" si="67"/>
        <v/>
      </c>
      <c r="M160" s="230" t="str">
        <f t="shared" si="67"/>
        <v/>
      </c>
      <c r="N160" s="230" t="str">
        <f t="shared" si="67"/>
        <v/>
      </c>
      <c r="O160" s="230" t="str">
        <f t="shared" si="67"/>
        <v/>
      </c>
      <c r="P160" s="230" t="str">
        <f t="shared" si="67"/>
        <v/>
      </c>
      <c r="Q160" s="230" t="str">
        <f t="shared" si="67"/>
        <v/>
      </c>
      <c r="R160" s="230" t="str">
        <f t="shared" si="67"/>
        <v/>
      </c>
    </row>
    <row r="161" spans="3:18" s="230" customFormat="1" x14ac:dyDescent="0.25">
      <c r="C161" s="284" t="s">
        <v>185</v>
      </c>
      <c r="D161" s="230" t="str">
        <f>IFERROR(_xlfn.RANK.EQ(D160,$D160:$R160,1),"")</f>
        <v/>
      </c>
      <c r="E161" s="230" t="str">
        <f t="shared" ref="E161:R161" si="68">IFERROR(_xlfn.RANK.EQ(E160,$D160:$R160,1),"")</f>
        <v/>
      </c>
      <c r="F161" s="230" t="str">
        <f t="shared" si="68"/>
        <v/>
      </c>
      <c r="G161" s="230" t="str">
        <f t="shared" si="68"/>
        <v/>
      </c>
      <c r="H161" s="230" t="str">
        <f t="shared" si="68"/>
        <v/>
      </c>
      <c r="I161" s="230" t="str">
        <f t="shared" si="68"/>
        <v/>
      </c>
      <c r="J161" s="230" t="str">
        <f t="shared" si="68"/>
        <v/>
      </c>
      <c r="K161" s="230" t="str">
        <f t="shared" si="68"/>
        <v/>
      </c>
      <c r="L161" s="230" t="str">
        <f t="shared" si="68"/>
        <v/>
      </c>
      <c r="M161" s="230" t="str">
        <f t="shared" si="68"/>
        <v/>
      </c>
      <c r="N161" s="230" t="str">
        <f t="shared" si="68"/>
        <v/>
      </c>
      <c r="O161" s="230" t="str">
        <f t="shared" si="68"/>
        <v/>
      </c>
      <c r="P161" s="230" t="str">
        <f t="shared" si="68"/>
        <v/>
      </c>
      <c r="Q161" s="230" t="str">
        <f t="shared" si="68"/>
        <v/>
      </c>
      <c r="R161" s="230" t="str">
        <f t="shared" si="68"/>
        <v/>
      </c>
    </row>
    <row r="162" spans="3:18" s="230" customFormat="1" x14ac:dyDescent="0.25">
      <c r="C162" s="284" t="s">
        <v>186</v>
      </c>
      <c r="D162" s="230" t="str">
        <f>IFERROR(_xlfn.RANK.EQ(D160,$D160:$R160,0),"")</f>
        <v/>
      </c>
      <c r="E162" s="230" t="str">
        <f t="shared" ref="E162:R162" si="69">IFERROR(_xlfn.RANK.EQ(E160,$D160:$R160,0),"")</f>
        <v/>
      </c>
      <c r="F162" s="230" t="str">
        <f t="shared" si="69"/>
        <v/>
      </c>
      <c r="G162" s="230" t="str">
        <f t="shared" si="69"/>
        <v/>
      </c>
      <c r="H162" s="230" t="str">
        <f t="shared" si="69"/>
        <v/>
      </c>
      <c r="I162" s="230" t="str">
        <f t="shared" si="69"/>
        <v/>
      </c>
      <c r="J162" s="230" t="str">
        <f t="shared" si="69"/>
        <v/>
      </c>
      <c r="K162" s="230" t="str">
        <f t="shared" si="69"/>
        <v/>
      </c>
      <c r="L162" s="230" t="str">
        <f t="shared" si="69"/>
        <v/>
      </c>
      <c r="M162" s="230" t="str">
        <f t="shared" si="69"/>
        <v/>
      </c>
      <c r="N162" s="230" t="str">
        <f t="shared" si="69"/>
        <v/>
      </c>
      <c r="O162" s="230" t="str">
        <f t="shared" si="69"/>
        <v/>
      </c>
      <c r="P162" s="230" t="str">
        <f t="shared" si="69"/>
        <v/>
      </c>
      <c r="Q162" s="230" t="str">
        <f t="shared" si="69"/>
        <v/>
      </c>
      <c r="R162" s="230" t="str">
        <f t="shared" si="69"/>
        <v/>
      </c>
    </row>
    <row r="163" spans="3:18" s="230" customFormat="1" x14ac:dyDescent="0.25"/>
    <row r="164" spans="3:18" s="230" customFormat="1" x14ac:dyDescent="0.25">
      <c r="C164" s="230" t="str">
        <f t="shared" ref="C164:R164" si="70">+C161</f>
        <v>New Rk</v>
      </c>
      <c r="D164" s="230" t="str">
        <f t="shared" si="70"/>
        <v/>
      </c>
      <c r="E164" s="230" t="str">
        <f t="shared" si="70"/>
        <v/>
      </c>
      <c r="F164" s="230" t="str">
        <f t="shared" si="70"/>
        <v/>
      </c>
      <c r="G164" s="230" t="str">
        <f t="shared" si="70"/>
        <v/>
      </c>
      <c r="H164" s="230" t="str">
        <f t="shared" si="70"/>
        <v/>
      </c>
      <c r="I164" s="230" t="str">
        <f t="shared" si="70"/>
        <v/>
      </c>
      <c r="J164" s="230" t="str">
        <f t="shared" si="70"/>
        <v/>
      </c>
      <c r="K164" s="230" t="str">
        <f t="shared" si="70"/>
        <v/>
      </c>
      <c r="L164" s="230" t="str">
        <f t="shared" si="70"/>
        <v/>
      </c>
      <c r="M164" s="230" t="str">
        <f t="shared" si="70"/>
        <v/>
      </c>
      <c r="N164" s="230" t="str">
        <f t="shared" si="70"/>
        <v/>
      </c>
      <c r="O164" s="230" t="str">
        <f t="shared" si="70"/>
        <v/>
      </c>
      <c r="P164" s="230" t="str">
        <f t="shared" si="70"/>
        <v/>
      </c>
      <c r="Q164" s="230" t="str">
        <f t="shared" si="70"/>
        <v/>
      </c>
      <c r="R164" s="230" t="str">
        <f t="shared" si="70"/>
        <v/>
      </c>
    </row>
    <row r="165" spans="3:18" s="230" customFormat="1" x14ac:dyDescent="0.25">
      <c r="D165" s="257">
        <f t="shared" ref="D165:R165" si="71">+D60</f>
        <v>0</v>
      </c>
      <c r="E165" s="257">
        <f t="shared" si="71"/>
        <v>0</v>
      </c>
      <c r="F165" s="257">
        <f t="shared" si="71"/>
        <v>0</v>
      </c>
      <c r="G165" s="257">
        <f t="shared" si="71"/>
        <v>0</v>
      </c>
      <c r="H165" s="257">
        <f t="shared" si="71"/>
        <v>0</v>
      </c>
      <c r="I165" s="257">
        <f t="shared" si="71"/>
        <v>0</v>
      </c>
      <c r="J165" s="257">
        <f t="shared" si="71"/>
        <v>0</v>
      </c>
      <c r="K165" s="257">
        <f t="shared" si="71"/>
        <v>0</v>
      </c>
      <c r="L165" s="257">
        <f t="shared" si="71"/>
        <v>0</v>
      </c>
      <c r="M165" s="257">
        <f t="shared" si="71"/>
        <v>0</v>
      </c>
      <c r="N165" s="257">
        <f t="shared" si="71"/>
        <v>0</v>
      </c>
      <c r="O165" s="257">
        <f t="shared" si="71"/>
        <v>0</v>
      </c>
      <c r="P165" s="257">
        <f t="shared" si="71"/>
        <v>0</v>
      </c>
      <c r="Q165" s="257">
        <f t="shared" si="71"/>
        <v>0</v>
      </c>
      <c r="R165" s="257">
        <f t="shared" si="71"/>
        <v>0</v>
      </c>
    </row>
    <row r="166" spans="3:18" s="230" customFormat="1" x14ac:dyDescent="0.25">
      <c r="D166" s="257">
        <f t="shared" ref="D166:R166" si="72">+D61</f>
        <v>0</v>
      </c>
      <c r="E166" s="257">
        <f t="shared" si="72"/>
        <v>0</v>
      </c>
      <c r="F166" s="257">
        <f t="shared" si="72"/>
        <v>0</v>
      </c>
      <c r="G166" s="257">
        <f t="shared" si="72"/>
        <v>0</v>
      </c>
      <c r="H166" s="257">
        <f t="shared" si="72"/>
        <v>0</v>
      </c>
      <c r="I166" s="257">
        <f t="shared" si="72"/>
        <v>0</v>
      </c>
      <c r="J166" s="257">
        <f t="shared" si="72"/>
        <v>0</v>
      </c>
      <c r="K166" s="257">
        <f t="shared" si="72"/>
        <v>0</v>
      </c>
      <c r="L166" s="257">
        <f t="shared" si="72"/>
        <v>0</v>
      </c>
      <c r="M166" s="257">
        <f t="shared" si="72"/>
        <v>0</v>
      </c>
      <c r="N166" s="257">
        <f t="shared" si="72"/>
        <v>0</v>
      </c>
      <c r="O166" s="257">
        <f t="shared" si="72"/>
        <v>0</v>
      </c>
      <c r="P166" s="257">
        <f t="shared" si="72"/>
        <v>0</v>
      </c>
      <c r="Q166" s="257">
        <f t="shared" si="72"/>
        <v>0</v>
      </c>
      <c r="R166" s="257">
        <f t="shared" si="72"/>
        <v>0</v>
      </c>
    </row>
    <row r="167" spans="3:18" s="230" customFormat="1" x14ac:dyDescent="0.25">
      <c r="D167" s="257">
        <f t="shared" ref="D167:R167" si="73">+D62</f>
        <v>0</v>
      </c>
      <c r="E167" s="257">
        <f t="shared" si="73"/>
        <v>0</v>
      </c>
      <c r="F167" s="257">
        <f t="shared" si="73"/>
        <v>0</v>
      </c>
      <c r="G167" s="257">
        <f t="shared" si="73"/>
        <v>0</v>
      </c>
      <c r="H167" s="257">
        <f t="shared" si="73"/>
        <v>0</v>
      </c>
      <c r="I167" s="257">
        <f t="shared" si="73"/>
        <v>0</v>
      </c>
      <c r="J167" s="257">
        <f t="shared" si="73"/>
        <v>0</v>
      </c>
      <c r="K167" s="257">
        <f t="shared" si="73"/>
        <v>0</v>
      </c>
      <c r="L167" s="257">
        <f t="shared" si="73"/>
        <v>0</v>
      </c>
      <c r="M167" s="257">
        <f t="shared" si="73"/>
        <v>0</v>
      </c>
      <c r="N167" s="257">
        <f t="shared" si="73"/>
        <v>0</v>
      </c>
      <c r="O167" s="257">
        <f t="shared" si="73"/>
        <v>0</v>
      </c>
      <c r="P167" s="257">
        <f t="shared" si="73"/>
        <v>0</v>
      </c>
      <c r="Q167" s="257">
        <f t="shared" si="73"/>
        <v>0</v>
      </c>
      <c r="R167" s="257">
        <f t="shared" si="73"/>
        <v>0</v>
      </c>
    </row>
    <row r="168" spans="3:18" s="230" customFormat="1" x14ac:dyDescent="0.25">
      <c r="D168" s="257">
        <f t="shared" ref="D168:R168" si="74">+D63</f>
        <v>0</v>
      </c>
      <c r="E168" s="257">
        <f t="shared" si="74"/>
        <v>0</v>
      </c>
      <c r="F168" s="257">
        <f t="shared" si="74"/>
        <v>0</v>
      </c>
      <c r="G168" s="257">
        <f t="shared" si="74"/>
        <v>0</v>
      </c>
      <c r="H168" s="257">
        <f t="shared" si="74"/>
        <v>0</v>
      </c>
      <c r="I168" s="257">
        <f t="shared" si="74"/>
        <v>0</v>
      </c>
      <c r="J168" s="257">
        <f t="shared" si="74"/>
        <v>0</v>
      </c>
      <c r="K168" s="257">
        <f t="shared" si="74"/>
        <v>0</v>
      </c>
      <c r="L168" s="257">
        <f t="shared" si="74"/>
        <v>0</v>
      </c>
      <c r="M168" s="257">
        <f t="shared" si="74"/>
        <v>0</v>
      </c>
      <c r="N168" s="257">
        <f t="shared" si="74"/>
        <v>0</v>
      </c>
      <c r="O168" s="257">
        <f t="shared" si="74"/>
        <v>0</v>
      </c>
      <c r="P168" s="257">
        <f t="shared" si="74"/>
        <v>0</v>
      </c>
      <c r="Q168" s="257">
        <f t="shared" si="74"/>
        <v>0</v>
      </c>
      <c r="R168" s="257">
        <f t="shared" si="74"/>
        <v>0</v>
      </c>
    </row>
    <row r="169" spans="3:18" s="230" customFormat="1" x14ac:dyDescent="0.25">
      <c r="D169" s="257">
        <f t="shared" ref="D169:R169" si="75">+D64</f>
        <v>0</v>
      </c>
      <c r="E169" s="257">
        <f t="shared" si="75"/>
        <v>0</v>
      </c>
      <c r="F169" s="257">
        <f t="shared" si="75"/>
        <v>0</v>
      </c>
      <c r="G169" s="257">
        <f t="shared" si="75"/>
        <v>0</v>
      </c>
      <c r="H169" s="257">
        <f t="shared" si="75"/>
        <v>0</v>
      </c>
      <c r="I169" s="257">
        <f t="shared" si="75"/>
        <v>0</v>
      </c>
      <c r="J169" s="257">
        <f t="shared" si="75"/>
        <v>0</v>
      </c>
      <c r="K169" s="257">
        <f t="shared" si="75"/>
        <v>0</v>
      </c>
      <c r="L169" s="257">
        <f t="shared" si="75"/>
        <v>0</v>
      </c>
      <c r="M169" s="257">
        <f t="shared" si="75"/>
        <v>0</v>
      </c>
      <c r="N169" s="257">
        <f t="shared" si="75"/>
        <v>0</v>
      </c>
      <c r="O169" s="257">
        <f t="shared" si="75"/>
        <v>0</v>
      </c>
      <c r="P169" s="257">
        <f t="shared" si="75"/>
        <v>0</v>
      </c>
      <c r="Q169" s="257">
        <f t="shared" si="75"/>
        <v>0</v>
      </c>
      <c r="R169" s="257">
        <f t="shared" si="75"/>
        <v>0</v>
      </c>
    </row>
    <row r="170" spans="3:18" s="230" customFormat="1" x14ac:dyDescent="0.25">
      <c r="D170" s="257">
        <f t="shared" ref="D170:R170" si="76">+D65</f>
        <v>0</v>
      </c>
      <c r="E170" s="257">
        <f t="shared" si="76"/>
        <v>0</v>
      </c>
      <c r="F170" s="257">
        <f t="shared" si="76"/>
        <v>0</v>
      </c>
      <c r="G170" s="257">
        <f t="shared" si="76"/>
        <v>0</v>
      </c>
      <c r="H170" s="257">
        <f t="shared" si="76"/>
        <v>0</v>
      </c>
      <c r="I170" s="257">
        <f t="shared" si="76"/>
        <v>0</v>
      </c>
      <c r="J170" s="257">
        <f t="shared" si="76"/>
        <v>0</v>
      </c>
      <c r="K170" s="257">
        <f t="shared" si="76"/>
        <v>0</v>
      </c>
      <c r="L170" s="257">
        <f t="shared" si="76"/>
        <v>0</v>
      </c>
      <c r="M170" s="257">
        <f t="shared" si="76"/>
        <v>0</v>
      </c>
      <c r="N170" s="257">
        <f t="shared" si="76"/>
        <v>0</v>
      </c>
      <c r="O170" s="257">
        <f t="shared" si="76"/>
        <v>0</v>
      </c>
      <c r="P170" s="257">
        <f t="shared" si="76"/>
        <v>0</v>
      </c>
      <c r="Q170" s="257">
        <f t="shared" si="76"/>
        <v>0</v>
      </c>
      <c r="R170" s="257">
        <f t="shared" si="76"/>
        <v>0</v>
      </c>
    </row>
    <row r="171" spans="3:18" s="230" customFormat="1" x14ac:dyDescent="0.25"/>
    <row r="172" spans="3:18" s="230" customFormat="1" x14ac:dyDescent="0.25">
      <c r="C172" s="230" t="str">
        <f>+C162</f>
        <v>Low Rank</v>
      </c>
      <c r="D172" s="230" t="str">
        <f t="shared" ref="D172:R172" si="77">+D162</f>
        <v/>
      </c>
      <c r="E172" s="230" t="str">
        <f t="shared" si="77"/>
        <v/>
      </c>
      <c r="F172" s="230" t="str">
        <f t="shared" si="77"/>
        <v/>
      </c>
      <c r="G172" s="230" t="str">
        <f t="shared" si="77"/>
        <v/>
      </c>
      <c r="H172" s="230" t="str">
        <f t="shared" si="77"/>
        <v/>
      </c>
      <c r="I172" s="230" t="str">
        <f t="shared" si="77"/>
        <v/>
      </c>
      <c r="J172" s="230" t="str">
        <f t="shared" si="77"/>
        <v/>
      </c>
      <c r="K172" s="230" t="str">
        <f t="shared" si="77"/>
        <v/>
      </c>
      <c r="L172" s="230" t="str">
        <f t="shared" si="77"/>
        <v/>
      </c>
      <c r="M172" s="230" t="str">
        <f t="shared" si="77"/>
        <v/>
      </c>
      <c r="N172" s="230" t="str">
        <f t="shared" si="77"/>
        <v/>
      </c>
      <c r="O172" s="230" t="str">
        <f t="shared" si="77"/>
        <v/>
      </c>
      <c r="P172" s="230" t="str">
        <f t="shared" si="77"/>
        <v/>
      </c>
      <c r="Q172" s="230" t="str">
        <f t="shared" si="77"/>
        <v/>
      </c>
      <c r="R172" s="230" t="str">
        <f t="shared" si="77"/>
        <v/>
      </c>
    </row>
    <row r="173" spans="3:18" s="230" customFormat="1" x14ac:dyDescent="0.25">
      <c r="D173" s="230">
        <f>+D165</f>
        <v>0</v>
      </c>
      <c r="E173" s="230">
        <f>+E165</f>
        <v>0</v>
      </c>
      <c r="F173" s="230">
        <f t="shared" ref="F173:R173" si="78">+F165</f>
        <v>0</v>
      </c>
      <c r="G173" s="230">
        <f t="shared" si="78"/>
        <v>0</v>
      </c>
      <c r="H173" s="230">
        <f t="shared" si="78"/>
        <v>0</v>
      </c>
      <c r="I173" s="230">
        <f t="shared" si="78"/>
        <v>0</v>
      </c>
      <c r="J173" s="230">
        <f t="shared" si="78"/>
        <v>0</v>
      </c>
      <c r="K173" s="230">
        <f t="shared" si="78"/>
        <v>0</v>
      </c>
      <c r="L173" s="230">
        <f t="shared" si="78"/>
        <v>0</v>
      </c>
      <c r="M173" s="230">
        <f t="shared" si="78"/>
        <v>0</v>
      </c>
      <c r="N173" s="230">
        <f t="shared" si="78"/>
        <v>0</v>
      </c>
      <c r="O173" s="230">
        <f t="shared" si="78"/>
        <v>0</v>
      </c>
      <c r="P173" s="230">
        <f t="shared" si="78"/>
        <v>0</v>
      </c>
      <c r="Q173" s="230">
        <f t="shared" si="78"/>
        <v>0</v>
      </c>
      <c r="R173" s="230">
        <f t="shared" si="78"/>
        <v>0</v>
      </c>
    </row>
    <row r="174" spans="3:18" s="230" customFormat="1" x14ac:dyDescent="0.25">
      <c r="D174" s="230">
        <f t="shared" ref="D174:E178" si="79">+D166</f>
        <v>0</v>
      </c>
      <c r="E174" s="230">
        <f t="shared" si="79"/>
        <v>0</v>
      </c>
      <c r="F174" s="230">
        <f t="shared" ref="F174:R174" si="80">+F166</f>
        <v>0</v>
      </c>
      <c r="G174" s="230">
        <f t="shared" si="80"/>
        <v>0</v>
      </c>
      <c r="H174" s="230">
        <f t="shared" si="80"/>
        <v>0</v>
      </c>
      <c r="I174" s="230">
        <f t="shared" si="80"/>
        <v>0</v>
      </c>
      <c r="J174" s="230">
        <f t="shared" si="80"/>
        <v>0</v>
      </c>
      <c r="K174" s="230">
        <f t="shared" si="80"/>
        <v>0</v>
      </c>
      <c r="L174" s="230">
        <f t="shared" si="80"/>
        <v>0</v>
      </c>
      <c r="M174" s="230">
        <f t="shared" si="80"/>
        <v>0</v>
      </c>
      <c r="N174" s="230">
        <f t="shared" si="80"/>
        <v>0</v>
      </c>
      <c r="O174" s="230">
        <f t="shared" si="80"/>
        <v>0</v>
      </c>
      <c r="P174" s="230">
        <f t="shared" si="80"/>
        <v>0</v>
      </c>
      <c r="Q174" s="230">
        <f t="shared" si="80"/>
        <v>0</v>
      </c>
      <c r="R174" s="230">
        <f t="shared" si="80"/>
        <v>0</v>
      </c>
    </row>
    <row r="175" spans="3:18" s="230" customFormat="1" x14ac:dyDescent="0.25">
      <c r="D175" s="230">
        <f t="shared" si="79"/>
        <v>0</v>
      </c>
      <c r="E175" s="230">
        <f t="shared" si="79"/>
        <v>0</v>
      </c>
      <c r="F175" s="230">
        <f t="shared" ref="F175:R175" si="81">+F167</f>
        <v>0</v>
      </c>
      <c r="G175" s="230">
        <f t="shared" si="81"/>
        <v>0</v>
      </c>
      <c r="H175" s="230">
        <f t="shared" si="81"/>
        <v>0</v>
      </c>
      <c r="I175" s="230">
        <f t="shared" si="81"/>
        <v>0</v>
      </c>
      <c r="J175" s="230">
        <f t="shared" si="81"/>
        <v>0</v>
      </c>
      <c r="K175" s="230">
        <f t="shared" si="81"/>
        <v>0</v>
      </c>
      <c r="L175" s="230">
        <f t="shared" si="81"/>
        <v>0</v>
      </c>
      <c r="M175" s="230">
        <f t="shared" si="81"/>
        <v>0</v>
      </c>
      <c r="N175" s="230">
        <f t="shared" si="81"/>
        <v>0</v>
      </c>
      <c r="O175" s="230">
        <f t="shared" si="81"/>
        <v>0</v>
      </c>
      <c r="P175" s="230">
        <f t="shared" si="81"/>
        <v>0</v>
      </c>
      <c r="Q175" s="230">
        <f t="shared" si="81"/>
        <v>0</v>
      </c>
      <c r="R175" s="230">
        <f t="shared" si="81"/>
        <v>0</v>
      </c>
    </row>
    <row r="176" spans="3:18" s="230" customFormat="1" x14ac:dyDescent="0.25">
      <c r="D176" s="230">
        <f t="shared" si="79"/>
        <v>0</v>
      </c>
      <c r="E176" s="230">
        <f t="shared" si="79"/>
        <v>0</v>
      </c>
      <c r="F176" s="230">
        <f t="shared" ref="F176:R176" si="82">+F168</f>
        <v>0</v>
      </c>
      <c r="G176" s="230">
        <f t="shared" si="82"/>
        <v>0</v>
      </c>
      <c r="H176" s="230">
        <f t="shared" si="82"/>
        <v>0</v>
      </c>
      <c r="I176" s="230">
        <f t="shared" si="82"/>
        <v>0</v>
      </c>
      <c r="J176" s="230">
        <f t="shared" si="82"/>
        <v>0</v>
      </c>
      <c r="K176" s="230">
        <f t="shared" si="82"/>
        <v>0</v>
      </c>
      <c r="L176" s="230">
        <f t="shared" si="82"/>
        <v>0</v>
      </c>
      <c r="M176" s="230">
        <f t="shared" si="82"/>
        <v>0</v>
      </c>
      <c r="N176" s="230">
        <f t="shared" si="82"/>
        <v>0</v>
      </c>
      <c r="O176" s="230">
        <f t="shared" si="82"/>
        <v>0</v>
      </c>
      <c r="P176" s="230">
        <f t="shared" si="82"/>
        <v>0</v>
      </c>
      <c r="Q176" s="230">
        <f t="shared" si="82"/>
        <v>0</v>
      </c>
      <c r="R176" s="230">
        <f t="shared" si="82"/>
        <v>0</v>
      </c>
    </row>
    <row r="177" spans="4:18" s="230" customFormat="1" x14ac:dyDescent="0.25">
      <c r="D177" s="230">
        <f t="shared" si="79"/>
        <v>0</v>
      </c>
      <c r="E177" s="230">
        <f t="shared" si="79"/>
        <v>0</v>
      </c>
      <c r="F177" s="230">
        <f t="shared" ref="F177:R177" si="83">+F169</f>
        <v>0</v>
      </c>
      <c r="G177" s="230">
        <f t="shared" si="83"/>
        <v>0</v>
      </c>
      <c r="H177" s="230">
        <f t="shared" si="83"/>
        <v>0</v>
      </c>
      <c r="I177" s="230">
        <f t="shared" si="83"/>
        <v>0</v>
      </c>
      <c r="J177" s="230">
        <f t="shared" si="83"/>
        <v>0</v>
      </c>
      <c r="K177" s="230">
        <f t="shared" si="83"/>
        <v>0</v>
      </c>
      <c r="L177" s="230">
        <f t="shared" si="83"/>
        <v>0</v>
      </c>
      <c r="M177" s="230">
        <f t="shared" si="83"/>
        <v>0</v>
      </c>
      <c r="N177" s="230">
        <f t="shared" si="83"/>
        <v>0</v>
      </c>
      <c r="O177" s="230">
        <f t="shared" si="83"/>
        <v>0</v>
      </c>
      <c r="P177" s="230">
        <f t="shared" si="83"/>
        <v>0</v>
      </c>
      <c r="Q177" s="230">
        <f t="shared" si="83"/>
        <v>0</v>
      </c>
      <c r="R177" s="230">
        <f t="shared" si="83"/>
        <v>0</v>
      </c>
    </row>
    <row r="178" spans="4:18" s="230" customFormat="1" x14ac:dyDescent="0.25">
      <c r="D178" s="230">
        <f t="shared" si="79"/>
        <v>0</v>
      </c>
      <c r="E178" s="230">
        <f t="shared" si="79"/>
        <v>0</v>
      </c>
      <c r="F178" s="230">
        <f t="shared" ref="F178:R178" si="84">+F170</f>
        <v>0</v>
      </c>
      <c r="G178" s="230">
        <f t="shared" si="84"/>
        <v>0</v>
      </c>
      <c r="H178" s="230">
        <f t="shared" si="84"/>
        <v>0</v>
      </c>
      <c r="I178" s="230">
        <f t="shared" si="84"/>
        <v>0</v>
      </c>
      <c r="J178" s="230">
        <f t="shared" si="84"/>
        <v>0</v>
      </c>
      <c r="K178" s="230">
        <f t="shared" si="84"/>
        <v>0</v>
      </c>
      <c r="L178" s="230">
        <f t="shared" si="84"/>
        <v>0</v>
      </c>
      <c r="M178" s="230">
        <f t="shared" si="84"/>
        <v>0</v>
      </c>
      <c r="N178" s="230">
        <f t="shared" si="84"/>
        <v>0</v>
      </c>
      <c r="O178" s="230">
        <f t="shared" si="84"/>
        <v>0</v>
      </c>
      <c r="P178" s="230">
        <f t="shared" si="84"/>
        <v>0</v>
      </c>
      <c r="Q178" s="230">
        <f t="shared" si="84"/>
        <v>0</v>
      </c>
      <c r="R178" s="230">
        <f t="shared" si="84"/>
        <v>0</v>
      </c>
    </row>
    <row r="179" spans="4:18" s="230" customFormat="1" x14ac:dyDescent="0.25"/>
    <row r="180" spans="4:18" s="230" customFormat="1" x14ac:dyDescent="0.25"/>
    <row r="181" spans="4:18" s="230" customFormat="1" x14ac:dyDescent="0.25"/>
    <row r="182" spans="4:18" s="230" customFormat="1" x14ac:dyDescent="0.25"/>
    <row r="183" spans="4:18" s="230" customFormat="1" x14ac:dyDescent="0.25"/>
    <row r="184" spans="4:18" s="230" customFormat="1" x14ac:dyDescent="0.25"/>
    <row r="185" spans="4:18" s="230" customFormat="1" x14ac:dyDescent="0.25"/>
    <row r="186" spans="4:18" s="230" customFormat="1" x14ac:dyDescent="0.25"/>
    <row r="187" spans="4:18" s="230" customFormat="1" x14ac:dyDescent="0.25"/>
    <row r="188" spans="4:18" s="230" customFormat="1" x14ac:dyDescent="0.25"/>
    <row r="189" spans="4:18" s="230" customFormat="1" x14ac:dyDescent="0.25"/>
    <row r="190" spans="4:18" s="230" customFormat="1" x14ac:dyDescent="0.25"/>
    <row r="191" spans="4:18" s="230" customFormat="1" x14ac:dyDescent="0.25"/>
    <row r="192" spans="4:18" s="230" customFormat="1" x14ac:dyDescent="0.25"/>
    <row r="193" s="230" customFormat="1" x14ac:dyDescent="0.25"/>
    <row r="194" s="230" customFormat="1" x14ac:dyDescent="0.25"/>
    <row r="195" s="258" customFormat="1" x14ac:dyDescent="0.25"/>
    <row r="196" s="258" customFormat="1" x14ac:dyDescent="0.25"/>
    <row r="197" s="258" customFormat="1" x14ac:dyDescent="0.25"/>
    <row r="198" s="258" customFormat="1" x14ac:dyDescent="0.25"/>
    <row r="199" s="258" customFormat="1" x14ac:dyDescent="0.25"/>
    <row r="200" s="258" customFormat="1" x14ac:dyDescent="0.25"/>
    <row r="201" s="258" customFormat="1" x14ac:dyDescent="0.25"/>
    <row r="202" s="258" customFormat="1" x14ac:dyDescent="0.25"/>
    <row r="203" s="258" customFormat="1" x14ac:dyDescent="0.25"/>
    <row r="204" s="258" customFormat="1" x14ac:dyDescent="0.25"/>
    <row r="205" s="258" customFormat="1" x14ac:dyDescent="0.25"/>
    <row r="206" s="258" customFormat="1" x14ac:dyDescent="0.25"/>
    <row r="207" s="258" customFormat="1" x14ac:dyDescent="0.25"/>
    <row r="208" s="258" customFormat="1" x14ac:dyDescent="0.25"/>
    <row r="209" s="258" customFormat="1" x14ac:dyDescent="0.25"/>
    <row r="210" s="258" customFormat="1" x14ac:dyDescent="0.25"/>
    <row r="211" s="258" customFormat="1" x14ac:dyDescent="0.25"/>
    <row r="212" s="258" customFormat="1" x14ac:dyDescent="0.25"/>
    <row r="213" s="258" customFormat="1" x14ac:dyDescent="0.25"/>
    <row r="214" s="258" customFormat="1" x14ac:dyDescent="0.25"/>
    <row r="215" s="258" customFormat="1" x14ac:dyDescent="0.25"/>
    <row r="216" s="258" customFormat="1" x14ac:dyDescent="0.25"/>
    <row r="217" s="258" customFormat="1" x14ac:dyDescent="0.25"/>
    <row r="218" s="258" customFormat="1" x14ac:dyDescent="0.25"/>
    <row r="219" s="258" customFormat="1" x14ac:dyDescent="0.25"/>
    <row r="220" s="258" customFormat="1" x14ac:dyDescent="0.25"/>
    <row r="221" s="258" customFormat="1" x14ac:dyDescent="0.25"/>
    <row r="222" s="258" customFormat="1" x14ac:dyDescent="0.25"/>
    <row r="223" s="258" customFormat="1" x14ac:dyDescent="0.25"/>
    <row r="224" s="258" customFormat="1" x14ac:dyDescent="0.25"/>
    <row r="225" s="258" customFormat="1" x14ac:dyDescent="0.25"/>
    <row r="226" s="258" customFormat="1" x14ac:dyDescent="0.25"/>
    <row r="227" s="258" customFormat="1" x14ac:dyDescent="0.25"/>
    <row r="228" s="258" customFormat="1" x14ac:dyDescent="0.25"/>
    <row r="229" s="258" customFormat="1" x14ac:dyDescent="0.25"/>
    <row r="230" s="258" customFormat="1" x14ac:dyDescent="0.25"/>
    <row r="231" s="258" customFormat="1" x14ac:dyDescent="0.25"/>
    <row r="232" s="258" customFormat="1" x14ac:dyDescent="0.25"/>
    <row r="233" s="258" customFormat="1" x14ac:dyDescent="0.25"/>
    <row r="234" s="258" customFormat="1" x14ac:dyDescent="0.25"/>
    <row r="235" s="258" customFormat="1" x14ac:dyDescent="0.25"/>
    <row r="236" s="258" customFormat="1" x14ac:dyDescent="0.25"/>
    <row r="237" s="258" customFormat="1" x14ac:dyDescent="0.25"/>
    <row r="238" s="258" customFormat="1" x14ac:dyDescent="0.25"/>
    <row r="239" s="258" customFormat="1" x14ac:dyDescent="0.25"/>
    <row r="240" s="230" customFormat="1" x14ac:dyDescent="0.25"/>
    <row r="241" s="230" customFormat="1" x14ac:dyDescent="0.25"/>
    <row r="242" s="230" customFormat="1" x14ac:dyDescent="0.25"/>
    <row r="243" s="230" customFormat="1" x14ac:dyDescent="0.25"/>
    <row r="244" s="230" customFormat="1" x14ac:dyDescent="0.25"/>
    <row r="245" s="230" customFormat="1" x14ac:dyDescent="0.25"/>
  </sheetData>
  <sheetProtection algorithmName="SHA-512" hashValue="lmjenPuA3EKXvXA+KJRjKwtcAbZMrW0M9H/R7R6FB2QZrWZb11AJKrLXoWaRzB0w9Sqo29bolec2n5LEpesoeA==" saltValue="YFHkga7mxWrMHdEPsMt0ww==" spinCount="100000" sheet="1" objects="1" scenarios="1"/>
  <mergeCells count="49">
    <mergeCell ref="B2:Q2"/>
    <mergeCell ref="N22:Q22"/>
    <mergeCell ref="N23:Q23"/>
    <mergeCell ref="C4:G4"/>
    <mergeCell ref="H4:L4"/>
    <mergeCell ref="M4:Q4"/>
    <mergeCell ref="N17:Q17"/>
    <mergeCell ref="N18:Q18"/>
    <mergeCell ref="N19:Q19"/>
    <mergeCell ref="N20:Q20"/>
    <mergeCell ref="N21:Q21"/>
    <mergeCell ref="J23:K23"/>
    <mergeCell ref="L18:M18"/>
    <mergeCell ref="L19:M19"/>
    <mergeCell ref="L20:M20"/>
    <mergeCell ref="L21:M21"/>
    <mergeCell ref="L22:M22"/>
    <mergeCell ref="L23:M23"/>
    <mergeCell ref="J18:K18"/>
    <mergeCell ref="J19:K19"/>
    <mergeCell ref="J20:K20"/>
    <mergeCell ref="J21:K21"/>
    <mergeCell ref="J22:K22"/>
    <mergeCell ref="F20:G20"/>
    <mergeCell ref="F21:G21"/>
    <mergeCell ref="F22:G22"/>
    <mergeCell ref="F23:G23"/>
    <mergeCell ref="H18:I18"/>
    <mergeCell ref="H19:I19"/>
    <mergeCell ref="H20:I20"/>
    <mergeCell ref="H21:I21"/>
    <mergeCell ref="H22:I22"/>
    <mergeCell ref="H23:I23"/>
    <mergeCell ref="D58:H58"/>
    <mergeCell ref="I58:M58"/>
    <mergeCell ref="N58:R58"/>
    <mergeCell ref="C17:D17"/>
    <mergeCell ref="C18:D18"/>
    <mergeCell ref="C19:D19"/>
    <mergeCell ref="C20:D20"/>
    <mergeCell ref="C21:D21"/>
    <mergeCell ref="C22:D22"/>
    <mergeCell ref="C23:D23"/>
    <mergeCell ref="F17:G17"/>
    <mergeCell ref="H17:I17"/>
    <mergeCell ref="J17:K17"/>
    <mergeCell ref="L17:M17"/>
    <mergeCell ref="F18:G18"/>
    <mergeCell ref="F19:G19"/>
  </mergeCells>
  <conditionalFormatting sqref="C7:Q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Q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986C7-A3EE-4392-B27E-20ADEC944A7B}">
  <dimension ref="B1:N12"/>
  <sheetViews>
    <sheetView workbookViewId="0">
      <selection activeCell="J22" sqref="J22"/>
    </sheetView>
  </sheetViews>
  <sheetFormatPr defaultRowHeight="15" x14ac:dyDescent="0.25"/>
  <cols>
    <col min="1" max="16384" width="9.140625" style="391"/>
  </cols>
  <sheetData>
    <row r="1" spans="2:14" ht="15.75" thickBot="1" x14ac:dyDescent="0.3"/>
    <row r="2" spans="2:14" x14ac:dyDescent="0.25">
      <c r="B2" s="392" t="s">
        <v>199</v>
      </c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4"/>
    </row>
    <row r="3" spans="2:14" x14ac:dyDescent="0.25">
      <c r="B3" s="395"/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7"/>
    </row>
    <row r="4" spans="2:14" x14ac:dyDescent="0.25">
      <c r="B4" s="395" t="s">
        <v>204</v>
      </c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7"/>
    </row>
    <row r="5" spans="2:14" x14ac:dyDescent="0.25">
      <c r="B5" s="395"/>
      <c r="C5" s="396"/>
      <c r="D5" s="396"/>
      <c r="E5" s="396"/>
      <c r="F5" s="396"/>
      <c r="G5" s="396"/>
      <c r="H5" s="396"/>
      <c r="I5" s="396"/>
      <c r="J5" s="396"/>
      <c r="K5" s="396"/>
      <c r="L5" s="396"/>
      <c r="M5" s="396"/>
      <c r="N5" s="397"/>
    </row>
    <row r="6" spans="2:14" x14ac:dyDescent="0.25">
      <c r="B6" s="395" t="s">
        <v>200</v>
      </c>
      <c r="C6" s="396"/>
      <c r="D6" s="396"/>
      <c r="E6" s="396"/>
      <c r="F6" s="398" t="s">
        <v>205</v>
      </c>
      <c r="G6" s="396"/>
      <c r="H6" s="396"/>
      <c r="I6" s="396"/>
      <c r="J6" s="396"/>
      <c r="K6" s="396"/>
      <c r="L6" s="396"/>
      <c r="M6" s="396"/>
      <c r="N6" s="397"/>
    </row>
    <row r="7" spans="2:14" x14ac:dyDescent="0.25">
      <c r="B7" s="395"/>
      <c r="C7" s="396"/>
      <c r="D7" s="396"/>
      <c r="E7" s="396"/>
      <c r="F7" s="396"/>
      <c r="G7" s="396"/>
      <c r="H7" s="396"/>
      <c r="I7" s="396"/>
      <c r="J7" s="396"/>
      <c r="K7" s="396"/>
      <c r="L7" s="396"/>
      <c r="M7" s="396"/>
      <c r="N7" s="397"/>
    </row>
    <row r="8" spans="2:14" x14ac:dyDescent="0.25">
      <c r="B8" s="395" t="s">
        <v>201</v>
      </c>
      <c r="C8" s="396"/>
      <c r="D8" s="396"/>
      <c r="E8" s="396"/>
      <c r="F8" s="396"/>
      <c r="G8" s="396"/>
      <c r="H8" s="396"/>
      <c r="I8" s="396"/>
      <c r="J8" s="396"/>
      <c r="K8" s="396"/>
      <c r="L8" s="396"/>
      <c r="M8" s="396"/>
      <c r="N8" s="397"/>
    </row>
    <row r="9" spans="2:14" x14ac:dyDescent="0.25">
      <c r="B9" s="395"/>
      <c r="C9" s="396"/>
      <c r="D9" s="396"/>
      <c r="E9" s="396"/>
      <c r="F9" s="396"/>
      <c r="G9" s="396"/>
      <c r="H9" s="396"/>
      <c r="I9" s="396"/>
      <c r="J9" s="396"/>
      <c r="K9" s="396"/>
      <c r="L9" s="396"/>
      <c r="M9" s="396"/>
      <c r="N9" s="397"/>
    </row>
    <row r="10" spans="2:14" x14ac:dyDescent="0.25">
      <c r="B10" s="395" t="s">
        <v>202</v>
      </c>
      <c r="C10" s="396"/>
      <c r="D10" s="396"/>
      <c r="E10" s="396"/>
      <c r="F10" s="398" t="s">
        <v>203</v>
      </c>
      <c r="G10" s="396"/>
      <c r="H10" s="396"/>
      <c r="I10" s="396"/>
      <c r="J10" s="396"/>
      <c r="K10" s="396"/>
      <c r="L10" s="396"/>
      <c r="M10" s="396"/>
      <c r="N10" s="397"/>
    </row>
    <row r="11" spans="2:14" ht="15.75" thickBot="1" x14ac:dyDescent="0.3">
      <c r="B11" s="399"/>
      <c r="C11" s="400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401"/>
    </row>
    <row r="12" spans="2:14" x14ac:dyDescent="0.25">
      <c r="B12" s="402"/>
      <c r="C12" s="402"/>
      <c r="D12" s="402"/>
      <c r="E12" s="402"/>
      <c r="F12" s="402"/>
      <c r="G12" s="402"/>
      <c r="H12" s="402"/>
      <c r="I12" s="402"/>
      <c r="J12" s="402"/>
      <c r="K12" s="402"/>
      <c r="L12" s="402"/>
      <c r="M12" s="402"/>
      <c r="N12" s="402"/>
    </row>
  </sheetData>
  <hyperlinks>
    <hyperlink ref="F10" r:id="rId1" xr:uid="{332BC4B7-F45B-433C-B377-EB6B494BD4EC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A137"/>
  <sheetViews>
    <sheetView topLeftCell="B1" zoomScale="110" zoomScaleNormal="110" workbookViewId="0">
      <selection activeCell="D2" sqref="D2:F2"/>
    </sheetView>
  </sheetViews>
  <sheetFormatPr defaultColWidth="8.85546875" defaultRowHeight="15.75" x14ac:dyDescent="0.25"/>
  <cols>
    <col min="1" max="3" width="8.85546875" style="142"/>
    <col min="4" max="6" width="15.7109375" style="3" customWidth="1"/>
    <col min="7" max="53" width="8.85546875" style="142"/>
    <col min="54" max="16384" width="8.85546875" style="141"/>
  </cols>
  <sheetData>
    <row r="1" spans="4:6" s="142" customFormat="1" ht="16.5" thickBot="1" x14ac:dyDescent="0.3">
      <c r="D1" s="143"/>
      <c r="E1" s="143"/>
      <c r="F1" s="143"/>
    </row>
    <row r="2" spans="4:6" ht="21.75" thickBot="1" x14ac:dyDescent="0.3">
      <c r="D2" s="385" t="s">
        <v>67</v>
      </c>
      <c r="E2" s="386"/>
      <c r="F2" s="387"/>
    </row>
    <row r="3" spans="4:6" ht="22.9" customHeight="1" thickBot="1" x14ac:dyDescent="0.3">
      <c r="D3" s="388" t="s">
        <v>68</v>
      </c>
      <c r="E3" s="389"/>
      <c r="F3" s="390"/>
    </row>
    <row r="4" spans="4:6" ht="22.9" customHeight="1" x14ac:dyDescent="0.25">
      <c r="D4" s="149" t="s">
        <v>63</v>
      </c>
      <c r="E4" s="150" t="s">
        <v>66</v>
      </c>
      <c r="F4" s="151" t="s">
        <v>65</v>
      </c>
    </row>
    <row r="5" spans="4:6" ht="22.9" customHeight="1" x14ac:dyDescent="0.25">
      <c r="D5" s="144">
        <v>1</v>
      </c>
      <c r="E5" s="153">
        <v>10</v>
      </c>
      <c r="F5" s="145">
        <f>+E5*D5</f>
        <v>10</v>
      </c>
    </row>
    <row r="6" spans="4:6" ht="22.9" customHeight="1" x14ac:dyDescent="0.25">
      <c r="D6" s="144">
        <v>2</v>
      </c>
      <c r="E6" s="153">
        <v>10</v>
      </c>
      <c r="F6" s="145">
        <f>+E6*D6</f>
        <v>20</v>
      </c>
    </row>
    <row r="7" spans="4:6" ht="22.9" customHeight="1" x14ac:dyDescent="0.25">
      <c r="D7" s="144">
        <v>4</v>
      </c>
      <c r="E7" s="153">
        <v>8</v>
      </c>
      <c r="F7" s="145">
        <f>+E7*D7</f>
        <v>32</v>
      </c>
    </row>
    <row r="8" spans="4:6" ht="22.9" customHeight="1" x14ac:dyDescent="0.25">
      <c r="D8" s="144">
        <v>6</v>
      </c>
      <c r="E8" s="153">
        <v>2</v>
      </c>
      <c r="F8" s="145">
        <f>+E8*D8</f>
        <v>12</v>
      </c>
    </row>
    <row r="9" spans="4:6" ht="22.9" customHeight="1" x14ac:dyDescent="0.25">
      <c r="D9" s="144">
        <v>8</v>
      </c>
      <c r="E9" s="153">
        <v>1</v>
      </c>
      <c r="F9" s="145">
        <f>+E9*D9</f>
        <v>8</v>
      </c>
    </row>
    <row r="10" spans="4:6" ht="22.9" customHeight="1" x14ac:dyDescent="0.25">
      <c r="D10" s="144" t="s">
        <v>64</v>
      </c>
      <c r="E10" s="153">
        <v>1</v>
      </c>
      <c r="F10" s="145">
        <f>+E10*20</f>
        <v>20</v>
      </c>
    </row>
    <row r="11" spans="4:6" ht="22.9" customHeight="1" thickBot="1" x14ac:dyDescent="0.3">
      <c r="D11" s="146" t="s">
        <v>69</v>
      </c>
      <c r="E11" s="152">
        <f>SUM(E5:E10)</f>
        <v>32</v>
      </c>
      <c r="F11" s="147"/>
    </row>
    <row r="12" spans="4:6" ht="22.9" customHeight="1" thickBot="1" x14ac:dyDescent="0.3">
      <c r="D12" s="383" t="s">
        <v>70</v>
      </c>
      <c r="E12" s="384"/>
      <c r="F12" s="148">
        <f>SUM(F5:F11)</f>
        <v>102</v>
      </c>
    </row>
    <row r="13" spans="4:6" s="142" customFormat="1" x14ac:dyDescent="0.25">
      <c r="D13" s="143"/>
      <c r="E13" s="143"/>
      <c r="F13" s="143"/>
    </row>
    <row r="14" spans="4:6" s="142" customFormat="1" x14ac:dyDescent="0.25">
      <c r="D14" s="143"/>
      <c r="E14" s="143"/>
      <c r="F14" s="143"/>
    </row>
    <row r="15" spans="4:6" s="142" customFormat="1" x14ac:dyDescent="0.25">
      <c r="D15" s="143"/>
      <c r="E15" s="143"/>
      <c r="F15" s="143"/>
    </row>
    <row r="16" spans="4:6" s="142" customFormat="1" x14ac:dyDescent="0.25">
      <c r="D16" s="143"/>
      <c r="E16" s="143"/>
      <c r="F16" s="143"/>
    </row>
    <row r="17" spans="4:6" s="142" customFormat="1" x14ac:dyDescent="0.25">
      <c r="D17" s="143"/>
      <c r="E17" s="143"/>
      <c r="F17" s="143"/>
    </row>
    <row r="18" spans="4:6" s="142" customFormat="1" x14ac:dyDescent="0.25">
      <c r="D18" s="143"/>
      <c r="E18" s="143"/>
      <c r="F18" s="143"/>
    </row>
    <row r="19" spans="4:6" s="142" customFormat="1" x14ac:dyDescent="0.25">
      <c r="D19" s="143"/>
      <c r="E19" s="143"/>
      <c r="F19" s="143"/>
    </row>
    <row r="20" spans="4:6" s="142" customFormat="1" x14ac:dyDescent="0.25">
      <c r="D20" s="143"/>
      <c r="E20" s="143"/>
      <c r="F20" s="143"/>
    </row>
    <row r="21" spans="4:6" s="142" customFormat="1" x14ac:dyDescent="0.25">
      <c r="D21" s="143"/>
      <c r="E21" s="143"/>
      <c r="F21" s="143"/>
    </row>
    <row r="22" spans="4:6" s="142" customFormat="1" x14ac:dyDescent="0.25">
      <c r="D22" s="143"/>
      <c r="E22" s="143"/>
      <c r="F22" s="143"/>
    </row>
    <row r="23" spans="4:6" s="142" customFormat="1" x14ac:dyDescent="0.25">
      <c r="D23" s="143"/>
      <c r="E23" s="143"/>
      <c r="F23" s="143"/>
    </row>
    <row r="24" spans="4:6" s="142" customFormat="1" x14ac:dyDescent="0.25">
      <c r="D24" s="143"/>
      <c r="E24" s="143"/>
      <c r="F24" s="143"/>
    </row>
    <row r="25" spans="4:6" s="142" customFormat="1" x14ac:dyDescent="0.25">
      <c r="D25" s="143"/>
      <c r="E25" s="143"/>
      <c r="F25" s="143"/>
    </row>
    <row r="26" spans="4:6" s="142" customFormat="1" x14ac:dyDescent="0.25">
      <c r="D26" s="143"/>
      <c r="E26" s="143"/>
      <c r="F26" s="143"/>
    </row>
    <row r="27" spans="4:6" s="142" customFormat="1" x14ac:dyDescent="0.25">
      <c r="D27" s="143"/>
      <c r="E27" s="143"/>
      <c r="F27" s="143"/>
    </row>
    <row r="28" spans="4:6" s="142" customFormat="1" x14ac:dyDescent="0.25">
      <c r="D28" s="143"/>
      <c r="E28" s="143"/>
      <c r="F28" s="143"/>
    </row>
    <row r="29" spans="4:6" s="142" customFormat="1" x14ac:dyDescent="0.25">
      <c r="D29" s="143"/>
      <c r="E29" s="143"/>
      <c r="F29" s="143"/>
    </row>
    <row r="30" spans="4:6" s="142" customFormat="1" x14ac:dyDescent="0.25">
      <c r="D30" s="143"/>
      <c r="E30" s="143"/>
      <c r="F30" s="143"/>
    </row>
    <row r="31" spans="4:6" s="142" customFormat="1" x14ac:dyDescent="0.25">
      <c r="D31" s="143"/>
      <c r="E31" s="143"/>
      <c r="F31" s="143"/>
    </row>
    <row r="32" spans="4:6" s="142" customFormat="1" x14ac:dyDescent="0.25">
      <c r="D32" s="143"/>
      <c r="E32" s="143"/>
      <c r="F32" s="143"/>
    </row>
    <row r="33" spans="4:6" s="142" customFormat="1" x14ac:dyDescent="0.25">
      <c r="D33" s="143"/>
      <c r="E33" s="143"/>
      <c r="F33" s="143"/>
    </row>
    <row r="34" spans="4:6" s="142" customFormat="1" x14ac:dyDescent="0.25">
      <c r="D34" s="143"/>
      <c r="E34" s="143"/>
      <c r="F34" s="143"/>
    </row>
    <row r="35" spans="4:6" s="142" customFormat="1" x14ac:dyDescent="0.25">
      <c r="D35" s="143"/>
      <c r="E35" s="143"/>
      <c r="F35" s="143"/>
    </row>
    <row r="36" spans="4:6" s="142" customFormat="1" x14ac:dyDescent="0.25">
      <c r="D36" s="143"/>
      <c r="E36" s="143"/>
      <c r="F36" s="143"/>
    </row>
    <row r="37" spans="4:6" s="142" customFormat="1" x14ac:dyDescent="0.25">
      <c r="D37" s="143"/>
      <c r="E37" s="143"/>
      <c r="F37" s="143"/>
    </row>
    <row r="38" spans="4:6" s="142" customFormat="1" x14ac:dyDescent="0.25">
      <c r="D38" s="143"/>
      <c r="E38" s="143"/>
      <c r="F38" s="143"/>
    </row>
    <row r="39" spans="4:6" s="142" customFormat="1" x14ac:dyDescent="0.25">
      <c r="D39" s="143"/>
      <c r="E39" s="143"/>
      <c r="F39" s="143"/>
    </row>
    <row r="40" spans="4:6" s="142" customFormat="1" x14ac:dyDescent="0.25">
      <c r="D40" s="143"/>
      <c r="E40" s="143"/>
      <c r="F40" s="143"/>
    </row>
    <row r="41" spans="4:6" s="142" customFormat="1" x14ac:dyDescent="0.25">
      <c r="D41" s="143"/>
      <c r="E41" s="143"/>
      <c r="F41" s="143"/>
    </row>
    <row r="42" spans="4:6" s="142" customFormat="1" x14ac:dyDescent="0.25">
      <c r="D42" s="143"/>
      <c r="E42" s="143"/>
      <c r="F42" s="143"/>
    </row>
    <row r="43" spans="4:6" s="142" customFormat="1" x14ac:dyDescent="0.25">
      <c r="D43" s="143"/>
      <c r="E43" s="143"/>
      <c r="F43" s="143"/>
    </row>
    <row r="44" spans="4:6" s="142" customFormat="1" x14ac:dyDescent="0.25">
      <c r="D44" s="143"/>
      <c r="E44" s="143"/>
      <c r="F44" s="143"/>
    </row>
    <row r="45" spans="4:6" s="142" customFormat="1" x14ac:dyDescent="0.25">
      <c r="D45" s="143"/>
      <c r="E45" s="143"/>
      <c r="F45" s="143"/>
    </row>
    <row r="46" spans="4:6" s="142" customFormat="1" x14ac:dyDescent="0.25">
      <c r="D46" s="143"/>
      <c r="E46" s="143"/>
      <c r="F46" s="143"/>
    </row>
    <row r="47" spans="4:6" s="142" customFormat="1" x14ac:dyDescent="0.25">
      <c r="D47" s="143"/>
      <c r="E47" s="143"/>
      <c r="F47" s="143"/>
    </row>
    <row r="48" spans="4:6" s="142" customFormat="1" x14ac:dyDescent="0.25">
      <c r="D48" s="143"/>
      <c r="E48" s="143"/>
      <c r="F48" s="143"/>
    </row>
    <row r="49" spans="4:6" s="142" customFormat="1" x14ac:dyDescent="0.25">
      <c r="D49" s="143"/>
      <c r="E49" s="143"/>
      <c r="F49" s="143"/>
    </row>
    <row r="50" spans="4:6" s="142" customFormat="1" x14ac:dyDescent="0.25">
      <c r="D50" s="143"/>
      <c r="E50" s="143"/>
      <c r="F50" s="143"/>
    </row>
    <row r="51" spans="4:6" s="142" customFormat="1" x14ac:dyDescent="0.25">
      <c r="D51" s="143"/>
      <c r="E51" s="143"/>
      <c r="F51" s="143"/>
    </row>
    <row r="52" spans="4:6" s="142" customFormat="1" x14ac:dyDescent="0.25">
      <c r="D52" s="143"/>
      <c r="E52" s="143"/>
      <c r="F52" s="143"/>
    </row>
    <row r="53" spans="4:6" s="142" customFormat="1" x14ac:dyDescent="0.25">
      <c r="D53" s="143"/>
      <c r="E53" s="143"/>
      <c r="F53" s="143"/>
    </row>
    <row r="54" spans="4:6" s="142" customFormat="1" x14ac:dyDescent="0.25">
      <c r="D54" s="143"/>
      <c r="E54" s="143"/>
      <c r="F54" s="143"/>
    </row>
    <row r="55" spans="4:6" s="142" customFormat="1" x14ac:dyDescent="0.25">
      <c r="D55" s="143"/>
      <c r="E55" s="143"/>
      <c r="F55" s="143"/>
    </row>
    <row r="56" spans="4:6" s="142" customFormat="1" x14ac:dyDescent="0.25">
      <c r="D56" s="143"/>
      <c r="E56" s="143"/>
      <c r="F56" s="143"/>
    </row>
    <row r="57" spans="4:6" s="142" customFormat="1" x14ac:dyDescent="0.25">
      <c r="D57" s="143"/>
      <c r="E57" s="143"/>
      <c r="F57" s="143"/>
    </row>
    <row r="58" spans="4:6" s="142" customFormat="1" x14ac:dyDescent="0.25">
      <c r="D58" s="143"/>
      <c r="E58" s="143"/>
      <c r="F58" s="143"/>
    </row>
    <row r="59" spans="4:6" s="142" customFormat="1" x14ac:dyDescent="0.25">
      <c r="D59" s="143"/>
      <c r="E59" s="143"/>
      <c r="F59" s="143"/>
    </row>
    <row r="60" spans="4:6" s="142" customFormat="1" x14ac:dyDescent="0.25">
      <c r="D60" s="143"/>
      <c r="E60" s="143"/>
      <c r="F60" s="143"/>
    </row>
    <row r="61" spans="4:6" s="142" customFormat="1" x14ac:dyDescent="0.25">
      <c r="D61" s="143"/>
      <c r="E61" s="143"/>
      <c r="F61" s="143"/>
    </row>
    <row r="62" spans="4:6" s="142" customFormat="1" x14ac:dyDescent="0.25">
      <c r="D62" s="143"/>
      <c r="E62" s="143"/>
      <c r="F62" s="143"/>
    </row>
    <row r="63" spans="4:6" s="142" customFormat="1" x14ac:dyDescent="0.25">
      <c r="D63" s="143"/>
      <c r="E63" s="143"/>
      <c r="F63" s="143"/>
    </row>
    <row r="64" spans="4:6" s="142" customFormat="1" x14ac:dyDescent="0.25">
      <c r="D64" s="143"/>
      <c r="E64" s="143"/>
      <c r="F64" s="143"/>
    </row>
    <row r="65" spans="4:6" s="142" customFormat="1" x14ac:dyDescent="0.25">
      <c r="D65" s="143"/>
      <c r="E65" s="143"/>
      <c r="F65" s="143"/>
    </row>
    <row r="66" spans="4:6" s="142" customFormat="1" x14ac:dyDescent="0.25">
      <c r="D66" s="143"/>
      <c r="E66" s="143"/>
      <c r="F66" s="143"/>
    </row>
    <row r="67" spans="4:6" s="142" customFormat="1" x14ac:dyDescent="0.25">
      <c r="D67" s="143"/>
      <c r="E67" s="143"/>
      <c r="F67" s="143"/>
    </row>
    <row r="68" spans="4:6" s="142" customFormat="1" x14ac:dyDescent="0.25">
      <c r="D68" s="143"/>
      <c r="E68" s="143"/>
      <c r="F68" s="143"/>
    </row>
    <row r="69" spans="4:6" s="142" customFormat="1" x14ac:dyDescent="0.25">
      <c r="D69" s="143"/>
      <c r="E69" s="143"/>
      <c r="F69" s="143"/>
    </row>
    <row r="70" spans="4:6" s="142" customFormat="1" x14ac:dyDescent="0.25">
      <c r="D70" s="143"/>
      <c r="E70" s="143"/>
      <c r="F70" s="143"/>
    </row>
    <row r="71" spans="4:6" s="142" customFormat="1" x14ac:dyDescent="0.25">
      <c r="D71" s="143"/>
      <c r="E71" s="143"/>
      <c r="F71" s="143"/>
    </row>
    <row r="72" spans="4:6" s="142" customFormat="1" x14ac:dyDescent="0.25">
      <c r="D72" s="143"/>
      <c r="E72" s="143"/>
      <c r="F72" s="143"/>
    </row>
    <row r="73" spans="4:6" s="142" customFormat="1" x14ac:dyDescent="0.25">
      <c r="D73" s="143"/>
      <c r="E73" s="143"/>
      <c r="F73" s="143"/>
    </row>
    <row r="74" spans="4:6" s="142" customFormat="1" x14ac:dyDescent="0.25">
      <c r="D74" s="143"/>
      <c r="E74" s="143"/>
      <c r="F74" s="143"/>
    </row>
    <row r="75" spans="4:6" s="142" customFormat="1" x14ac:dyDescent="0.25">
      <c r="D75" s="143"/>
      <c r="E75" s="143"/>
      <c r="F75" s="143"/>
    </row>
    <row r="76" spans="4:6" s="142" customFormat="1" x14ac:dyDescent="0.25">
      <c r="D76" s="143"/>
      <c r="E76" s="143"/>
      <c r="F76" s="143"/>
    </row>
    <row r="77" spans="4:6" s="142" customFormat="1" x14ac:dyDescent="0.25">
      <c r="D77" s="143"/>
      <c r="E77" s="143"/>
      <c r="F77" s="143"/>
    </row>
    <row r="78" spans="4:6" s="142" customFormat="1" x14ac:dyDescent="0.25">
      <c r="D78" s="143"/>
      <c r="E78" s="143"/>
      <c r="F78" s="143"/>
    </row>
    <row r="79" spans="4:6" s="142" customFormat="1" x14ac:dyDescent="0.25">
      <c r="D79" s="143"/>
      <c r="E79" s="143"/>
      <c r="F79" s="143"/>
    </row>
    <row r="80" spans="4:6" s="142" customFormat="1" x14ac:dyDescent="0.25">
      <c r="D80" s="143"/>
      <c r="E80" s="143"/>
      <c r="F80" s="143"/>
    </row>
    <row r="81" spans="4:6" s="142" customFormat="1" x14ac:dyDescent="0.25">
      <c r="D81" s="143"/>
      <c r="E81" s="143"/>
      <c r="F81" s="143"/>
    </row>
    <row r="82" spans="4:6" s="142" customFormat="1" x14ac:dyDescent="0.25">
      <c r="D82" s="143"/>
      <c r="E82" s="143"/>
      <c r="F82" s="143"/>
    </row>
    <row r="83" spans="4:6" s="142" customFormat="1" x14ac:dyDescent="0.25">
      <c r="D83" s="143"/>
      <c r="E83" s="143"/>
      <c r="F83" s="143"/>
    </row>
    <row r="84" spans="4:6" s="142" customFormat="1" x14ac:dyDescent="0.25">
      <c r="D84" s="143"/>
      <c r="E84" s="143"/>
      <c r="F84" s="143"/>
    </row>
    <row r="85" spans="4:6" s="142" customFormat="1" x14ac:dyDescent="0.25">
      <c r="D85" s="143"/>
      <c r="E85" s="143"/>
      <c r="F85" s="143"/>
    </row>
    <row r="86" spans="4:6" s="142" customFormat="1" x14ac:dyDescent="0.25">
      <c r="D86" s="143"/>
      <c r="E86" s="143"/>
      <c r="F86" s="143"/>
    </row>
    <row r="87" spans="4:6" s="142" customFormat="1" x14ac:dyDescent="0.25">
      <c r="D87" s="143"/>
      <c r="E87" s="143"/>
      <c r="F87" s="143"/>
    </row>
    <row r="88" spans="4:6" s="142" customFormat="1" x14ac:dyDescent="0.25">
      <c r="D88" s="143"/>
      <c r="E88" s="143"/>
      <c r="F88" s="143"/>
    </row>
    <row r="89" spans="4:6" s="142" customFormat="1" x14ac:dyDescent="0.25">
      <c r="D89" s="143"/>
      <c r="E89" s="143"/>
      <c r="F89" s="143"/>
    </row>
    <row r="90" spans="4:6" s="142" customFormat="1" x14ac:dyDescent="0.25">
      <c r="D90" s="143"/>
      <c r="E90" s="143"/>
      <c r="F90" s="143"/>
    </row>
    <row r="91" spans="4:6" s="142" customFormat="1" x14ac:dyDescent="0.25">
      <c r="D91" s="143"/>
      <c r="E91" s="143"/>
      <c r="F91" s="143"/>
    </row>
    <row r="92" spans="4:6" s="142" customFormat="1" x14ac:dyDescent="0.25">
      <c r="D92" s="143"/>
      <c r="E92" s="143"/>
      <c r="F92" s="143"/>
    </row>
    <row r="93" spans="4:6" s="142" customFormat="1" x14ac:dyDescent="0.25">
      <c r="D93" s="143"/>
      <c r="E93" s="143"/>
      <c r="F93" s="143"/>
    </row>
    <row r="94" spans="4:6" s="142" customFormat="1" x14ac:dyDescent="0.25">
      <c r="D94" s="143"/>
      <c r="E94" s="143"/>
      <c r="F94" s="143"/>
    </row>
    <row r="95" spans="4:6" s="142" customFormat="1" x14ac:dyDescent="0.25">
      <c r="D95" s="143"/>
      <c r="E95" s="143"/>
      <c r="F95" s="143"/>
    </row>
    <row r="96" spans="4:6" s="142" customFormat="1" x14ac:dyDescent="0.25">
      <c r="D96" s="143"/>
      <c r="E96" s="143"/>
      <c r="F96" s="143"/>
    </row>
    <row r="97" spans="4:6" s="142" customFormat="1" x14ac:dyDescent="0.25">
      <c r="D97" s="143"/>
      <c r="E97" s="143"/>
      <c r="F97" s="143"/>
    </row>
    <row r="98" spans="4:6" s="142" customFormat="1" x14ac:dyDescent="0.25">
      <c r="D98" s="143"/>
      <c r="E98" s="143"/>
      <c r="F98" s="143"/>
    </row>
    <row r="99" spans="4:6" s="142" customFormat="1" x14ac:dyDescent="0.25">
      <c r="D99" s="143"/>
      <c r="E99" s="143"/>
      <c r="F99" s="143"/>
    </row>
    <row r="100" spans="4:6" s="142" customFormat="1" x14ac:dyDescent="0.25">
      <c r="D100" s="143"/>
      <c r="E100" s="143"/>
      <c r="F100" s="143"/>
    </row>
    <row r="101" spans="4:6" s="142" customFormat="1" x14ac:dyDescent="0.25">
      <c r="D101" s="143"/>
      <c r="E101" s="143"/>
      <c r="F101" s="143"/>
    </row>
    <row r="102" spans="4:6" s="142" customFormat="1" x14ac:dyDescent="0.25">
      <c r="D102" s="143"/>
      <c r="E102" s="143"/>
      <c r="F102" s="143"/>
    </row>
    <row r="103" spans="4:6" s="142" customFormat="1" x14ac:dyDescent="0.25">
      <c r="D103" s="143"/>
      <c r="E103" s="143"/>
      <c r="F103" s="143"/>
    </row>
    <row r="104" spans="4:6" s="142" customFormat="1" x14ac:dyDescent="0.25">
      <c r="D104" s="143"/>
      <c r="E104" s="143"/>
      <c r="F104" s="143"/>
    </row>
    <row r="105" spans="4:6" s="142" customFormat="1" x14ac:dyDescent="0.25">
      <c r="D105" s="143"/>
      <c r="E105" s="143"/>
      <c r="F105" s="143"/>
    </row>
    <row r="106" spans="4:6" s="142" customFormat="1" x14ac:dyDescent="0.25">
      <c r="D106" s="143"/>
      <c r="E106" s="143"/>
      <c r="F106" s="143"/>
    </row>
    <row r="107" spans="4:6" s="142" customFormat="1" x14ac:dyDescent="0.25">
      <c r="D107" s="143"/>
      <c r="E107" s="143"/>
      <c r="F107" s="143"/>
    </row>
    <row r="108" spans="4:6" s="142" customFormat="1" x14ac:dyDescent="0.25">
      <c r="D108" s="143"/>
      <c r="E108" s="143"/>
      <c r="F108" s="143"/>
    </row>
    <row r="109" spans="4:6" s="142" customFormat="1" x14ac:dyDescent="0.25">
      <c r="D109" s="143"/>
      <c r="E109" s="143"/>
      <c r="F109" s="143"/>
    </row>
    <row r="110" spans="4:6" s="142" customFormat="1" x14ac:dyDescent="0.25">
      <c r="D110" s="143"/>
      <c r="E110" s="143"/>
      <c r="F110" s="143"/>
    </row>
    <row r="111" spans="4:6" s="142" customFormat="1" x14ac:dyDescent="0.25">
      <c r="D111" s="143"/>
      <c r="E111" s="143"/>
      <c r="F111" s="143"/>
    </row>
    <row r="112" spans="4:6" s="142" customFormat="1" x14ac:dyDescent="0.25">
      <c r="D112" s="143"/>
      <c r="E112" s="143"/>
      <c r="F112" s="143"/>
    </row>
    <row r="113" spans="4:6" s="142" customFormat="1" x14ac:dyDescent="0.25">
      <c r="D113" s="143"/>
      <c r="E113" s="143"/>
      <c r="F113" s="143"/>
    </row>
    <row r="114" spans="4:6" s="142" customFormat="1" x14ac:dyDescent="0.25">
      <c r="D114" s="143"/>
      <c r="E114" s="143"/>
      <c r="F114" s="143"/>
    </row>
    <row r="115" spans="4:6" s="142" customFormat="1" x14ac:dyDescent="0.25">
      <c r="D115" s="143"/>
      <c r="E115" s="143"/>
      <c r="F115" s="143"/>
    </row>
    <row r="116" spans="4:6" s="142" customFormat="1" x14ac:dyDescent="0.25">
      <c r="D116" s="143"/>
      <c r="E116" s="143"/>
      <c r="F116" s="143"/>
    </row>
    <row r="117" spans="4:6" s="142" customFormat="1" x14ac:dyDescent="0.25">
      <c r="D117" s="143"/>
      <c r="E117" s="143"/>
      <c r="F117" s="143"/>
    </row>
    <row r="118" spans="4:6" s="142" customFormat="1" x14ac:dyDescent="0.25">
      <c r="D118" s="143"/>
      <c r="E118" s="143"/>
      <c r="F118" s="143"/>
    </row>
    <row r="119" spans="4:6" s="142" customFormat="1" x14ac:dyDescent="0.25">
      <c r="D119" s="143"/>
      <c r="E119" s="143"/>
      <c r="F119" s="143"/>
    </row>
    <row r="120" spans="4:6" s="142" customFormat="1" x14ac:dyDescent="0.25">
      <c r="D120" s="143"/>
      <c r="E120" s="143"/>
      <c r="F120" s="143"/>
    </row>
    <row r="121" spans="4:6" s="142" customFormat="1" x14ac:dyDescent="0.25">
      <c r="D121" s="143"/>
      <c r="E121" s="143"/>
      <c r="F121" s="143"/>
    </row>
    <row r="122" spans="4:6" s="142" customFormat="1" x14ac:dyDescent="0.25">
      <c r="D122" s="143"/>
      <c r="E122" s="143"/>
      <c r="F122" s="143"/>
    </row>
    <row r="123" spans="4:6" s="142" customFormat="1" x14ac:dyDescent="0.25">
      <c r="D123" s="143"/>
      <c r="E123" s="143"/>
      <c r="F123" s="143"/>
    </row>
    <row r="124" spans="4:6" s="142" customFormat="1" x14ac:dyDescent="0.25">
      <c r="D124" s="143"/>
      <c r="E124" s="143"/>
      <c r="F124" s="143"/>
    </row>
    <row r="125" spans="4:6" s="142" customFormat="1" x14ac:dyDescent="0.25">
      <c r="D125" s="143"/>
      <c r="E125" s="143"/>
      <c r="F125" s="143"/>
    </row>
    <row r="126" spans="4:6" s="142" customFormat="1" x14ac:dyDescent="0.25">
      <c r="D126" s="143"/>
      <c r="E126" s="143"/>
      <c r="F126" s="143"/>
    </row>
    <row r="127" spans="4:6" s="142" customFormat="1" x14ac:dyDescent="0.25">
      <c r="D127" s="143"/>
      <c r="E127" s="143"/>
      <c r="F127" s="143"/>
    </row>
    <row r="128" spans="4:6" s="142" customFormat="1" x14ac:dyDescent="0.25">
      <c r="D128" s="143"/>
      <c r="E128" s="143"/>
      <c r="F128" s="143"/>
    </row>
    <row r="129" spans="4:6" s="142" customFormat="1" x14ac:dyDescent="0.25">
      <c r="D129" s="143"/>
      <c r="E129" s="143"/>
      <c r="F129" s="143"/>
    </row>
    <row r="130" spans="4:6" s="142" customFormat="1" x14ac:dyDescent="0.25">
      <c r="D130" s="143"/>
      <c r="E130" s="143"/>
      <c r="F130" s="143"/>
    </row>
    <row r="131" spans="4:6" s="142" customFormat="1" x14ac:dyDescent="0.25">
      <c r="D131" s="143"/>
      <c r="E131" s="143"/>
      <c r="F131" s="143"/>
    </row>
    <row r="132" spans="4:6" s="142" customFormat="1" x14ac:dyDescent="0.25">
      <c r="D132" s="143"/>
      <c r="E132" s="143"/>
      <c r="F132" s="143"/>
    </row>
    <row r="133" spans="4:6" s="142" customFormat="1" x14ac:dyDescent="0.25">
      <c r="D133" s="143"/>
      <c r="E133" s="143"/>
      <c r="F133" s="143"/>
    </row>
    <row r="134" spans="4:6" s="142" customFormat="1" x14ac:dyDescent="0.25">
      <c r="D134" s="143"/>
      <c r="E134" s="143"/>
      <c r="F134" s="143"/>
    </row>
    <row r="135" spans="4:6" s="142" customFormat="1" x14ac:dyDescent="0.25">
      <c r="D135" s="143"/>
      <c r="E135" s="143"/>
      <c r="F135" s="143"/>
    </row>
    <row r="136" spans="4:6" s="142" customFormat="1" x14ac:dyDescent="0.25">
      <c r="D136" s="143"/>
      <c r="E136" s="143"/>
      <c r="F136" s="143"/>
    </row>
    <row r="137" spans="4:6" s="142" customFormat="1" x14ac:dyDescent="0.25">
      <c r="D137" s="143"/>
      <c r="E137" s="143"/>
      <c r="F137" s="143"/>
    </row>
  </sheetData>
  <sheetProtection algorithmName="SHA-512" hashValue="7IPkld6mUkk1MDCuexbFMOWo+aJVi0udG/id/jd9SbHcCVISxZneAtQeRSj1rWHqHaEZk4YfqWVjZX/Xx+ggvQ==" saltValue="wDT7hbF8YZBxIqPLB9RVSg==" spinCount="100000" sheet="1" objects="1" scenarios="1"/>
  <mergeCells count="3">
    <mergeCell ref="D12:E12"/>
    <mergeCell ref="D2:F2"/>
    <mergeCell ref="D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Information</vt:lpstr>
      <vt:lpstr>Your Design</vt:lpstr>
      <vt:lpstr>Decision Sheet</vt:lpstr>
      <vt:lpstr>Results</vt:lpstr>
      <vt:lpstr>All Results</vt:lpstr>
      <vt:lpstr>Analysis</vt:lpstr>
      <vt:lpstr>Copyright</vt:lpstr>
      <vt:lpstr>Counter</vt:lpstr>
      <vt:lpstr>low</vt:lpstr>
      <vt:lpstr>top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Fripp</dc:creator>
  <cp:lastModifiedBy>Geoff Fripp</cp:lastModifiedBy>
  <cp:lastPrinted>2019-04-12T06:11:58Z</cp:lastPrinted>
  <dcterms:created xsi:type="dcterms:W3CDTF">2017-01-31T04:40:04Z</dcterms:created>
  <dcterms:modified xsi:type="dcterms:W3CDTF">2021-11-05T00:57:29Z</dcterms:modified>
</cp:coreProperties>
</file>