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off\OneDrive\more websites\websites\gitm\"/>
    </mc:Choice>
  </mc:AlternateContent>
  <xr:revisionPtr revIDLastSave="0" documentId="8_{8AE01A9B-8F43-44AE-8258-E1A80A7860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OMI exercise" sheetId="1" r:id="rId1"/>
    <sheet name="R1 v R2" sheetId="4" state="hidden" r:id="rId2"/>
    <sheet name="Approach" sheetId="2" state="hidden" r:id="rId3"/>
    <sheet name="Questions" sheetId="3" state="hidden" r:id="rId4"/>
  </sheets>
  <definedNames>
    <definedName name="invest">'ROMI exercise'!$AN$7:$AO$9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2" l="1"/>
  <c r="L21" i="2"/>
  <c r="L19" i="2"/>
  <c r="E19" i="2"/>
  <c r="M21" i="2" s="1"/>
  <c r="E17" i="2"/>
  <c r="M20" i="2" s="1"/>
  <c r="E15" i="2"/>
  <c r="M19" i="2" s="1"/>
  <c r="AG8" i="1"/>
  <c r="AH8" i="1"/>
  <c r="AG9" i="1"/>
  <c r="AH9" i="1"/>
  <c r="AG10" i="1"/>
  <c r="AH10" i="1"/>
  <c r="AG11" i="1"/>
  <c r="AH11" i="1"/>
  <c r="AG12" i="1"/>
  <c r="AH12" i="1"/>
  <c r="AG13" i="1"/>
  <c r="AH13" i="1"/>
  <c r="AG14" i="1"/>
  <c r="AH14" i="1"/>
  <c r="AG15" i="1"/>
  <c r="AH15" i="1"/>
  <c r="AG16" i="1"/>
  <c r="AH16" i="1"/>
  <c r="AG17" i="1"/>
  <c r="AH17" i="1"/>
  <c r="AG18" i="1"/>
  <c r="AH18" i="1"/>
  <c r="AG19" i="1"/>
  <c r="AH19" i="1"/>
  <c r="AG20" i="1"/>
  <c r="AH20" i="1"/>
  <c r="AG21" i="1"/>
  <c r="AH21" i="1"/>
  <c r="AG22" i="1"/>
  <c r="AH22" i="1"/>
  <c r="AG23" i="1"/>
  <c r="AH23" i="1"/>
  <c r="AG24" i="1"/>
  <c r="AH24" i="1"/>
  <c r="AG25" i="1"/>
  <c r="AH25" i="1"/>
  <c r="AG26" i="1"/>
  <c r="AH26" i="1"/>
  <c r="AG27" i="1"/>
  <c r="AH27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8" i="1"/>
  <c r="I10" i="1"/>
  <c r="I17" i="1" s="1"/>
  <c r="I11" i="1"/>
  <c r="I18" i="1" s="1"/>
  <c r="I9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7" i="1"/>
  <c r="D8" i="1"/>
  <c r="AK8" i="1" s="1"/>
  <c r="D9" i="1"/>
  <c r="AK9" i="1" s="1"/>
  <c r="D10" i="1"/>
  <c r="D11" i="1"/>
  <c r="AK11" i="1" s="1"/>
  <c r="D12" i="1"/>
  <c r="AK12" i="1" s="1"/>
  <c r="D13" i="1"/>
  <c r="D14" i="1"/>
  <c r="AK14" i="1" s="1"/>
  <c r="D15" i="1"/>
  <c r="AK15" i="1" s="1"/>
  <c r="D16" i="1"/>
  <c r="AK16" i="1" s="1"/>
  <c r="D17" i="1"/>
  <c r="AK17" i="1" s="1"/>
  <c r="D18" i="1"/>
  <c r="D19" i="1"/>
  <c r="AK19" i="1" s="1"/>
  <c r="D20" i="1"/>
  <c r="D21" i="1"/>
  <c r="AK21" i="1" s="1"/>
  <c r="D22" i="1"/>
  <c r="AK22" i="1" s="1"/>
  <c r="D23" i="1"/>
  <c r="AK23" i="1" s="1"/>
  <c r="D24" i="1"/>
  <c r="AK24" i="1" s="1"/>
  <c r="D25" i="1"/>
  <c r="AK25" i="1" s="1"/>
  <c r="D26" i="1"/>
  <c r="AK26" i="1" s="1"/>
  <c r="D7" i="1"/>
  <c r="AL26" i="1" l="1"/>
  <c r="AL12" i="1"/>
  <c r="F12" i="1" s="1"/>
  <c r="AL21" i="1"/>
  <c r="F21" i="1" s="1"/>
  <c r="AL24" i="1"/>
  <c r="F24" i="1" s="1"/>
  <c r="AL9" i="1"/>
  <c r="F9" i="1" s="1"/>
  <c r="AL15" i="1"/>
  <c r="F15" i="1" s="1"/>
  <c r="AL14" i="1"/>
  <c r="F14" i="1" s="1"/>
  <c r="AL8" i="1"/>
  <c r="F8" i="1" s="1"/>
  <c r="AL16" i="1"/>
  <c r="F16" i="1" s="1"/>
  <c r="AL25" i="1"/>
  <c r="F25" i="1" s="1"/>
  <c r="AL23" i="1"/>
  <c r="F23" i="1" s="1"/>
  <c r="AL22" i="1"/>
  <c r="F22" i="1" s="1"/>
  <c r="AL17" i="1"/>
  <c r="F17" i="1" s="1"/>
  <c r="F26" i="1"/>
  <c r="AL19" i="1"/>
  <c r="F19" i="1" s="1"/>
  <c r="K9" i="1"/>
  <c r="N9" i="1" s="1"/>
  <c r="I12" i="1"/>
  <c r="K11" i="1"/>
  <c r="L10" i="1"/>
  <c r="J11" i="1"/>
  <c r="M11" i="1" s="1"/>
  <c r="L11" i="1"/>
  <c r="K10" i="1"/>
  <c r="N10" i="1" s="1"/>
  <c r="L9" i="1"/>
  <c r="AL11" i="1"/>
  <c r="F11" i="1" s="1"/>
  <c r="J9" i="1"/>
  <c r="M9" i="1" s="1"/>
  <c r="J10" i="1"/>
  <c r="M10" i="1" s="1"/>
  <c r="I16" i="1"/>
  <c r="I19" i="1" s="1"/>
  <c r="AK18" i="1"/>
  <c r="AL18" i="1" s="1"/>
  <c r="F18" i="1" s="1"/>
  <c r="AK7" i="1"/>
  <c r="AL7" i="1" s="1"/>
  <c r="F7" i="1" s="1"/>
  <c r="AK10" i="1"/>
  <c r="AL10" i="1" s="1"/>
  <c r="F10" i="1" s="1"/>
  <c r="AK13" i="1"/>
  <c r="AL13" i="1" s="1"/>
  <c r="F13" i="1" s="1"/>
  <c r="AK20" i="1"/>
  <c r="AL20" i="1" s="1"/>
  <c r="F20" i="1" s="1"/>
  <c r="D27" i="1"/>
  <c r="D29" i="1" s="1"/>
  <c r="O9" i="1" l="1"/>
  <c r="L16" i="1"/>
  <c r="O11" i="1"/>
  <c r="L18" i="1"/>
  <c r="O10" i="1"/>
  <c r="L17" i="1"/>
  <c r="K18" i="1"/>
  <c r="N11" i="1"/>
  <c r="K12" i="1"/>
  <c r="N12" i="1" s="1"/>
  <c r="K16" i="1"/>
  <c r="J18" i="1"/>
  <c r="J17" i="1"/>
  <c r="K17" i="1"/>
  <c r="L12" i="1"/>
  <c r="O12" i="1" s="1"/>
  <c r="J12" i="1"/>
  <c r="M12" i="1" s="1"/>
  <c r="J16" i="1"/>
  <c r="F27" i="1"/>
  <c r="L19" i="1" l="1"/>
  <c r="M18" i="1"/>
  <c r="N18" i="1" s="1"/>
  <c r="O18" i="1" s="1"/>
  <c r="M16" i="1"/>
  <c r="N16" i="1" s="1"/>
  <c r="O16" i="1" s="1"/>
  <c r="K19" i="1"/>
  <c r="M17" i="1"/>
  <c r="N17" i="1" s="1"/>
  <c r="O17" i="1" s="1"/>
  <c r="J19" i="1"/>
  <c r="M19" i="1" l="1"/>
  <c r="N19" i="1" s="1"/>
  <c r="O19" i="1" s="1"/>
</calcChain>
</file>

<file path=xl/sharedStrings.xml><?xml version="1.0" encoding="utf-8"?>
<sst xmlns="http://schemas.openxmlformats.org/spreadsheetml/2006/main" count="176" uniqueCount="54">
  <si>
    <t>ROMI versus Profit Goals</t>
  </si>
  <si>
    <t>Campaign</t>
  </si>
  <si>
    <t>Target</t>
  </si>
  <si>
    <t>Easy</t>
  </si>
  <si>
    <t>Medium</t>
  </si>
  <si>
    <t>Hard</t>
  </si>
  <si>
    <t>Investment</t>
  </si>
  <si>
    <t>PLAN</t>
  </si>
  <si>
    <t>TOTAL</t>
  </si>
  <si>
    <t>BUDGET</t>
  </si>
  <si>
    <t>ACTUAL</t>
  </si>
  <si>
    <t>Return</t>
  </si>
  <si>
    <t>Success?</t>
  </si>
  <si>
    <t>Hit</t>
  </si>
  <si>
    <t>Miss</t>
  </si>
  <si>
    <t>Bulls eye</t>
  </si>
  <si>
    <t>BE</t>
  </si>
  <si>
    <t>Metrics Summary</t>
  </si>
  <si>
    <t>Number</t>
  </si>
  <si>
    <t>%</t>
  </si>
  <si>
    <t>No.</t>
  </si>
  <si>
    <t>Profit</t>
  </si>
  <si>
    <t>ROMI</t>
  </si>
  <si>
    <t>You can only change the YELLOW cells</t>
  </si>
  <si>
    <t>Campaign Success Rates</t>
  </si>
  <si>
    <t>Campaign $ Information</t>
  </si>
  <si>
    <t>$ Revenue</t>
  </si>
  <si>
    <t>Summary Dashboard below</t>
  </si>
  <si>
    <t xml:space="preserve">Campaign </t>
  </si>
  <si>
    <t>Marketing Investment</t>
  </si>
  <si>
    <t>Return if "Bulls eye"</t>
  </si>
  <si>
    <t>Return if "Hit"</t>
  </si>
  <si>
    <t>Return if "Miss"</t>
  </si>
  <si>
    <t>2 times</t>
  </si>
  <si>
    <t>4 times</t>
  </si>
  <si>
    <t>6 times</t>
  </si>
  <si>
    <t>Break-even</t>
  </si>
  <si>
    <t>You may run UP to 20 campaigns</t>
  </si>
  <si>
    <t>Risk</t>
  </si>
  <si>
    <t>Practice 10 of each campaign before your set your plan</t>
  </si>
  <si>
    <t>This is considered your market research/analysis</t>
  </si>
  <si>
    <t>Which campaign approach has the highest bulls eye (success rate)?</t>
  </si>
  <si>
    <t>Which campaign approach has the highest ROMI?</t>
  </si>
  <si>
    <t>Which campaign approach provides the best profit contribution?</t>
  </si>
  <si>
    <t>Run through twice, you may change your plan for the 2nd approach.</t>
  </si>
  <si>
    <t>Which campaign metric would management pay the most attention to?</t>
  </si>
  <si>
    <t>Which is the most important metric to the success of the firm?</t>
  </si>
  <si>
    <t>Which metric did you try to improve for round 2? Why?</t>
  </si>
  <si>
    <t>Round 1</t>
  </si>
  <si>
    <t>Round 2</t>
  </si>
  <si>
    <t>Did you improve performance on all/some metrics?</t>
  </si>
  <si>
    <t>You have a $4m marketing budget to run campaigns</t>
  </si>
  <si>
    <t>Given answer above (Q4), are you more likely to focus on easy, medium, hard campaigns?</t>
  </si>
  <si>
    <t>0.5 times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</si>
</sst>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1"/>
      <color theme="7" tint="0.59999389629810485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3" fontId="0" fillId="0" borderId="5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3" fontId="0" fillId="0" borderId="9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3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 applyProtection="1">
      <alignment horizontal="center"/>
      <protection locked="0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0" fontId="2" fillId="0" borderId="21" xfId="0" applyFon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3" fontId="2" fillId="0" borderId="21" xfId="0" applyNumberFormat="1" applyFont="1" applyBorder="1" applyAlignment="1">
      <alignment horizontal="center"/>
    </xf>
    <xf numFmtId="3" fontId="6" fillId="0" borderId="40" xfId="0" applyNumberFormat="1" applyFont="1" applyBorder="1" applyAlignment="1">
      <alignment horizontal="center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0" fillId="3" borderId="32" xfId="0" applyFill="1" applyBorder="1" applyAlignment="1" applyProtection="1">
      <alignment horizontal="center"/>
      <protection locked="0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3" fontId="2" fillId="0" borderId="36" xfId="0" applyNumberFormat="1" applyFont="1" applyBorder="1" applyAlignment="1">
      <alignment horizontal="center"/>
    </xf>
    <xf numFmtId="0" fontId="0" fillId="0" borderId="43" xfId="0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9" fontId="0" fillId="0" borderId="5" xfId="2" applyFont="1" applyBorder="1" applyAlignment="1">
      <alignment horizontal="center"/>
    </xf>
    <xf numFmtId="9" fontId="0" fillId="0" borderId="14" xfId="2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3" fontId="2" fillId="0" borderId="51" xfId="0" applyNumberFormat="1" applyFont="1" applyBorder="1" applyAlignment="1">
      <alignment horizontal="center"/>
    </xf>
    <xf numFmtId="9" fontId="2" fillId="0" borderId="51" xfId="2" applyFont="1" applyBorder="1" applyAlignment="1">
      <alignment horizontal="center"/>
    </xf>
    <xf numFmtId="9" fontId="2" fillId="0" borderId="52" xfId="2" applyFont="1" applyBorder="1" applyAlignment="1">
      <alignment horizontal="center"/>
    </xf>
    <xf numFmtId="0" fontId="0" fillId="0" borderId="16" xfId="0" applyBorder="1" applyAlignment="1">
      <alignment horizontal="center"/>
    </xf>
    <xf numFmtId="9" fontId="0" fillId="0" borderId="16" xfId="2" applyFont="1" applyBorder="1" applyAlignment="1">
      <alignment horizontal="center"/>
    </xf>
    <xf numFmtId="9" fontId="0" fillId="0" borderId="17" xfId="2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9" fontId="0" fillId="0" borderId="45" xfId="2" applyFont="1" applyBorder="1" applyAlignment="1">
      <alignment horizontal="center"/>
    </xf>
    <xf numFmtId="9" fontId="0" fillId="0" borderId="46" xfId="2" applyFont="1" applyBorder="1" applyAlignment="1">
      <alignment horizontal="center"/>
    </xf>
    <xf numFmtId="9" fontId="2" fillId="0" borderId="50" xfId="2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3" fontId="2" fillId="0" borderId="54" xfId="0" applyNumberFormat="1" applyFont="1" applyBorder="1" applyAlignment="1">
      <alignment horizontal="center"/>
    </xf>
    <xf numFmtId="3" fontId="2" fillId="0" borderId="52" xfId="0" applyNumberFormat="1" applyFont="1" applyBorder="1" applyAlignment="1">
      <alignment horizontal="center"/>
    </xf>
    <xf numFmtId="0" fontId="2" fillId="4" borderId="53" xfId="0" applyFont="1" applyFill="1" applyBorder="1" applyAlignment="1">
      <alignment horizontal="center"/>
    </xf>
    <xf numFmtId="0" fontId="2" fillId="4" borderId="48" xfId="0" applyFont="1" applyFill="1" applyBorder="1" applyAlignment="1">
      <alignment horizontal="center"/>
    </xf>
    <xf numFmtId="0" fontId="2" fillId="4" borderId="49" xfId="0" applyFont="1" applyFill="1" applyBorder="1" applyAlignment="1">
      <alignment horizontal="center"/>
    </xf>
    <xf numFmtId="0" fontId="2" fillId="4" borderId="47" xfId="0" applyFont="1" applyFill="1" applyBorder="1" applyAlignment="1">
      <alignment horizontal="center"/>
    </xf>
    <xf numFmtId="0" fontId="2" fillId="4" borderId="36" xfId="0" applyFont="1" applyFill="1" applyBorder="1" applyAlignment="1">
      <alignment horizontal="center"/>
    </xf>
    <xf numFmtId="0" fontId="2" fillId="4" borderId="37" xfId="0" applyFont="1" applyFill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9" fontId="0" fillId="0" borderId="59" xfId="2" applyFont="1" applyBorder="1" applyAlignment="1">
      <alignment horizontal="center"/>
    </xf>
    <xf numFmtId="9" fontId="0" fillId="0" borderId="9" xfId="2" applyFont="1" applyBorder="1" applyAlignment="1">
      <alignment horizontal="center"/>
    </xf>
    <xf numFmtId="9" fontId="0" fillId="0" borderId="56" xfId="2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3" fontId="0" fillId="0" borderId="59" xfId="0" applyNumberForma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3" fontId="0" fillId="0" borderId="61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0" fontId="2" fillId="4" borderId="60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  <xf numFmtId="3" fontId="0" fillId="0" borderId="55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7" borderId="0" xfId="0" applyFill="1"/>
    <xf numFmtId="0" fontId="0" fillId="0" borderId="0" xfId="0" applyFill="1"/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3" fillId="0" borderId="0" xfId="0" applyFont="1" applyFill="1"/>
    <xf numFmtId="3" fontId="0" fillId="0" borderId="5" xfId="0" applyNumberForma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0" fillId="0" borderId="23" xfId="0" applyNumberFormat="1" applyBorder="1" applyAlignment="1">
      <alignment horizontal="center" vertical="center"/>
    </xf>
    <xf numFmtId="3" fontId="0" fillId="0" borderId="57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0" fontId="2" fillId="0" borderId="6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164" fontId="0" fillId="0" borderId="45" xfId="1" applyNumberFormat="1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164" fontId="0" fillId="0" borderId="44" xfId="1" applyNumberFormat="1" applyFont="1" applyBorder="1" applyAlignment="1">
      <alignment horizontal="center" vertical="center"/>
    </xf>
    <xf numFmtId="164" fontId="0" fillId="0" borderId="59" xfId="1" applyNumberFormat="1" applyFont="1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0" fillId="0" borderId="63" xfId="0" applyNumberFormat="1" applyBorder="1" applyAlignment="1">
      <alignment horizontal="center"/>
    </xf>
    <xf numFmtId="3" fontId="0" fillId="0" borderId="62" xfId="0" applyNumberFormat="1" applyBorder="1" applyAlignment="1">
      <alignment horizontal="center"/>
    </xf>
    <xf numFmtId="3" fontId="0" fillId="0" borderId="65" xfId="0" applyNumberForma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35" xfId="0" applyNumberFormat="1" applyFont="1" applyBorder="1" applyAlignment="1">
      <alignment horizontal="center"/>
    </xf>
    <xf numFmtId="3" fontId="2" fillId="0" borderId="60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2" xfId="0" applyBorder="1"/>
    <xf numFmtId="0" fontId="2" fillId="7" borderId="1" xfId="0" applyFont="1" applyFill="1" applyBorder="1" applyAlignment="1">
      <alignment horizontal="center" vertical="center"/>
    </xf>
    <xf numFmtId="0" fontId="0" fillId="0" borderId="4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42" xfId="0" applyBorder="1" applyProtection="1">
      <protection locked="0"/>
    </xf>
    <xf numFmtId="0" fontId="2" fillId="4" borderId="53" xfId="0" applyFont="1" applyFill="1" applyBorder="1" applyAlignment="1" applyProtection="1">
      <alignment horizontal="center"/>
      <protection locked="0"/>
    </xf>
    <xf numFmtId="0" fontId="2" fillId="4" borderId="48" xfId="0" applyFont="1" applyFill="1" applyBorder="1" applyAlignment="1" applyProtection="1">
      <alignment horizontal="center"/>
      <protection locked="0"/>
    </xf>
    <xf numFmtId="0" fontId="2" fillId="4" borderId="49" xfId="0" applyFont="1" applyFill="1" applyBorder="1" applyAlignment="1" applyProtection="1">
      <alignment horizontal="center"/>
      <protection locked="0"/>
    </xf>
    <xf numFmtId="0" fontId="2" fillId="4" borderId="47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2" fillId="0" borderId="36" xfId="0" applyFont="1" applyBorder="1" applyAlignment="1" applyProtection="1">
      <alignment horizontal="center"/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2" fillId="0" borderId="60" xfId="0" applyFont="1" applyBorder="1" applyAlignment="1" applyProtection="1">
      <alignment horizontal="center"/>
      <protection locked="0"/>
    </xf>
    <xf numFmtId="0" fontId="2" fillId="0" borderId="57" xfId="0" applyFont="1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0" fillId="0" borderId="56" xfId="0" applyBorder="1" applyAlignment="1" applyProtection="1">
      <alignment horizontal="center"/>
      <protection locked="0"/>
    </xf>
    <xf numFmtId="9" fontId="0" fillId="0" borderId="59" xfId="2" applyFont="1" applyBorder="1" applyAlignment="1" applyProtection="1">
      <alignment horizontal="center"/>
      <protection locked="0"/>
    </xf>
    <xf numFmtId="9" fontId="0" fillId="0" borderId="9" xfId="2" applyFont="1" applyBorder="1" applyAlignment="1" applyProtection="1">
      <alignment horizontal="center"/>
      <protection locked="0"/>
    </xf>
    <xf numFmtId="9" fontId="0" fillId="0" borderId="56" xfId="2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9" fontId="0" fillId="0" borderId="45" xfId="2" applyFont="1" applyBorder="1" applyAlignment="1" applyProtection="1">
      <alignment horizontal="center"/>
      <protection locked="0"/>
    </xf>
    <xf numFmtId="9" fontId="0" fillId="0" borderId="5" xfId="2" applyFont="1" applyBorder="1" applyAlignment="1" applyProtection="1">
      <alignment horizontal="center"/>
      <protection locked="0"/>
    </xf>
    <xf numFmtId="9" fontId="0" fillId="0" borderId="14" xfId="2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9" fontId="0" fillId="0" borderId="46" xfId="2" applyFont="1" applyBorder="1" applyAlignment="1" applyProtection="1">
      <alignment horizontal="center"/>
      <protection locked="0"/>
    </xf>
    <xf numFmtId="9" fontId="0" fillId="0" borderId="16" xfId="2" applyFont="1" applyBorder="1" applyAlignment="1" applyProtection="1">
      <alignment horizontal="center"/>
      <protection locked="0"/>
    </xf>
    <xf numFmtId="9" fontId="0" fillId="0" borderId="17" xfId="2" applyFont="1" applyBorder="1" applyAlignment="1" applyProtection="1">
      <alignment horizontal="center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3" fontId="2" fillId="0" borderId="54" xfId="0" applyNumberFormat="1" applyFont="1" applyBorder="1" applyAlignment="1" applyProtection="1">
      <alignment horizontal="center"/>
      <protection locked="0"/>
    </xf>
    <xf numFmtId="3" fontId="2" fillId="0" borderId="51" xfId="0" applyNumberFormat="1" applyFont="1" applyBorder="1" applyAlignment="1" applyProtection="1">
      <alignment horizontal="center"/>
      <protection locked="0"/>
    </xf>
    <xf numFmtId="3" fontId="2" fillId="0" borderId="52" xfId="0" applyNumberFormat="1" applyFont="1" applyBorder="1" applyAlignment="1" applyProtection="1">
      <alignment horizontal="center"/>
      <protection locked="0"/>
    </xf>
    <xf numFmtId="9" fontId="2" fillId="0" borderId="50" xfId="2" applyFont="1" applyBorder="1" applyAlignment="1" applyProtection="1">
      <alignment horizontal="center"/>
      <protection locked="0"/>
    </xf>
    <xf numFmtId="9" fontId="2" fillId="0" borderId="51" xfId="2" applyFont="1" applyBorder="1" applyAlignment="1" applyProtection="1">
      <alignment horizontal="center"/>
      <protection locked="0"/>
    </xf>
    <xf numFmtId="9" fontId="2" fillId="0" borderId="52" xfId="2" applyFont="1" applyBorder="1" applyAlignment="1" applyProtection="1">
      <alignment horizontal="center"/>
      <protection locked="0"/>
    </xf>
    <xf numFmtId="0" fontId="2" fillId="4" borderId="35" xfId="0" applyFont="1" applyFill="1" applyBorder="1" applyAlignment="1" applyProtection="1">
      <alignment horizontal="center"/>
      <protection locked="0"/>
    </xf>
    <xf numFmtId="0" fontId="2" fillId="4" borderId="36" xfId="0" applyFont="1" applyFill="1" applyBorder="1" applyAlignment="1" applyProtection="1">
      <alignment horizontal="center"/>
      <protection locked="0"/>
    </xf>
    <xf numFmtId="0" fontId="2" fillId="4" borderId="37" xfId="0" applyFont="1" applyFill="1" applyBorder="1" applyAlignment="1" applyProtection="1">
      <alignment horizontal="center"/>
      <protection locked="0"/>
    </xf>
    <xf numFmtId="0" fontId="2" fillId="4" borderId="60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61" xfId="0" applyFont="1" applyBorder="1" applyAlignment="1" applyProtection="1">
      <alignment horizontal="center"/>
      <protection locked="0"/>
    </xf>
    <xf numFmtId="3" fontId="0" fillId="0" borderId="61" xfId="0" applyNumberFormat="1" applyBorder="1" applyAlignment="1" applyProtection="1">
      <alignment horizontal="center"/>
      <protection locked="0"/>
    </xf>
    <xf numFmtId="3" fontId="0" fillId="0" borderId="55" xfId="0" applyNumberFormat="1" applyBorder="1" applyAlignment="1" applyProtection="1">
      <alignment horizontal="center"/>
      <protection locked="0"/>
    </xf>
    <xf numFmtId="3" fontId="0" fillId="0" borderId="9" xfId="0" applyNumberFormat="1" applyBorder="1" applyAlignment="1" applyProtection="1">
      <alignment horizontal="center"/>
      <protection locked="0"/>
    </xf>
    <xf numFmtId="3" fontId="0" fillId="0" borderId="59" xfId="0" applyNumberForma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3" fontId="0" fillId="0" borderId="26" xfId="0" applyNumberFormat="1" applyBorder="1" applyAlignment="1" applyProtection="1">
      <alignment horizontal="center"/>
      <protection locked="0"/>
    </xf>
    <xf numFmtId="3" fontId="0" fillId="0" borderId="13" xfId="0" applyNumberFormat="1" applyBorder="1" applyAlignment="1" applyProtection="1">
      <alignment horizontal="center"/>
      <protection locked="0"/>
    </xf>
    <xf numFmtId="3" fontId="0" fillId="0" borderId="5" xfId="0" applyNumberFormat="1" applyBorder="1" applyAlignment="1" applyProtection="1">
      <alignment horizontal="center"/>
      <protection locked="0"/>
    </xf>
    <xf numFmtId="3" fontId="0" fillId="0" borderId="45" xfId="0" applyNumberFormat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locked="0"/>
    </xf>
    <xf numFmtId="3" fontId="0" fillId="0" borderId="31" xfId="0" applyNumberFormat="1" applyBorder="1" applyAlignment="1" applyProtection="1">
      <alignment horizontal="center"/>
      <protection locked="0"/>
    </xf>
    <xf numFmtId="3" fontId="0" fillId="0" borderId="63" xfId="0" applyNumberFormat="1" applyBorder="1" applyAlignment="1" applyProtection="1">
      <alignment horizontal="center"/>
      <protection locked="0"/>
    </xf>
    <xf numFmtId="3" fontId="0" fillId="0" borderId="62" xfId="0" applyNumberFormat="1" applyBorder="1" applyAlignment="1" applyProtection="1">
      <alignment horizontal="center"/>
      <protection locked="0"/>
    </xf>
    <xf numFmtId="0" fontId="0" fillId="0" borderId="64" xfId="0" applyBorder="1" applyAlignment="1" applyProtection="1">
      <alignment horizontal="center"/>
      <protection locked="0"/>
    </xf>
    <xf numFmtId="3" fontId="0" fillId="0" borderId="65" xfId="0" applyNumberFormat="1" applyBorder="1" applyAlignment="1" applyProtection="1">
      <alignment horizontal="center"/>
      <protection locked="0"/>
    </xf>
    <xf numFmtId="9" fontId="0" fillId="0" borderId="64" xfId="2" applyFont="1" applyBorder="1" applyAlignment="1" applyProtection="1">
      <alignment horizontal="center"/>
      <protection locked="0"/>
    </xf>
    <xf numFmtId="3" fontId="2" fillId="0" borderId="2" xfId="0" applyNumberFormat="1" applyFont="1" applyBorder="1" applyAlignment="1" applyProtection="1">
      <alignment horizontal="center"/>
      <protection locked="0"/>
    </xf>
    <xf numFmtId="3" fontId="2" fillId="0" borderId="35" xfId="0" applyNumberFormat="1" applyFont="1" applyBorder="1" applyAlignment="1" applyProtection="1">
      <alignment horizontal="center"/>
      <protection locked="0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2" fillId="0" borderId="37" xfId="0" applyNumberFormat="1" applyFont="1" applyBorder="1" applyAlignment="1" applyProtection="1">
      <alignment horizontal="center"/>
      <protection locked="0"/>
    </xf>
    <xf numFmtId="3" fontId="2" fillId="0" borderId="60" xfId="0" applyNumberFormat="1" applyFont="1" applyBorder="1" applyAlignment="1" applyProtection="1">
      <alignment horizontal="center"/>
      <protection locked="0"/>
    </xf>
    <xf numFmtId="9" fontId="2" fillId="0" borderId="37" xfId="2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35" xfId="0" applyFont="1" applyFill="1" applyBorder="1" applyAlignment="1">
      <alignment horizontal="center"/>
    </xf>
    <xf numFmtId="0" fontId="2" fillId="6" borderId="4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2" fillId="6" borderId="2" xfId="0" applyFont="1" applyFill="1" applyBorder="1" applyAlignment="1" applyProtection="1">
      <alignment horizontal="center"/>
      <protection locked="0"/>
    </xf>
    <xf numFmtId="0" fontId="2" fillId="6" borderId="4" xfId="0" applyFont="1" applyFill="1" applyBorder="1" applyAlignment="1" applyProtection="1">
      <alignment horizontal="center"/>
      <protection locked="0"/>
    </xf>
    <xf numFmtId="0" fontId="2" fillId="6" borderId="35" xfId="0" applyFont="1" applyFill="1" applyBorder="1" applyAlignment="1" applyProtection="1">
      <alignment horizontal="center"/>
      <protection locked="0"/>
    </xf>
    <xf numFmtId="0" fontId="2" fillId="6" borderId="43" xfId="0" applyFont="1" applyFill="1" applyBorder="1" applyAlignment="1" applyProtection="1">
      <alignment horizontal="center"/>
      <protection locked="0"/>
    </xf>
    <xf numFmtId="0" fontId="5" fillId="6" borderId="2" xfId="0" applyFont="1" applyFill="1" applyBorder="1" applyAlignment="1" applyProtection="1">
      <alignment horizontal="center"/>
      <protection locked="0"/>
    </xf>
    <xf numFmtId="0" fontId="5" fillId="6" borderId="3" xfId="0" applyFont="1" applyFill="1" applyBorder="1" applyAlignment="1" applyProtection="1">
      <alignment horizontal="center"/>
      <protection locked="0"/>
    </xf>
    <xf numFmtId="0" fontId="5" fillId="6" borderId="4" xfId="0" applyFont="1" applyFill="1" applyBorder="1" applyAlignment="1" applyProtection="1">
      <alignment horizontal="center"/>
      <protection locked="0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165" fontId="0" fillId="0" borderId="56" xfId="2" applyNumberFormat="1" applyFont="1" applyBorder="1" applyAlignment="1">
      <alignment horizontal="center"/>
    </xf>
    <xf numFmtId="165" fontId="0" fillId="0" borderId="14" xfId="2" applyNumberFormat="1" applyFont="1" applyBorder="1" applyAlignment="1">
      <alignment horizontal="center"/>
    </xf>
    <xf numFmtId="165" fontId="0" fillId="0" borderId="64" xfId="2" applyNumberFormat="1" applyFont="1" applyBorder="1" applyAlignment="1">
      <alignment horizontal="center"/>
    </xf>
    <xf numFmtId="165" fontId="2" fillId="0" borderId="37" xfId="2" applyNumberFormat="1" applyFont="1" applyBorder="1" applyAlignment="1">
      <alignment horizontal="center"/>
    </xf>
    <xf numFmtId="0" fontId="10" fillId="0" borderId="20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Profit by Campaign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'ROMI exercise'!$H$16</c:f>
              <c:strCache>
                <c:ptCount val="1"/>
                <c:pt idx="0">
                  <c:v>Easy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'ROMI exercise'!$H$15</c:f>
              <c:strCache>
                <c:ptCount val="1"/>
                <c:pt idx="0">
                  <c:v>Campaign</c:v>
                </c:pt>
              </c:strCache>
            </c:strRef>
          </c:cat>
          <c:val>
            <c:numRef>
              <c:f>'ROMI exercise'!$N$16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9-4E64-8193-860CA6EBAE48}"/>
            </c:ext>
          </c:extLst>
        </c:ser>
        <c:ser>
          <c:idx val="1"/>
          <c:order val="1"/>
          <c:tx>
            <c:strRef>
              <c:f>'ROMI exercise'!$H$17</c:f>
              <c:strCache>
                <c:ptCount val="1"/>
                <c:pt idx="0">
                  <c:v>Medium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'ROMI exercise'!$H$15</c:f>
              <c:strCache>
                <c:ptCount val="1"/>
                <c:pt idx="0">
                  <c:v>Campaign</c:v>
                </c:pt>
              </c:strCache>
            </c:strRef>
          </c:cat>
          <c:val>
            <c:numRef>
              <c:f>'ROMI exercise'!$N$17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E9-4E64-8193-860CA6EBAE48}"/>
            </c:ext>
          </c:extLst>
        </c:ser>
        <c:ser>
          <c:idx val="2"/>
          <c:order val="2"/>
          <c:tx>
            <c:strRef>
              <c:f>'ROMI exercise'!$H$18</c:f>
              <c:strCache>
                <c:ptCount val="1"/>
                <c:pt idx="0">
                  <c:v>Hard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'ROMI exercise'!$H$15</c:f>
              <c:strCache>
                <c:ptCount val="1"/>
                <c:pt idx="0">
                  <c:v>Campaign</c:v>
                </c:pt>
              </c:strCache>
            </c:strRef>
          </c:cat>
          <c:val>
            <c:numRef>
              <c:f>'ROMI exercise'!$N$18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E9-4E64-8193-860CA6EBAE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0053504"/>
        <c:axId val="140097792"/>
      </c:barChart>
      <c:catAx>
        <c:axId val="1400535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0097792"/>
        <c:crosses val="autoZero"/>
        <c:auto val="1"/>
        <c:lblAlgn val="ctr"/>
        <c:lblOffset val="100"/>
        <c:noMultiLvlLbl val="0"/>
      </c:catAx>
      <c:valAx>
        <c:axId val="14009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05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ROMI by Campaign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'ROMI exercise'!$H$16</c:f>
              <c:strCache>
                <c:ptCount val="1"/>
                <c:pt idx="0">
                  <c:v>Easy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'ROMI exercise'!$H$15</c:f>
              <c:strCache>
                <c:ptCount val="1"/>
                <c:pt idx="0">
                  <c:v>Campaign</c:v>
                </c:pt>
              </c:strCache>
            </c:strRef>
          </c:cat>
          <c:val>
            <c:numRef>
              <c:f>'ROMI exercise'!$O$16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B5-4036-ACC7-88034084B91D}"/>
            </c:ext>
          </c:extLst>
        </c:ser>
        <c:ser>
          <c:idx val="1"/>
          <c:order val="1"/>
          <c:tx>
            <c:strRef>
              <c:f>'ROMI exercise'!$H$17</c:f>
              <c:strCache>
                <c:ptCount val="1"/>
                <c:pt idx="0">
                  <c:v>Medium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'ROMI exercise'!$H$15</c:f>
              <c:strCache>
                <c:ptCount val="1"/>
                <c:pt idx="0">
                  <c:v>Campaign</c:v>
                </c:pt>
              </c:strCache>
            </c:strRef>
          </c:cat>
          <c:val>
            <c:numRef>
              <c:f>'ROMI exercise'!$O$17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B5-4036-ACC7-88034084B91D}"/>
            </c:ext>
          </c:extLst>
        </c:ser>
        <c:ser>
          <c:idx val="2"/>
          <c:order val="2"/>
          <c:tx>
            <c:strRef>
              <c:f>'ROMI exercise'!$H$18</c:f>
              <c:strCache>
                <c:ptCount val="1"/>
                <c:pt idx="0">
                  <c:v>Hard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'ROMI exercise'!$H$15</c:f>
              <c:strCache>
                <c:ptCount val="1"/>
                <c:pt idx="0">
                  <c:v>Campaign</c:v>
                </c:pt>
              </c:strCache>
            </c:strRef>
          </c:cat>
          <c:val>
            <c:numRef>
              <c:f>'ROMI exercise'!$O$18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B5-4036-ACC7-88034084B9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8485248"/>
        <c:axId val="148486784"/>
      </c:barChart>
      <c:catAx>
        <c:axId val="1484852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8486784"/>
        <c:crosses val="autoZero"/>
        <c:auto val="1"/>
        <c:lblAlgn val="ctr"/>
        <c:lblOffset val="100"/>
        <c:noMultiLvlLbl val="0"/>
      </c:catAx>
      <c:valAx>
        <c:axId val="14848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8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Success</a:t>
            </a:r>
            <a:r>
              <a:rPr lang="en-AU" baseline="0"/>
              <a:t> </a:t>
            </a:r>
            <a:r>
              <a:rPr lang="en-AU"/>
              <a:t>Outcome by Campaign</a:t>
            </a:r>
            <a:r>
              <a:rPr lang="en-AU" baseline="0"/>
              <a:t> Type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'ROMI exercise'!$H$9</c:f>
              <c:strCache>
                <c:ptCount val="1"/>
                <c:pt idx="0">
                  <c:v>Easy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'ROMI exercise'!$J$7:$L$7</c:f>
              <c:strCache>
                <c:ptCount val="3"/>
                <c:pt idx="0">
                  <c:v>Bulls eye</c:v>
                </c:pt>
                <c:pt idx="1">
                  <c:v>Hit</c:v>
                </c:pt>
                <c:pt idx="2">
                  <c:v>Miss</c:v>
                </c:pt>
              </c:strCache>
            </c:strRef>
          </c:cat>
          <c:val>
            <c:numRef>
              <c:f>'ROMI exercise'!$M$9:$O$9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0EA-922D-14EE06F622B0}"/>
            </c:ext>
          </c:extLst>
        </c:ser>
        <c:ser>
          <c:idx val="1"/>
          <c:order val="1"/>
          <c:tx>
            <c:strRef>
              <c:f>'ROMI exercise'!$H$10</c:f>
              <c:strCache>
                <c:ptCount val="1"/>
                <c:pt idx="0">
                  <c:v>Medium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'ROMI exercise'!$J$7:$L$7</c:f>
              <c:strCache>
                <c:ptCount val="3"/>
                <c:pt idx="0">
                  <c:v>Bulls eye</c:v>
                </c:pt>
                <c:pt idx="1">
                  <c:v>Hit</c:v>
                </c:pt>
                <c:pt idx="2">
                  <c:v>Miss</c:v>
                </c:pt>
              </c:strCache>
            </c:strRef>
          </c:cat>
          <c:val>
            <c:numRef>
              <c:f>'ROMI exercise'!$M$10:$O$10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4E-40EA-922D-14EE06F622B0}"/>
            </c:ext>
          </c:extLst>
        </c:ser>
        <c:ser>
          <c:idx val="2"/>
          <c:order val="2"/>
          <c:tx>
            <c:strRef>
              <c:f>'ROMI exercise'!$H$11</c:f>
              <c:strCache>
                <c:ptCount val="1"/>
                <c:pt idx="0">
                  <c:v>Hard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'ROMI exercise'!$J$7:$L$7</c:f>
              <c:strCache>
                <c:ptCount val="3"/>
                <c:pt idx="0">
                  <c:v>Bulls eye</c:v>
                </c:pt>
                <c:pt idx="1">
                  <c:v>Hit</c:v>
                </c:pt>
                <c:pt idx="2">
                  <c:v>Miss</c:v>
                </c:pt>
              </c:strCache>
            </c:strRef>
          </c:cat>
          <c:val>
            <c:numRef>
              <c:f>'ROMI exercise'!$M$11:$O$11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4E-40EA-922D-14EE06F622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1313024"/>
        <c:axId val="211505536"/>
      </c:barChart>
      <c:catAx>
        <c:axId val="21131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505536"/>
        <c:crosses val="autoZero"/>
        <c:auto val="1"/>
        <c:lblAlgn val="ctr"/>
        <c:lblOffset val="100"/>
        <c:noMultiLvlLbl val="0"/>
      </c:catAx>
      <c:valAx>
        <c:axId val="21150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313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Initial Budget Investment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'ROMI exercise'!$H$16:$H$18</c:f>
              <c:strCache>
                <c:ptCount val="3"/>
                <c:pt idx="0">
                  <c:v>Easy</c:v>
                </c:pt>
                <c:pt idx="1">
                  <c:v>Medium</c:v>
                </c:pt>
                <c:pt idx="2">
                  <c:v>Hard</c:v>
                </c:pt>
              </c:strCache>
            </c:strRef>
          </c:cat>
          <c:val>
            <c:numRef>
              <c:f>'ROMI exercise'!$I$16:$I$18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6-46B8-926C-B6E9F8BFA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540224"/>
        <c:axId val="211550208"/>
      </c:barChart>
      <c:catAx>
        <c:axId val="21154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550208"/>
        <c:crosses val="autoZero"/>
        <c:auto val="1"/>
        <c:lblAlgn val="ctr"/>
        <c:lblOffset val="100"/>
        <c:noMultiLvlLbl val="0"/>
      </c:catAx>
      <c:valAx>
        <c:axId val="21155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540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Initial Budget Investment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'R1 v R2'!$C$13:$C$15</c:f>
              <c:strCache>
                <c:ptCount val="3"/>
                <c:pt idx="0">
                  <c:v>Easy</c:v>
                </c:pt>
                <c:pt idx="1">
                  <c:v>Medium</c:v>
                </c:pt>
                <c:pt idx="2">
                  <c:v>Hard</c:v>
                </c:pt>
              </c:strCache>
            </c:strRef>
          </c:cat>
          <c:val>
            <c:numRef>
              <c:f>'R1 v R2'!$D$13:$D$15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1EF9-4BDC-8174-D4AA5E99A40F}"/>
            </c:ext>
          </c:extLst>
        </c:ser>
        <c:ser>
          <c:idx val="1"/>
          <c:order val="1"/>
          <c:tx>
            <c:v>R2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'R1 v R2'!$C$13:$C$15</c:f>
              <c:strCache>
                <c:ptCount val="3"/>
                <c:pt idx="0">
                  <c:v>Easy</c:v>
                </c:pt>
                <c:pt idx="1">
                  <c:v>Medium</c:v>
                </c:pt>
                <c:pt idx="2">
                  <c:v>Hard</c:v>
                </c:pt>
              </c:strCache>
            </c:strRef>
          </c:cat>
          <c:val>
            <c:numRef>
              <c:f>'R1 v R2'!$D$29:$D$31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1EF9-4BDC-8174-D4AA5E99A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949056"/>
        <c:axId val="211989248"/>
      </c:barChart>
      <c:catAx>
        <c:axId val="21194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989248"/>
        <c:crosses val="autoZero"/>
        <c:auto val="1"/>
        <c:lblAlgn val="ctr"/>
        <c:lblOffset val="100"/>
        <c:noMultiLvlLbl val="0"/>
      </c:catAx>
      <c:valAx>
        <c:axId val="21198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94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Success Outcome by Campaign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Easy (R1)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 v R2'!$H$20:$J$20</c:f>
              <c:strCache>
                <c:ptCount val="3"/>
                <c:pt idx="0">
                  <c:v>Bulls eye</c:v>
                </c:pt>
                <c:pt idx="1">
                  <c:v>Hit</c:v>
                </c:pt>
                <c:pt idx="2">
                  <c:v>Miss</c:v>
                </c:pt>
              </c:strCache>
            </c:strRef>
          </c:cat>
          <c:val>
            <c:numRef>
              <c:f>'R1 v R2'!$H$6:$J$6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B7C8-40C3-A2B7-18348CC02A3F}"/>
            </c:ext>
          </c:extLst>
        </c:ser>
        <c:ser>
          <c:idx val="1"/>
          <c:order val="1"/>
          <c:tx>
            <c:v>Easy (R2)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 v R2'!$H$20:$J$20</c:f>
              <c:strCache>
                <c:ptCount val="3"/>
                <c:pt idx="0">
                  <c:v>Bulls eye</c:v>
                </c:pt>
                <c:pt idx="1">
                  <c:v>Hit</c:v>
                </c:pt>
                <c:pt idx="2">
                  <c:v>Miss</c:v>
                </c:pt>
              </c:strCache>
            </c:strRef>
          </c:cat>
          <c:val>
            <c:numRef>
              <c:f>'R1 v R2'!$H$22:$J$22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4-B7C8-40C3-A2B7-18348CC02A3F}"/>
            </c:ext>
          </c:extLst>
        </c:ser>
        <c:ser>
          <c:idx val="2"/>
          <c:order val="2"/>
          <c:tx>
            <c:v>Medium (R1)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 v R2'!$H$20:$J$20</c:f>
              <c:strCache>
                <c:ptCount val="3"/>
                <c:pt idx="0">
                  <c:v>Bulls eye</c:v>
                </c:pt>
                <c:pt idx="1">
                  <c:v>Hit</c:v>
                </c:pt>
                <c:pt idx="2">
                  <c:v>Miss</c:v>
                </c:pt>
              </c:strCache>
            </c:strRef>
          </c:cat>
          <c:val>
            <c:numRef>
              <c:f>'R1 v R2'!$H$7:$J$7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B7C8-40C3-A2B7-18348CC02A3F}"/>
            </c:ext>
          </c:extLst>
        </c:ser>
        <c:ser>
          <c:idx val="3"/>
          <c:order val="3"/>
          <c:tx>
            <c:v>Medium (R2)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'R1 v R2'!$H$23:$J$23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6-B7C8-40C3-A2B7-18348CC02A3F}"/>
            </c:ext>
          </c:extLst>
        </c:ser>
        <c:ser>
          <c:idx val="4"/>
          <c:order val="4"/>
          <c:tx>
            <c:v>Hard (R1)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'R1 v R2'!$H$8:$J$8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7-B7C8-40C3-A2B7-18348CC02A3F}"/>
            </c:ext>
          </c:extLst>
        </c:ser>
        <c:ser>
          <c:idx val="5"/>
          <c:order val="5"/>
          <c:tx>
            <c:v>Hard (R2)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'R1 v R2'!$H$24:$J$24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8-B7C8-40C3-A2B7-18348CC02A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8055808"/>
        <c:axId val="218057344"/>
      </c:barChart>
      <c:catAx>
        <c:axId val="21805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057344"/>
        <c:crosses val="autoZero"/>
        <c:auto val="1"/>
        <c:lblAlgn val="ctr"/>
        <c:lblOffset val="100"/>
        <c:noMultiLvlLbl val="0"/>
      </c:catAx>
      <c:valAx>
        <c:axId val="21805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05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Profit by Campaign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'R1 v R2'!$B$2</c:f>
              <c:strCache>
                <c:ptCount val="1"/>
                <c:pt idx="0">
                  <c:v>Round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 v R2'!$C$13:$C$15</c:f>
              <c:strCache>
                <c:ptCount val="3"/>
                <c:pt idx="0">
                  <c:v>Easy</c:v>
                </c:pt>
                <c:pt idx="1">
                  <c:v>Medium</c:v>
                </c:pt>
                <c:pt idx="2">
                  <c:v>Hard</c:v>
                </c:pt>
              </c:strCache>
            </c:strRef>
          </c:cat>
          <c:val>
            <c:numRef>
              <c:f>'R1 v R2'!$I$13:$I$15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6-ACC8-45AD-82F5-997628C6A6D3}"/>
            </c:ext>
          </c:extLst>
        </c:ser>
        <c:ser>
          <c:idx val="1"/>
          <c:order val="1"/>
          <c:tx>
            <c:strRef>
              <c:f>'R1 v R2'!$B$18</c:f>
              <c:strCache>
                <c:ptCount val="1"/>
                <c:pt idx="0">
                  <c:v>Round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 v R2'!$C$13:$C$15</c:f>
              <c:strCache>
                <c:ptCount val="3"/>
                <c:pt idx="0">
                  <c:v>Easy</c:v>
                </c:pt>
                <c:pt idx="1">
                  <c:v>Medium</c:v>
                </c:pt>
                <c:pt idx="2">
                  <c:v>Hard</c:v>
                </c:pt>
              </c:strCache>
            </c:strRef>
          </c:cat>
          <c:val>
            <c:numRef>
              <c:f>'R1 v R2'!$I$29:$I$31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7-ACC8-45AD-82F5-997628C6A6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7133440"/>
        <c:axId val="327139328"/>
      </c:barChart>
      <c:catAx>
        <c:axId val="32713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139328"/>
        <c:crosses val="autoZero"/>
        <c:auto val="1"/>
        <c:lblAlgn val="ctr"/>
        <c:lblOffset val="100"/>
        <c:noMultiLvlLbl val="0"/>
      </c:catAx>
      <c:valAx>
        <c:axId val="32713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13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ROMI by Campaign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'R1 v R2'!$B$2</c:f>
              <c:strCache>
                <c:ptCount val="1"/>
                <c:pt idx="0">
                  <c:v>Round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 v R2'!$C$13:$C$15</c:f>
              <c:strCache>
                <c:ptCount val="3"/>
                <c:pt idx="0">
                  <c:v>Easy</c:v>
                </c:pt>
                <c:pt idx="1">
                  <c:v>Medium</c:v>
                </c:pt>
                <c:pt idx="2">
                  <c:v>Hard</c:v>
                </c:pt>
              </c:strCache>
            </c:strRef>
          </c:cat>
          <c:val>
            <c:numRef>
              <c:f>'R1 v R2'!$J$13:$J$15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D9D9-4B64-A8EA-3F2477F2564C}"/>
            </c:ext>
          </c:extLst>
        </c:ser>
        <c:ser>
          <c:idx val="1"/>
          <c:order val="1"/>
          <c:tx>
            <c:strRef>
              <c:f>'R1 v R2'!$B$18</c:f>
              <c:strCache>
                <c:ptCount val="1"/>
                <c:pt idx="0">
                  <c:v>Round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 v R2'!$C$13:$C$15</c:f>
              <c:strCache>
                <c:ptCount val="3"/>
                <c:pt idx="0">
                  <c:v>Easy</c:v>
                </c:pt>
                <c:pt idx="1">
                  <c:v>Medium</c:v>
                </c:pt>
                <c:pt idx="2">
                  <c:v>Hard</c:v>
                </c:pt>
              </c:strCache>
            </c:strRef>
          </c:cat>
          <c:val>
            <c:numRef>
              <c:f>'R1 v R2'!$J$29:$J$31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D9D9-4B64-A8EA-3F2477F256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3536512"/>
        <c:axId val="423538048"/>
      </c:barChart>
      <c:catAx>
        <c:axId val="42353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538048"/>
        <c:crosses val="autoZero"/>
        <c:auto val="1"/>
        <c:lblAlgn val="ctr"/>
        <c:lblOffset val="100"/>
        <c:noMultiLvlLbl val="0"/>
      </c:catAx>
      <c:valAx>
        <c:axId val="42353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53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Risk/Return Profile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Approach!$K$19</c:f>
              <c:strCache>
                <c:ptCount val="1"/>
                <c:pt idx="0">
                  <c:v>Easy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Approach!$L$19</c:f>
              <c:numCache>
                <c:formatCode>#,##0</c:formatCode>
                <c:ptCount val="1"/>
                <c:pt idx="0">
                  <c:v>100000</c:v>
                </c:pt>
              </c:numCache>
            </c:numRef>
          </c:xVal>
          <c:yVal>
            <c:numRef>
              <c:f>Approach!$M$19</c:f>
              <c:numCache>
                <c:formatCode>#,##0</c:formatCode>
                <c:ptCount val="1"/>
                <c:pt idx="0">
                  <c:v>200000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0-0602-4C88-BF40-CB3A11FCBF29}"/>
            </c:ext>
          </c:extLst>
        </c:ser>
        <c:ser>
          <c:idx val="1"/>
          <c:order val="1"/>
          <c:tx>
            <c:strRef>
              <c:f>Approach!$K$20</c:f>
              <c:strCache>
                <c:ptCount val="1"/>
                <c:pt idx="0">
                  <c:v>Medium</c:v>
                </c:pt>
              </c:strCache>
            </c:strRef>
          </c:tx>
          <c:spPr>
            <a:solidFill>
              <a:schemeClr val="accent2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1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12C-4352-B58E-846F717973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Approach!$L$20</c:f>
              <c:numCache>
                <c:formatCode>#,##0</c:formatCode>
                <c:ptCount val="1"/>
                <c:pt idx="0">
                  <c:v>200000</c:v>
                </c:pt>
              </c:numCache>
            </c:numRef>
          </c:xVal>
          <c:yVal>
            <c:numRef>
              <c:f>Approach!$M$20</c:f>
              <c:numCache>
                <c:formatCode>#,##0</c:formatCode>
                <c:ptCount val="1"/>
                <c:pt idx="0">
                  <c:v>800000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1-0602-4C88-BF40-CB3A11FCBF29}"/>
            </c:ext>
          </c:extLst>
        </c:ser>
        <c:ser>
          <c:idx val="2"/>
          <c:order val="2"/>
          <c:tx>
            <c:strRef>
              <c:f>Approach!$K$21</c:f>
              <c:strCache>
                <c:ptCount val="1"/>
                <c:pt idx="0">
                  <c:v>Hard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1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12C-4352-B58E-846F717973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Approach!$L$21</c:f>
              <c:numCache>
                <c:formatCode>#,##0</c:formatCode>
                <c:ptCount val="1"/>
                <c:pt idx="0">
                  <c:v>400000</c:v>
                </c:pt>
              </c:numCache>
            </c:numRef>
          </c:xVal>
          <c:yVal>
            <c:numRef>
              <c:f>Approach!$M$21</c:f>
              <c:numCache>
                <c:formatCode>#,##0</c:formatCode>
                <c:ptCount val="1"/>
                <c:pt idx="0">
                  <c:v>2400000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2-0602-4C88-BF40-CB3A11FCBF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444355712"/>
        <c:axId val="444358016"/>
      </c:bubbleChart>
      <c:valAx>
        <c:axId val="44435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Risk (Investment)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58016"/>
        <c:crosses val="autoZero"/>
        <c:crossBetween val="midCat"/>
      </c:valAx>
      <c:valAx>
        <c:axId val="44435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Return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5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chart" Target="../charts/chart9.xml"/><Relationship Id="rId5" Type="http://schemas.openxmlformats.org/officeDocument/2006/relationships/image" Target="../media/image4.png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556260</xdr:colOff>
      <xdr:row>30</xdr:row>
      <xdr:rowOff>133350</xdr:rowOff>
    </xdr:from>
    <xdr:to>
      <xdr:col>14</xdr:col>
      <xdr:colOff>571500</xdr:colOff>
      <xdr:row>45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AD8D20-A1BF-40F1-AA80-9DD242AE98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617220</xdr:colOff>
      <xdr:row>30</xdr:row>
      <xdr:rowOff>129540</xdr:rowOff>
    </xdr:from>
    <xdr:to>
      <xdr:col>20</xdr:col>
      <xdr:colOff>525780</xdr:colOff>
      <xdr:row>45</xdr:row>
      <xdr:rowOff>160020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85641BB-4737-420E-A959-B1F9B2B3C4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647700</xdr:colOff>
      <xdr:row>30</xdr:row>
      <xdr:rowOff>133350</xdr:rowOff>
    </xdr:from>
    <xdr:to>
      <xdr:col>9</xdr:col>
      <xdr:colOff>541020</xdr:colOff>
      <xdr:row>45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2B6FD83-5720-490B-B1B4-0670ABD7A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152400</xdr:colOff>
      <xdr:row>30</xdr:row>
      <xdr:rowOff>133350</xdr:rowOff>
    </xdr:from>
    <xdr:to>
      <xdr:col>4</xdr:col>
      <xdr:colOff>632460</xdr:colOff>
      <xdr:row>45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5EEADC9-EF40-4DA0-AFB2-6E9277B3C5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274320</xdr:colOff>
      <xdr:row>23</xdr:row>
      <xdr:rowOff>152400</xdr:rowOff>
    </xdr:from>
    <xdr:to>
      <xdr:col>9</xdr:col>
      <xdr:colOff>563880</xdr:colOff>
      <xdr:row>26</xdr:row>
      <xdr:rowOff>144780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87EF96EE-EA64-43C3-8CD4-1472CDEF10CE}"/>
            </a:ext>
          </a:extLst>
        </xdr:cNvPr>
        <xdr:cNvSpPr/>
      </xdr:nvSpPr>
      <xdr:spPr>
        <a:xfrm rot="2778230">
          <a:off x="6720840" y="4541520"/>
          <a:ext cx="563880" cy="102108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12</xdr:col>
      <xdr:colOff>457200</xdr:colOff>
      <xdr:row>22</xdr:row>
      <xdr:rowOff>114299</xdr:rowOff>
    </xdr:from>
    <xdr:to>
      <xdr:col>13</xdr:col>
      <xdr:colOff>289560</xdr:colOff>
      <xdr:row>27</xdr:row>
      <xdr:rowOff>182879</xdr:rowOff>
    </xdr:to>
    <xdr:sp macro="" textlink="">
      <xdr:nvSpPr>
        <xdr:cNvPr id="9" name="Arrow: Down 8">
          <a:extLst>
            <a:ext uri="{FF2B5EF4-FFF2-40B4-BE49-F238E27FC236}">
              <a16:creationId xmlns:a16="http://schemas.microsoft.com/office/drawing/2014/main" id="{D3211168-4F1D-438A-BF3D-0FD9CCEB4DDB}"/>
            </a:ext>
          </a:extLst>
        </xdr:cNvPr>
        <xdr:cNvSpPr/>
      </xdr:nvSpPr>
      <xdr:spPr>
        <a:xfrm rot="19214143">
          <a:off x="9601200" y="4541519"/>
          <a:ext cx="563880" cy="102108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457200</xdr:colOff>
      <xdr:row>1</xdr:row>
      <xdr:rowOff>201930</xdr:rowOff>
    </xdr:from>
    <xdr:to>
      <xdr:col>18</xdr:col>
      <xdr:colOff>60960</xdr:colOff>
      <xdr:row>16</xdr:row>
      <xdr:rowOff>72390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3BD276-B546-41A5-8947-5AA09210D4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449580</xdr:colOff>
      <xdr:row>17</xdr:row>
      <xdr:rowOff>80010</xdr:rowOff>
    </xdr:from>
    <xdr:to>
      <xdr:col>18</xdr:col>
      <xdr:colOff>15240</xdr:colOff>
      <xdr:row>31</xdr:row>
      <xdr:rowOff>140970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C3FAAAA-47EF-4C2F-859D-114C220E09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53340</xdr:colOff>
      <xdr:row>34</xdr:row>
      <xdr:rowOff>68580</xdr:rowOff>
    </xdr:from>
    <xdr:to>
      <xdr:col>7</xdr:col>
      <xdr:colOff>548640</xdr:colOff>
      <xdr:row>49</xdr:row>
      <xdr:rowOff>68580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97F0A23-808A-44AA-BCA5-E984C667E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487680</xdr:colOff>
      <xdr:row>34</xdr:row>
      <xdr:rowOff>15240</xdr:rowOff>
    </xdr:from>
    <xdr:to>
      <xdr:col>15</xdr:col>
      <xdr:colOff>426720</xdr:colOff>
      <xdr:row>49</xdr:row>
      <xdr:rowOff>15240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12EFCD9-BE2D-4DFC-A3A1-1741788A3E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579120</xdr:colOff>
      <xdr:row>1</xdr:row>
      <xdr:rowOff>118110</xdr:rowOff>
    </xdr:from>
    <xdr:to>
      <xdr:col>15</xdr:col>
      <xdr:colOff>274320</xdr:colOff>
      <xdr:row>15</xdr:row>
      <xdr:rowOff>80010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E3B95B1-534A-4E6D-8C2E-B107DE9EA5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22</xdr:row>
      <xdr:rowOff>0</xdr:rowOff>
    </xdr:from>
    <xdr:to>
      <xdr:col>7</xdr:col>
      <xdr:colOff>9525</xdr:colOff>
      <xdr:row>34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DC9DA8C-5105-463C-A632-51E719BFD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286375"/>
          <a:ext cx="3676650" cy="2419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7</xdr:col>
      <xdr:colOff>485775</xdr:colOff>
      <xdr:row>63</xdr:row>
      <xdr:rowOff>76200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8DF013A-462A-4930-8587-AA801F1ED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334375"/>
          <a:ext cx="4152900" cy="483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10</xdr:col>
      <xdr:colOff>552450</xdr:colOff>
      <xdr:row>81</xdr:row>
      <xdr:rowOff>76200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1404692-6749-4F11-A663-1B4218B82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668375"/>
          <a:ext cx="6048375" cy="293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19</xdr:col>
      <xdr:colOff>259673</xdr:colOff>
      <xdr:row>100</xdr:row>
      <xdr:rowOff>44448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8957AD-2A72-48AB-AC90-7B3340539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19200" y="17287875"/>
          <a:ext cx="11241998" cy="2901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02"/>
  <sheetViews>
    <sheetView showGridLines="0" tabSelected="1" workbookViewId="0">
      <selection activeCell="B2" sqref="B2:P2"/>
    </sheetView>
  </sheetViews>
  <sheetFormatPr defaultRowHeight="15" x14ac:dyDescent="0.25"/>
  <cols>
    <col min="1" max="1" width="8.85546875" style="99"/>
    <col min="2" max="3" width="12.42578125" style="2" customWidth="1"/>
    <col min="4" max="4" width="12.42578125" style="3" customWidth="1"/>
    <col min="5" max="5" width="12.42578125" style="2" customWidth="1"/>
    <col min="6" max="6" width="12.42578125" customWidth="1"/>
    <col min="8" max="9" width="13.140625" style="2" customWidth="1"/>
    <col min="10" max="13" width="10.7109375" style="2" customWidth="1"/>
    <col min="14" max="15" width="10.7109375" customWidth="1"/>
    <col min="17" max="21" width="9.140625" style="99"/>
    <col min="22" max="30" width="8.85546875" style="236"/>
    <col min="31" max="31" width="8.85546875" style="102"/>
    <col min="32" max="34" width="8.85546875" style="238"/>
    <col min="35" max="44" width="8.85546875" style="102"/>
    <col min="45" max="46" width="8.85546875" style="5"/>
  </cols>
  <sheetData>
    <row r="1" spans="2:46" s="99" customFormat="1" ht="15.75" thickBot="1" x14ac:dyDescent="0.3">
      <c r="B1" s="100"/>
      <c r="C1" s="100"/>
      <c r="D1" s="101"/>
      <c r="E1" s="100"/>
      <c r="H1" s="100"/>
      <c r="I1" s="100"/>
      <c r="J1" s="100"/>
      <c r="K1" s="100"/>
      <c r="L1" s="100"/>
      <c r="M1" s="100"/>
      <c r="V1" s="236"/>
      <c r="W1" s="236"/>
      <c r="X1" s="236"/>
      <c r="Y1" s="236"/>
      <c r="Z1" s="236"/>
      <c r="AA1" s="236"/>
      <c r="AB1" s="236"/>
      <c r="AC1" s="236"/>
      <c r="AD1" s="236"/>
      <c r="AE1" s="102"/>
      <c r="AF1" s="238"/>
      <c r="AG1" s="238"/>
      <c r="AH1" s="238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</row>
    <row r="2" spans="2:46" ht="27" thickBot="1" x14ac:dyDescent="0.45">
      <c r="B2" s="210" t="s">
        <v>0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2"/>
    </row>
    <row r="3" spans="2:46" ht="19.5" thickBot="1" x14ac:dyDescent="0.35">
      <c r="B3" s="213" t="s">
        <v>23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5"/>
    </row>
    <row r="4" spans="2:46" s="99" customFormat="1" ht="15.75" thickBot="1" x14ac:dyDescent="0.3">
      <c r="B4" s="100"/>
      <c r="C4" s="100"/>
      <c r="D4" s="101"/>
      <c r="E4" s="100"/>
      <c r="H4" s="100"/>
      <c r="I4" s="100"/>
      <c r="J4" s="100"/>
      <c r="K4" s="100"/>
      <c r="L4" s="100"/>
      <c r="M4" s="100"/>
      <c r="V4" s="236"/>
      <c r="W4" s="236"/>
      <c r="X4" s="236"/>
      <c r="Y4" s="236"/>
      <c r="Z4" s="236"/>
      <c r="AA4" s="236"/>
      <c r="AB4" s="236"/>
      <c r="AC4" s="236"/>
      <c r="AD4" s="236"/>
      <c r="AE4" s="102"/>
      <c r="AF4" s="238"/>
      <c r="AG4" s="238"/>
      <c r="AH4" s="238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</row>
    <row r="5" spans="2:46" ht="19.5" thickBot="1" x14ac:dyDescent="0.35">
      <c r="C5" s="226" t="s">
        <v>7</v>
      </c>
      <c r="D5" s="227"/>
      <c r="E5" s="228" t="s">
        <v>10</v>
      </c>
      <c r="F5" s="227"/>
      <c r="H5" s="216" t="s">
        <v>17</v>
      </c>
      <c r="I5" s="217"/>
      <c r="J5" s="217"/>
      <c r="K5" s="217"/>
      <c r="L5" s="217"/>
      <c r="M5" s="217"/>
      <c r="N5" s="217"/>
      <c r="O5" s="218"/>
    </row>
    <row r="6" spans="2:46" ht="15.75" thickBot="1" x14ac:dyDescent="0.3">
      <c r="B6" s="8" t="s">
        <v>1</v>
      </c>
      <c r="C6" s="27" t="s">
        <v>2</v>
      </c>
      <c r="D6" s="10" t="s">
        <v>6</v>
      </c>
      <c r="E6" s="27" t="s">
        <v>12</v>
      </c>
      <c r="F6" s="11" t="s">
        <v>26</v>
      </c>
      <c r="H6" s="133"/>
      <c r="I6" s="134"/>
      <c r="J6" s="134"/>
      <c r="K6" s="134"/>
      <c r="L6" s="134"/>
      <c r="M6" s="134"/>
      <c r="N6" s="135"/>
      <c r="O6" s="136"/>
      <c r="AK6" s="239" t="s">
        <v>16</v>
      </c>
    </row>
    <row r="7" spans="2:46" ht="15" customHeight="1" thickBot="1" x14ac:dyDescent="0.3">
      <c r="B7" s="42">
        <v>1</v>
      </c>
      <c r="C7" s="38"/>
      <c r="D7" s="28">
        <f t="shared" ref="D7:D26" si="0">IFERROR(VLOOKUP(C7,invest,2,FALSE),0)</f>
        <v>0</v>
      </c>
      <c r="E7" s="38"/>
      <c r="F7" s="24">
        <f>IFERROR(D7*AL7,0)</f>
        <v>0</v>
      </c>
      <c r="H7" s="219" t="s">
        <v>24</v>
      </c>
      <c r="I7" s="220"/>
      <c r="J7" s="72" t="s">
        <v>15</v>
      </c>
      <c r="K7" s="73" t="s">
        <v>13</v>
      </c>
      <c r="L7" s="74" t="s">
        <v>14</v>
      </c>
      <c r="M7" s="75" t="s">
        <v>15</v>
      </c>
      <c r="N7" s="73" t="s">
        <v>13</v>
      </c>
      <c r="O7" s="74" t="s">
        <v>14</v>
      </c>
      <c r="AF7" s="238" t="s">
        <v>3</v>
      </c>
      <c r="AG7" s="238" t="s">
        <v>4</v>
      </c>
      <c r="AH7" s="238" t="s">
        <v>5</v>
      </c>
      <c r="AJ7" s="102" t="e">
        <f t="shared" ref="AJ7:AJ26" si="1">VLOOKUP(E7,$AN$11:$AO$13,2,FALSE)</f>
        <v>#N/A</v>
      </c>
      <c r="AK7" s="102">
        <f t="shared" ref="AK7:AK26" si="2">IFERROR(VLOOKUP(D7,$AO$7:$AP$9,2,FALSE),0)</f>
        <v>0</v>
      </c>
      <c r="AL7" s="102" t="e">
        <f>IF(AJ7=2,AK7,AJ7)</f>
        <v>#N/A</v>
      </c>
      <c r="AN7" s="102" t="s">
        <v>3</v>
      </c>
      <c r="AO7" s="102">
        <v>100000</v>
      </c>
      <c r="AP7" s="102">
        <v>2</v>
      </c>
    </row>
    <row r="8" spans="2:46" ht="15" customHeight="1" thickBot="1" x14ac:dyDescent="0.3">
      <c r="B8" s="43">
        <v>2</v>
      </c>
      <c r="C8" s="39"/>
      <c r="D8" s="29">
        <f t="shared" si="0"/>
        <v>0</v>
      </c>
      <c r="E8" s="39"/>
      <c r="F8" s="25">
        <f t="shared" ref="F8:F26" si="3">IFERROR(D8*AL8,0)</f>
        <v>0</v>
      </c>
      <c r="H8" s="85" t="s">
        <v>1</v>
      </c>
      <c r="I8" s="7" t="s">
        <v>18</v>
      </c>
      <c r="J8" s="46" t="s">
        <v>20</v>
      </c>
      <c r="K8" s="86" t="s">
        <v>20</v>
      </c>
      <c r="L8" s="87" t="s">
        <v>20</v>
      </c>
      <c r="M8" s="88" t="s">
        <v>19</v>
      </c>
      <c r="N8" s="86" t="s">
        <v>19</v>
      </c>
      <c r="O8" s="87" t="s">
        <v>19</v>
      </c>
      <c r="AF8" s="238">
        <f>IF($C7=AF$7,$E7,0)</f>
        <v>0</v>
      </c>
      <c r="AG8" s="238">
        <f t="shared" ref="AG8:AH23" si="4">IF($C7=AG$7,$E7,0)</f>
        <v>0</v>
      </c>
      <c r="AH8" s="238">
        <f t="shared" si="4"/>
        <v>0</v>
      </c>
      <c r="AJ8" s="102" t="e">
        <f t="shared" si="1"/>
        <v>#N/A</v>
      </c>
      <c r="AK8" s="102">
        <f t="shared" si="2"/>
        <v>0</v>
      </c>
      <c r="AL8" s="102" t="e">
        <f t="shared" ref="AL8:AL26" si="5">IF(AJ8=2,AK8,AJ8)</f>
        <v>#N/A</v>
      </c>
      <c r="AN8" s="102" t="s">
        <v>4</v>
      </c>
      <c r="AO8" s="102">
        <v>200000</v>
      </c>
      <c r="AP8" s="102">
        <v>4</v>
      </c>
    </row>
    <row r="9" spans="2:46" ht="15" customHeight="1" x14ac:dyDescent="0.25">
      <c r="B9" s="43">
        <v>3</v>
      </c>
      <c r="C9" s="39"/>
      <c r="D9" s="29">
        <f t="shared" si="0"/>
        <v>0</v>
      </c>
      <c r="E9" s="39"/>
      <c r="F9" s="25">
        <f t="shared" si="3"/>
        <v>0</v>
      </c>
      <c r="H9" s="78" t="s">
        <v>3</v>
      </c>
      <c r="I9" s="79">
        <f>COUNTIF(C$7:C$26,H9)</f>
        <v>0</v>
      </c>
      <c r="J9" s="80">
        <f>COUNTIF($AF8:$AF27,J$7)</f>
        <v>0</v>
      </c>
      <c r="K9" s="15">
        <f>COUNTIF($AF8:$AF27,K$7)</f>
        <v>0</v>
      </c>
      <c r="L9" s="81">
        <f>COUNTIF($AF8:$AF27,L$7)</f>
        <v>0</v>
      </c>
      <c r="M9" s="82">
        <f>+IFERROR(J9/$I9,0)</f>
        <v>0</v>
      </c>
      <c r="N9" s="83">
        <f t="shared" ref="N9:O9" si="6">+IFERROR(K9/$I9,0)</f>
        <v>0</v>
      </c>
      <c r="O9" s="84">
        <f t="shared" si="6"/>
        <v>0</v>
      </c>
      <c r="AF9" s="238">
        <f t="shared" ref="AF9:AF27" si="7">IF($C8=AF$7,$E8,0)</f>
        <v>0</v>
      </c>
      <c r="AG9" s="238">
        <f t="shared" si="4"/>
        <v>0</v>
      </c>
      <c r="AH9" s="238">
        <f t="shared" si="4"/>
        <v>0</v>
      </c>
      <c r="AJ9" s="102" t="e">
        <f t="shared" si="1"/>
        <v>#N/A</v>
      </c>
      <c r="AK9" s="102">
        <f t="shared" si="2"/>
        <v>0</v>
      </c>
      <c r="AL9" s="102" t="e">
        <f t="shared" si="5"/>
        <v>#N/A</v>
      </c>
      <c r="AN9" s="102" t="s">
        <v>5</v>
      </c>
      <c r="AO9" s="102">
        <v>400000</v>
      </c>
      <c r="AP9" s="102">
        <v>6</v>
      </c>
    </row>
    <row r="10" spans="2:46" ht="15" customHeight="1" x14ac:dyDescent="0.25">
      <c r="B10" s="43">
        <v>4</v>
      </c>
      <c r="C10" s="39"/>
      <c r="D10" s="29">
        <f t="shared" si="0"/>
        <v>0</v>
      </c>
      <c r="E10" s="39"/>
      <c r="F10" s="25">
        <f t="shared" si="3"/>
        <v>0</v>
      </c>
      <c r="H10" s="52" t="s">
        <v>4</v>
      </c>
      <c r="I10" s="63">
        <f>COUNTIF(C$7:C$26,H10)</f>
        <v>0</v>
      </c>
      <c r="J10" s="19">
        <f>COUNTIF($AG8:$AG27,J7)</f>
        <v>0</v>
      </c>
      <c r="K10" s="12">
        <f>COUNTIF($AG8:$AG27,K7)</f>
        <v>0</v>
      </c>
      <c r="L10" s="68">
        <f>COUNTIF($AG8:$AG27,L7)</f>
        <v>0</v>
      </c>
      <c r="M10" s="65">
        <f t="shared" ref="M10:M12" si="8">+IFERROR(J10/$I10,0)</f>
        <v>0</v>
      </c>
      <c r="N10" s="50">
        <f t="shared" ref="N10:N12" si="9">+IFERROR(K10/$I10,0)</f>
        <v>0</v>
      </c>
      <c r="O10" s="51">
        <f t="shared" ref="O10:O12" si="10">+IFERROR(L10/$I10,0)</f>
        <v>0</v>
      </c>
      <c r="AF10" s="238">
        <f t="shared" si="7"/>
        <v>0</v>
      </c>
      <c r="AG10" s="238">
        <f t="shared" si="4"/>
        <v>0</v>
      </c>
      <c r="AH10" s="238">
        <f t="shared" si="4"/>
        <v>0</v>
      </c>
      <c r="AJ10" s="102" t="e">
        <f t="shared" si="1"/>
        <v>#N/A</v>
      </c>
      <c r="AK10" s="102">
        <f t="shared" si="2"/>
        <v>0</v>
      </c>
      <c r="AL10" s="102" t="e">
        <f t="shared" si="5"/>
        <v>#N/A</v>
      </c>
    </row>
    <row r="11" spans="2:46" ht="15" customHeight="1" thickBot="1" x14ac:dyDescent="0.3">
      <c r="B11" s="44">
        <v>5</v>
      </c>
      <c r="C11" s="40"/>
      <c r="D11" s="30">
        <f t="shared" si="0"/>
        <v>0</v>
      </c>
      <c r="E11" s="40"/>
      <c r="F11" s="26">
        <f t="shared" si="3"/>
        <v>0</v>
      </c>
      <c r="H11" s="53" t="s">
        <v>5</v>
      </c>
      <c r="I11" s="64">
        <f>COUNTIF(C$7:C$26,H11)</f>
        <v>0</v>
      </c>
      <c r="J11" s="21">
        <f>COUNTIF($AH8:$AH27,J7)</f>
        <v>0</v>
      </c>
      <c r="K11" s="60">
        <f>COUNTIF($AH8:$AH27,K7)</f>
        <v>0</v>
      </c>
      <c r="L11" s="69">
        <f>COUNTIF($AH8:$AH27,L7)</f>
        <v>0</v>
      </c>
      <c r="M11" s="66">
        <f t="shared" si="8"/>
        <v>0</v>
      </c>
      <c r="N11" s="61">
        <f t="shared" si="9"/>
        <v>0</v>
      </c>
      <c r="O11" s="62">
        <f t="shared" si="10"/>
        <v>0</v>
      </c>
      <c r="AF11" s="238">
        <f t="shared" si="7"/>
        <v>0</v>
      </c>
      <c r="AG11" s="238">
        <f t="shared" si="4"/>
        <v>0</v>
      </c>
      <c r="AH11" s="238">
        <f t="shared" si="4"/>
        <v>0</v>
      </c>
      <c r="AJ11" s="102" t="e">
        <f t="shared" si="1"/>
        <v>#N/A</v>
      </c>
      <c r="AK11" s="102">
        <f t="shared" si="2"/>
        <v>0</v>
      </c>
      <c r="AL11" s="102" t="e">
        <f t="shared" si="5"/>
        <v>#N/A</v>
      </c>
      <c r="AN11" s="102" t="s">
        <v>13</v>
      </c>
      <c r="AO11" s="102">
        <v>1</v>
      </c>
    </row>
    <row r="12" spans="2:46" ht="15" customHeight="1" thickBot="1" x14ac:dyDescent="0.3">
      <c r="B12" s="42">
        <v>6</v>
      </c>
      <c r="C12" s="38"/>
      <c r="D12" s="28">
        <f t="shared" si="0"/>
        <v>0</v>
      </c>
      <c r="E12" s="38"/>
      <c r="F12" s="24">
        <f t="shared" si="3"/>
        <v>0</v>
      </c>
      <c r="H12" s="56" t="s">
        <v>8</v>
      </c>
      <c r="I12" s="35">
        <f>SUM(I9:I11)</f>
        <v>0</v>
      </c>
      <c r="J12" s="70">
        <f t="shared" ref="J12:L12" si="11">SUM(J9:J11)</f>
        <v>0</v>
      </c>
      <c r="K12" s="57">
        <f t="shared" si="11"/>
        <v>0</v>
      </c>
      <c r="L12" s="71">
        <f t="shared" si="11"/>
        <v>0</v>
      </c>
      <c r="M12" s="67">
        <f t="shared" si="8"/>
        <v>0</v>
      </c>
      <c r="N12" s="58">
        <f t="shared" si="9"/>
        <v>0</v>
      </c>
      <c r="O12" s="59">
        <f t="shared" si="10"/>
        <v>0</v>
      </c>
      <c r="AF12" s="238">
        <f t="shared" si="7"/>
        <v>0</v>
      </c>
      <c r="AG12" s="238">
        <f t="shared" si="4"/>
        <v>0</v>
      </c>
      <c r="AH12" s="238">
        <f t="shared" si="4"/>
        <v>0</v>
      </c>
      <c r="AJ12" s="102" t="e">
        <f t="shared" si="1"/>
        <v>#N/A</v>
      </c>
      <c r="AK12" s="102">
        <f t="shared" si="2"/>
        <v>0</v>
      </c>
      <c r="AL12" s="102" t="e">
        <f t="shared" si="5"/>
        <v>#N/A</v>
      </c>
      <c r="AN12" s="102" t="s">
        <v>14</v>
      </c>
      <c r="AO12" s="102">
        <v>0.5</v>
      </c>
    </row>
    <row r="13" spans="2:46" ht="15" customHeight="1" thickBot="1" x14ac:dyDescent="0.3">
      <c r="B13" s="43">
        <v>7</v>
      </c>
      <c r="C13" s="39"/>
      <c r="D13" s="29">
        <f t="shared" si="0"/>
        <v>0</v>
      </c>
      <c r="E13" s="39"/>
      <c r="F13" s="25">
        <f t="shared" si="3"/>
        <v>0</v>
      </c>
      <c r="H13" s="133"/>
      <c r="I13" s="134"/>
      <c r="J13" s="134"/>
      <c r="K13" s="134"/>
      <c r="L13" s="134"/>
      <c r="M13" s="134"/>
      <c r="N13" s="135"/>
      <c r="O13" s="136"/>
      <c r="P13" s="2"/>
      <c r="Q13" s="100"/>
      <c r="R13" s="100"/>
      <c r="S13" s="100"/>
      <c r="T13" s="100"/>
      <c r="U13" s="100"/>
      <c r="V13" s="237"/>
      <c r="W13" s="237"/>
      <c r="X13" s="237"/>
      <c r="Y13" s="237"/>
      <c r="Z13" s="237"/>
      <c r="AA13" s="237"/>
      <c r="AB13" s="237"/>
      <c r="AC13" s="237"/>
      <c r="AD13" s="237"/>
      <c r="AF13" s="238">
        <f t="shared" si="7"/>
        <v>0</v>
      </c>
      <c r="AG13" s="238">
        <f t="shared" si="4"/>
        <v>0</v>
      </c>
      <c r="AH13" s="238">
        <f t="shared" si="4"/>
        <v>0</v>
      </c>
      <c r="AJ13" s="102" t="e">
        <f t="shared" si="1"/>
        <v>#N/A</v>
      </c>
      <c r="AK13" s="102">
        <f t="shared" si="2"/>
        <v>0</v>
      </c>
      <c r="AL13" s="102" t="e">
        <f t="shared" si="5"/>
        <v>#N/A</v>
      </c>
      <c r="AN13" s="102" t="s">
        <v>15</v>
      </c>
      <c r="AO13" s="102">
        <v>2</v>
      </c>
    </row>
    <row r="14" spans="2:46" ht="15" customHeight="1" thickBot="1" x14ac:dyDescent="0.3">
      <c r="B14" s="43">
        <v>8</v>
      </c>
      <c r="C14" s="39"/>
      <c r="D14" s="29">
        <f t="shared" si="0"/>
        <v>0</v>
      </c>
      <c r="E14" s="39"/>
      <c r="F14" s="25">
        <f t="shared" si="3"/>
        <v>0</v>
      </c>
      <c r="H14" s="221" t="s">
        <v>25</v>
      </c>
      <c r="I14" s="222"/>
      <c r="J14" s="95" t="s">
        <v>15</v>
      </c>
      <c r="K14" s="76" t="s">
        <v>13</v>
      </c>
      <c r="L14" s="77" t="s">
        <v>14</v>
      </c>
      <c r="M14" s="94" t="s">
        <v>8</v>
      </c>
      <c r="N14" s="76" t="s">
        <v>8</v>
      </c>
      <c r="O14" s="77" t="s">
        <v>22</v>
      </c>
      <c r="P14" s="2"/>
      <c r="Q14" s="100"/>
      <c r="R14" s="100"/>
      <c r="S14" s="100"/>
      <c r="T14" s="100"/>
      <c r="U14" s="100"/>
      <c r="V14" s="237"/>
      <c r="W14" s="237"/>
      <c r="X14" s="237"/>
      <c r="Y14" s="237"/>
      <c r="Z14" s="237"/>
      <c r="AA14" s="237"/>
      <c r="AB14" s="237"/>
      <c r="AC14" s="237"/>
      <c r="AD14" s="237"/>
      <c r="AF14" s="238">
        <f t="shared" si="7"/>
        <v>0</v>
      </c>
      <c r="AG14" s="238">
        <f t="shared" si="4"/>
        <v>0</v>
      </c>
      <c r="AH14" s="238">
        <f t="shared" si="4"/>
        <v>0</v>
      </c>
      <c r="AJ14" s="102" t="e">
        <f t="shared" si="1"/>
        <v>#N/A</v>
      </c>
      <c r="AK14" s="102">
        <f t="shared" si="2"/>
        <v>0</v>
      </c>
      <c r="AL14" s="102" t="e">
        <f t="shared" si="5"/>
        <v>#N/A</v>
      </c>
    </row>
    <row r="15" spans="2:46" ht="15" customHeight="1" thickBot="1" x14ac:dyDescent="0.3">
      <c r="B15" s="43">
        <v>9</v>
      </c>
      <c r="C15" s="39"/>
      <c r="D15" s="29">
        <f t="shared" si="0"/>
        <v>0</v>
      </c>
      <c r="E15" s="39"/>
      <c r="F15" s="25">
        <f t="shared" si="3"/>
        <v>0</v>
      </c>
      <c r="H15" s="6" t="s">
        <v>1</v>
      </c>
      <c r="I15" s="6" t="s">
        <v>6</v>
      </c>
      <c r="J15" s="46" t="s">
        <v>26</v>
      </c>
      <c r="K15" s="86" t="s">
        <v>26</v>
      </c>
      <c r="L15" s="87" t="s">
        <v>26</v>
      </c>
      <c r="M15" s="88" t="s">
        <v>26</v>
      </c>
      <c r="N15" s="86" t="s">
        <v>21</v>
      </c>
      <c r="O15" s="87" t="s">
        <v>19</v>
      </c>
      <c r="AF15" s="238">
        <f t="shared" si="7"/>
        <v>0</v>
      </c>
      <c r="AG15" s="238">
        <f t="shared" si="4"/>
        <v>0</v>
      </c>
      <c r="AH15" s="238">
        <f t="shared" si="4"/>
        <v>0</v>
      </c>
      <c r="AJ15" s="102" t="e">
        <f t="shared" si="1"/>
        <v>#N/A</v>
      </c>
      <c r="AK15" s="102">
        <f t="shared" si="2"/>
        <v>0</v>
      </c>
      <c r="AL15" s="102" t="e">
        <f t="shared" si="5"/>
        <v>#N/A</v>
      </c>
    </row>
    <row r="16" spans="2:46" ht="15" customHeight="1" thickBot="1" x14ac:dyDescent="0.3">
      <c r="B16" s="44">
        <v>10</v>
      </c>
      <c r="C16" s="40"/>
      <c r="D16" s="30">
        <f t="shared" si="0"/>
        <v>0</v>
      </c>
      <c r="E16" s="40"/>
      <c r="F16" s="26">
        <f t="shared" si="3"/>
        <v>0</v>
      </c>
      <c r="H16" s="89" t="s">
        <v>3</v>
      </c>
      <c r="I16" s="92">
        <f>+I9*100000</f>
        <v>0</v>
      </c>
      <c r="J16" s="96">
        <f>+J9*2*100000</f>
        <v>0</v>
      </c>
      <c r="K16" s="17">
        <f>+K9*100000</f>
        <v>0</v>
      </c>
      <c r="L16" s="17">
        <f>+L9*50000</f>
        <v>0</v>
      </c>
      <c r="M16" s="90">
        <f>SUM(J16:L16)</f>
        <v>0</v>
      </c>
      <c r="N16" s="17">
        <f>+M16-I16</f>
        <v>0</v>
      </c>
      <c r="O16" s="240">
        <f>+IFERROR(N16/I16,0)</f>
        <v>0</v>
      </c>
      <c r="AF16" s="238">
        <f t="shared" si="7"/>
        <v>0</v>
      </c>
      <c r="AG16" s="238">
        <f t="shared" si="4"/>
        <v>0</v>
      </c>
      <c r="AH16" s="238">
        <f t="shared" si="4"/>
        <v>0</v>
      </c>
      <c r="AJ16" s="102" t="e">
        <f t="shared" si="1"/>
        <v>#N/A</v>
      </c>
      <c r="AK16" s="102">
        <f t="shared" si="2"/>
        <v>0</v>
      </c>
      <c r="AL16" s="102" t="e">
        <f t="shared" si="5"/>
        <v>#N/A</v>
      </c>
    </row>
    <row r="17" spans="2:38" ht="15" customHeight="1" x14ac:dyDescent="0.25">
      <c r="B17" s="42">
        <v>11</v>
      </c>
      <c r="C17" s="38"/>
      <c r="D17" s="28">
        <f t="shared" si="0"/>
        <v>0</v>
      </c>
      <c r="E17" s="38"/>
      <c r="F17" s="24">
        <f t="shared" si="3"/>
        <v>0</v>
      </c>
      <c r="H17" s="43" t="s">
        <v>4</v>
      </c>
      <c r="I17" s="93">
        <f>+I10*200000</f>
        <v>0</v>
      </c>
      <c r="J17" s="97">
        <f>+J10*4*200000</f>
        <v>0</v>
      </c>
      <c r="K17" s="14">
        <f>+K10*200000</f>
        <v>0</v>
      </c>
      <c r="L17" s="14">
        <f>+L10*100000</f>
        <v>0</v>
      </c>
      <c r="M17" s="91">
        <f t="shared" ref="M17:M18" si="12">SUM(J17:L17)</f>
        <v>0</v>
      </c>
      <c r="N17" s="14">
        <f t="shared" ref="N17:N19" si="13">+M17-I17</f>
        <v>0</v>
      </c>
      <c r="O17" s="241">
        <f t="shared" ref="O17:O19" si="14">+IFERROR(N17/I17,0)</f>
        <v>0</v>
      </c>
      <c r="AF17" s="238">
        <f t="shared" si="7"/>
        <v>0</v>
      </c>
      <c r="AG17" s="238">
        <f t="shared" si="4"/>
        <v>0</v>
      </c>
      <c r="AH17" s="238">
        <f t="shared" si="4"/>
        <v>0</v>
      </c>
      <c r="AJ17" s="102" t="e">
        <f t="shared" si="1"/>
        <v>#N/A</v>
      </c>
      <c r="AK17" s="102">
        <f t="shared" si="2"/>
        <v>0</v>
      </c>
      <c r="AL17" s="102" t="e">
        <f t="shared" si="5"/>
        <v>#N/A</v>
      </c>
    </row>
    <row r="18" spans="2:38" ht="15" customHeight="1" thickBot="1" x14ac:dyDescent="0.3">
      <c r="B18" s="43">
        <v>12</v>
      </c>
      <c r="C18" s="39"/>
      <c r="D18" s="29">
        <f t="shared" si="0"/>
        <v>0</v>
      </c>
      <c r="E18" s="39"/>
      <c r="F18" s="25">
        <f t="shared" si="3"/>
        <v>0</v>
      </c>
      <c r="H18" s="45" t="s">
        <v>5</v>
      </c>
      <c r="I18" s="126">
        <f>+I11*400000</f>
        <v>0</v>
      </c>
      <c r="J18" s="127">
        <f>+J11*6*400000</f>
        <v>0</v>
      </c>
      <c r="K18" s="128">
        <f>+K11*400000</f>
        <v>0</v>
      </c>
      <c r="L18" s="128">
        <f>+L11*200000</f>
        <v>0</v>
      </c>
      <c r="M18" s="129">
        <f t="shared" si="12"/>
        <v>0</v>
      </c>
      <c r="N18" s="128">
        <f t="shared" si="13"/>
        <v>0</v>
      </c>
      <c r="O18" s="242">
        <f t="shared" si="14"/>
        <v>0</v>
      </c>
      <c r="AF18" s="238">
        <f t="shared" si="7"/>
        <v>0</v>
      </c>
      <c r="AG18" s="238">
        <f t="shared" si="4"/>
        <v>0</v>
      </c>
      <c r="AH18" s="238">
        <f t="shared" si="4"/>
        <v>0</v>
      </c>
      <c r="AJ18" s="102" t="e">
        <f t="shared" si="1"/>
        <v>#N/A</v>
      </c>
      <c r="AK18" s="102">
        <f t="shared" si="2"/>
        <v>0</v>
      </c>
      <c r="AL18" s="102" t="e">
        <f t="shared" si="5"/>
        <v>#N/A</v>
      </c>
    </row>
    <row r="19" spans="2:38" ht="15" customHeight="1" thickBot="1" x14ac:dyDescent="0.3">
      <c r="B19" s="43">
        <v>13</v>
      </c>
      <c r="C19" s="39"/>
      <c r="D19" s="29">
        <f t="shared" si="0"/>
        <v>0</v>
      </c>
      <c r="E19" s="39"/>
      <c r="F19" s="25">
        <f t="shared" si="3"/>
        <v>0</v>
      </c>
      <c r="H19" s="6" t="s">
        <v>8</v>
      </c>
      <c r="I19" s="130">
        <f>SUM(I16:I18)</f>
        <v>0</v>
      </c>
      <c r="J19" s="131">
        <f>SUM(J16:J18)</f>
        <v>0</v>
      </c>
      <c r="K19" s="47">
        <f t="shared" ref="K19:M19" si="15">SUM(K16:K18)</f>
        <v>0</v>
      </c>
      <c r="L19" s="47">
        <f t="shared" si="15"/>
        <v>0</v>
      </c>
      <c r="M19" s="132">
        <f t="shared" si="15"/>
        <v>0</v>
      </c>
      <c r="N19" s="47">
        <f t="shared" si="13"/>
        <v>0</v>
      </c>
      <c r="O19" s="243">
        <f t="shared" si="14"/>
        <v>0</v>
      </c>
      <c r="AF19" s="238">
        <f t="shared" si="7"/>
        <v>0</v>
      </c>
      <c r="AG19" s="238">
        <f t="shared" si="4"/>
        <v>0</v>
      </c>
      <c r="AH19" s="238">
        <f t="shared" si="4"/>
        <v>0</v>
      </c>
      <c r="AJ19" s="102" t="e">
        <f t="shared" si="1"/>
        <v>#N/A</v>
      </c>
      <c r="AK19" s="102">
        <f t="shared" si="2"/>
        <v>0</v>
      </c>
      <c r="AL19" s="102" t="e">
        <f t="shared" si="5"/>
        <v>#N/A</v>
      </c>
    </row>
    <row r="20" spans="2:38" ht="15" customHeight="1" x14ac:dyDescent="0.25">
      <c r="B20" s="43">
        <v>14</v>
      </c>
      <c r="C20" s="39"/>
      <c r="D20" s="29">
        <f t="shared" si="0"/>
        <v>0</v>
      </c>
      <c r="E20" s="39"/>
      <c r="F20" s="25">
        <f t="shared" si="3"/>
        <v>0</v>
      </c>
      <c r="AF20" s="238">
        <f t="shared" si="7"/>
        <v>0</v>
      </c>
      <c r="AG20" s="238">
        <f t="shared" si="4"/>
        <v>0</v>
      </c>
      <c r="AH20" s="238">
        <f t="shared" si="4"/>
        <v>0</v>
      </c>
      <c r="AJ20" s="102" t="e">
        <f t="shared" si="1"/>
        <v>#N/A</v>
      </c>
      <c r="AK20" s="102">
        <f t="shared" si="2"/>
        <v>0</v>
      </c>
      <c r="AL20" s="102" t="e">
        <f t="shared" si="5"/>
        <v>#N/A</v>
      </c>
    </row>
    <row r="21" spans="2:38" ht="15" customHeight="1" thickBot="1" x14ac:dyDescent="0.3">
      <c r="B21" s="44">
        <v>15</v>
      </c>
      <c r="C21" s="40"/>
      <c r="D21" s="30">
        <f t="shared" si="0"/>
        <v>0</v>
      </c>
      <c r="E21" s="40"/>
      <c r="F21" s="26">
        <f t="shared" si="3"/>
        <v>0</v>
      </c>
      <c r="AF21" s="238">
        <f t="shared" si="7"/>
        <v>0</v>
      </c>
      <c r="AG21" s="238">
        <f t="shared" si="4"/>
        <v>0</v>
      </c>
      <c r="AH21" s="238">
        <f t="shared" si="4"/>
        <v>0</v>
      </c>
      <c r="AJ21" s="102" t="e">
        <f t="shared" si="1"/>
        <v>#N/A</v>
      </c>
      <c r="AK21" s="102">
        <f t="shared" si="2"/>
        <v>0</v>
      </c>
      <c r="AL21" s="102" t="e">
        <f t="shared" si="5"/>
        <v>#N/A</v>
      </c>
    </row>
    <row r="22" spans="2:38" ht="15" customHeight="1" thickBot="1" x14ac:dyDescent="0.3">
      <c r="B22" s="42">
        <v>16</v>
      </c>
      <c r="C22" s="38"/>
      <c r="D22" s="28">
        <f t="shared" si="0"/>
        <v>0</v>
      </c>
      <c r="E22" s="38"/>
      <c r="F22" s="24">
        <f t="shared" si="3"/>
        <v>0</v>
      </c>
      <c r="I22" s="223" t="s">
        <v>27</v>
      </c>
      <c r="J22" s="224"/>
      <c r="K22" s="224"/>
      <c r="L22" s="224"/>
      <c r="M22" s="224"/>
      <c r="N22" s="224"/>
      <c r="O22" s="225"/>
      <c r="AF22" s="238">
        <f t="shared" si="7"/>
        <v>0</v>
      </c>
      <c r="AG22" s="238">
        <f t="shared" si="4"/>
        <v>0</v>
      </c>
      <c r="AH22" s="238">
        <f t="shared" si="4"/>
        <v>0</v>
      </c>
      <c r="AJ22" s="102" t="e">
        <f t="shared" si="1"/>
        <v>#N/A</v>
      </c>
      <c r="AK22" s="102">
        <f t="shared" si="2"/>
        <v>0</v>
      </c>
      <c r="AL22" s="102" t="e">
        <f t="shared" si="5"/>
        <v>#N/A</v>
      </c>
    </row>
    <row r="23" spans="2:38" ht="15" customHeight="1" x14ac:dyDescent="0.25">
      <c r="B23" s="43">
        <v>17</v>
      </c>
      <c r="C23" s="39"/>
      <c r="D23" s="29">
        <f t="shared" si="0"/>
        <v>0</v>
      </c>
      <c r="E23" s="39"/>
      <c r="F23" s="25">
        <f t="shared" si="3"/>
        <v>0</v>
      </c>
      <c r="AF23" s="238">
        <f t="shared" si="7"/>
        <v>0</v>
      </c>
      <c r="AG23" s="238">
        <f t="shared" si="4"/>
        <v>0</v>
      </c>
      <c r="AH23" s="238">
        <f t="shared" si="4"/>
        <v>0</v>
      </c>
      <c r="AJ23" s="102" t="e">
        <f t="shared" si="1"/>
        <v>#N/A</v>
      </c>
      <c r="AK23" s="102">
        <f t="shared" si="2"/>
        <v>0</v>
      </c>
      <c r="AL23" s="102" t="e">
        <f t="shared" si="5"/>
        <v>#N/A</v>
      </c>
    </row>
    <row r="24" spans="2:38" ht="15" customHeight="1" x14ac:dyDescent="0.25">
      <c r="B24" s="43">
        <v>18</v>
      </c>
      <c r="C24" s="39"/>
      <c r="D24" s="29">
        <f t="shared" si="0"/>
        <v>0</v>
      </c>
      <c r="E24" s="39"/>
      <c r="F24" s="25">
        <f t="shared" si="3"/>
        <v>0</v>
      </c>
      <c r="AF24" s="238">
        <f t="shared" si="7"/>
        <v>0</v>
      </c>
      <c r="AG24" s="238">
        <f t="shared" ref="AG24:AG27" si="16">IF($C23=AG$7,$E23,0)</f>
        <v>0</v>
      </c>
      <c r="AH24" s="238">
        <f t="shared" ref="AH24:AH27" si="17">IF($C23=AH$7,$E23,0)</f>
        <v>0</v>
      </c>
      <c r="AJ24" s="102" t="e">
        <f t="shared" si="1"/>
        <v>#N/A</v>
      </c>
      <c r="AK24" s="102">
        <f t="shared" si="2"/>
        <v>0</v>
      </c>
      <c r="AL24" s="102" t="e">
        <f t="shared" si="5"/>
        <v>#N/A</v>
      </c>
    </row>
    <row r="25" spans="2:38" ht="15" customHeight="1" x14ac:dyDescent="0.25">
      <c r="B25" s="43">
        <v>19</v>
      </c>
      <c r="C25" s="39"/>
      <c r="D25" s="29">
        <f t="shared" si="0"/>
        <v>0</v>
      </c>
      <c r="E25" s="39"/>
      <c r="F25" s="25">
        <f t="shared" si="3"/>
        <v>0</v>
      </c>
      <c r="AF25" s="238">
        <f t="shared" si="7"/>
        <v>0</v>
      </c>
      <c r="AG25" s="238">
        <f t="shared" si="16"/>
        <v>0</v>
      </c>
      <c r="AH25" s="238">
        <f t="shared" si="17"/>
        <v>0</v>
      </c>
      <c r="AJ25" s="102" t="e">
        <f t="shared" si="1"/>
        <v>#N/A</v>
      </c>
      <c r="AK25" s="102">
        <f t="shared" si="2"/>
        <v>0</v>
      </c>
      <c r="AL25" s="102" t="e">
        <f t="shared" si="5"/>
        <v>#N/A</v>
      </c>
    </row>
    <row r="26" spans="2:38" ht="15" customHeight="1" thickBot="1" x14ac:dyDescent="0.3">
      <c r="B26" s="45">
        <v>20</v>
      </c>
      <c r="C26" s="41"/>
      <c r="D26" s="31">
        <f t="shared" si="0"/>
        <v>0</v>
      </c>
      <c r="E26" s="41"/>
      <c r="F26" s="32">
        <f t="shared" si="3"/>
        <v>0</v>
      </c>
      <c r="AF26" s="238">
        <f t="shared" si="7"/>
        <v>0</v>
      </c>
      <c r="AG26" s="238">
        <f t="shared" si="16"/>
        <v>0</v>
      </c>
      <c r="AH26" s="238">
        <f t="shared" si="17"/>
        <v>0</v>
      </c>
      <c r="AJ26" s="102" t="e">
        <f t="shared" si="1"/>
        <v>#N/A</v>
      </c>
      <c r="AK26" s="102">
        <f t="shared" si="2"/>
        <v>0</v>
      </c>
      <c r="AL26" s="102" t="e">
        <f t="shared" si="5"/>
        <v>#N/A</v>
      </c>
    </row>
    <row r="27" spans="2:38" ht="15" customHeight="1" thickBot="1" x14ac:dyDescent="0.3">
      <c r="B27" s="46" t="s">
        <v>8</v>
      </c>
      <c r="C27" s="33"/>
      <c r="D27" s="47">
        <f>SUM(D7:D26)</f>
        <v>0</v>
      </c>
      <c r="E27" s="48"/>
      <c r="F27" s="49">
        <f>SUM(F7:F26)</f>
        <v>0</v>
      </c>
      <c r="AF27" s="238">
        <f t="shared" si="7"/>
        <v>0</v>
      </c>
      <c r="AG27" s="238">
        <f t="shared" si="16"/>
        <v>0</v>
      </c>
      <c r="AH27" s="238">
        <f t="shared" si="17"/>
        <v>0</v>
      </c>
    </row>
    <row r="28" spans="2:38" ht="15" customHeight="1" x14ac:dyDescent="0.25">
      <c r="B28" s="8" t="s">
        <v>9</v>
      </c>
      <c r="C28" s="9"/>
      <c r="D28" s="36">
        <v>4000000</v>
      </c>
    </row>
    <row r="29" spans="2:38" ht="15" customHeight="1" thickBot="1" x14ac:dyDescent="0.3">
      <c r="B29" s="34"/>
      <c r="C29" s="35"/>
      <c r="D29" s="37" t="str">
        <f>IF(D28&gt;=D27,"OK","Recheck")</f>
        <v>OK</v>
      </c>
    </row>
    <row r="48" spans="2:46" s="99" customFormat="1" x14ac:dyDescent="0.25">
      <c r="B48" s="100"/>
      <c r="C48" s="100"/>
      <c r="D48" s="101"/>
      <c r="E48" s="100"/>
      <c r="H48" s="100"/>
      <c r="I48" s="100"/>
      <c r="J48" s="100"/>
      <c r="K48" s="100"/>
      <c r="L48" s="100"/>
      <c r="M48" s="100"/>
      <c r="V48" s="236"/>
      <c r="W48" s="236"/>
      <c r="X48" s="236"/>
      <c r="Y48" s="236"/>
      <c r="Z48" s="236"/>
      <c r="AA48" s="236"/>
      <c r="AB48" s="236"/>
      <c r="AC48" s="236"/>
      <c r="AD48" s="236"/>
      <c r="AE48" s="102"/>
      <c r="AF48" s="238"/>
      <c r="AG48" s="238"/>
      <c r="AH48" s="238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</row>
    <row r="49" spans="2:46" s="99" customFormat="1" x14ac:dyDescent="0.25">
      <c r="B49" s="100"/>
      <c r="C49" s="100"/>
      <c r="D49" s="101"/>
      <c r="E49" s="100"/>
      <c r="H49" s="100"/>
      <c r="I49" s="100"/>
      <c r="J49" s="100"/>
      <c r="K49" s="100"/>
      <c r="L49" s="100"/>
      <c r="M49" s="100"/>
      <c r="V49" s="236"/>
      <c r="W49" s="236"/>
      <c r="X49" s="236"/>
      <c r="Y49" s="236"/>
      <c r="Z49" s="236"/>
      <c r="AA49" s="236"/>
      <c r="AB49" s="236"/>
      <c r="AC49" s="236"/>
      <c r="AD49" s="236"/>
      <c r="AE49" s="102"/>
      <c r="AF49" s="238"/>
      <c r="AG49" s="238"/>
      <c r="AH49" s="238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</row>
    <row r="50" spans="2:46" s="99" customFormat="1" x14ac:dyDescent="0.25">
      <c r="B50" s="100"/>
      <c r="C50" s="100"/>
      <c r="D50" s="101"/>
      <c r="E50" s="100"/>
      <c r="H50" s="100"/>
      <c r="I50" s="100"/>
      <c r="J50" s="100"/>
      <c r="K50" s="100"/>
      <c r="L50" s="100"/>
      <c r="M50" s="100"/>
      <c r="V50" s="236"/>
      <c r="W50" s="236"/>
      <c r="X50" s="236"/>
      <c r="Y50" s="236"/>
      <c r="Z50" s="236"/>
      <c r="AA50" s="236"/>
      <c r="AB50" s="236"/>
      <c r="AC50" s="236"/>
      <c r="AD50" s="236"/>
      <c r="AE50" s="102"/>
      <c r="AF50" s="238"/>
      <c r="AG50" s="238"/>
      <c r="AH50" s="238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</row>
    <row r="51" spans="2:46" s="99" customFormat="1" x14ac:dyDescent="0.25">
      <c r="B51" s="100"/>
      <c r="C51" s="100"/>
      <c r="D51" s="101"/>
      <c r="E51" s="100"/>
      <c r="H51" s="100"/>
      <c r="I51" s="100"/>
      <c r="J51" s="100"/>
      <c r="K51" s="100"/>
      <c r="L51" s="100"/>
      <c r="M51" s="100"/>
      <c r="V51" s="236"/>
      <c r="W51" s="236"/>
      <c r="X51" s="236"/>
      <c r="Y51" s="236"/>
      <c r="Z51" s="236"/>
      <c r="AA51" s="236"/>
      <c r="AB51" s="236"/>
      <c r="AC51" s="236"/>
      <c r="AD51" s="236"/>
      <c r="AE51" s="102"/>
      <c r="AF51" s="238"/>
      <c r="AG51" s="238"/>
      <c r="AH51" s="238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</row>
    <row r="52" spans="2:46" s="99" customFormat="1" x14ac:dyDescent="0.25">
      <c r="B52" s="100"/>
      <c r="C52" s="100"/>
      <c r="D52" s="101"/>
      <c r="E52" s="100"/>
      <c r="H52" s="100"/>
      <c r="I52" s="100"/>
      <c r="J52" s="100"/>
      <c r="K52" s="100"/>
      <c r="L52" s="100"/>
      <c r="M52" s="100"/>
      <c r="V52" s="236"/>
      <c r="W52" s="236"/>
      <c r="X52" s="236"/>
      <c r="Y52" s="236"/>
      <c r="Z52" s="236"/>
      <c r="AA52" s="236"/>
      <c r="AB52" s="236"/>
      <c r="AC52" s="236"/>
      <c r="AD52" s="236"/>
      <c r="AE52" s="102"/>
      <c r="AF52" s="238"/>
      <c r="AG52" s="238"/>
      <c r="AH52" s="238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102"/>
    </row>
    <row r="53" spans="2:46" s="99" customFormat="1" x14ac:dyDescent="0.25">
      <c r="B53" s="100"/>
      <c r="C53" s="100"/>
      <c r="D53" s="101"/>
      <c r="E53" s="100"/>
      <c r="H53" s="100"/>
      <c r="I53" s="100"/>
      <c r="J53" s="100"/>
      <c r="K53" s="100"/>
      <c r="L53" s="100"/>
      <c r="M53" s="100"/>
      <c r="V53" s="236"/>
      <c r="W53" s="236"/>
      <c r="X53" s="236"/>
      <c r="Y53" s="236"/>
      <c r="Z53" s="236"/>
      <c r="AA53" s="236"/>
      <c r="AB53" s="236"/>
      <c r="AC53" s="236"/>
      <c r="AD53" s="236"/>
      <c r="AE53" s="102"/>
      <c r="AF53" s="238"/>
      <c r="AG53" s="238"/>
      <c r="AH53" s="238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</row>
    <row r="54" spans="2:46" s="99" customFormat="1" x14ac:dyDescent="0.25">
      <c r="B54" s="100"/>
      <c r="C54" s="100"/>
      <c r="D54" s="101"/>
      <c r="E54" s="100"/>
      <c r="H54" s="100"/>
      <c r="I54" s="100"/>
      <c r="J54" s="100"/>
      <c r="K54" s="100"/>
      <c r="L54" s="100"/>
      <c r="M54" s="100"/>
      <c r="V54" s="236"/>
      <c r="W54" s="236"/>
      <c r="X54" s="236"/>
      <c r="Y54" s="236"/>
      <c r="Z54" s="236"/>
      <c r="AA54" s="236"/>
      <c r="AB54" s="236"/>
      <c r="AC54" s="236"/>
      <c r="AD54" s="236"/>
      <c r="AE54" s="102"/>
      <c r="AF54" s="238"/>
      <c r="AG54" s="238"/>
      <c r="AH54" s="238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</row>
    <row r="55" spans="2:46" s="99" customFormat="1" x14ac:dyDescent="0.25">
      <c r="B55" s="100"/>
      <c r="C55" s="100"/>
      <c r="D55" s="101"/>
      <c r="E55" s="100"/>
      <c r="H55" s="100"/>
      <c r="I55" s="100"/>
      <c r="J55" s="100"/>
      <c r="K55" s="100"/>
      <c r="L55" s="100"/>
      <c r="M55" s="100"/>
      <c r="V55" s="236"/>
      <c r="W55" s="236"/>
      <c r="X55" s="236"/>
      <c r="Y55" s="236"/>
      <c r="Z55" s="236"/>
      <c r="AA55" s="236"/>
      <c r="AB55" s="236"/>
      <c r="AC55" s="236"/>
      <c r="AD55" s="236"/>
      <c r="AE55" s="102"/>
      <c r="AF55" s="238"/>
      <c r="AG55" s="238"/>
      <c r="AH55" s="238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</row>
    <row r="56" spans="2:46" s="99" customFormat="1" x14ac:dyDescent="0.25">
      <c r="B56" s="100"/>
      <c r="C56" s="100"/>
      <c r="D56" s="101"/>
      <c r="E56" s="100"/>
      <c r="H56" s="100"/>
      <c r="I56" s="100"/>
      <c r="J56" s="100"/>
      <c r="K56" s="100"/>
      <c r="L56" s="100"/>
      <c r="M56" s="100"/>
      <c r="V56" s="236"/>
      <c r="W56" s="236"/>
      <c r="X56" s="236"/>
      <c r="Y56" s="236"/>
      <c r="Z56" s="236"/>
      <c r="AA56" s="236"/>
      <c r="AB56" s="236"/>
      <c r="AC56" s="236"/>
      <c r="AD56" s="236"/>
      <c r="AE56" s="102"/>
      <c r="AF56" s="238"/>
      <c r="AG56" s="238"/>
      <c r="AH56" s="238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102"/>
    </row>
    <row r="57" spans="2:46" s="99" customFormat="1" x14ac:dyDescent="0.25">
      <c r="B57" s="100"/>
      <c r="C57" s="100"/>
      <c r="D57" s="101"/>
      <c r="E57" s="100"/>
      <c r="H57" s="100"/>
      <c r="I57" s="100"/>
      <c r="J57" s="100"/>
      <c r="K57" s="100"/>
      <c r="L57" s="100"/>
      <c r="M57" s="100"/>
      <c r="V57" s="236"/>
      <c r="W57" s="236"/>
      <c r="X57" s="236"/>
      <c r="Y57" s="236"/>
      <c r="Z57" s="236"/>
      <c r="AA57" s="236"/>
      <c r="AB57" s="236"/>
      <c r="AC57" s="236"/>
      <c r="AD57" s="236"/>
      <c r="AE57" s="102"/>
      <c r="AF57" s="238"/>
      <c r="AG57" s="238"/>
      <c r="AH57" s="238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</row>
    <row r="58" spans="2:46" s="99" customFormat="1" x14ac:dyDescent="0.25">
      <c r="B58" s="100"/>
      <c r="C58" s="100"/>
      <c r="D58" s="101"/>
      <c r="E58" s="100"/>
      <c r="H58" s="100"/>
      <c r="I58" s="100"/>
      <c r="J58" s="100"/>
      <c r="K58" s="100"/>
      <c r="L58" s="100"/>
      <c r="M58" s="100"/>
      <c r="V58" s="236"/>
      <c r="W58" s="236"/>
      <c r="X58" s="236"/>
      <c r="Y58" s="236"/>
      <c r="Z58" s="236"/>
      <c r="AA58" s="236"/>
      <c r="AB58" s="236"/>
      <c r="AC58" s="236"/>
      <c r="AD58" s="236"/>
      <c r="AE58" s="102"/>
      <c r="AF58" s="238"/>
      <c r="AG58" s="238"/>
      <c r="AH58" s="238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</row>
    <row r="59" spans="2:46" s="99" customFormat="1" x14ac:dyDescent="0.25">
      <c r="B59" s="100"/>
      <c r="C59" s="100"/>
      <c r="D59" s="101"/>
      <c r="E59" s="100"/>
      <c r="H59" s="100"/>
      <c r="I59" s="100"/>
      <c r="J59" s="100"/>
      <c r="K59" s="100"/>
      <c r="L59" s="100"/>
      <c r="M59" s="100"/>
      <c r="V59" s="236"/>
      <c r="W59" s="236"/>
      <c r="X59" s="236"/>
      <c r="Y59" s="236"/>
      <c r="Z59" s="236"/>
      <c r="AA59" s="236"/>
      <c r="AB59" s="236"/>
      <c r="AC59" s="236"/>
      <c r="AD59" s="236"/>
      <c r="AE59" s="102"/>
      <c r="AF59" s="238"/>
      <c r="AG59" s="238"/>
      <c r="AH59" s="238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</row>
    <row r="60" spans="2:46" s="99" customFormat="1" x14ac:dyDescent="0.25">
      <c r="B60" s="100"/>
      <c r="C60" s="100"/>
      <c r="D60" s="101"/>
      <c r="E60" s="100"/>
      <c r="H60" s="100"/>
      <c r="I60" s="100"/>
      <c r="J60" s="100"/>
      <c r="K60" s="100"/>
      <c r="L60" s="100"/>
      <c r="M60" s="100"/>
      <c r="V60" s="236"/>
      <c r="W60" s="236"/>
      <c r="X60" s="236"/>
      <c r="Y60" s="236"/>
      <c r="Z60" s="236"/>
      <c r="AA60" s="236"/>
      <c r="AB60" s="236"/>
      <c r="AC60" s="236"/>
      <c r="AD60" s="236"/>
      <c r="AE60" s="102"/>
      <c r="AF60" s="238"/>
      <c r="AG60" s="238"/>
      <c r="AH60" s="238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</row>
    <row r="61" spans="2:46" s="99" customFormat="1" x14ac:dyDescent="0.25">
      <c r="B61" s="100"/>
      <c r="C61" s="100"/>
      <c r="D61" s="101"/>
      <c r="E61" s="100"/>
      <c r="H61" s="100"/>
      <c r="I61" s="100"/>
      <c r="J61" s="100"/>
      <c r="K61" s="100"/>
      <c r="L61" s="100"/>
      <c r="M61" s="100"/>
      <c r="V61" s="236"/>
      <c r="W61" s="236"/>
      <c r="X61" s="236"/>
      <c r="Y61" s="236"/>
      <c r="Z61" s="236"/>
      <c r="AA61" s="236"/>
      <c r="AB61" s="236"/>
      <c r="AC61" s="236"/>
      <c r="AD61" s="236"/>
      <c r="AE61" s="102"/>
      <c r="AF61" s="238"/>
      <c r="AG61" s="238"/>
      <c r="AH61" s="238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</row>
    <row r="62" spans="2:46" s="99" customFormat="1" x14ac:dyDescent="0.25">
      <c r="B62" s="100"/>
      <c r="C62" s="100"/>
      <c r="D62" s="101"/>
      <c r="E62" s="100"/>
      <c r="H62" s="100"/>
      <c r="I62" s="100"/>
      <c r="J62" s="100"/>
      <c r="K62" s="100"/>
      <c r="L62" s="100"/>
      <c r="M62" s="100"/>
      <c r="V62" s="236"/>
      <c r="W62" s="236"/>
      <c r="X62" s="236"/>
      <c r="Y62" s="236"/>
      <c r="Z62" s="236"/>
      <c r="AA62" s="236"/>
      <c r="AB62" s="236"/>
      <c r="AC62" s="236"/>
      <c r="AD62" s="236"/>
      <c r="AE62" s="102"/>
      <c r="AF62" s="238"/>
      <c r="AG62" s="238"/>
      <c r="AH62" s="238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</row>
    <row r="63" spans="2:46" s="99" customFormat="1" x14ac:dyDescent="0.25">
      <c r="B63" s="100"/>
      <c r="C63" s="100"/>
      <c r="D63" s="101"/>
      <c r="E63" s="100"/>
      <c r="H63" s="100"/>
      <c r="I63" s="100"/>
      <c r="J63" s="100"/>
      <c r="K63" s="100"/>
      <c r="L63" s="100"/>
      <c r="M63" s="100"/>
      <c r="V63" s="236"/>
      <c r="W63" s="236"/>
      <c r="X63" s="236"/>
      <c r="Y63" s="236"/>
      <c r="Z63" s="236"/>
      <c r="AA63" s="236"/>
      <c r="AB63" s="236"/>
      <c r="AC63" s="236"/>
      <c r="AD63" s="236"/>
      <c r="AE63" s="102"/>
      <c r="AF63" s="238"/>
      <c r="AG63" s="238"/>
      <c r="AH63" s="238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</row>
    <row r="64" spans="2:46" s="99" customFormat="1" x14ac:dyDescent="0.25">
      <c r="B64" s="100"/>
      <c r="C64" s="100"/>
      <c r="D64" s="101"/>
      <c r="E64" s="100"/>
      <c r="H64" s="100"/>
      <c r="I64" s="100"/>
      <c r="J64" s="100"/>
      <c r="K64" s="100"/>
      <c r="L64" s="100"/>
      <c r="M64" s="100"/>
      <c r="V64" s="236"/>
      <c r="W64" s="236"/>
      <c r="X64" s="236"/>
      <c r="Y64" s="236"/>
      <c r="Z64" s="236"/>
      <c r="AA64" s="236"/>
      <c r="AB64" s="236"/>
      <c r="AC64" s="236"/>
      <c r="AD64" s="236"/>
      <c r="AE64" s="102"/>
      <c r="AF64" s="238"/>
      <c r="AG64" s="238"/>
      <c r="AH64" s="238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</row>
    <row r="65" spans="2:46" s="99" customFormat="1" x14ac:dyDescent="0.25">
      <c r="B65" s="100"/>
      <c r="C65" s="100"/>
      <c r="D65" s="101"/>
      <c r="E65" s="100"/>
      <c r="H65" s="100"/>
      <c r="I65" s="100"/>
      <c r="J65" s="100"/>
      <c r="K65" s="100"/>
      <c r="L65" s="100"/>
      <c r="M65" s="100"/>
      <c r="V65" s="236"/>
      <c r="W65" s="236"/>
      <c r="X65" s="236"/>
      <c r="Y65" s="236"/>
      <c r="Z65" s="236"/>
      <c r="AA65" s="236"/>
      <c r="AB65" s="236"/>
      <c r="AC65" s="236"/>
      <c r="AD65" s="236"/>
      <c r="AE65" s="102"/>
      <c r="AF65" s="238"/>
      <c r="AG65" s="238"/>
      <c r="AH65" s="238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</row>
    <row r="66" spans="2:46" s="99" customFormat="1" x14ac:dyDescent="0.25">
      <c r="B66" s="100"/>
      <c r="C66" s="100"/>
      <c r="D66" s="101"/>
      <c r="E66" s="100"/>
      <c r="H66" s="100"/>
      <c r="I66" s="100"/>
      <c r="J66" s="100"/>
      <c r="K66" s="100"/>
      <c r="L66" s="100"/>
      <c r="M66" s="100"/>
      <c r="V66" s="236"/>
      <c r="W66" s="236"/>
      <c r="X66" s="236"/>
      <c r="Y66" s="236"/>
      <c r="Z66" s="236"/>
      <c r="AA66" s="236"/>
      <c r="AB66" s="236"/>
      <c r="AC66" s="236"/>
      <c r="AD66" s="236"/>
      <c r="AE66" s="102"/>
      <c r="AF66" s="238"/>
      <c r="AG66" s="238"/>
      <c r="AH66" s="238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102"/>
    </row>
    <row r="67" spans="2:46" s="99" customFormat="1" x14ac:dyDescent="0.25">
      <c r="B67" s="100"/>
      <c r="C67" s="100"/>
      <c r="D67" s="101"/>
      <c r="E67" s="100"/>
      <c r="H67" s="100"/>
      <c r="I67" s="100"/>
      <c r="J67" s="100"/>
      <c r="K67" s="100"/>
      <c r="L67" s="100"/>
      <c r="M67" s="100"/>
      <c r="V67" s="236"/>
      <c r="W67" s="236"/>
      <c r="X67" s="236"/>
      <c r="Y67" s="236"/>
      <c r="Z67" s="236"/>
      <c r="AA67" s="236"/>
      <c r="AB67" s="236"/>
      <c r="AC67" s="236"/>
      <c r="AD67" s="236"/>
      <c r="AE67" s="102"/>
      <c r="AF67" s="238"/>
      <c r="AG67" s="238"/>
      <c r="AH67" s="238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</row>
    <row r="68" spans="2:46" s="99" customFormat="1" x14ac:dyDescent="0.25">
      <c r="B68" s="100"/>
      <c r="C68" s="100"/>
      <c r="D68" s="101"/>
      <c r="E68" s="100"/>
      <c r="H68" s="100"/>
      <c r="I68" s="100"/>
      <c r="J68" s="100"/>
      <c r="K68" s="100"/>
      <c r="L68" s="100"/>
      <c r="M68" s="100"/>
      <c r="V68" s="236"/>
      <c r="W68" s="236"/>
      <c r="X68" s="236"/>
      <c r="Y68" s="236"/>
      <c r="Z68" s="236"/>
      <c r="AA68" s="236"/>
      <c r="AB68" s="236"/>
      <c r="AC68" s="236"/>
      <c r="AD68" s="236"/>
      <c r="AE68" s="102"/>
      <c r="AF68" s="238"/>
      <c r="AG68" s="238"/>
      <c r="AH68" s="238"/>
      <c r="AI68" s="102"/>
      <c r="AJ68" s="102"/>
      <c r="AK68" s="102"/>
      <c r="AL68" s="102"/>
      <c r="AM68" s="102"/>
      <c r="AN68" s="102"/>
      <c r="AO68" s="102"/>
      <c r="AP68" s="102"/>
      <c r="AQ68" s="102"/>
      <c r="AR68" s="102"/>
      <c r="AS68" s="102"/>
      <c r="AT68" s="102"/>
    </row>
    <row r="69" spans="2:46" s="99" customFormat="1" x14ac:dyDescent="0.25">
      <c r="B69" s="100"/>
      <c r="C69" s="100"/>
      <c r="D69" s="101"/>
      <c r="E69" s="100"/>
      <c r="H69" s="100"/>
      <c r="I69" s="100"/>
      <c r="J69" s="100"/>
      <c r="K69" s="100"/>
      <c r="L69" s="100"/>
      <c r="M69" s="100"/>
      <c r="V69" s="236"/>
      <c r="W69" s="236"/>
      <c r="X69" s="236"/>
      <c r="Y69" s="236"/>
      <c r="Z69" s="236"/>
      <c r="AA69" s="236"/>
      <c r="AB69" s="236"/>
      <c r="AC69" s="236"/>
      <c r="AD69" s="236"/>
      <c r="AE69" s="102"/>
      <c r="AF69" s="238"/>
      <c r="AG69" s="238"/>
      <c r="AH69" s="238"/>
      <c r="AI69" s="102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102"/>
    </row>
    <row r="70" spans="2:46" s="99" customFormat="1" x14ac:dyDescent="0.25">
      <c r="B70" s="100"/>
      <c r="C70" s="100"/>
      <c r="D70" s="101"/>
      <c r="E70" s="100"/>
      <c r="H70" s="100"/>
      <c r="I70" s="100"/>
      <c r="J70" s="100"/>
      <c r="K70" s="100"/>
      <c r="L70" s="100"/>
      <c r="M70" s="100"/>
      <c r="V70" s="236"/>
      <c r="W70" s="236"/>
      <c r="X70" s="236"/>
      <c r="Y70" s="236"/>
      <c r="Z70" s="236"/>
      <c r="AA70" s="236"/>
      <c r="AB70" s="236"/>
      <c r="AC70" s="236"/>
      <c r="AD70" s="236"/>
      <c r="AE70" s="102"/>
      <c r="AF70" s="238"/>
      <c r="AG70" s="238"/>
      <c r="AH70" s="238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</row>
    <row r="71" spans="2:46" s="99" customFormat="1" x14ac:dyDescent="0.25">
      <c r="B71" s="100"/>
      <c r="C71" s="100"/>
      <c r="D71" s="101"/>
      <c r="E71" s="100"/>
      <c r="H71" s="100"/>
      <c r="I71" s="100"/>
      <c r="J71" s="100"/>
      <c r="K71" s="100"/>
      <c r="L71" s="100"/>
      <c r="M71" s="100"/>
      <c r="V71" s="236"/>
      <c r="W71" s="236"/>
      <c r="X71" s="236"/>
      <c r="Y71" s="236"/>
      <c r="Z71" s="236"/>
      <c r="AA71" s="236"/>
      <c r="AB71" s="236"/>
      <c r="AC71" s="236"/>
      <c r="AD71" s="236"/>
      <c r="AE71" s="102"/>
      <c r="AF71" s="238"/>
      <c r="AG71" s="238"/>
      <c r="AH71" s="238"/>
      <c r="AI71" s="102"/>
      <c r="AJ71" s="102"/>
      <c r="AK71" s="102"/>
      <c r="AL71" s="102"/>
      <c r="AM71" s="102"/>
      <c r="AN71" s="102"/>
      <c r="AO71" s="102"/>
      <c r="AP71" s="102"/>
      <c r="AQ71" s="102"/>
      <c r="AR71" s="102"/>
      <c r="AS71" s="102"/>
      <c r="AT71" s="102"/>
    </row>
    <row r="72" spans="2:46" s="99" customFormat="1" x14ac:dyDescent="0.25">
      <c r="B72" s="100"/>
      <c r="C72" s="100"/>
      <c r="D72" s="101"/>
      <c r="E72" s="100"/>
      <c r="H72" s="100"/>
      <c r="I72" s="100"/>
      <c r="J72" s="100"/>
      <c r="K72" s="100"/>
      <c r="L72" s="100"/>
      <c r="M72" s="100"/>
      <c r="V72" s="236"/>
      <c r="W72" s="236"/>
      <c r="X72" s="236"/>
      <c r="Y72" s="236"/>
      <c r="Z72" s="236"/>
      <c r="AA72" s="236"/>
      <c r="AB72" s="236"/>
      <c r="AC72" s="236"/>
      <c r="AD72" s="236"/>
      <c r="AE72" s="102"/>
      <c r="AF72" s="238"/>
      <c r="AG72" s="238"/>
      <c r="AH72" s="238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102"/>
    </row>
    <row r="73" spans="2:46" s="99" customFormat="1" x14ac:dyDescent="0.25">
      <c r="B73" s="100"/>
      <c r="C73" s="100"/>
      <c r="D73" s="101"/>
      <c r="E73" s="100"/>
      <c r="H73" s="100"/>
      <c r="I73" s="100"/>
      <c r="J73" s="100"/>
      <c r="K73" s="100"/>
      <c r="L73" s="100"/>
      <c r="M73" s="100"/>
      <c r="V73" s="236"/>
      <c r="W73" s="236"/>
      <c r="X73" s="236"/>
      <c r="Y73" s="236"/>
      <c r="Z73" s="236"/>
      <c r="AA73" s="236"/>
      <c r="AB73" s="236"/>
      <c r="AC73" s="236"/>
      <c r="AD73" s="236"/>
      <c r="AE73" s="102"/>
      <c r="AF73" s="238"/>
      <c r="AG73" s="238"/>
      <c r="AH73" s="238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  <c r="AS73" s="102"/>
      <c r="AT73" s="102"/>
    </row>
    <row r="74" spans="2:46" s="99" customFormat="1" x14ac:dyDescent="0.25">
      <c r="B74" s="100"/>
      <c r="C74" s="100"/>
      <c r="D74" s="101"/>
      <c r="E74" s="100"/>
      <c r="H74" s="100"/>
      <c r="I74" s="100"/>
      <c r="J74" s="100"/>
      <c r="K74" s="100"/>
      <c r="L74" s="100"/>
      <c r="M74" s="100"/>
      <c r="V74" s="236"/>
      <c r="W74" s="236"/>
      <c r="X74" s="236"/>
      <c r="Y74" s="236"/>
      <c r="Z74" s="236"/>
      <c r="AA74" s="236"/>
      <c r="AB74" s="236"/>
      <c r="AC74" s="236"/>
      <c r="AD74" s="236"/>
      <c r="AE74" s="102"/>
      <c r="AF74" s="238"/>
      <c r="AG74" s="238"/>
      <c r="AH74" s="238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  <c r="AS74" s="102"/>
      <c r="AT74" s="102"/>
    </row>
    <row r="75" spans="2:46" s="99" customFormat="1" x14ac:dyDescent="0.25">
      <c r="B75" s="100"/>
      <c r="C75" s="100"/>
      <c r="D75" s="101"/>
      <c r="E75" s="100"/>
      <c r="H75" s="100"/>
      <c r="I75" s="100"/>
      <c r="J75" s="100"/>
      <c r="K75" s="100"/>
      <c r="L75" s="100"/>
      <c r="M75" s="100"/>
      <c r="V75" s="236"/>
      <c r="W75" s="236"/>
      <c r="X75" s="236"/>
      <c r="Y75" s="236"/>
      <c r="Z75" s="236"/>
      <c r="AA75" s="236"/>
      <c r="AB75" s="236"/>
      <c r="AC75" s="236"/>
      <c r="AD75" s="236"/>
      <c r="AE75" s="102"/>
      <c r="AF75" s="238"/>
      <c r="AG75" s="238"/>
      <c r="AH75" s="238"/>
      <c r="AI75" s="102"/>
      <c r="AJ75" s="102"/>
      <c r="AK75" s="102"/>
      <c r="AL75" s="102"/>
      <c r="AM75" s="102"/>
      <c r="AN75" s="102"/>
      <c r="AO75" s="102"/>
      <c r="AP75" s="102"/>
      <c r="AQ75" s="102"/>
      <c r="AR75" s="102"/>
      <c r="AS75" s="102"/>
      <c r="AT75" s="102"/>
    </row>
    <row r="76" spans="2:46" s="99" customFormat="1" x14ac:dyDescent="0.25">
      <c r="B76" s="100"/>
      <c r="C76" s="100"/>
      <c r="D76" s="101"/>
      <c r="E76" s="100"/>
      <c r="H76" s="100"/>
      <c r="I76" s="100"/>
      <c r="J76" s="100"/>
      <c r="K76" s="100"/>
      <c r="L76" s="100"/>
      <c r="M76" s="100"/>
      <c r="V76" s="236"/>
      <c r="W76" s="236"/>
      <c r="X76" s="236"/>
      <c r="Y76" s="236"/>
      <c r="Z76" s="236"/>
      <c r="AA76" s="236"/>
      <c r="AB76" s="236"/>
      <c r="AC76" s="236"/>
      <c r="AD76" s="236"/>
      <c r="AE76" s="102"/>
      <c r="AF76" s="238"/>
      <c r="AG76" s="238"/>
      <c r="AH76" s="238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102"/>
    </row>
    <row r="77" spans="2:46" s="99" customFormat="1" x14ac:dyDescent="0.25">
      <c r="B77" s="100"/>
      <c r="C77" s="100"/>
      <c r="D77" s="101"/>
      <c r="E77" s="100"/>
      <c r="H77" s="100"/>
      <c r="I77" s="100"/>
      <c r="J77" s="100"/>
      <c r="K77" s="100"/>
      <c r="L77" s="100"/>
      <c r="M77" s="100"/>
      <c r="V77" s="236"/>
      <c r="W77" s="236"/>
      <c r="X77" s="236"/>
      <c r="Y77" s="236"/>
      <c r="Z77" s="236"/>
      <c r="AA77" s="236"/>
      <c r="AB77" s="236"/>
      <c r="AC77" s="236"/>
      <c r="AD77" s="236"/>
      <c r="AE77" s="102"/>
      <c r="AF77" s="238"/>
      <c r="AG77" s="238"/>
      <c r="AH77" s="238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102"/>
    </row>
    <row r="78" spans="2:46" s="99" customFormat="1" x14ac:dyDescent="0.25">
      <c r="B78" s="100"/>
      <c r="C78" s="100"/>
      <c r="D78" s="101"/>
      <c r="E78" s="100"/>
      <c r="H78" s="100"/>
      <c r="I78" s="100"/>
      <c r="J78" s="100"/>
      <c r="K78" s="100"/>
      <c r="L78" s="100"/>
      <c r="M78" s="100"/>
      <c r="V78" s="236"/>
      <c r="W78" s="236"/>
      <c r="X78" s="236"/>
      <c r="Y78" s="236"/>
      <c r="Z78" s="236"/>
      <c r="AA78" s="236"/>
      <c r="AB78" s="236"/>
      <c r="AC78" s="236"/>
      <c r="AD78" s="236"/>
      <c r="AE78" s="102"/>
      <c r="AF78" s="238"/>
      <c r="AG78" s="238"/>
      <c r="AH78" s="238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102"/>
    </row>
    <row r="79" spans="2:46" s="99" customFormat="1" x14ac:dyDescent="0.25">
      <c r="B79" s="100"/>
      <c r="C79" s="100"/>
      <c r="D79" s="101"/>
      <c r="E79" s="100"/>
      <c r="H79" s="100"/>
      <c r="I79" s="100"/>
      <c r="J79" s="100"/>
      <c r="K79" s="100"/>
      <c r="L79" s="100"/>
      <c r="M79" s="100"/>
      <c r="V79" s="236"/>
      <c r="W79" s="236"/>
      <c r="X79" s="236"/>
      <c r="Y79" s="236"/>
      <c r="Z79" s="236"/>
      <c r="AA79" s="236"/>
      <c r="AB79" s="236"/>
      <c r="AC79" s="236"/>
      <c r="AD79" s="236"/>
      <c r="AE79" s="102"/>
      <c r="AF79" s="238"/>
      <c r="AG79" s="238"/>
      <c r="AH79" s="238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102"/>
    </row>
    <row r="80" spans="2:46" s="99" customFormat="1" x14ac:dyDescent="0.25">
      <c r="B80" s="100"/>
      <c r="C80" s="100"/>
      <c r="D80" s="101"/>
      <c r="E80" s="100"/>
      <c r="H80" s="100"/>
      <c r="I80" s="100"/>
      <c r="J80" s="100"/>
      <c r="K80" s="100"/>
      <c r="L80" s="100"/>
      <c r="M80" s="100"/>
      <c r="V80" s="236"/>
      <c r="W80" s="236"/>
      <c r="X80" s="236"/>
      <c r="Y80" s="236"/>
      <c r="Z80" s="236"/>
      <c r="AA80" s="236"/>
      <c r="AB80" s="236"/>
      <c r="AC80" s="236"/>
      <c r="AD80" s="236"/>
      <c r="AE80" s="102"/>
      <c r="AF80" s="238"/>
      <c r="AG80" s="238"/>
      <c r="AH80" s="238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102"/>
    </row>
    <row r="81" spans="2:46" s="99" customFormat="1" x14ac:dyDescent="0.25">
      <c r="B81" s="100"/>
      <c r="C81" s="100"/>
      <c r="D81" s="101"/>
      <c r="E81" s="100"/>
      <c r="H81" s="100"/>
      <c r="I81" s="100"/>
      <c r="J81" s="100"/>
      <c r="K81" s="100"/>
      <c r="L81" s="100"/>
      <c r="M81" s="100"/>
      <c r="V81" s="236"/>
      <c r="W81" s="236"/>
      <c r="X81" s="236"/>
      <c r="Y81" s="236"/>
      <c r="Z81" s="236"/>
      <c r="AA81" s="236"/>
      <c r="AB81" s="236"/>
      <c r="AC81" s="236"/>
      <c r="AD81" s="236"/>
      <c r="AE81" s="102"/>
      <c r="AF81" s="238"/>
      <c r="AG81" s="238"/>
      <c r="AH81" s="238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102"/>
    </row>
    <row r="82" spans="2:46" s="99" customFormat="1" x14ac:dyDescent="0.25">
      <c r="B82" s="100"/>
      <c r="C82" s="100"/>
      <c r="D82" s="101"/>
      <c r="E82" s="100"/>
      <c r="H82" s="100"/>
      <c r="I82" s="100"/>
      <c r="J82" s="100"/>
      <c r="K82" s="100"/>
      <c r="L82" s="100"/>
      <c r="M82" s="100"/>
      <c r="V82" s="236"/>
      <c r="W82" s="236"/>
      <c r="X82" s="236"/>
      <c r="Y82" s="236"/>
      <c r="Z82" s="236"/>
      <c r="AA82" s="236"/>
      <c r="AB82" s="236"/>
      <c r="AC82" s="236"/>
      <c r="AD82" s="236"/>
      <c r="AE82" s="102"/>
      <c r="AF82" s="238"/>
      <c r="AG82" s="238"/>
      <c r="AH82" s="238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</row>
    <row r="83" spans="2:46" s="99" customFormat="1" x14ac:dyDescent="0.25">
      <c r="B83" s="100"/>
      <c r="C83" s="100"/>
      <c r="D83" s="101"/>
      <c r="E83" s="100"/>
      <c r="H83" s="100"/>
      <c r="I83" s="100"/>
      <c r="J83" s="100"/>
      <c r="K83" s="100"/>
      <c r="L83" s="100"/>
      <c r="M83" s="100"/>
      <c r="V83" s="236"/>
      <c r="W83" s="236"/>
      <c r="X83" s="236"/>
      <c r="Y83" s="236"/>
      <c r="Z83" s="236"/>
      <c r="AA83" s="236"/>
      <c r="AB83" s="236"/>
      <c r="AC83" s="236"/>
      <c r="AD83" s="236"/>
      <c r="AE83" s="102"/>
      <c r="AF83" s="238"/>
      <c r="AG83" s="238"/>
      <c r="AH83" s="238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</row>
    <row r="84" spans="2:46" s="99" customFormat="1" x14ac:dyDescent="0.25">
      <c r="B84" s="100"/>
      <c r="C84" s="100"/>
      <c r="D84" s="101"/>
      <c r="E84" s="100"/>
      <c r="H84" s="100"/>
      <c r="I84" s="100"/>
      <c r="J84" s="100"/>
      <c r="K84" s="100"/>
      <c r="L84" s="100"/>
      <c r="M84" s="100"/>
      <c r="V84" s="236"/>
      <c r="W84" s="236"/>
      <c r="X84" s="236"/>
      <c r="Y84" s="236"/>
      <c r="Z84" s="236"/>
      <c r="AA84" s="236"/>
      <c r="AB84" s="236"/>
      <c r="AC84" s="236"/>
      <c r="AD84" s="236"/>
      <c r="AE84" s="102"/>
      <c r="AF84" s="238"/>
      <c r="AG84" s="238"/>
      <c r="AH84" s="238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102"/>
    </row>
    <row r="85" spans="2:46" s="99" customFormat="1" x14ac:dyDescent="0.25">
      <c r="B85" s="100"/>
      <c r="C85" s="100"/>
      <c r="D85" s="101"/>
      <c r="E85" s="100"/>
      <c r="H85" s="100"/>
      <c r="I85" s="100"/>
      <c r="J85" s="100"/>
      <c r="K85" s="100"/>
      <c r="L85" s="100"/>
      <c r="M85" s="100"/>
      <c r="V85" s="236"/>
      <c r="W85" s="236"/>
      <c r="X85" s="236"/>
      <c r="Y85" s="236"/>
      <c r="Z85" s="236"/>
      <c r="AA85" s="236"/>
      <c r="AB85" s="236"/>
      <c r="AC85" s="236"/>
      <c r="AD85" s="236"/>
      <c r="AE85" s="102"/>
      <c r="AF85" s="238"/>
      <c r="AG85" s="238"/>
      <c r="AH85" s="238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102"/>
    </row>
    <row r="86" spans="2:46" s="99" customFormat="1" x14ac:dyDescent="0.25">
      <c r="B86" s="100"/>
      <c r="C86" s="100"/>
      <c r="D86" s="101"/>
      <c r="E86" s="100"/>
      <c r="H86" s="100"/>
      <c r="I86" s="100"/>
      <c r="J86" s="100"/>
      <c r="K86" s="100"/>
      <c r="L86" s="100"/>
      <c r="M86" s="100"/>
      <c r="V86" s="236"/>
      <c r="W86" s="236"/>
      <c r="X86" s="236"/>
      <c r="Y86" s="236"/>
      <c r="Z86" s="236"/>
      <c r="AA86" s="236"/>
      <c r="AB86" s="236"/>
      <c r="AC86" s="236"/>
      <c r="AD86" s="236"/>
      <c r="AE86" s="102"/>
      <c r="AF86" s="238"/>
      <c r="AG86" s="238"/>
      <c r="AH86" s="238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102"/>
    </row>
    <row r="87" spans="2:46" s="99" customFormat="1" x14ac:dyDescent="0.25">
      <c r="B87" s="100"/>
      <c r="C87" s="100"/>
      <c r="D87" s="101"/>
      <c r="E87" s="100"/>
      <c r="H87" s="100"/>
      <c r="I87" s="100"/>
      <c r="J87" s="100"/>
      <c r="K87" s="100"/>
      <c r="L87" s="100"/>
      <c r="M87" s="100"/>
      <c r="V87" s="236"/>
      <c r="W87" s="236"/>
      <c r="X87" s="236"/>
      <c r="Y87" s="236"/>
      <c r="Z87" s="236"/>
      <c r="AA87" s="236"/>
      <c r="AB87" s="236"/>
      <c r="AC87" s="236"/>
      <c r="AD87" s="236"/>
      <c r="AE87" s="102"/>
      <c r="AF87" s="238"/>
      <c r="AG87" s="238"/>
      <c r="AH87" s="238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102"/>
    </row>
    <row r="88" spans="2:46" s="99" customFormat="1" x14ac:dyDescent="0.25">
      <c r="B88" s="100"/>
      <c r="C88" s="100"/>
      <c r="D88" s="101"/>
      <c r="E88" s="100"/>
      <c r="H88" s="100"/>
      <c r="I88" s="100"/>
      <c r="J88" s="100"/>
      <c r="K88" s="100"/>
      <c r="L88" s="100"/>
      <c r="M88" s="100"/>
      <c r="V88" s="236"/>
      <c r="W88" s="236"/>
      <c r="X88" s="236"/>
      <c r="Y88" s="236"/>
      <c r="Z88" s="236"/>
      <c r="AA88" s="236"/>
      <c r="AB88" s="236"/>
      <c r="AC88" s="236"/>
      <c r="AD88" s="236"/>
      <c r="AE88" s="102"/>
      <c r="AF88" s="238"/>
      <c r="AG88" s="238"/>
      <c r="AH88" s="238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</row>
    <row r="89" spans="2:46" s="99" customFormat="1" x14ac:dyDescent="0.25">
      <c r="B89" s="100"/>
      <c r="C89" s="100"/>
      <c r="D89" s="101"/>
      <c r="E89" s="100"/>
      <c r="H89" s="100"/>
      <c r="I89" s="100"/>
      <c r="J89" s="100"/>
      <c r="K89" s="100"/>
      <c r="L89" s="100"/>
      <c r="M89" s="100"/>
      <c r="V89" s="236"/>
      <c r="W89" s="236"/>
      <c r="X89" s="236"/>
      <c r="Y89" s="236"/>
      <c r="Z89" s="236"/>
      <c r="AA89" s="236"/>
      <c r="AB89" s="236"/>
      <c r="AC89" s="236"/>
      <c r="AD89" s="236"/>
      <c r="AE89" s="102"/>
      <c r="AF89" s="238"/>
      <c r="AG89" s="238"/>
      <c r="AH89" s="238"/>
      <c r="AI89" s="102"/>
      <c r="AJ89" s="10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</row>
    <row r="90" spans="2:46" s="99" customFormat="1" x14ac:dyDescent="0.25">
      <c r="B90" s="100"/>
      <c r="C90" s="100"/>
      <c r="D90" s="101"/>
      <c r="E90" s="100"/>
      <c r="H90" s="100"/>
      <c r="I90" s="100"/>
      <c r="J90" s="100"/>
      <c r="K90" s="100"/>
      <c r="L90" s="100"/>
      <c r="M90" s="100"/>
      <c r="V90" s="236"/>
      <c r="W90" s="236"/>
      <c r="X90" s="236"/>
      <c r="Y90" s="236"/>
      <c r="Z90" s="236"/>
      <c r="AA90" s="236"/>
      <c r="AB90" s="236"/>
      <c r="AC90" s="236"/>
      <c r="AD90" s="236"/>
      <c r="AE90" s="102"/>
      <c r="AF90" s="238"/>
      <c r="AG90" s="238"/>
      <c r="AH90" s="238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  <c r="AT90" s="102"/>
    </row>
    <row r="91" spans="2:46" s="99" customFormat="1" x14ac:dyDescent="0.25">
      <c r="B91" s="100"/>
      <c r="C91" s="100"/>
      <c r="D91" s="101"/>
      <c r="E91" s="100"/>
      <c r="H91" s="100"/>
      <c r="I91" s="100"/>
      <c r="J91" s="100"/>
      <c r="K91" s="100"/>
      <c r="L91" s="100"/>
      <c r="M91" s="100"/>
      <c r="V91" s="236"/>
      <c r="W91" s="236"/>
      <c r="X91" s="236"/>
      <c r="Y91" s="236"/>
      <c r="Z91" s="236"/>
      <c r="AA91" s="236"/>
      <c r="AB91" s="236"/>
      <c r="AC91" s="236"/>
      <c r="AD91" s="236"/>
      <c r="AE91" s="102"/>
      <c r="AF91" s="238"/>
      <c r="AG91" s="238"/>
      <c r="AH91" s="238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102"/>
    </row>
    <row r="92" spans="2:46" s="99" customFormat="1" x14ac:dyDescent="0.25">
      <c r="B92" s="100"/>
      <c r="C92" s="100"/>
      <c r="D92" s="101"/>
      <c r="E92" s="100"/>
      <c r="H92" s="100"/>
      <c r="I92" s="100"/>
      <c r="J92" s="100"/>
      <c r="K92" s="100"/>
      <c r="L92" s="100"/>
      <c r="M92" s="100"/>
      <c r="V92" s="236"/>
      <c r="W92" s="236"/>
      <c r="X92" s="236"/>
      <c r="Y92" s="236"/>
      <c r="Z92" s="236"/>
      <c r="AA92" s="236"/>
      <c r="AB92" s="236"/>
      <c r="AC92" s="236"/>
      <c r="AD92" s="236"/>
      <c r="AE92" s="102"/>
      <c r="AF92" s="238"/>
      <c r="AG92" s="238"/>
      <c r="AH92" s="238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  <c r="AT92" s="102"/>
    </row>
    <row r="93" spans="2:46" s="99" customFormat="1" x14ac:dyDescent="0.25">
      <c r="B93" s="100"/>
      <c r="C93" s="100"/>
      <c r="D93" s="101"/>
      <c r="E93" s="100"/>
      <c r="H93" s="100"/>
      <c r="I93" s="100"/>
      <c r="J93" s="100"/>
      <c r="K93" s="100"/>
      <c r="L93" s="100"/>
      <c r="M93" s="100"/>
      <c r="V93" s="236"/>
      <c r="W93" s="236"/>
      <c r="X93" s="236"/>
      <c r="Y93" s="236"/>
      <c r="Z93" s="236"/>
      <c r="AA93" s="236"/>
      <c r="AB93" s="236"/>
      <c r="AC93" s="236"/>
      <c r="AD93" s="236"/>
      <c r="AE93" s="102"/>
      <c r="AF93" s="238"/>
      <c r="AG93" s="238"/>
      <c r="AH93" s="238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  <c r="AS93" s="102"/>
      <c r="AT93" s="102"/>
    </row>
    <row r="94" spans="2:46" s="99" customFormat="1" x14ac:dyDescent="0.25">
      <c r="B94" s="100"/>
      <c r="C94" s="100"/>
      <c r="D94" s="101"/>
      <c r="E94" s="100"/>
      <c r="H94" s="100"/>
      <c r="I94" s="100"/>
      <c r="J94" s="100"/>
      <c r="K94" s="100"/>
      <c r="L94" s="100"/>
      <c r="M94" s="100"/>
      <c r="V94" s="236"/>
      <c r="W94" s="236"/>
      <c r="X94" s="236"/>
      <c r="Y94" s="236"/>
      <c r="Z94" s="236"/>
      <c r="AA94" s="236"/>
      <c r="AB94" s="236"/>
      <c r="AC94" s="236"/>
      <c r="AD94" s="236"/>
      <c r="AE94" s="102"/>
      <c r="AF94" s="238"/>
      <c r="AG94" s="238"/>
      <c r="AH94" s="238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102"/>
    </row>
    <row r="95" spans="2:46" s="99" customFormat="1" x14ac:dyDescent="0.25">
      <c r="B95" s="100"/>
      <c r="C95" s="100"/>
      <c r="D95" s="101"/>
      <c r="E95" s="100"/>
      <c r="H95" s="100"/>
      <c r="I95" s="100"/>
      <c r="J95" s="100"/>
      <c r="K95" s="100"/>
      <c r="L95" s="100"/>
      <c r="M95" s="100"/>
      <c r="V95" s="236"/>
      <c r="W95" s="236"/>
      <c r="X95" s="236"/>
      <c r="Y95" s="236"/>
      <c r="Z95" s="236"/>
      <c r="AA95" s="236"/>
      <c r="AB95" s="236"/>
      <c r="AC95" s="236"/>
      <c r="AD95" s="236"/>
      <c r="AE95" s="102"/>
      <c r="AF95" s="238"/>
      <c r="AG95" s="238"/>
      <c r="AH95" s="238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102"/>
    </row>
    <row r="96" spans="2:46" s="99" customFormat="1" x14ac:dyDescent="0.25">
      <c r="B96" s="100"/>
      <c r="C96" s="100"/>
      <c r="D96" s="101"/>
      <c r="E96" s="100"/>
      <c r="H96" s="100"/>
      <c r="I96" s="100"/>
      <c r="J96" s="100"/>
      <c r="K96" s="100"/>
      <c r="L96" s="100"/>
      <c r="M96" s="100"/>
      <c r="V96" s="236"/>
      <c r="W96" s="236"/>
      <c r="X96" s="236"/>
      <c r="Y96" s="236"/>
      <c r="Z96" s="236"/>
      <c r="AA96" s="236"/>
      <c r="AB96" s="236"/>
      <c r="AC96" s="236"/>
      <c r="AD96" s="236"/>
      <c r="AE96" s="102"/>
      <c r="AF96" s="238"/>
      <c r="AG96" s="238"/>
      <c r="AH96" s="238"/>
      <c r="AI96" s="102"/>
      <c r="AJ96" s="102"/>
      <c r="AK96" s="102"/>
      <c r="AL96" s="102"/>
      <c r="AM96" s="102"/>
      <c r="AN96" s="102"/>
      <c r="AO96" s="102"/>
      <c r="AP96" s="102"/>
      <c r="AQ96" s="102"/>
      <c r="AR96" s="102"/>
      <c r="AS96" s="102"/>
      <c r="AT96" s="102"/>
    </row>
    <row r="97" spans="2:46" s="99" customFormat="1" x14ac:dyDescent="0.25">
      <c r="B97" s="100"/>
      <c r="C97" s="100"/>
      <c r="D97" s="101"/>
      <c r="E97" s="100"/>
      <c r="H97" s="100"/>
      <c r="I97" s="100"/>
      <c r="J97" s="100"/>
      <c r="K97" s="100"/>
      <c r="L97" s="100"/>
      <c r="M97" s="100"/>
      <c r="V97" s="236"/>
      <c r="W97" s="236"/>
      <c r="X97" s="236"/>
      <c r="Y97" s="236"/>
      <c r="Z97" s="236"/>
      <c r="AA97" s="236"/>
      <c r="AB97" s="236"/>
      <c r="AC97" s="236"/>
      <c r="AD97" s="236"/>
      <c r="AE97" s="102"/>
      <c r="AF97" s="238"/>
      <c r="AG97" s="238"/>
      <c r="AH97" s="238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  <c r="AS97" s="102"/>
      <c r="AT97" s="102"/>
    </row>
    <row r="98" spans="2:46" s="99" customFormat="1" x14ac:dyDescent="0.25">
      <c r="B98" s="100"/>
      <c r="C98" s="100"/>
      <c r="D98" s="101"/>
      <c r="E98" s="100"/>
      <c r="H98" s="100"/>
      <c r="I98" s="100"/>
      <c r="J98" s="100"/>
      <c r="K98" s="100"/>
      <c r="L98" s="100"/>
      <c r="M98" s="100"/>
      <c r="V98" s="236"/>
      <c r="W98" s="236"/>
      <c r="X98" s="236"/>
      <c r="Y98" s="236"/>
      <c r="Z98" s="236"/>
      <c r="AA98" s="236"/>
      <c r="AB98" s="236"/>
      <c r="AC98" s="236"/>
      <c r="AD98" s="236"/>
      <c r="AE98" s="102"/>
      <c r="AF98" s="238"/>
      <c r="AG98" s="238"/>
      <c r="AH98" s="238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  <c r="AS98" s="102"/>
      <c r="AT98" s="102"/>
    </row>
    <row r="99" spans="2:46" s="99" customFormat="1" x14ac:dyDescent="0.25">
      <c r="B99" s="100"/>
      <c r="C99" s="100"/>
      <c r="D99" s="101"/>
      <c r="E99" s="100"/>
      <c r="H99" s="100"/>
      <c r="I99" s="100"/>
      <c r="J99" s="100"/>
      <c r="K99" s="100"/>
      <c r="L99" s="100"/>
      <c r="M99" s="100"/>
      <c r="V99" s="236"/>
      <c r="W99" s="236"/>
      <c r="X99" s="236"/>
      <c r="Y99" s="236"/>
      <c r="Z99" s="236"/>
      <c r="AA99" s="236"/>
      <c r="AB99" s="236"/>
      <c r="AC99" s="236"/>
      <c r="AD99" s="236"/>
      <c r="AE99" s="102"/>
      <c r="AF99" s="238"/>
      <c r="AG99" s="238"/>
      <c r="AH99" s="238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  <c r="AS99" s="102"/>
      <c r="AT99" s="102"/>
    </row>
    <row r="100" spans="2:46" s="99" customFormat="1" x14ac:dyDescent="0.25">
      <c r="B100" s="100"/>
      <c r="C100" s="100"/>
      <c r="D100" s="101"/>
      <c r="E100" s="100"/>
      <c r="H100" s="100"/>
      <c r="I100" s="100"/>
      <c r="J100" s="100"/>
      <c r="K100" s="100"/>
      <c r="L100" s="100"/>
      <c r="M100" s="100"/>
      <c r="V100" s="236"/>
      <c r="W100" s="236"/>
      <c r="X100" s="236"/>
      <c r="Y100" s="236"/>
      <c r="Z100" s="236"/>
      <c r="AA100" s="236"/>
      <c r="AB100" s="236"/>
      <c r="AC100" s="236"/>
      <c r="AD100" s="236"/>
      <c r="AE100" s="102"/>
      <c r="AF100" s="238"/>
      <c r="AG100" s="238"/>
      <c r="AH100" s="238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/>
      <c r="AT100" s="102"/>
    </row>
    <row r="101" spans="2:46" s="99" customFormat="1" x14ac:dyDescent="0.25">
      <c r="B101" s="100"/>
      <c r="C101" s="100"/>
      <c r="D101" s="101"/>
      <c r="E101" s="100"/>
      <c r="H101" s="100"/>
      <c r="I101" s="100"/>
      <c r="J101" s="100"/>
      <c r="K101" s="100"/>
      <c r="L101" s="100"/>
      <c r="M101" s="100"/>
      <c r="V101" s="236"/>
      <c r="W101" s="236"/>
      <c r="X101" s="236"/>
      <c r="Y101" s="236"/>
      <c r="Z101" s="236"/>
      <c r="AA101" s="236"/>
      <c r="AB101" s="236"/>
      <c r="AC101" s="236"/>
      <c r="AD101" s="236"/>
      <c r="AE101" s="102"/>
      <c r="AF101" s="238"/>
      <c r="AG101" s="238"/>
      <c r="AH101" s="238"/>
      <c r="AI101" s="102"/>
      <c r="AJ101" s="102"/>
      <c r="AK101" s="102"/>
      <c r="AL101" s="102"/>
      <c r="AM101" s="102"/>
      <c r="AN101" s="102"/>
      <c r="AO101" s="102"/>
      <c r="AP101" s="102"/>
      <c r="AQ101" s="102"/>
      <c r="AR101" s="102"/>
      <c r="AS101" s="102"/>
      <c r="AT101" s="102"/>
    </row>
    <row r="102" spans="2:46" s="99" customFormat="1" x14ac:dyDescent="0.25">
      <c r="B102" s="100"/>
      <c r="C102" s="100"/>
      <c r="D102" s="101"/>
      <c r="E102" s="100"/>
      <c r="H102" s="100"/>
      <c r="I102" s="100"/>
      <c r="J102" s="100"/>
      <c r="K102" s="100"/>
      <c r="L102" s="100"/>
      <c r="M102" s="100"/>
      <c r="V102" s="236"/>
      <c r="W102" s="236"/>
      <c r="X102" s="236"/>
      <c r="Y102" s="236"/>
      <c r="Z102" s="236"/>
      <c r="AA102" s="236"/>
      <c r="AB102" s="236"/>
      <c r="AC102" s="236"/>
      <c r="AD102" s="236"/>
      <c r="AE102" s="102"/>
      <c r="AF102" s="238"/>
      <c r="AG102" s="238"/>
      <c r="AH102" s="238"/>
      <c r="AI102" s="102"/>
      <c r="AJ102" s="102"/>
      <c r="AK102" s="102"/>
      <c r="AL102" s="102"/>
      <c r="AM102" s="102"/>
      <c r="AN102" s="102"/>
      <c r="AO102" s="102"/>
      <c r="AP102" s="102"/>
      <c r="AQ102" s="102"/>
      <c r="AR102" s="102"/>
      <c r="AS102" s="102"/>
      <c r="AT102" s="102"/>
    </row>
    <row r="103" spans="2:46" s="99" customFormat="1" x14ac:dyDescent="0.25">
      <c r="B103" s="100"/>
      <c r="C103" s="100"/>
      <c r="D103" s="101"/>
      <c r="E103" s="100"/>
      <c r="H103" s="100"/>
      <c r="I103" s="100"/>
      <c r="J103" s="100"/>
      <c r="K103" s="100"/>
      <c r="L103" s="100"/>
      <c r="M103" s="100"/>
      <c r="V103" s="236"/>
      <c r="W103" s="236"/>
      <c r="X103" s="236"/>
      <c r="Y103" s="236"/>
      <c r="Z103" s="236"/>
      <c r="AA103" s="236"/>
      <c r="AB103" s="236"/>
      <c r="AC103" s="236"/>
      <c r="AD103" s="236"/>
      <c r="AE103" s="102"/>
      <c r="AF103" s="238"/>
      <c r="AG103" s="238"/>
      <c r="AH103" s="238"/>
      <c r="AI103" s="102"/>
      <c r="AJ103" s="102"/>
      <c r="AK103" s="102"/>
      <c r="AL103" s="102"/>
      <c r="AM103" s="102"/>
      <c r="AN103" s="102"/>
      <c r="AO103" s="102"/>
      <c r="AP103" s="102"/>
      <c r="AQ103" s="102"/>
      <c r="AR103" s="102"/>
      <c r="AS103" s="102"/>
      <c r="AT103" s="102"/>
    </row>
    <row r="104" spans="2:46" s="99" customFormat="1" x14ac:dyDescent="0.25">
      <c r="B104" s="100"/>
      <c r="C104" s="100"/>
      <c r="D104" s="101"/>
      <c r="E104" s="100"/>
      <c r="H104" s="100"/>
      <c r="I104" s="100"/>
      <c r="J104" s="100"/>
      <c r="K104" s="100"/>
      <c r="L104" s="100"/>
      <c r="M104" s="100"/>
      <c r="V104" s="236"/>
      <c r="W104" s="236"/>
      <c r="X104" s="236"/>
      <c r="Y104" s="236"/>
      <c r="Z104" s="236"/>
      <c r="AA104" s="236"/>
      <c r="AB104" s="236"/>
      <c r="AC104" s="236"/>
      <c r="AD104" s="236"/>
      <c r="AE104" s="102"/>
      <c r="AF104" s="238"/>
      <c r="AG104" s="238"/>
      <c r="AH104" s="238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102"/>
    </row>
    <row r="105" spans="2:46" s="99" customFormat="1" x14ac:dyDescent="0.25">
      <c r="B105" s="100"/>
      <c r="C105" s="100"/>
      <c r="D105" s="101"/>
      <c r="E105" s="100"/>
      <c r="H105" s="100"/>
      <c r="I105" s="100"/>
      <c r="J105" s="100"/>
      <c r="K105" s="100"/>
      <c r="L105" s="100"/>
      <c r="M105" s="100"/>
      <c r="V105" s="236"/>
      <c r="W105" s="236"/>
      <c r="X105" s="236"/>
      <c r="Y105" s="236"/>
      <c r="Z105" s="236"/>
      <c r="AA105" s="236"/>
      <c r="AB105" s="236"/>
      <c r="AC105" s="236"/>
      <c r="AD105" s="236"/>
      <c r="AE105" s="102"/>
      <c r="AF105" s="238"/>
      <c r="AG105" s="238"/>
      <c r="AH105" s="238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102"/>
    </row>
    <row r="106" spans="2:46" s="99" customFormat="1" x14ac:dyDescent="0.25">
      <c r="B106" s="100"/>
      <c r="C106" s="100"/>
      <c r="D106" s="101"/>
      <c r="E106" s="100"/>
      <c r="H106" s="100"/>
      <c r="I106" s="100"/>
      <c r="J106" s="100"/>
      <c r="K106" s="100"/>
      <c r="L106" s="100"/>
      <c r="M106" s="100"/>
      <c r="V106" s="236"/>
      <c r="W106" s="236"/>
      <c r="X106" s="236"/>
      <c r="Y106" s="236"/>
      <c r="Z106" s="236"/>
      <c r="AA106" s="236"/>
      <c r="AB106" s="236"/>
      <c r="AC106" s="236"/>
      <c r="AD106" s="236"/>
      <c r="AE106" s="102"/>
      <c r="AF106" s="238"/>
      <c r="AG106" s="238"/>
      <c r="AH106" s="238"/>
      <c r="AI106" s="102"/>
      <c r="AJ106" s="102"/>
      <c r="AK106" s="102"/>
      <c r="AL106" s="102"/>
      <c r="AM106" s="102"/>
      <c r="AN106" s="102"/>
      <c r="AO106" s="102"/>
      <c r="AP106" s="102"/>
      <c r="AQ106" s="102"/>
      <c r="AR106" s="102"/>
      <c r="AS106" s="102"/>
      <c r="AT106" s="102"/>
    </row>
    <row r="107" spans="2:46" s="99" customFormat="1" x14ac:dyDescent="0.25">
      <c r="B107" s="100"/>
      <c r="C107" s="100"/>
      <c r="D107" s="101"/>
      <c r="E107" s="100"/>
      <c r="H107" s="100"/>
      <c r="I107" s="100"/>
      <c r="J107" s="100"/>
      <c r="K107" s="100"/>
      <c r="L107" s="100"/>
      <c r="M107" s="100"/>
      <c r="V107" s="236"/>
      <c r="W107" s="236"/>
      <c r="X107" s="236"/>
      <c r="Y107" s="236"/>
      <c r="Z107" s="236"/>
      <c r="AA107" s="236"/>
      <c r="AB107" s="236"/>
      <c r="AC107" s="236"/>
      <c r="AD107" s="236"/>
      <c r="AE107" s="102"/>
      <c r="AF107" s="238"/>
      <c r="AG107" s="238"/>
      <c r="AH107" s="238"/>
      <c r="AI107" s="102"/>
      <c r="AJ107" s="102"/>
      <c r="AK107" s="102"/>
      <c r="AL107" s="102"/>
      <c r="AM107" s="102"/>
      <c r="AN107" s="102"/>
      <c r="AO107" s="102"/>
      <c r="AP107" s="102"/>
      <c r="AQ107" s="102"/>
      <c r="AR107" s="102"/>
      <c r="AS107" s="102"/>
      <c r="AT107" s="102"/>
    </row>
    <row r="108" spans="2:46" s="99" customFormat="1" x14ac:dyDescent="0.25">
      <c r="B108" s="100"/>
      <c r="C108" s="100"/>
      <c r="D108" s="101"/>
      <c r="E108" s="100"/>
      <c r="H108" s="100"/>
      <c r="I108" s="100"/>
      <c r="J108" s="100"/>
      <c r="K108" s="100"/>
      <c r="L108" s="100"/>
      <c r="M108" s="100"/>
      <c r="V108" s="236"/>
      <c r="W108" s="236"/>
      <c r="X108" s="236"/>
      <c r="Y108" s="236"/>
      <c r="Z108" s="236"/>
      <c r="AA108" s="236"/>
      <c r="AB108" s="236"/>
      <c r="AC108" s="236"/>
      <c r="AD108" s="236"/>
      <c r="AE108" s="102"/>
      <c r="AF108" s="238"/>
      <c r="AG108" s="238"/>
      <c r="AH108" s="238"/>
      <c r="AI108" s="102"/>
      <c r="AJ108" s="102"/>
      <c r="AK108" s="102"/>
      <c r="AL108" s="102"/>
      <c r="AM108" s="102"/>
      <c r="AN108" s="102"/>
      <c r="AO108" s="102"/>
      <c r="AP108" s="102"/>
      <c r="AQ108" s="102"/>
      <c r="AR108" s="102"/>
      <c r="AS108" s="102"/>
      <c r="AT108" s="102"/>
    </row>
    <row r="109" spans="2:46" s="99" customFormat="1" x14ac:dyDescent="0.25">
      <c r="B109" s="100"/>
      <c r="C109" s="100"/>
      <c r="D109" s="101"/>
      <c r="E109" s="100"/>
      <c r="H109" s="100"/>
      <c r="I109" s="100"/>
      <c r="J109" s="100"/>
      <c r="K109" s="100"/>
      <c r="L109" s="100"/>
      <c r="M109" s="100"/>
      <c r="V109" s="236"/>
      <c r="W109" s="236"/>
      <c r="X109" s="236"/>
      <c r="Y109" s="236"/>
      <c r="Z109" s="236"/>
      <c r="AA109" s="236"/>
      <c r="AB109" s="236"/>
      <c r="AC109" s="236"/>
      <c r="AD109" s="236"/>
      <c r="AE109" s="102"/>
      <c r="AF109" s="238"/>
      <c r="AG109" s="238"/>
      <c r="AH109" s="238"/>
      <c r="AI109" s="102"/>
      <c r="AJ109" s="102"/>
      <c r="AK109" s="102"/>
      <c r="AL109" s="102"/>
      <c r="AM109" s="102"/>
      <c r="AN109" s="102"/>
      <c r="AO109" s="102"/>
      <c r="AP109" s="102"/>
      <c r="AQ109" s="102"/>
      <c r="AR109" s="102"/>
      <c r="AS109" s="102"/>
      <c r="AT109" s="102"/>
    </row>
    <row r="110" spans="2:46" s="99" customFormat="1" x14ac:dyDescent="0.25">
      <c r="B110" s="100"/>
      <c r="C110" s="100"/>
      <c r="D110" s="101"/>
      <c r="E110" s="100"/>
      <c r="H110" s="100"/>
      <c r="I110" s="100"/>
      <c r="J110" s="100"/>
      <c r="K110" s="100"/>
      <c r="L110" s="100"/>
      <c r="M110" s="100"/>
      <c r="V110" s="236"/>
      <c r="W110" s="236"/>
      <c r="X110" s="236"/>
      <c r="Y110" s="236"/>
      <c r="Z110" s="236"/>
      <c r="AA110" s="236"/>
      <c r="AB110" s="236"/>
      <c r="AC110" s="236"/>
      <c r="AD110" s="236"/>
      <c r="AE110" s="102"/>
      <c r="AF110" s="238"/>
      <c r="AG110" s="238"/>
      <c r="AH110" s="238"/>
      <c r="AI110" s="102"/>
      <c r="AJ110" s="102"/>
      <c r="AK110" s="102"/>
      <c r="AL110" s="102"/>
      <c r="AM110" s="102"/>
      <c r="AN110" s="102"/>
      <c r="AO110" s="102"/>
      <c r="AP110" s="102"/>
      <c r="AQ110" s="102"/>
      <c r="AR110" s="102"/>
      <c r="AS110" s="102"/>
      <c r="AT110" s="102"/>
    </row>
    <row r="111" spans="2:46" s="99" customFormat="1" x14ac:dyDescent="0.25">
      <c r="B111" s="100"/>
      <c r="C111" s="100"/>
      <c r="D111" s="101"/>
      <c r="E111" s="100"/>
      <c r="H111" s="100"/>
      <c r="I111" s="100"/>
      <c r="J111" s="100"/>
      <c r="K111" s="100"/>
      <c r="L111" s="100"/>
      <c r="M111" s="100"/>
      <c r="V111" s="236"/>
      <c r="W111" s="236"/>
      <c r="X111" s="236"/>
      <c r="Y111" s="236"/>
      <c r="Z111" s="236"/>
      <c r="AA111" s="236"/>
      <c r="AB111" s="236"/>
      <c r="AC111" s="236"/>
      <c r="AD111" s="236"/>
      <c r="AE111" s="102"/>
      <c r="AF111" s="238"/>
      <c r="AG111" s="238"/>
      <c r="AH111" s="238"/>
      <c r="AI111" s="102"/>
      <c r="AJ111" s="102"/>
      <c r="AK111" s="102"/>
      <c r="AL111" s="102"/>
      <c r="AM111" s="102"/>
      <c r="AN111" s="102"/>
      <c r="AO111" s="102"/>
      <c r="AP111" s="102"/>
      <c r="AQ111" s="102"/>
      <c r="AR111" s="102"/>
      <c r="AS111" s="102"/>
      <c r="AT111" s="102"/>
    </row>
    <row r="112" spans="2:46" s="99" customFormat="1" x14ac:dyDescent="0.25">
      <c r="B112" s="100"/>
      <c r="C112" s="100"/>
      <c r="D112" s="101"/>
      <c r="E112" s="100"/>
      <c r="H112" s="100"/>
      <c r="I112" s="100"/>
      <c r="J112" s="100"/>
      <c r="K112" s="100"/>
      <c r="L112" s="100"/>
      <c r="M112" s="100"/>
      <c r="V112" s="236"/>
      <c r="W112" s="236"/>
      <c r="X112" s="236"/>
      <c r="Y112" s="236"/>
      <c r="Z112" s="236"/>
      <c r="AA112" s="236"/>
      <c r="AB112" s="236"/>
      <c r="AC112" s="236"/>
      <c r="AD112" s="236"/>
      <c r="AE112" s="102"/>
      <c r="AF112" s="238"/>
      <c r="AG112" s="238"/>
      <c r="AH112" s="238"/>
      <c r="AI112" s="102"/>
      <c r="AJ112" s="102"/>
      <c r="AK112" s="102"/>
      <c r="AL112" s="102"/>
      <c r="AM112" s="102"/>
      <c r="AN112" s="102"/>
      <c r="AO112" s="102"/>
      <c r="AP112" s="102"/>
      <c r="AQ112" s="102"/>
      <c r="AR112" s="102"/>
      <c r="AS112" s="102"/>
      <c r="AT112" s="102"/>
    </row>
    <row r="113" spans="2:46" s="99" customFormat="1" x14ac:dyDescent="0.25">
      <c r="B113" s="100"/>
      <c r="C113" s="100"/>
      <c r="D113" s="101"/>
      <c r="E113" s="100"/>
      <c r="H113" s="100"/>
      <c r="I113" s="100"/>
      <c r="J113" s="100"/>
      <c r="K113" s="100"/>
      <c r="L113" s="100"/>
      <c r="M113" s="100"/>
      <c r="V113" s="236"/>
      <c r="W113" s="236"/>
      <c r="X113" s="236"/>
      <c r="Y113" s="236"/>
      <c r="Z113" s="236"/>
      <c r="AA113" s="236"/>
      <c r="AB113" s="236"/>
      <c r="AC113" s="236"/>
      <c r="AD113" s="236"/>
      <c r="AE113" s="102"/>
      <c r="AF113" s="238"/>
      <c r="AG113" s="238"/>
      <c r="AH113" s="238"/>
      <c r="AI113" s="102"/>
      <c r="AJ113" s="102"/>
      <c r="AK113" s="102"/>
      <c r="AL113" s="102"/>
      <c r="AM113" s="102"/>
      <c r="AN113" s="102"/>
      <c r="AO113" s="102"/>
      <c r="AP113" s="102"/>
      <c r="AQ113" s="102"/>
      <c r="AR113" s="102"/>
      <c r="AS113" s="102"/>
      <c r="AT113" s="102"/>
    </row>
    <row r="114" spans="2:46" s="99" customFormat="1" x14ac:dyDescent="0.25">
      <c r="B114" s="100"/>
      <c r="C114" s="100"/>
      <c r="D114" s="101"/>
      <c r="E114" s="100"/>
      <c r="H114" s="100"/>
      <c r="I114" s="100"/>
      <c r="J114" s="100"/>
      <c r="K114" s="100"/>
      <c r="L114" s="100"/>
      <c r="M114" s="100"/>
      <c r="V114" s="236"/>
      <c r="W114" s="236"/>
      <c r="X114" s="236"/>
      <c r="Y114" s="236"/>
      <c r="Z114" s="236"/>
      <c r="AA114" s="236"/>
      <c r="AB114" s="236"/>
      <c r="AC114" s="236"/>
      <c r="AD114" s="236"/>
      <c r="AE114" s="102"/>
      <c r="AF114" s="238"/>
      <c r="AG114" s="238"/>
      <c r="AH114" s="238"/>
      <c r="AI114" s="102"/>
      <c r="AJ114" s="102"/>
      <c r="AK114" s="102"/>
      <c r="AL114" s="102"/>
      <c r="AM114" s="102"/>
      <c r="AN114" s="102"/>
      <c r="AO114" s="102"/>
      <c r="AP114" s="102"/>
      <c r="AQ114" s="102"/>
      <c r="AR114" s="102"/>
      <c r="AS114" s="102"/>
      <c r="AT114" s="102"/>
    </row>
    <row r="115" spans="2:46" s="99" customFormat="1" x14ac:dyDescent="0.25">
      <c r="B115" s="100"/>
      <c r="C115" s="100"/>
      <c r="D115" s="101"/>
      <c r="E115" s="100"/>
      <c r="H115" s="100"/>
      <c r="I115" s="100"/>
      <c r="J115" s="100"/>
      <c r="K115" s="100"/>
      <c r="L115" s="100"/>
      <c r="M115" s="100"/>
      <c r="V115" s="236"/>
      <c r="W115" s="236"/>
      <c r="X115" s="236"/>
      <c r="Y115" s="236"/>
      <c r="Z115" s="236"/>
      <c r="AA115" s="236"/>
      <c r="AB115" s="236"/>
      <c r="AC115" s="236"/>
      <c r="AD115" s="236"/>
      <c r="AE115" s="102"/>
      <c r="AF115" s="238"/>
      <c r="AG115" s="238"/>
      <c r="AH115" s="238"/>
      <c r="AI115" s="102"/>
      <c r="AJ115" s="102"/>
      <c r="AK115" s="102"/>
      <c r="AL115" s="102"/>
      <c r="AM115" s="102"/>
      <c r="AN115" s="102"/>
      <c r="AO115" s="102"/>
      <c r="AP115" s="102"/>
      <c r="AQ115" s="102"/>
      <c r="AR115" s="102"/>
      <c r="AS115" s="102"/>
      <c r="AT115" s="102"/>
    </row>
    <row r="116" spans="2:46" s="99" customFormat="1" x14ac:dyDescent="0.25">
      <c r="B116" s="100"/>
      <c r="C116" s="100"/>
      <c r="D116" s="101"/>
      <c r="E116" s="100"/>
      <c r="H116" s="100"/>
      <c r="I116" s="100"/>
      <c r="J116" s="100"/>
      <c r="K116" s="100"/>
      <c r="L116" s="100"/>
      <c r="M116" s="100"/>
      <c r="V116" s="236"/>
      <c r="W116" s="236"/>
      <c r="X116" s="236"/>
      <c r="Y116" s="236"/>
      <c r="Z116" s="236"/>
      <c r="AA116" s="236"/>
      <c r="AB116" s="236"/>
      <c r="AC116" s="236"/>
      <c r="AD116" s="236"/>
      <c r="AE116" s="102"/>
      <c r="AF116" s="238"/>
      <c r="AG116" s="238"/>
      <c r="AH116" s="238"/>
      <c r="AI116" s="102"/>
      <c r="AJ116" s="102"/>
      <c r="AK116" s="102"/>
      <c r="AL116" s="102"/>
      <c r="AM116" s="102"/>
      <c r="AN116" s="102"/>
      <c r="AO116" s="102"/>
      <c r="AP116" s="102"/>
      <c r="AQ116" s="102"/>
      <c r="AR116" s="102"/>
      <c r="AS116" s="102"/>
      <c r="AT116" s="102"/>
    </row>
    <row r="117" spans="2:46" s="99" customFormat="1" x14ac:dyDescent="0.25">
      <c r="B117" s="100"/>
      <c r="C117" s="100"/>
      <c r="D117" s="101"/>
      <c r="E117" s="100"/>
      <c r="H117" s="100"/>
      <c r="I117" s="100"/>
      <c r="J117" s="100"/>
      <c r="K117" s="100"/>
      <c r="L117" s="100"/>
      <c r="M117" s="100"/>
      <c r="V117" s="236"/>
      <c r="W117" s="236"/>
      <c r="X117" s="236"/>
      <c r="Y117" s="236"/>
      <c r="Z117" s="236"/>
      <c r="AA117" s="236"/>
      <c r="AB117" s="236"/>
      <c r="AC117" s="236"/>
      <c r="AD117" s="236"/>
      <c r="AE117" s="102"/>
      <c r="AF117" s="238"/>
      <c r="AG117" s="238"/>
      <c r="AH117" s="238"/>
      <c r="AI117" s="102"/>
      <c r="AJ117" s="102"/>
      <c r="AK117" s="102"/>
      <c r="AL117" s="102"/>
      <c r="AM117" s="102"/>
      <c r="AN117" s="102"/>
      <c r="AO117" s="102"/>
      <c r="AP117" s="102"/>
      <c r="AQ117" s="102"/>
      <c r="AR117" s="102"/>
      <c r="AS117" s="102"/>
      <c r="AT117" s="102"/>
    </row>
    <row r="118" spans="2:46" s="99" customFormat="1" x14ac:dyDescent="0.25">
      <c r="B118" s="100"/>
      <c r="C118" s="100"/>
      <c r="D118" s="101"/>
      <c r="E118" s="100"/>
      <c r="H118" s="100"/>
      <c r="I118" s="100"/>
      <c r="J118" s="100"/>
      <c r="K118" s="100"/>
      <c r="L118" s="100"/>
      <c r="M118" s="100"/>
      <c r="V118" s="236"/>
      <c r="W118" s="236"/>
      <c r="X118" s="236"/>
      <c r="Y118" s="236"/>
      <c r="Z118" s="236"/>
      <c r="AA118" s="236"/>
      <c r="AB118" s="236"/>
      <c r="AC118" s="236"/>
      <c r="AD118" s="236"/>
      <c r="AE118" s="102"/>
      <c r="AF118" s="238"/>
      <c r="AG118" s="238"/>
      <c r="AH118" s="238"/>
      <c r="AI118" s="102"/>
      <c r="AJ118" s="102"/>
      <c r="AK118" s="102"/>
      <c r="AL118" s="102"/>
      <c r="AM118" s="102"/>
      <c r="AN118" s="102"/>
      <c r="AO118" s="102"/>
      <c r="AP118" s="102"/>
      <c r="AQ118" s="102"/>
      <c r="AR118" s="102"/>
      <c r="AS118" s="102"/>
      <c r="AT118" s="102"/>
    </row>
    <row r="119" spans="2:46" s="99" customFormat="1" x14ac:dyDescent="0.25">
      <c r="B119" s="100"/>
      <c r="C119" s="100"/>
      <c r="D119" s="101"/>
      <c r="E119" s="100"/>
      <c r="H119" s="100"/>
      <c r="I119" s="100"/>
      <c r="J119" s="100"/>
      <c r="K119" s="100"/>
      <c r="L119" s="100"/>
      <c r="M119" s="100"/>
      <c r="V119" s="236"/>
      <c r="W119" s="236"/>
      <c r="X119" s="236"/>
      <c r="Y119" s="236"/>
      <c r="Z119" s="236"/>
      <c r="AA119" s="236"/>
      <c r="AB119" s="236"/>
      <c r="AC119" s="236"/>
      <c r="AD119" s="236"/>
      <c r="AE119" s="102"/>
      <c r="AF119" s="238"/>
      <c r="AG119" s="238"/>
      <c r="AH119" s="238"/>
      <c r="AI119" s="102"/>
      <c r="AJ119" s="102"/>
      <c r="AK119" s="102"/>
      <c r="AL119" s="102"/>
      <c r="AM119" s="102"/>
      <c r="AN119" s="102"/>
      <c r="AO119" s="102"/>
      <c r="AP119" s="102"/>
      <c r="AQ119" s="102"/>
      <c r="AR119" s="102"/>
      <c r="AS119" s="102"/>
      <c r="AT119" s="102"/>
    </row>
    <row r="120" spans="2:46" s="99" customFormat="1" x14ac:dyDescent="0.25">
      <c r="B120" s="100"/>
      <c r="C120" s="100"/>
      <c r="D120" s="101"/>
      <c r="E120" s="100"/>
      <c r="H120" s="100"/>
      <c r="I120" s="100"/>
      <c r="J120" s="100"/>
      <c r="K120" s="100"/>
      <c r="L120" s="100"/>
      <c r="M120" s="100"/>
      <c r="V120" s="236"/>
      <c r="W120" s="236"/>
      <c r="X120" s="236"/>
      <c r="Y120" s="236"/>
      <c r="Z120" s="236"/>
      <c r="AA120" s="236"/>
      <c r="AB120" s="236"/>
      <c r="AC120" s="236"/>
      <c r="AD120" s="236"/>
      <c r="AE120" s="102"/>
      <c r="AF120" s="238"/>
      <c r="AG120" s="238"/>
      <c r="AH120" s="238"/>
      <c r="AI120" s="102"/>
      <c r="AJ120" s="102"/>
      <c r="AK120" s="102"/>
      <c r="AL120" s="102"/>
      <c r="AM120" s="102"/>
      <c r="AN120" s="102"/>
      <c r="AO120" s="102"/>
      <c r="AP120" s="102"/>
      <c r="AQ120" s="102"/>
      <c r="AR120" s="102"/>
      <c r="AS120" s="102"/>
      <c r="AT120" s="102"/>
    </row>
    <row r="121" spans="2:46" s="99" customFormat="1" x14ac:dyDescent="0.25">
      <c r="B121" s="100"/>
      <c r="C121" s="100"/>
      <c r="D121" s="101"/>
      <c r="E121" s="100"/>
      <c r="H121" s="100"/>
      <c r="I121" s="100"/>
      <c r="J121" s="100"/>
      <c r="K121" s="100"/>
      <c r="L121" s="100"/>
      <c r="M121" s="100"/>
      <c r="V121" s="236"/>
      <c r="W121" s="236"/>
      <c r="X121" s="236"/>
      <c r="Y121" s="236"/>
      <c r="Z121" s="236"/>
      <c r="AA121" s="236"/>
      <c r="AB121" s="236"/>
      <c r="AC121" s="236"/>
      <c r="AD121" s="236"/>
      <c r="AE121" s="102"/>
      <c r="AF121" s="238"/>
      <c r="AG121" s="238"/>
      <c r="AH121" s="238"/>
      <c r="AI121" s="102"/>
      <c r="AJ121" s="102"/>
      <c r="AK121" s="102"/>
      <c r="AL121" s="102"/>
      <c r="AM121" s="102"/>
      <c r="AN121" s="102"/>
      <c r="AO121" s="102"/>
      <c r="AP121" s="102"/>
      <c r="AQ121" s="102"/>
      <c r="AR121" s="102"/>
      <c r="AS121" s="102"/>
      <c r="AT121" s="102"/>
    </row>
    <row r="122" spans="2:46" s="99" customFormat="1" x14ac:dyDescent="0.25">
      <c r="B122" s="100"/>
      <c r="C122" s="100"/>
      <c r="D122" s="101"/>
      <c r="E122" s="100"/>
      <c r="H122" s="100"/>
      <c r="I122" s="100"/>
      <c r="J122" s="100"/>
      <c r="K122" s="100"/>
      <c r="L122" s="100"/>
      <c r="M122" s="100"/>
      <c r="V122" s="236"/>
      <c r="W122" s="236"/>
      <c r="X122" s="236"/>
      <c r="Y122" s="236"/>
      <c r="Z122" s="236"/>
      <c r="AA122" s="236"/>
      <c r="AB122" s="236"/>
      <c r="AC122" s="236"/>
      <c r="AD122" s="236"/>
      <c r="AE122" s="102"/>
      <c r="AF122" s="238"/>
      <c r="AG122" s="238"/>
      <c r="AH122" s="238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102"/>
    </row>
    <row r="123" spans="2:46" s="99" customFormat="1" x14ac:dyDescent="0.25">
      <c r="B123" s="100"/>
      <c r="C123" s="100"/>
      <c r="D123" s="101"/>
      <c r="E123" s="100"/>
      <c r="H123" s="100"/>
      <c r="I123" s="100"/>
      <c r="J123" s="100"/>
      <c r="K123" s="100"/>
      <c r="L123" s="100"/>
      <c r="M123" s="100"/>
      <c r="V123" s="236"/>
      <c r="W123" s="236"/>
      <c r="X123" s="236"/>
      <c r="Y123" s="236"/>
      <c r="Z123" s="236"/>
      <c r="AA123" s="236"/>
      <c r="AB123" s="236"/>
      <c r="AC123" s="236"/>
      <c r="AD123" s="236"/>
      <c r="AE123" s="102"/>
      <c r="AF123" s="238"/>
      <c r="AG123" s="238"/>
      <c r="AH123" s="238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102"/>
    </row>
    <row r="124" spans="2:46" s="99" customFormat="1" x14ac:dyDescent="0.25">
      <c r="B124" s="100"/>
      <c r="C124" s="100"/>
      <c r="D124" s="101"/>
      <c r="E124" s="100"/>
      <c r="H124" s="100"/>
      <c r="I124" s="100"/>
      <c r="J124" s="100"/>
      <c r="K124" s="100"/>
      <c r="L124" s="100"/>
      <c r="M124" s="100"/>
      <c r="V124" s="236"/>
      <c r="W124" s="236"/>
      <c r="X124" s="236"/>
      <c r="Y124" s="236"/>
      <c r="Z124" s="236"/>
      <c r="AA124" s="236"/>
      <c r="AB124" s="236"/>
      <c r="AC124" s="236"/>
      <c r="AD124" s="236"/>
      <c r="AE124" s="102"/>
      <c r="AF124" s="238"/>
      <c r="AG124" s="238"/>
      <c r="AH124" s="238"/>
      <c r="AI124" s="102"/>
      <c r="AJ124" s="102"/>
      <c r="AK124" s="102"/>
      <c r="AL124" s="102"/>
      <c r="AM124" s="102"/>
      <c r="AN124" s="102"/>
      <c r="AO124" s="102"/>
      <c r="AP124" s="102"/>
      <c r="AQ124" s="102"/>
      <c r="AR124" s="102"/>
      <c r="AS124" s="102"/>
      <c r="AT124" s="102"/>
    </row>
    <row r="125" spans="2:46" s="99" customFormat="1" x14ac:dyDescent="0.25">
      <c r="B125" s="100"/>
      <c r="C125" s="100"/>
      <c r="D125" s="101"/>
      <c r="E125" s="100"/>
      <c r="H125" s="100"/>
      <c r="I125" s="100"/>
      <c r="J125" s="100"/>
      <c r="K125" s="100"/>
      <c r="L125" s="100"/>
      <c r="M125" s="100"/>
      <c r="V125" s="236"/>
      <c r="W125" s="236"/>
      <c r="X125" s="236"/>
      <c r="Y125" s="236"/>
      <c r="Z125" s="236"/>
      <c r="AA125" s="236"/>
      <c r="AB125" s="236"/>
      <c r="AC125" s="236"/>
      <c r="AD125" s="236"/>
      <c r="AE125" s="102"/>
      <c r="AF125" s="238"/>
      <c r="AG125" s="238"/>
      <c r="AH125" s="238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102"/>
    </row>
    <row r="126" spans="2:46" s="99" customFormat="1" x14ac:dyDescent="0.25">
      <c r="B126" s="100"/>
      <c r="C126" s="100"/>
      <c r="D126" s="101"/>
      <c r="E126" s="100"/>
      <c r="H126" s="100"/>
      <c r="I126" s="100"/>
      <c r="J126" s="100"/>
      <c r="K126" s="100"/>
      <c r="L126" s="100"/>
      <c r="M126" s="100"/>
      <c r="V126" s="236"/>
      <c r="W126" s="236"/>
      <c r="X126" s="236"/>
      <c r="Y126" s="236"/>
      <c r="Z126" s="236"/>
      <c r="AA126" s="236"/>
      <c r="AB126" s="236"/>
      <c r="AC126" s="236"/>
      <c r="AD126" s="236"/>
      <c r="AE126" s="102"/>
      <c r="AF126" s="238"/>
      <c r="AG126" s="238"/>
      <c r="AH126" s="238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102"/>
    </row>
    <row r="127" spans="2:46" s="99" customFormat="1" x14ac:dyDescent="0.25">
      <c r="B127" s="100"/>
      <c r="C127" s="100"/>
      <c r="D127" s="101"/>
      <c r="E127" s="100"/>
      <c r="H127" s="100"/>
      <c r="I127" s="100"/>
      <c r="J127" s="100"/>
      <c r="K127" s="100"/>
      <c r="L127" s="100"/>
      <c r="M127" s="100"/>
      <c r="V127" s="236"/>
      <c r="W127" s="236"/>
      <c r="X127" s="236"/>
      <c r="Y127" s="236"/>
      <c r="Z127" s="236"/>
      <c r="AA127" s="236"/>
      <c r="AB127" s="236"/>
      <c r="AC127" s="236"/>
      <c r="AD127" s="236"/>
      <c r="AE127" s="102"/>
      <c r="AF127" s="238"/>
      <c r="AG127" s="238"/>
      <c r="AH127" s="238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</row>
    <row r="128" spans="2:46" s="99" customFormat="1" x14ac:dyDescent="0.25">
      <c r="B128" s="100"/>
      <c r="C128" s="100"/>
      <c r="D128" s="101"/>
      <c r="E128" s="100"/>
      <c r="H128" s="100"/>
      <c r="I128" s="100"/>
      <c r="J128" s="100"/>
      <c r="K128" s="100"/>
      <c r="L128" s="100"/>
      <c r="M128" s="100"/>
      <c r="V128" s="236"/>
      <c r="W128" s="236"/>
      <c r="X128" s="236"/>
      <c r="Y128" s="236"/>
      <c r="Z128" s="236"/>
      <c r="AA128" s="236"/>
      <c r="AB128" s="236"/>
      <c r="AC128" s="236"/>
      <c r="AD128" s="236"/>
      <c r="AE128" s="102"/>
      <c r="AF128" s="238"/>
      <c r="AG128" s="238"/>
      <c r="AH128" s="238"/>
      <c r="AI128" s="102"/>
      <c r="AJ128" s="102"/>
      <c r="AK128" s="102"/>
      <c r="AL128" s="102"/>
      <c r="AM128" s="102"/>
      <c r="AN128" s="102"/>
      <c r="AO128" s="102"/>
      <c r="AP128" s="102"/>
      <c r="AQ128" s="102"/>
      <c r="AR128" s="102"/>
      <c r="AS128" s="102"/>
      <c r="AT128" s="102"/>
    </row>
    <row r="129" spans="2:46" s="99" customFormat="1" x14ac:dyDescent="0.25">
      <c r="B129" s="100"/>
      <c r="C129" s="100"/>
      <c r="D129" s="101"/>
      <c r="E129" s="100"/>
      <c r="H129" s="100"/>
      <c r="I129" s="100"/>
      <c r="J129" s="100"/>
      <c r="K129" s="100"/>
      <c r="L129" s="100"/>
      <c r="M129" s="100"/>
      <c r="V129" s="236"/>
      <c r="W129" s="236"/>
      <c r="X129" s="236"/>
      <c r="Y129" s="236"/>
      <c r="Z129" s="236"/>
      <c r="AA129" s="236"/>
      <c r="AB129" s="236"/>
      <c r="AC129" s="236"/>
      <c r="AD129" s="236"/>
      <c r="AE129" s="102"/>
      <c r="AF129" s="238"/>
      <c r="AG129" s="238"/>
      <c r="AH129" s="238"/>
      <c r="AI129" s="102"/>
      <c r="AJ129" s="102"/>
      <c r="AK129" s="102"/>
      <c r="AL129" s="102"/>
      <c r="AM129" s="102"/>
      <c r="AN129" s="102"/>
      <c r="AO129" s="102"/>
      <c r="AP129" s="102"/>
      <c r="AQ129" s="102"/>
      <c r="AR129" s="102"/>
      <c r="AS129" s="102"/>
      <c r="AT129" s="102"/>
    </row>
    <row r="130" spans="2:46" s="99" customFormat="1" x14ac:dyDescent="0.25">
      <c r="B130" s="100"/>
      <c r="C130" s="100"/>
      <c r="D130" s="101"/>
      <c r="E130" s="100"/>
      <c r="H130" s="100"/>
      <c r="I130" s="100"/>
      <c r="J130" s="100"/>
      <c r="K130" s="100"/>
      <c r="L130" s="100"/>
      <c r="M130" s="100"/>
      <c r="V130" s="236"/>
      <c r="W130" s="236"/>
      <c r="X130" s="236"/>
      <c r="Y130" s="236"/>
      <c r="Z130" s="236"/>
      <c r="AA130" s="236"/>
      <c r="AB130" s="236"/>
      <c r="AC130" s="236"/>
      <c r="AD130" s="236"/>
      <c r="AE130" s="102"/>
      <c r="AF130" s="238"/>
      <c r="AG130" s="238"/>
      <c r="AH130" s="238"/>
      <c r="AI130" s="102"/>
      <c r="AJ130" s="102"/>
      <c r="AK130" s="102"/>
      <c r="AL130" s="102"/>
      <c r="AM130" s="102"/>
      <c r="AN130" s="102"/>
      <c r="AO130" s="102"/>
      <c r="AP130" s="102"/>
      <c r="AQ130" s="102"/>
      <c r="AR130" s="102"/>
      <c r="AS130" s="102"/>
      <c r="AT130" s="102"/>
    </row>
    <row r="131" spans="2:46" s="99" customFormat="1" x14ac:dyDescent="0.25">
      <c r="B131" s="100"/>
      <c r="C131" s="100"/>
      <c r="D131" s="101"/>
      <c r="E131" s="100"/>
      <c r="H131" s="100"/>
      <c r="I131" s="100"/>
      <c r="J131" s="100"/>
      <c r="K131" s="100"/>
      <c r="L131" s="100"/>
      <c r="M131" s="100"/>
      <c r="V131" s="236"/>
      <c r="W131" s="236"/>
      <c r="X131" s="236"/>
      <c r="Y131" s="236"/>
      <c r="Z131" s="236"/>
      <c r="AA131" s="236"/>
      <c r="AB131" s="236"/>
      <c r="AC131" s="236"/>
      <c r="AD131" s="236"/>
      <c r="AE131" s="102"/>
      <c r="AF131" s="238"/>
      <c r="AG131" s="238"/>
      <c r="AH131" s="238"/>
      <c r="AI131" s="102"/>
      <c r="AJ131" s="102"/>
      <c r="AK131" s="102"/>
      <c r="AL131" s="102"/>
      <c r="AM131" s="102"/>
      <c r="AN131" s="102"/>
      <c r="AO131" s="102"/>
      <c r="AP131" s="102"/>
      <c r="AQ131" s="102"/>
      <c r="AR131" s="102"/>
      <c r="AS131" s="102"/>
      <c r="AT131" s="102"/>
    </row>
    <row r="132" spans="2:46" s="99" customFormat="1" x14ac:dyDescent="0.25">
      <c r="B132" s="100"/>
      <c r="C132" s="100"/>
      <c r="D132" s="101"/>
      <c r="E132" s="100"/>
      <c r="H132" s="100"/>
      <c r="I132" s="100"/>
      <c r="J132" s="100"/>
      <c r="K132" s="100"/>
      <c r="L132" s="100"/>
      <c r="M132" s="100"/>
      <c r="V132" s="236"/>
      <c r="W132" s="236"/>
      <c r="X132" s="236"/>
      <c r="Y132" s="236"/>
      <c r="Z132" s="236"/>
      <c r="AA132" s="236"/>
      <c r="AB132" s="236"/>
      <c r="AC132" s="236"/>
      <c r="AD132" s="236"/>
      <c r="AE132" s="102"/>
      <c r="AF132" s="238"/>
      <c r="AG132" s="238"/>
      <c r="AH132" s="238"/>
      <c r="AI132" s="102"/>
      <c r="AJ132" s="102"/>
      <c r="AK132" s="102"/>
      <c r="AL132" s="102"/>
      <c r="AM132" s="102"/>
      <c r="AN132" s="102"/>
      <c r="AO132" s="102"/>
      <c r="AP132" s="102"/>
      <c r="AQ132" s="102"/>
      <c r="AR132" s="102"/>
      <c r="AS132" s="102"/>
      <c r="AT132" s="102"/>
    </row>
    <row r="133" spans="2:46" s="99" customFormat="1" x14ac:dyDescent="0.25">
      <c r="B133" s="100"/>
      <c r="C133" s="100"/>
      <c r="D133" s="101"/>
      <c r="E133" s="100"/>
      <c r="H133" s="100"/>
      <c r="I133" s="100"/>
      <c r="J133" s="100"/>
      <c r="K133" s="100"/>
      <c r="L133" s="100"/>
      <c r="M133" s="100"/>
      <c r="V133" s="236"/>
      <c r="W133" s="236"/>
      <c r="X133" s="236"/>
      <c r="Y133" s="236"/>
      <c r="Z133" s="236"/>
      <c r="AA133" s="236"/>
      <c r="AB133" s="236"/>
      <c r="AC133" s="236"/>
      <c r="AD133" s="236"/>
      <c r="AE133" s="102"/>
      <c r="AF133" s="238"/>
      <c r="AG133" s="238"/>
      <c r="AH133" s="238"/>
      <c r="AI133" s="102"/>
      <c r="AJ133" s="102"/>
      <c r="AK133" s="102"/>
      <c r="AL133" s="102"/>
      <c r="AM133" s="102"/>
      <c r="AN133" s="102"/>
      <c r="AO133" s="102"/>
      <c r="AP133" s="102"/>
      <c r="AQ133" s="102"/>
      <c r="AR133" s="102"/>
      <c r="AS133" s="102"/>
      <c r="AT133" s="102"/>
    </row>
    <row r="134" spans="2:46" s="99" customFormat="1" x14ac:dyDescent="0.25">
      <c r="B134" s="100"/>
      <c r="C134" s="100"/>
      <c r="D134" s="101"/>
      <c r="E134" s="100"/>
      <c r="H134" s="100"/>
      <c r="I134" s="100"/>
      <c r="J134" s="100"/>
      <c r="K134" s="100"/>
      <c r="L134" s="100"/>
      <c r="M134" s="100"/>
      <c r="V134" s="236"/>
      <c r="W134" s="236"/>
      <c r="X134" s="236"/>
      <c r="Y134" s="236"/>
      <c r="Z134" s="236"/>
      <c r="AA134" s="236"/>
      <c r="AB134" s="236"/>
      <c r="AC134" s="236"/>
      <c r="AD134" s="236"/>
      <c r="AE134" s="102"/>
      <c r="AF134" s="238"/>
      <c r="AG134" s="238"/>
      <c r="AH134" s="238"/>
      <c r="AI134" s="102"/>
      <c r="AJ134" s="102"/>
      <c r="AK134" s="102"/>
      <c r="AL134" s="102"/>
      <c r="AM134" s="102"/>
      <c r="AN134" s="102"/>
      <c r="AO134" s="102"/>
      <c r="AP134" s="102"/>
      <c r="AQ134" s="102"/>
      <c r="AR134" s="102"/>
      <c r="AS134" s="102"/>
      <c r="AT134" s="102"/>
    </row>
    <row r="135" spans="2:46" s="99" customFormat="1" x14ac:dyDescent="0.25">
      <c r="B135" s="100"/>
      <c r="C135" s="100"/>
      <c r="D135" s="101"/>
      <c r="E135" s="100"/>
      <c r="H135" s="100"/>
      <c r="I135" s="100"/>
      <c r="J135" s="100"/>
      <c r="K135" s="100"/>
      <c r="L135" s="100"/>
      <c r="M135" s="100"/>
      <c r="V135" s="236"/>
      <c r="W135" s="236"/>
      <c r="X135" s="236"/>
      <c r="Y135" s="236"/>
      <c r="Z135" s="236"/>
      <c r="AA135" s="236"/>
      <c r="AB135" s="236"/>
      <c r="AC135" s="236"/>
      <c r="AD135" s="236"/>
      <c r="AE135" s="102"/>
      <c r="AF135" s="238"/>
      <c r="AG135" s="238"/>
      <c r="AH135" s="238"/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102"/>
    </row>
    <row r="136" spans="2:46" s="99" customFormat="1" x14ac:dyDescent="0.25">
      <c r="B136" s="100"/>
      <c r="C136" s="100"/>
      <c r="D136" s="101"/>
      <c r="E136" s="100"/>
      <c r="H136" s="100"/>
      <c r="I136" s="100"/>
      <c r="J136" s="100"/>
      <c r="K136" s="100"/>
      <c r="L136" s="100"/>
      <c r="M136" s="100"/>
      <c r="V136" s="236"/>
      <c r="W136" s="236"/>
      <c r="X136" s="236"/>
      <c r="Y136" s="236"/>
      <c r="Z136" s="236"/>
      <c r="AA136" s="236"/>
      <c r="AB136" s="236"/>
      <c r="AC136" s="236"/>
      <c r="AD136" s="236"/>
      <c r="AE136" s="102"/>
      <c r="AF136" s="238"/>
      <c r="AG136" s="238"/>
      <c r="AH136" s="238"/>
      <c r="AI136" s="102"/>
      <c r="AJ136" s="102"/>
      <c r="AK136" s="102"/>
      <c r="AL136" s="102"/>
      <c r="AM136" s="102"/>
      <c r="AN136" s="102"/>
      <c r="AO136" s="102"/>
      <c r="AP136" s="102"/>
      <c r="AQ136" s="102"/>
      <c r="AR136" s="102"/>
      <c r="AS136" s="102"/>
      <c r="AT136" s="102"/>
    </row>
    <row r="137" spans="2:46" s="99" customFormat="1" x14ac:dyDescent="0.25">
      <c r="B137" s="100"/>
      <c r="C137" s="100"/>
      <c r="D137" s="101"/>
      <c r="E137" s="100"/>
      <c r="H137" s="100"/>
      <c r="I137" s="100"/>
      <c r="J137" s="100"/>
      <c r="K137" s="100"/>
      <c r="L137" s="100"/>
      <c r="M137" s="100"/>
      <c r="V137" s="236"/>
      <c r="W137" s="236"/>
      <c r="X137" s="236"/>
      <c r="Y137" s="236"/>
      <c r="Z137" s="236"/>
      <c r="AA137" s="236"/>
      <c r="AB137" s="236"/>
      <c r="AC137" s="236"/>
      <c r="AD137" s="236"/>
      <c r="AE137" s="102"/>
      <c r="AF137" s="238"/>
      <c r="AG137" s="238"/>
      <c r="AH137" s="238"/>
      <c r="AI137" s="102"/>
      <c r="AJ137" s="102"/>
      <c r="AK137" s="102"/>
      <c r="AL137" s="102"/>
      <c r="AM137" s="102"/>
      <c r="AN137" s="102"/>
      <c r="AO137" s="102"/>
      <c r="AP137" s="102"/>
      <c r="AQ137" s="102"/>
      <c r="AR137" s="102"/>
      <c r="AS137" s="102"/>
      <c r="AT137" s="102"/>
    </row>
    <row r="138" spans="2:46" s="99" customFormat="1" x14ac:dyDescent="0.25">
      <c r="B138" s="100"/>
      <c r="C138" s="100"/>
      <c r="D138" s="101"/>
      <c r="E138" s="100"/>
      <c r="H138" s="100"/>
      <c r="I138" s="100"/>
      <c r="J138" s="100"/>
      <c r="K138" s="100"/>
      <c r="L138" s="100"/>
      <c r="M138" s="100"/>
      <c r="V138" s="236"/>
      <c r="W138" s="236"/>
      <c r="X138" s="236"/>
      <c r="Y138" s="236"/>
      <c r="Z138" s="236"/>
      <c r="AA138" s="236"/>
      <c r="AB138" s="236"/>
      <c r="AC138" s="236"/>
      <c r="AD138" s="236"/>
      <c r="AE138" s="102"/>
      <c r="AF138" s="238"/>
      <c r="AG138" s="238"/>
      <c r="AH138" s="238"/>
      <c r="AI138" s="102"/>
      <c r="AJ138" s="102"/>
      <c r="AK138" s="102"/>
      <c r="AL138" s="102"/>
      <c r="AM138" s="102"/>
      <c r="AN138" s="102"/>
      <c r="AO138" s="102"/>
      <c r="AP138" s="102"/>
      <c r="AQ138" s="102"/>
      <c r="AR138" s="102"/>
      <c r="AS138" s="102"/>
      <c r="AT138" s="102"/>
    </row>
    <row r="139" spans="2:46" s="99" customFormat="1" x14ac:dyDescent="0.25">
      <c r="B139" s="100"/>
      <c r="C139" s="100"/>
      <c r="D139" s="101"/>
      <c r="E139" s="100"/>
      <c r="H139" s="100"/>
      <c r="I139" s="100"/>
      <c r="J139" s="100"/>
      <c r="K139" s="100"/>
      <c r="L139" s="100"/>
      <c r="M139" s="100"/>
      <c r="V139" s="236"/>
      <c r="W139" s="236"/>
      <c r="X139" s="236"/>
      <c r="Y139" s="236"/>
      <c r="Z139" s="236"/>
      <c r="AA139" s="236"/>
      <c r="AB139" s="236"/>
      <c r="AC139" s="236"/>
      <c r="AD139" s="236"/>
      <c r="AE139" s="102"/>
      <c r="AF139" s="238"/>
      <c r="AG139" s="238"/>
      <c r="AH139" s="238"/>
      <c r="AI139" s="102"/>
      <c r="AJ139" s="102"/>
      <c r="AK139" s="102"/>
      <c r="AL139" s="102"/>
      <c r="AM139" s="102"/>
      <c r="AN139" s="102"/>
      <c r="AO139" s="102"/>
      <c r="AP139" s="102"/>
      <c r="AQ139" s="102"/>
      <c r="AR139" s="102"/>
      <c r="AS139" s="102"/>
      <c r="AT139" s="102"/>
    </row>
    <row r="140" spans="2:46" s="99" customFormat="1" x14ac:dyDescent="0.25">
      <c r="B140" s="100"/>
      <c r="C140" s="100"/>
      <c r="D140" s="101"/>
      <c r="E140" s="100"/>
      <c r="H140" s="100"/>
      <c r="I140" s="100"/>
      <c r="J140" s="100"/>
      <c r="K140" s="100"/>
      <c r="L140" s="100"/>
      <c r="M140" s="100"/>
      <c r="V140" s="236"/>
      <c r="W140" s="236"/>
      <c r="X140" s="236"/>
      <c r="Y140" s="236"/>
      <c r="Z140" s="236"/>
      <c r="AA140" s="236"/>
      <c r="AB140" s="236"/>
      <c r="AC140" s="236"/>
      <c r="AD140" s="236"/>
      <c r="AE140" s="102"/>
      <c r="AF140" s="238"/>
      <c r="AG140" s="238"/>
      <c r="AH140" s="238"/>
      <c r="AI140" s="102"/>
      <c r="AJ140" s="102"/>
      <c r="AK140" s="102"/>
      <c r="AL140" s="102"/>
      <c r="AM140" s="102"/>
      <c r="AN140" s="102"/>
      <c r="AO140" s="102"/>
      <c r="AP140" s="102"/>
      <c r="AQ140" s="102"/>
      <c r="AR140" s="102"/>
      <c r="AS140" s="102"/>
      <c r="AT140" s="102"/>
    </row>
    <row r="141" spans="2:46" s="99" customFormat="1" x14ac:dyDescent="0.25">
      <c r="B141" s="100"/>
      <c r="C141" s="100"/>
      <c r="D141" s="101"/>
      <c r="E141" s="100"/>
      <c r="H141" s="100"/>
      <c r="I141" s="100"/>
      <c r="J141" s="100"/>
      <c r="K141" s="100"/>
      <c r="L141" s="100"/>
      <c r="M141" s="100"/>
      <c r="V141" s="236"/>
      <c r="W141" s="236"/>
      <c r="X141" s="236"/>
      <c r="Y141" s="236"/>
      <c r="Z141" s="236"/>
      <c r="AA141" s="236"/>
      <c r="AB141" s="236"/>
      <c r="AC141" s="236"/>
      <c r="AD141" s="236"/>
      <c r="AE141" s="102"/>
      <c r="AF141" s="238"/>
      <c r="AG141" s="238"/>
      <c r="AH141" s="238"/>
      <c r="AI141" s="102"/>
      <c r="AJ141" s="102"/>
      <c r="AK141" s="102"/>
      <c r="AL141" s="102"/>
      <c r="AM141" s="102"/>
      <c r="AN141" s="102"/>
      <c r="AO141" s="102"/>
      <c r="AP141" s="102"/>
      <c r="AQ141" s="102"/>
      <c r="AR141" s="102"/>
      <c r="AS141" s="102"/>
      <c r="AT141" s="102"/>
    </row>
    <row r="142" spans="2:46" s="99" customFormat="1" x14ac:dyDescent="0.25">
      <c r="B142" s="100"/>
      <c r="C142" s="100"/>
      <c r="D142" s="101"/>
      <c r="E142" s="100"/>
      <c r="H142" s="100"/>
      <c r="I142" s="100"/>
      <c r="J142" s="100"/>
      <c r="K142" s="100"/>
      <c r="L142" s="100"/>
      <c r="M142" s="100"/>
      <c r="V142" s="236"/>
      <c r="W142" s="236"/>
      <c r="X142" s="236"/>
      <c r="Y142" s="236"/>
      <c r="Z142" s="236"/>
      <c r="AA142" s="236"/>
      <c r="AB142" s="236"/>
      <c r="AC142" s="236"/>
      <c r="AD142" s="236"/>
      <c r="AE142" s="102"/>
      <c r="AF142" s="238"/>
      <c r="AG142" s="238"/>
      <c r="AH142" s="238"/>
      <c r="AI142" s="102"/>
      <c r="AJ142" s="102"/>
      <c r="AK142" s="102"/>
      <c r="AL142" s="102"/>
      <c r="AM142" s="102"/>
      <c r="AN142" s="102"/>
      <c r="AO142" s="102"/>
      <c r="AP142" s="102"/>
      <c r="AQ142" s="102"/>
      <c r="AR142" s="102"/>
      <c r="AS142" s="102"/>
      <c r="AT142" s="102"/>
    </row>
    <row r="143" spans="2:46" s="99" customFormat="1" x14ac:dyDescent="0.25">
      <c r="B143" s="100"/>
      <c r="C143" s="100"/>
      <c r="D143" s="101"/>
      <c r="E143" s="100"/>
      <c r="H143" s="100"/>
      <c r="I143" s="100"/>
      <c r="J143" s="100"/>
      <c r="K143" s="100"/>
      <c r="L143" s="100"/>
      <c r="M143" s="100"/>
      <c r="V143" s="236"/>
      <c r="W143" s="236"/>
      <c r="X143" s="236"/>
      <c r="Y143" s="236"/>
      <c r="Z143" s="236"/>
      <c r="AA143" s="236"/>
      <c r="AB143" s="236"/>
      <c r="AC143" s="236"/>
      <c r="AD143" s="236"/>
      <c r="AE143" s="102"/>
      <c r="AF143" s="238"/>
      <c r="AG143" s="238"/>
      <c r="AH143" s="238"/>
      <c r="AI143" s="102"/>
      <c r="AJ143" s="102"/>
      <c r="AK143" s="102"/>
      <c r="AL143" s="102"/>
      <c r="AM143" s="102"/>
      <c r="AN143" s="102"/>
      <c r="AO143" s="102"/>
      <c r="AP143" s="102"/>
      <c r="AQ143" s="102"/>
      <c r="AR143" s="102"/>
      <c r="AS143" s="102"/>
      <c r="AT143" s="102"/>
    </row>
    <row r="144" spans="2:46" s="99" customFormat="1" x14ac:dyDescent="0.25">
      <c r="B144" s="100"/>
      <c r="C144" s="100"/>
      <c r="D144" s="101"/>
      <c r="E144" s="100"/>
      <c r="H144" s="100"/>
      <c r="I144" s="100"/>
      <c r="J144" s="100"/>
      <c r="K144" s="100"/>
      <c r="L144" s="100"/>
      <c r="M144" s="100"/>
      <c r="V144" s="236"/>
      <c r="W144" s="236"/>
      <c r="X144" s="236"/>
      <c r="Y144" s="236"/>
      <c r="Z144" s="236"/>
      <c r="AA144" s="236"/>
      <c r="AB144" s="236"/>
      <c r="AC144" s="236"/>
      <c r="AD144" s="236"/>
      <c r="AE144" s="102"/>
      <c r="AF144" s="238"/>
      <c r="AG144" s="238"/>
      <c r="AH144" s="238"/>
      <c r="AI144" s="102"/>
      <c r="AJ144" s="102"/>
      <c r="AK144" s="102"/>
      <c r="AL144" s="102"/>
      <c r="AM144" s="102"/>
      <c r="AN144" s="102"/>
      <c r="AO144" s="102"/>
      <c r="AP144" s="102"/>
      <c r="AQ144" s="102"/>
      <c r="AR144" s="102"/>
      <c r="AS144" s="102"/>
      <c r="AT144" s="102"/>
    </row>
    <row r="145" spans="2:46" s="99" customFormat="1" x14ac:dyDescent="0.25">
      <c r="B145" s="100"/>
      <c r="C145" s="100"/>
      <c r="D145" s="101"/>
      <c r="E145" s="100"/>
      <c r="H145" s="100"/>
      <c r="I145" s="100"/>
      <c r="J145" s="100"/>
      <c r="K145" s="100"/>
      <c r="L145" s="100"/>
      <c r="M145" s="100"/>
      <c r="V145" s="236"/>
      <c r="W145" s="236"/>
      <c r="X145" s="236"/>
      <c r="Y145" s="236"/>
      <c r="Z145" s="236"/>
      <c r="AA145" s="236"/>
      <c r="AB145" s="236"/>
      <c r="AC145" s="236"/>
      <c r="AD145" s="236"/>
      <c r="AE145" s="102"/>
      <c r="AF145" s="238"/>
      <c r="AG145" s="238"/>
      <c r="AH145" s="238"/>
      <c r="AI145" s="102"/>
      <c r="AJ145" s="102"/>
      <c r="AK145" s="102"/>
      <c r="AL145" s="102"/>
      <c r="AM145" s="102"/>
      <c r="AN145" s="102"/>
      <c r="AO145" s="102"/>
      <c r="AP145" s="102"/>
      <c r="AQ145" s="102"/>
      <c r="AR145" s="102"/>
      <c r="AS145" s="102"/>
      <c r="AT145" s="102"/>
    </row>
    <row r="146" spans="2:46" s="99" customFormat="1" x14ac:dyDescent="0.25">
      <c r="B146" s="100"/>
      <c r="C146" s="100"/>
      <c r="D146" s="101"/>
      <c r="E146" s="100"/>
      <c r="H146" s="100"/>
      <c r="I146" s="100"/>
      <c r="J146" s="100"/>
      <c r="K146" s="100"/>
      <c r="L146" s="100"/>
      <c r="M146" s="100"/>
      <c r="V146" s="236"/>
      <c r="W146" s="236"/>
      <c r="X146" s="236"/>
      <c r="Y146" s="236"/>
      <c r="Z146" s="236"/>
      <c r="AA146" s="236"/>
      <c r="AB146" s="236"/>
      <c r="AC146" s="236"/>
      <c r="AD146" s="236"/>
      <c r="AE146" s="102"/>
      <c r="AF146" s="238"/>
      <c r="AG146" s="238"/>
      <c r="AH146" s="238"/>
      <c r="AI146" s="102"/>
      <c r="AJ146" s="102"/>
      <c r="AK146" s="102"/>
      <c r="AL146" s="102"/>
      <c r="AM146" s="102"/>
      <c r="AN146" s="102"/>
      <c r="AO146" s="102"/>
      <c r="AP146" s="102"/>
      <c r="AQ146" s="102"/>
      <c r="AR146" s="102"/>
      <c r="AS146" s="102"/>
      <c r="AT146" s="102"/>
    </row>
    <row r="147" spans="2:46" s="99" customFormat="1" x14ac:dyDescent="0.25">
      <c r="B147" s="100"/>
      <c r="C147" s="100"/>
      <c r="D147" s="101"/>
      <c r="E147" s="100"/>
      <c r="H147" s="100"/>
      <c r="I147" s="100"/>
      <c r="J147" s="100"/>
      <c r="K147" s="100"/>
      <c r="L147" s="100"/>
      <c r="M147" s="100"/>
      <c r="V147" s="236"/>
      <c r="W147" s="236"/>
      <c r="X147" s="236"/>
      <c r="Y147" s="236"/>
      <c r="Z147" s="236"/>
      <c r="AA147" s="236"/>
      <c r="AB147" s="236"/>
      <c r="AC147" s="236"/>
      <c r="AD147" s="236"/>
      <c r="AE147" s="102"/>
      <c r="AF147" s="238"/>
      <c r="AG147" s="238"/>
      <c r="AH147" s="238"/>
      <c r="AI147" s="102"/>
      <c r="AJ147" s="102"/>
      <c r="AK147" s="102"/>
      <c r="AL147" s="102"/>
      <c r="AM147" s="102"/>
      <c r="AN147" s="102"/>
      <c r="AO147" s="102"/>
      <c r="AP147" s="102"/>
      <c r="AQ147" s="102"/>
      <c r="AR147" s="102"/>
      <c r="AS147" s="102"/>
      <c r="AT147" s="102"/>
    </row>
    <row r="148" spans="2:46" s="99" customFormat="1" x14ac:dyDescent="0.25">
      <c r="B148" s="100"/>
      <c r="C148" s="100"/>
      <c r="D148" s="101"/>
      <c r="E148" s="100"/>
      <c r="H148" s="100"/>
      <c r="I148" s="100"/>
      <c r="J148" s="100"/>
      <c r="K148" s="100"/>
      <c r="L148" s="100"/>
      <c r="M148" s="100"/>
      <c r="V148" s="236"/>
      <c r="W148" s="236"/>
      <c r="X148" s="236"/>
      <c r="Y148" s="236"/>
      <c r="Z148" s="236"/>
      <c r="AA148" s="236"/>
      <c r="AB148" s="236"/>
      <c r="AC148" s="236"/>
      <c r="AD148" s="236"/>
      <c r="AE148" s="102"/>
      <c r="AF148" s="238"/>
      <c r="AG148" s="238"/>
      <c r="AH148" s="238"/>
      <c r="AI148" s="102"/>
      <c r="AJ148" s="102"/>
      <c r="AK148" s="102"/>
      <c r="AL148" s="102"/>
      <c r="AM148" s="102"/>
      <c r="AN148" s="102"/>
      <c r="AO148" s="102"/>
      <c r="AP148" s="102"/>
      <c r="AQ148" s="102"/>
      <c r="AR148" s="102"/>
      <c r="AS148" s="102"/>
      <c r="AT148" s="102"/>
    </row>
    <row r="149" spans="2:46" s="99" customFormat="1" x14ac:dyDescent="0.25">
      <c r="B149" s="100"/>
      <c r="C149" s="100"/>
      <c r="D149" s="101"/>
      <c r="E149" s="100"/>
      <c r="H149" s="100"/>
      <c r="I149" s="100"/>
      <c r="J149" s="100"/>
      <c r="K149" s="100"/>
      <c r="L149" s="100"/>
      <c r="M149" s="100"/>
      <c r="V149" s="236"/>
      <c r="W149" s="236"/>
      <c r="X149" s="236"/>
      <c r="Y149" s="236"/>
      <c r="Z149" s="236"/>
      <c r="AA149" s="236"/>
      <c r="AB149" s="236"/>
      <c r="AC149" s="236"/>
      <c r="AD149" s="236"/>
      <c r="AE149" s="102"/>
      <c r="AF149" s="238"/>
      <c r="AG149" s="238"/>
      <c r="AH149" s="238"/>
      <c r="AI149" s="102"/>
      <c r="AJ149" s="102"/>
      <c r="AK149" s="102"/>
      <c r="AL149" s="102"/>
      <c r="AM149" s="102"/>
      <c r="AN149" s="102"/>
      <c r="AO149" s="102"/>
      <c r="AP149" s="102"/>
      <c r="AQ149" s="102"/>
      <c r="AR149" s="102"/>
      <c r="AS149" s="102"/>
      <c r="AT149" s="102"/>
    </row>
    <row r="150" spans="2:46" s="99" customFormat="1" x14ac:dyDescent="0.25">
      <c r="B150" s="100"/>
      <c r="C150" s="100"/>
      <c r="D150" s="101"/>
      <c r="E150" s="100"/>
      <c r="H150" s="100"/>
      <c r="I150" s="100"/>
      <c r="J150" s="100"/>
      <c r="K150" s="100"/>
      <c r="L150" s="100"/>
      <c r="M150" s="100"/>
      <c r="V150" s="236"/>
      <c r="W150" s="236"/>
      <c r="X150" s="236"/>
      <c r="Y150" s="236"/>
      <c r="Z150" s="236"/>
      <c r="AA150" s="236"/>
      <c r="AB150" s="236"/>
      <c r="AC150" s="236"/>
      <c r="AD150" s="236"/>
      <c r="AE150" s="102"/>
      <c r="AF150" s="238"/>
      <c r="AG150" s="238"/>
      <c r="AH150" s="238"/>
      <c r="AI150" s="102"/>
      <c r="AJ150" s="102"/>
      <c r="AK150" s="102"/>
      <c r="AL150" s="102"/>
      <c r="AM150" s="102"/>
      <c r="AN150" s="102"/>
      <c r="AO150" s="102"/>
      <c r="AP150" s="102"/>
      <c r="AQ150" s="102"/>
      <c r="AR150" s="102"/>
      <c r="AS150" s="102"/>
      <c r="AT150" s="102"/>
    </row>
    <row r="151" spans="2:46" s="99" customFormat="1" x14ac:dyDescent="0.25">
      <c r="B151" s="100"/>
      <c r="C151" s="100"/>
      <c r="D151" s="101"/>
      <c r="E151" s="100"/>
      <c r="H151" s="100"/>
      <c r="I151" s="100"/>
      <c r="J151" s="100"/>
      <c r="K151" s="100"/>
      <c r="L151" s="100"/>
      <c r="M151" s="100"/>
      <c r="V151" s="236"/>
      <c r="W151" s="236"/>
      <c r="X151" s="236"/>
      <c r="Y151" s="236"/>
      <c r="Z151" s="236"/>
      <c r="AA151" s="236"/>
      <c r="AB151" s="236"/>
      <c r="AC151" s="236"/>
      <c r="AD151" s="236"/>
      <c r="AE151" s="102"/>
      <c r="AF151" s="238"/>
      <c r="AG151" s="238"/>
      <c r="AH151" s="238"/>
      <c r="AI151" s="102"/>
      <c r="AJ151" s="102"/>
      <c r="AK151" s="102"/>
      <c r="AL151" s="102"/>
      <c r="AM151" s="102"/>
      <c r="AN151" s="102"/>
      <c r="AO151" s="102"/>
      <c r="AP151" s="102"/>
      <c r="AQ151" s="102"/>
      <c r="AR151" s="102"/>
      <c r="AS151" s="102"/>
      <c r="AT151" s="102"/>
    </row>
    <row r="152" spans="2:46" s="99" customFormat="1" x14ac:dyDescent="0.25">
      <c r="B152" s="100"/>
      <c r="C152" s="100"/>
      <c r="D152" s="101"/>
      <c r="E152" s="100"/>
      <c r="H152" s="100"/>
      <c r="I152" s="100"/>
      <c r="J152" s="100"/>
      <c r="K152" s="100"/>
      <c r="L152" s="100"/>
      <c r="M152" s="100"/>
      <c r="V152" s="236"/>
      <c r="W152" s="236"/>
      <c r="X152" s="236"/>
      <c r="Y152" s="236"/>
      <c r="Z152" s="236"/>
      <c r="AA152" s="236"/>
      <c r="AB152" s="236"/>
      <c r="AC152" s="236"/>
      <c r="AD152" s="236"/>
      <c r="AE152" s="102"/>
      <c r="AF152" s="238"/>
      <c r="AG152" s="238"/>
      <c r="AH152" s="238"/>
      <c r="AI152" s="102"/>
      <c r="AJ152" s="102"/>
      <c r="AK152" s="102"/>
      <c r="AL152" s="102"/>
      <c r="AM152" s="102"/>
      <c r="AN152" s="102"/>
      <c r="AO152" s="102"/>
      <c r="AP152" s="102"/>
      <c r="AQ152" s="102"/>
      <c r="AR152" s="102"/>
      <c r="AS152" s="102"/>
      <c r="AT152" s="102"/>
    </row>
    <row r="153" spans="2:46" s="99" customFormat="1" x14ac:dyDescent="0.25">
      <c r="B153" s="100"/>
      <c r="C153" s="100"/>
      <c r="D153" s="101"/>
      <c r="E153" s="100"/>
      <c r="H153" s="100"/>
      <c r="I153" s="100"/>
      <c r="J153" s="100"/>
      <c r="K153" s="100"/>
      <c r="L153" s="100"/>
      <c r="M153" s="100"/>
      <c r="V153" s="236"/>
      <c r="W153" s="236"/>
      <c r="X153" s="236"/>
      <c r="Y153" s="236"/>
      <c r="Z153" s="236"/>
      <c r="AA153" s="236"/>
      <c r="AB153" s="236"/>
      <c r="AC153" s="236"/>
      <c r="AD153" s="236"/>
      <c r="AE153" s="102"/>
      <c r="AF153" s="238"/>
      <c r="AG153" s="238"/>
      <c r="AH153" s="238"/>
      <c r="AI153" s="102"/>
      <c r="AJ153" s="102"/>
      <c r="AK153" s="102"/>
      <c r="AL153" s="102"/>
      <c r="AM153" s="102"/>
      <c r="AN153" s="102"/>
      <c r="AO153" s="102"/>
      <c r="AP153" s="102"/>
      <c r="AQ153" s="102"/>
      <c r="AR153" s="102"/>
      <c r="AS153" s="102"/>
      <c r="AT153" s="102"/>
    </row>
    <row r="154" spans="2:46" s="99" customFormat="1" x14ac:dyDescent="0.25">
      <c r="B154" s="100"/>
      <c r="C154" s="100"/>
      <c r="D154" s="101"/>
      <c r="E154" s="100"/>
      <c r="H154" s="100"/>
      <c r="I154" s="100"/>
      <c r="J154" s="100"/>
      <c r="K154" s="100"/>
      <c r="L154" s="100"/>
      <c r="M154" s="100"/>
      <c r="V154" s="236"/>
      <c r="W154" s="236"/>
      <c r="X154" s="236"/>
      <c r="Y154" s="236"/>
      <c r="Z154" s="236"/>
      <c r="AA154" s="236"/>
      <c r="AB154" s="236"/>
      <c r="AC154" s="236"/>
      <c r="AD154" s="236"/>
      <c r="AE154" s="102"/>
      <c r="AF154" s="238"/>
      <c r="AG154" s="238"/>
      <c r="AH154" s="238"/>
      <c r="AI154" s="102"/>
      <c r="AJ154" s="102"/>
      <c r="AK154" s="102"/>
      <c r="AL154" s="102"/>
      <c r="AM154" s="102"/>
      <c r="AN154" s="102"/>
      <c r="AO154" s="102"/>
      <c r="AP154" s="102"/>
      <c r="AQ154" s="102"/>
      <c r="AR154" s="102"/>
      <c r="AS154" s="102"/>
      <c r="AT154" s="102"/>
    </row>
    <row r="155" spans="2:46" s="99" customFormat="1" x14ac:dyDescent="0.25">
      <c r="B155" s="100"/>
      <c r="C155" s="100"/>
      <c r="D155" s="101"/>
      <c r="E155" s="100"/>
      <c r="H155" s="100"/>
      <c r="I155" s="100"/>
      <c r="J155" s="100"/>
      <c r="K155" s="100"/>
      <c r="L155" s="100"/>
      <c r="M155" s="100"/>
      <c r="V155" s="236"/>
      <c r="W155" s="236"/>
      <c r="X155" s="236"/>
      <c r="Y155" s="236"/>
      <c r="Z155" s="236"/>
      <c r="AA155" s="236"/>
      <c r="AB155" s="236"/>
      <c r="AC155" s="236"/>
      <c r="AD155" s="236"/>
      <c r="AE155" s="102"/>
      <c r="AF155" s="238"/>
      <c r="AG155" s="238"/>
      <c r="AH155" s="238"/>
      <c r="AI155" s="102"/>
      <c r="AJ155" s="102"/>
      <c r="AK155" s="102"/>
      <c r="AL155" s="102"/>
      <c r="AM155" s="102"/>
      <c r="AN155" s="102"/>
      <c r="AO155" s="102"/>
      <c r="AP155" s="102"/>
      <c r="AQ155" s="102"/>
      <c r="AR155" s="102"/>
      <c r="AS155" s="102"/>
      <c r="AT155" s="102"/>
    </row>
    <row r="156" spans="2:46" s="99" customFormat="1" x14ac:dyDescent="0.25">
      <c r="B156" s="100"/>
      <c r="C156" s="100"/>
      <c r="D156" s="101"/>
      <c r="E156" s="100"/>
      <c r="H156" s="100"/>
      <c r="I156" s="100"/>
      <c r="J156" s="100"/>
      <c r="K156" s="100"/>
      <c r="L156" s="100"/>
      <c r="M156" s="100"/>
      <c r="V156" s="236"/>
      <c r="W156" s="236"/>
      <c r="X156" s="236"/>
      <c r="Y156" s="236"/>
      <c r="Z156" s="236"/>
      <c r="AA156" s="236"/>
      <c r="AB156" s="236"/>
      <c r="AC156" s="236"/>
      <c r="AD156" s="236"/>
      <c r="AE156" s="102"/>
      <c r="AF156" s="238"/>
      <c r="AG156" s="238"/>
      <c r="AH156" s="238"/>
      <c r="AI156" s="102"/>
      <c r="AJ156" s="102"/>
      <c r="AK156" s="102"/>
      <c r="AL156" s="102"/>
      <c r="AM156" s="102"/>
      <c r="AN156" s="102"/>
      <c r="AO156" s="102"/>
      <c r="AP156" s="102"/>
      <c r="AQ156" s="102"/>
      <c r="AR156" s="102"/>
      <c r="AS156" s="102"/>
      <c r="AT156" s="102"/>
    </row>
    <row r="157" spans="2:46" s="99" customFormat="1" x14ac:dyDescent="0.25">
      <c r="B157" s="100"/>
      <c r="C157" s="100"/>
      <c r="D157" s="101"/>
      <c r="E157" s="100"/>
      <c r="H157" s="100"/>
      <c r="I157" s="100"/>
      <c r="J157" s="100"/>
      <c r="K157" s="100"/>
      <c r="L157" s="100"/>
      <c r="M157" s="100"/>
      <c r="V157" s="236"/>
      <c r="W157" s="236"/>
      <c r="X157" s="236"/>
      <c r="Y157" s="236"/>
      <c r="Z157" s="236"/>
      <c r="AA157" s="236"/>
      <c r="AB157" s="236"/>
      <c r="AC157" s="236"/>
      <c r="AD157" s="236"/>
      <c r="AE157" s="102"/>
      <c r="AF157" s="238"/>
      <c r="AG157" s="238"/>
      <c r="AH157" s="238"/>
      <c r="AI157" s="102"/>
      <c r="AJ157" s="102"/>
      <c r="AK157" s="102"/>
      <c r="AL157" s="102"/>
      <c r="AM157" s="102"/>
      <c r="AN157" s="102"/>
      <c r="AO157" s="102"/>
      <c r="AP157" s="102"/>
      <c r="AQ157" s="102"/>
      <c r="AR157" s="102"/>
      <c r="AS157" s="102"/>
      <c r="AT157" s="102"/>
    </row>
    <row r="158" spans="2:46" s="99" customFormat="1" x14ac:dyDescent="0.25">
      <c r="B158" s="100"/>
      <c r="C158" s="100"/>
      <c r="D158" s="101"/>
      <c r="E158" s="100"/>
      <c r="H158" s="100"/>
      <c r="I158" s="100"/>
      <c r="J158" s="100"/>
      <c r="K158" s="100"/>
      <c r="L158" s="100"/>
      <c r="M158" s="100"/>
      <c r="V158" s="236"/>
      <c r="W158" s="236"/>
      <c r="X158" s="236"/>
      <c r="Y158" s="236"/>
      <c r="Z158" s="236"/>
      <c r="AA158" s="236"/>
      <c r="AB158" s="236"/>
      <c r="AC158" s="236"/>
      <c r="AD158" s="236"/>
      <c r="AE158" s="102"/>
      <c r="AF158" s="238"/>
      <c r="AG158" s="238"/>
      <c r="AH158" s="238"/>
      <c r="AI158" s="102"/>
      <c r="AJ158" s="102"/>
      <c r="AK158" s="102"/>
      <c r="AL158" s="102"/>
      <c r="AM158" s="102"/>
      <c r="AN158" s="102"/>
      <c r="AO158" s="102"/>
      <c r="AP158" s="102"/>
      <c r="AQ158" s="102"/>
      <c r="AR158" s="102"/>
      <c r="AS158" s="102"/>
      <c r="AT158" s="102"/>
    </row>
    <row r="159" spans="2:46" s="99" customFormat="1" x14ac:dyDescent="0.25">
      <c r="B159" s="100"/>
      <c r="C159" s="100"/>
      <c r="D159" s="101"/>
      <c r="E159" s="100"/>
      <c r="H159" s="100"/>
      <c r="I159" s="100"/>
      <c r="J159" s="100"/>
      <c r="K159" s="100"/>
      <c r="L159" s="100"/>
      <c r="M159" s="100"/>
      <c r="V159" s="236"/>
      <c r="W159" s="236"/>
      <c r="X159" s="236"/>
      <c r="Y159" s="236"/>
      <c r="Z159" s="236"/>
      <c r="AA159" s="236"/>
      <c r="AB159" s="236"/>
      <c r="AC159" s="236"/>
      <c r="AD159" s="236"/>
      <c r="AE159" s="102"/>
      <c r="AF159" s="238"/>
      <c r="AG159" s="238"/>
      <c r="AH159" s="238"/>
      <c r="AI159" s="102"/>
      <c r="AJ159" s="102"/>
      <c r="AK159" s="102"/>
      <c r="AL159" s="102"/>
      <c r="AM159" s="102"/>
      <c r="AN159" s="102"/>
      <c r="AO159" s="102"/>
      <c r="AP159" s="102"/>
      <c r="AQ159" s="102"/>
      <c r="AR159" s="102"/>
      <c r="AS159" s="102"/>
      <c r="AT159" s="102"/>
    </row>
    <row r="160" spans="2:46" s="99" customFormat="1" x14ac:dyDescent="0.25">
      <c r="B160" s="100"/>
      <c r="C160" s="100"/>
      <c r="D160" s="101"/>
      <c r="E160" s="100"/>
      <c r="H160" s="100"/>
      <c r="I160" s="100"/>
      <c r="J160" s="100"/>
      <c r="K160" s="100"/>
      <c r="L160" s="100"/>
      <c r="M160" s="100"/>
      <c r="V160" s="236"/>
      <c r="W160" s="236"/>
      <c r="X160" s="236"/>
      <c r="Y160" s="236"/>
      <c r="Z160" s="236"/>
      <c r="AA160" s="236"/>
      <c r="AB160" s="236"/>
      <c r="AC160" s="236"/>
      <c r="AD160" s="236"/>
      <c r="AE160" s="102"/>
      <c r="AF160" s="238"/>
      <c r="AG160" s="238"/>
      <c r="AH160" s="238"/>
      <c r="AI160" s="102"/>
      <c r="AJ160" s="102"/>
      <c r="AK160" s="102"/>
      <c r="AL160" s="102"/>
      <c r="AM160" s="102"/>
      <c r="AN160" s="102"/>
      <c r="AO160" s="102"/>
      <c r="AP160" s="102"/>
      <c r="AQ160" s="102"/>
      <c r="AR160" s="102"/>
      <c r="AS160" s="102"/>
      <c r="AT160" s="102"/>
    </row>
    <row r="161" spans="2:46" s="99" customFormat="1" x14ac:dyDescent="0.25">
      <c r="B161" s="100"/>
      <c r="C161" s="100"/>
      <c r="D161" s="101"/>
      <c r="E161" s="100"/>
      <c r="H161" s="100"/>
      <c r="I161" s="100"/>
      <c r="J161" s="100"/>
      <c r="K161" s="100"/>
      <c r="L161" s="100"/>
      <c r="M161" s="100"/>
      <c r="V161" s="236"/>
      <c r="W161" s="236"/>
      <c r="X161" s="236"/>
      <c r="Y161" s="236"/>
      <c r="Z161" s="236"/>
      <c r="AA161" s="236"/>
      <c r="AB161" s="236"/>
      <c r="AC161" s="236"/>
      <c r="AD161" s="236"/>
      <c r="AE161" s="102"/>
      <c r="AF161" s="238"/>
      <c r="AG161" s="238"/>
      <c r="AH161" s="238"/>
      <c r="AI161" s="102"/>
      <c r="AJ161" s="102"/>
      <c r="AK161" s="102"/>
      <c r="AL161" s="102"/>
      <c r="AM161" s="102"/>
      <c r="AN161" s="102"/>
      <c r="AO161" s="102"/>
      <c r="AP161" s="102"/>
      <c r="AQ161" s="102"/>
      <c r="AR161" s="102"/>
      <c r="AS161" s="102"/>
      <c r="AT161" s="102"/>
    </row>
    <row r="162" spans="2:46" s="99" customFormat="1" x14ac:dyDescent="0.25">
      <c r="B162" s="100"/>
      <c r="C162" s="100"/>
      <c r="D162" s="101"/>
      <c r="E162" s="100"/>
      <c r="H162" s="100"/>
      <c r="I162" s="100"/>
      <c r="J162" s="100"/>
      <c r="K162" s="100"/>
      <c r="L162" s="100"/>
      <c r="M162" s="100"/>
      <c r="V162" s="236"/>
      <c r="W162" s="236"/>
      <c r="X162" s="236"/>
      <c r="Y162" s="236"/>
      <c r="Z162" s="236"/>
      <c r="AA162" s="236"/>
      <c r="AB162" s="236"/>
      <c r="AC162" s="236"/>
      <c r="AD162" s="236"/>
      <c r="AE162" s="102"/>
      <c r="AF162" s="238"/>
      <c r="AG162" s="238"/>
      <c r="AH162" s="238"/>
      <c r="AI162" s="102"/>
      <c r="AJ162" s="102"/>
      <c r="AK162" s="102"/>
      <c r="AL162" s="102"/>
      <c r="AM162" s="102"/>
      <c r="AN162" s="102"/>
      <c r="AO162" s="102"/>
      <c r="AP162" s="102"/>
      <c r="AQ162" s="102"/>
      <c r="AR162" s="102"/>
      <c r="AS162" s="102"/>
      <c r="AT162" s="102"/>
    </row>
    <row r="163" spans="2:46" s="99" customFormat="1" x14ac:dyDescent="0.25">
      <c r="B163" s="100"/>
      <c r="C163" s="100"/>
      <c r="D163" s="101"/>
      <c r="E163" s="100"/>
      <c r="H163" s="100"/>
      <c r="I163" s="100"/>
      <c r="J163" s="100"/>
      <c r="K163" s="100"/>
      <c r="L163" s="100"/>
      <c r="M163" s="100"/>
      <c r="V163" s="236"/>
      <c r="W163" s="236"/>
      <c r="X163" s="236"/>
      <c r="Y163" s="236"/>
      <c r="Z163" s="236"/>
      <c r="AA163" s="236"/>
      <c r="AB163" s="236"/>
      <c r="AC163" s="236"/>
      <c r="AD163" s="236"/>
      <c r="AE163" s="102"/>
      <c r="AF163" s="238"/>
      <c r="AG163" s="238"/>
      <c r="AH163" s="238"/>
      <c r="AI163" s="102"/>
      <c r="AJ163" s="102"/>
      <c r="AK163" s="102"/>
      <c r="AL163" s="102"/>
      <c r="AM163" s="102"/>
      <c r="AN163" s="102"/>
      <c r="AO163" s="102"/>
      <c r="AP163" s="102"/>
      <c r="AQ163" s="102"/>
      <c r="AR163" s="102"/>
      <c r="AS163" s="102"/>
      <c r="AT163" s="102"/>
    </row>
    <row r="164" spans="2:46" s="99" customFormat="1" x14ac:dyDescent="0.25">
      <c r="B164" s="100"/>
      <c r="C164" s="100"/>
      <c r="D164" s="101"/>
      <c r="E164" s="100"/>
      <c r="H164" s="100"/>
      <c r="I164" s="100"/>
      <c r="J164" s="100"/>
      <c r="K164" s="100"/>
      <c r="L164" s="100"/>
      <c r="M164" s="100"/>
      <c r="V164" s="236"/>
      <c r="W164" s="236"/>
      <c r="X164" s="236"/>
      <c r="Y164" s="236"/>
      <c r="Z164" s="236"/>
      <c r="AA164" s="236"/>
      <c r="AB164" s="236"/>
      <c r="AC164" s="236"/>
      <c r="AD164" s="236"/>
      <c r="AE164" s="102"/>
      <c r="AF164" s="238"/>
      <c r="AG164" s="238"/>
      <c r="AH164" s="238"/>
      <c r="AI164" s="102"/>
      <c r="AJ164" s="102"/>
      <c r="AK164" s="102"/>
      <c r="AL164" s="102"/>
      <c r="AM164" s="102"/>
      <c r="AN164" s="102"/>
      <c r="AO164" s="102"/>
      <c r="AP164" s="102"/>
      <c r="AQ164" s="102"/>
      <c r="AR164" s="102"/>
      <c r="AS164" s="102"/>
      <c r="AT164" s="102"/>
    </row>
    <row r="165" spans="2:46" s="99" customFormat="1" x14ac:dyDescent="0.25">
      <c r="B165" s="100"/>
      <c r="C165" s="100"/>
      <c r="D165" s="101"/>
      <c r="E165" s="100"/>
      <c r="H165" s="100"/>
      <c r="I165" s="100"/>
      <c r="J165" s="100"/>
      <c r="K165" s="100"/>
      <c r="L165" s="100"/>
      <c r="M165" s="100"/>
      <c r="V165" s="236"/>
      <c r="W165" s="236"/>
      <c r="X165" s="236"/>
      <c r="Y165" s="236"/>
      <c r="Z165" s="236"/>
      <c r="AA165" s="236"/>
      <c r="AB165" s="236"/>
      <c r="AC165" s="236"/>
      <c r="AD165" s="236"/>
      <c r="AE165" s="102"/>
      <c r="AF165" s="238"/>
      <c r="AG165" s="238"/>
      <c r="AH165" s="238"/>
      <c r="AI165" s="102"/>
      <c r="AJ165" s="102"/>
      <c r="AK165" s="102"/>
      <c r="AL165" s="102"/>
      <c r="AM165" s="102"/>
      <c r="AN165" s="102"/>
      <c r="AO165" s="102"/>
      <c r="AP165" s="102"/>
      <c r="AQ165" s="102"/>
      <c r="AR165" s="102"/>
      <c r="AS165" s="102"/>
      <c r="AT165" s="102"/>
    </row>
    <row r="166" spans="2:46" s="99" customFormat="1" x14ac:dyDescent="0.25">
      <c r="B166" s="100"/>
      <c r="C166" s="100"/>
      <c r="D166" s="101"/>
      <c r="E166" s="100"/>
      <c r="H166" s="100"/>
      <c r="I166" s="100"/>
      <c r="J166" s="100"/>
      <c r="K166" s="100"/>
      <c r="L166" s="100"/>
      <c r="M166" s="100"/>
      <c r="V166" s="236"/>
      <c r="W166" s="236"/>
      <c r="X166" s="236"/>
      <c r="Y166" s="236"/>
      <c r="Z166" s="236"/>
      <c r="AA166" s="236"/>
      <c r="AB166" s="236"/>
      <c r="AC166" s="236"/>
      <c r="AD166" s="236"/>
      <c r="AE166" s="102"/>
      <c r="AF166" s="238"/>
      <c r="AG166" s="238"/>
      <c r="AH166" s="238"/>
      <c r="AI166" s="102"/>
      <c r="AJ166" s="102"/>
      <c r="AK166" s="102"/>
      <c r="AL166" s="102"/>
      <c r="AM166" s="102"/>
      <c r="AN166" s="102"/>
      <c r="AO166" s="102"/>
      <c r="AP166" s="102"/>
      <c r="AQ166" s="102"/>
      <c r="AR166" s="102"/>
      <c r="AS166" s="102"/>
      <c r="AT166" s="102"/>
    </row>
    <row r="167" spans="2:46" s="99" customFormat="1" x14ac:dyDescent="0.25">
      <c r="B167" s="100"/>
      <c r="C167" s="100"/>
      <c r="D167" s="101"/>
      <c r="E167" s="100"/>
      <c r="H167" s="100"/>
      <c r="I167" s="100"/>
      <c r="J167" s="100"/>
      <c r="K167" s="100"/>
      <c r="L167" s="100"/>
      <c r="M167" s="100"/>
      <c r="V167" s="236"/>
      <c r="W167" s="236"/>
      <c r="X167" s="236"/>
      <c r="Y167" s="236"/>
      <c r="Z167" s="236"/>
      <c r="AA167" s="236"/>
      <c r="AB167" s="236"/>
      <c r="AC167" s="236"/>
      <c r="AD167" s="236"/>
      <c r="AE167" s="102"/>
      <c r="AF167" s="238"/>
      <c r="AG167" s="238"/>
      <c r="AH167" s="238"/>
      <c r="AI167" s="102"/>
      <c r="AJ167" s="102"/>
      <c r="AK167" s="102"/>
      <c r="AL167" s="102"/>
      <c r="AM167" s="102"/>
      <c r="AN167" s="102"/>
      <c r="AO167" s="102"/>
      <c r="AP167" s="102"/>
      <c r="AQ167" s="102"/>
      <c r="AR167" s="102"/>
      <c r="AS167" s="102"/>
      <c r="AT167" s="102"/>
    </row>
    <row r="168" spans="2:46" s="99" customFormat="1" x14ac:dyDescent="0.25">
      <c r="B168" s="100"/>
      <c r="C168" s="100"/>
      <c r="D168" s="101"/>
      <c r="E168" s="100"/>
      <c r="H168" s="100"/>
      <c r="I168" s="100"/>
      <c r="J168" s="100"/>
      <c r="K168" s="100"/>
      <c r="L168" s="100"/>
      <c r="M168" s="100"/>
      <c r="V168" s="236"/>
      <c r="W168" s="236"/>
      <c r="X168" s="236"/>
      <c r="Y168" s="236"/>
      <c r="Z168" s="236"/>
      <c r="AA168" s="236"/>
      <c r="AB168" s="236"/>
      <c r="AC168" s="236"/>
      <c r="AD168" s="236"/>
      <c r="AE168" s="102"/>
      <c r="AF168" s="238"/>
      <c r="AG168" s="238"/>
      <c r="AH168" s="238"/>
      <c r="AI168" s="102"/>
      <c r="AJ168" s="102"/>
      <c r="AK168" s="102"/>
      <c r="AL168" s="102"/>
      <c r="AM168" s="102"/>
      <c r="AN168" s="102"/>
      <c r="AO168" s="102"/>
      <c r="AP168" s="102"/>
      <c r="AQ168" s="102"/>
      <c r="AR168" s="102"/>
      <c r="AS168" s="102"/>
      <c r="AT168" s="102"/>
    </row>
    <row r="169" spans="2:46" s="99" customFormat="1" x14ac:dyDescent="0.25">
      <c r="B169" s="100"/>
      <c r="C169" s="100"/>
      <c r="D169" s="101"/>
      <c r="E169" s="100"/>
      <c r="H169" s="100"/>
      <c r="I169" s="100"/>
      <c r="J169" s="100"/>
      <c r="K169" s="100"/>
      <c r="L169" s="100"/>
      <c r="M169" s="100"/>
      <c r="V169" s="236"/>
      <c r="W169" s="236"/>
      <c r="X169" s="236"/>
      <c r="Y169" s="236"/>
      <c r="Z169" s="236"/>
      <c r="AA169" s="236"/>
      <c r="AB169" s="236"/>
      <c r="AC169" s="236"/>
      <c r="AD169" s="236"/>
      <c r="AE169" s="102"/>
      <c r="AF169" s="238"/>
      <c r="AG169" s="238"/>
      <c r="AH169" s="238"/>
      <c r="AI169" s="102"/>
      <c r="AJ169" s="102"/>
      <c r="AK169" s="102"/>
      <c r="AL169" s="102"/>
      <c r="AM169" s="102"/>
      <c r="AN169" s="102"/>
      <c r="AO169" s="102"/>
      <c r="AP169" s="102"/>
      <c r="AQ169" s="102"/>
      <c r="AR169" s="102"/>
      <c r="AS169" s="102"/>
      <c r="AT169" s="102"/>
    </row>
    <row r="170" spans="2:46" s="99" customFormat="1" x14ac:dyDescent="0.25">
      <c r="B170" s="100"/>
      <c r="C170" s="100"/>
      <c r="D170" s="101"/>
      <c r="E170" s="100"/>
      <c r="H170" s="100"/>
      <c r="I170" s="100"/>
      <c r="J170" s="100"/>
      <c r="K170" s="100"/>
      <c r="L170" s="100"/>
      <c r="M170" s="100"/>
      <c r="V170" s="236"/>
      <c r="W170" s="236"/>
      <c r="X170" s="236"/>
      <c r="Y170" s="236"/>
      <c r="Z170" s="236"/>
      <c r="AA170" s="236"/>
      <c r="AB170" s="236"/>
      <c r="AC170" s="236"/>
      <c r="AD170" s="236"/>
      <c r="AE170" s="102"/>
      <c r="AF170" s="238"/>
      <c r="AG170" s="238"/>
      <c r="AH170" s="238"/>
      <c r="AI170" s="102"/>
      <c r="AJ170" s="102"/>
      <c r="AK170" s="102"/>
      <c r="AL170" s="102"/>
      <c r="AM170" s="102"/>
      <c r="AN170" s="102"/>
      <c r="AO170" s="102"/>
      <c r="AP170" s="102"/>
      <c r="AQ170" s="102"/>
      <c r="AR170" s="102"/>
      <c r="AS170" s="102"/>
      <c r="AT170" s="102"/>
    </row>
    <row r="171" spans="2:46" s="99" customFormat="1" x14ac:dyDescent="0.25">
      <c r="B171" s="100"/>
      <c r="C171" s="100"/>
      <c r="D171" s="101"/>
      <c r="E171" s="100"/>
      <c r="H171" s="100"/>
      <c r="I171" s="100"/>
      <c r="J171" s="100"/>
      <c r="K171" s="100"/>
      <c r="L171" s="100"/>
      <c r="M171" s="100"/>
      <c r="V171" s="236"/>
      <c r="W171" s="236"/>
      <c r="X171" s="236"/>
      <c r="Y171" s="236"/>
      <c r="Z171" s="236"/>
      <c r="AA171" s="236"/>
      <c r="AB171" s="236"/>
      <c r="AC171" s="236"/>
      <c r="AD171" s="236"/>
      <c r="AE171" s="102"/>
      <c r="AF171" s="238"/>
      <c r="AG171" s="238"/>
      <c r="AH171" s="238"/>
      <c r="AI171" s="102"/>
      <c r="AJ171" s="102"/>
      <c r="AK171" s="102"/>
      <c r="AL171" s="102"/>
      <c r="AM171" s="102"/>
      <c r="AN171" s="102"/>
      <c r="AO171" s="102"/>
      <c r="AP171" s="102"/>
      <c r="AQ171" s="102"/>
      <c r="AR171" s="102"/>
      <c r="AS171" s="102"/>
      <c r="AT171" s="102"/>
    </row>
    <row r="172" spans="2:46" s="99" customFormat="1" x14ac:dyDescent="0.25">
      <c r="B172" s="100"/>
      <c r="C172" s="100"/>
      <c r="D172" s="101"/>
      <c r="E172" s="100"/>
      <c r="H172" s="100"/>
      <c r="I172" s="100"/>
      <c r="J172" s="100"/>
      <c r="K172" s="100"/>
      <c r="L172" s="100"/>
      <c r="M172" s="100"/>
      <c r="V172" s="236"/>
      <c r="W172" s="236"/>
      <c r="X172" s="236"/>
      <c r="Y172" s="236"/>
      <c r="Z172" s="236"/>
      <c r="AA172" s="236"/>
      <c r="AB172" s="236"/>
      <c r="AC172" s="236"/>
      <c r="AD172" s="236"/>
      <c r="AE172" s="102"/>
      <c r="AF172" s="238"/>
      <c r="AG172" s="238"/>
      <c r="AH172" s="238"/>
      <c r="AI172" s="102"/>
      <c r="AJ172" s="102"/>
      <c r="AK172" s="102"/>
      <c r="AL172" s="102"/>
      <c r="AM172" s="102"/>
      <c r="AN172" s="102"/>
      <c r="AO172" s="102"/>
      <c r="AP172" s="102"/>
      <c r="AQ172" s="102"/>
      <c r="AR172" s="102"/>
      <c r="AS172" s="102"/>
      <c r="AT172" s="102"/>
    </row>
    <row r="173" spans="2:46" s="99" customFormat="1" x14ac:dyDescent="0.25">
      <c r="B173" s="100"/>
      <c r="C173" s="100"/>
      <c r="D173" s="101"/>
      <c r="E173" s="100"/>
      <c r="H173" s="100"/>
      <c r="I173" s="100"/>
      <c r="J173" s="100"/>
      <c r="K173" s="100"/>
      <c r="L173" s="100"/>
      <c r="M173" s="100"/>
      <c r="V173" s="236"/>
      <c r="W173" s="236"/>
      <c r="X173" s="236"/>
      <c r="Y173" s="236"/>
      <c r="Z173" s="236"/>
      <c r="AA173" s="236"/>
      <c r="AB173" s="236"/>
      <c r="AC173" s="236"/>
      <c r="AD173" s="236"/>
      <c r="AE173" s="102"/>
      <c r="AF173" s="238"/>
      <c r="AG173" s="238"/>
      <c r="AH173" s="238"/>
      <c r="AI173" s="102"/>
      <c r="AJ173" s="102"/>
      <c r="AK173" s="102"/>
      <c r="AL173" s="102"/>
      <c r="AM173" s="102"/>
      <c r="AN173" s="102"/>
      <c r="AO173" s="102"/>
      <c r="AP173" s="102"/>
      <c r="AQ173" s="102"/>
      <c r="AR173" s="102"/>
      <c r="AS173" s="102"/>
      <c r="AT173" s="102"/>
    </row>
    <row r="174" spans="2:46" s="99" customFormat="1" x14ac:dyDescent="0.25">
      <c r="B174" s="100"/>
      <c r="C174" s="100"/>
      <c r="D174" s="101"/>
      <c r="E174" s="100"/>
      <c r="H174" s="100"/>
      <c r="I174" s="100"/>
      <c r="J174" s="100"/>
      <c r="K174" s="100"/>
      <c r="L174" s="100"/>
      <c r="M174" s="100"/>
      <c r="V174" s="236"/>
      <c r="W174" s="236"/>
      <c r="X174" s="236"/>
      <c r="Y174" s="236"/>
      <c r="Z174" s="236"/>
      <c r="AA174" s="236"/>
      <c r="AB174" s="236"/>
      <c r="AC174" s="236"/>
      <c r="AD174" s="236"/>
      <c r="AE174" s="102"/>
      <c r="AF174" s="238"/>
      <c r="AG174" s="238"/>
      <c r="AH174" s="238"/>
      <c r="AI174" s="102"/>
      <c r="AJ174" s="102"/>
      <c r="AK174" s="102"/>
      <c r="AL174" s="102"/>
      <c r="AM174" s="102"/>
      <c r="AN174" s="102"/>
      <c r="AO174" s="102"/>
      <c r="AP174" s="102"/>
      <c r="AQ174" s="102"/>
      <c r="AR174" s="102"/>
      <c r="AS174" s="102"/>
      <c r="AT174" s="102"/>
    </row>
    <row r="175" spans="2:46" s="99" customFormat="1" x14ac:dyDescent="0.25">
      <c r="B175" s="100"/>
      <c r="C175" s="100"/>
      <c r="D175" s="101"/>
      <c r="E175" s="100"/>
      <c r="H175" s="100"/>
      <c r="I175" s="100"/>
      <c r="J175" s="100"/>
      <c r="K175" s="100"/>
      <c r="L175" s="100"/>
      <c r="M175" s="100"/>
      <c r="V175" s="236"/>
      <c r="W175" s="236"/>
      <c r="X175" s="236"/>
      <c r="Y175" s="236"/>
      <c r="Z175" s="236"/>
      <c r="AA175" s="236"/>
      <c r="AB175" s="236"/>
      <c r="AC175" s="236"/>
      <c r="AD175" s="236"/>
      <c r="AE175" s="102"/>
      <c r="AF175" s="238"/>
      <c r="AG175" s="238"/>
      <c r="AH175" s="238"/>
      <c r="AI175" s="102"/>
      <c r="AJ175" s="102"/>
      <c r="AK175" s="102"/>
      <c r="AL175" s="102"/>
      <c r="AM175" s="102"/>
      <c r="AN175" s="102"/>
      <c r="AO175" s="102"/>
      <c r="AP175" s="102"/>
      <c r="AQ175" s="102"/>
      <c r="AR175" s="102"/>
      <c r="AS175" s="102"/>
      <c r="AT175" s="102"/>
    </row>
    <row r="176" spans="2:46" s="99" customFormat="1" x14ac:dyDescent="0.25">
      <c r="B176" s="100"/>
      <c r="C176" s="100"/>
      <c r="D176" s="101"/>
      <c r="E176" s="100"/>
      <c r="H176" s="100"/>
      <c r="I176" s="100"/>
      <c r="J176" s="100"/>
      <c r="K176" s="100"/>
      <c r="L176" s="100"/>
      <c r="M176" s="100"/>
      <c r="V176" s="236"/>
      <c r="W176" s="236"/>
      <c r="X176" s="236"/>
      <c r="Y176" s="236"/>
      <c r="Z176" s="236"/>
      <c r="AA176" s="236"/>
      <c r="AB176" s="236"/>
      <c r="AC176" s="236"/>
      <c r="AD176" s="236"/>
      <c r="AE176" s="102"/>
      <c r="AF176" s="238"/>
      <c r="AG176" s="238"/>
      <c r="AH176" s="238"/>
      <c r="AI176" s="102"/>
      <c r="AJ176" s="102"/>
      <c r="AK176" s="102"/>
      <c r="AL176" s="102"/>
      <c r="AM176" s="102"/>
      <c r="AN176" s="102"/>
      <c r="AO176" s="102"/>
      <c r="AP176" s="102"/>
      <c r="AQ176" s="102"/>
      <c r="AR176" s="102"/>
      <c r="AS176" s="102"/>
      <c r="AT176" s="102"/>
    </row>
    <row r="177" spans="2:46" s="99" customFormat="1" x14ac:dyDescent="0.25">
      <c r="B177" s="100"/>
      <c r="C177" s="100"/>
      <c r="D177" s="101"/>
      <c r="E177" s="100"/>
      <c r="H177" s="100"/>
      <c r="I177" s="100"/>
      <c r="J177" s="100"/>
      <c r="K177" s="100"/>
      <c r="L177" s="100"/>
      <c r="M177" s="100"/>
      <c r="V177" s="236"/>
      <c r="W177" s="236"/>
      <c r="X177" s="236"/>
      <c r="Y177" s="236"/>
      <c r="Z177" s="236"/>
      <c r="AA177" s="236"/>
      <c r="AB177" s="236"/>
      <c r="AC177" s="236"/>
      <c r="AD177" s="236"/>
      <c r="AE177" s="102"/>
      <c r="AF177" s="238"/>
      <c r="AG177" s="238"/>
      <c r="AH177" s="238"/>
      <c r="AI177" s="102"/>
      <c r="AJ177" s="102"/>
      <c r="AK177" s="102"/>
      <c r="AL177" s="102"/>
      <c r="AM177" s="102"/>
      <c r="AN177" s="102"/>
      <c r="AO177" s="102"/>
      <c r="AP177" s="102"/>
      <c r="AQ177" s="102"/>
      <c r="AR177" s="102"/>
      <c r="AS177" s="102"/>
      <c r="AT177" s="102"/>
    </row>
    <row r="178" spans="2:46" s="99" customFormat="1" x14ac:dyDescent="0.25">
      <c r="B178" s="100"/>
      <c r="C178" s="100"/>
      <c r="D178" s="101"/>
      <c r="E178" s="100"/>
      <c r="H178" s="100"/>
      <c r="I178" s="100"/>
      <c r="J178" s="100"/>
      <c r="K178" s="100"/>
      <c r="L178" s="100"/>
      <c r="M178" s="100"/>
      <c r="V178" s="236"/>
      <c r="W178" s="236"/>
      <c r="X178" s="236"/>
      <c r="Y178" s="236"/>
      <c r="Z178" s="236"/>
      <c r="AA178" s="236"/>
      <c r="AB178" s="236"/>
      <c r="AC178" s="236"/>
      <c r="AD178" s="236"/>
      <c r="AE178" s="102"/>
      <c r="AF178" s="238"/>
      <c r="AG178" s="238"/>
      <c r="AH178" s="238"/>
      <c r="AI178" s="102"/>
      <c r="AJ178" s="102"/>
      <c r="AK178" s="102"/>
      <c r="AL178" s="102"/>
      <c r="AM178" s="102"/>
      <c r="AN178" s="102"/>
      <c r="AO178" s="102"/>
      <c r="AP178" s="102"/>
      <c r="AQ178" s="102"/>
      <c r="AR178" s="102"/>
      <c r="AS178" s="102"/>
      <c r="AT178" s="102"/>
    </row>
    <row r="179" spans="2:46" s="99" customFormat="1" x14ac:dyDescent="0.25">
      <c r="B179" s="100"/>
      <c r="C179" s="100"/>
      <c r="D179" s="101"/>
      <c r="E179" s="100"/>
      <c r="H179" s="100"/>
      <c r="I179" s="100"/>
      <c r="J179" s="100"/>
      <c r="K179" s="100"/>
      <c r="L179" s="100"/>
      <c r="M179" s="100"/>
      <c r="V179" s="236"/>
      <c r="W179" s="236"/>
      <c r="X179" s="236"/>
      <c r="Y179" s="236"/>
      <c r="Z179" s="236"/>
      <c r="AA179" s="236"/>
      <c r="AB179" s="236"/>
      <c r="AC179" s="236"/>
      <c r="AD179" s="236"/>
      <c r="AE179" s="102"/>
      <c r="AF179" s="238"/>
      <c r="AG179" s="238"/>
      <c r="AH179" s="238"/>
      <c r="AI179" s="102"/>
      <c r="AJ179" s="102"/>
      <c r="AK179" s="102"/>
      <c r="AL179" s="102"/>
      <c r="AM179" s="102"/>
      <c r="AN179" s="102"/>
      <c r="AO179" s="102"/>
      <c r="AP179" s="102"/>
      <c r="AQ179" s="102"/>
      <c r="AR179" s="102"/>
      <c r="AS179" s="102"/>
      <c r="AT179" s="102"/>
    </row>
    <row r="180" spans="2:46" s="99" customFormat="1" x14ac:dyDescent="0.25">
      <c r="B180" s="100"/>
      <c r="C180" s="100"/>
      <c r="D180" s="101"/>
      <c r="E180" s="100"/>
      <c r="H180" s="100"/>
      <c r="I180" s="100"/>
      <c r="J180" s="100"/>
      <c r="K180" s="100"/>
      <c r="L180" s="100"/>
      <c r="M180" s="100"/>
      <c r="V180" s="236"/>
      <c r="W180" s="236"/>
      <c r="X180" s="236"/>
      <c r="Y180" s="236"/>
      <c r="Z180" s="236"/>
      <c r="AA180" s="236"/>
      <c r="AB180" s="236"/>
      <c r="AC180" s="236"/>
      <c r="AD180" s="236"/>
      <c r="AE180" s="102"/>
      <c r="AF180" s="238"/>
      <c r="AG180" s="238"/>
      <c r="AH180" s="238"/>
      <c r="AI180" s="102"/>
      <c r="AJ180" s="102"/>
      <c r="AK180" s="102"/>
      <c r="AL180" s="102"/>
      <c r="AM180" s="102"/>
      <c r="AN180" s="102"/>
      <c r="AO180" s="102"/>
      <c r="AP180" s="102"/>
      <c r="AQ180" s="102"/>
      <c r="AR180" s="102"/>
      <c r="AS180" s="102"/>
      <c r="AT180" s="102"/>
    </row>
    <row r="181" spans="2:46" s="99" customFormat="1" x14ac:dyDescent="0.25">
      <c r="B181" s="100"/>
      <c r="C181" s="100"/>
      <c r="D181" s="101"/>
      <c r="E181" s="100"/>
      <c r="H181" s="100"/>
      <c r="I181" s="100"/>
      <c r="J181" s="100"/>
      <c r="K181" s="100"/>
      <c r="L181" s="100"/>
      <c r="M181" s="100"/>
      <c r="V181" s="236"/>
      <c r="W181" s="236"/>
      <c r="X181" s="236"/>
      <c r="Y181" s="236"/>
      <c r="Z181" s="236"/>
      <c r="AA181" s="236"/>
      <c r="AB181" s="236"/>
      <c r="AC181" s="236"/>
      <c r="AD181" s="236"/>
      <c r="AE181" s="102"/>
      <c r="AF181" s="238"/>
      <c r="AG181" s="238"/>
      <c r="AH181" s="238"/>
      <c r="AI181" s="102"/>
      <c r="AJ181" s="102"/>
      <c r="AK181" s="102"/>
      <c r="AL181" s="102"/>
      <c r="AM181" s="102"/>
      <c r="AN181" s="102"/>
      <c r="AO181" s="102"/>
      <c r="AP181" s="102"/>
      <c r="AQ181" s="102"/>
      <c r="AR181" s="102"/>
      <c r="AS181" s="102"/>
      <c r="AT181" s="102"/>
    </row>
    <row r="182" spans="2:46" s="99" customFormat="1" x14ac:dyDescent="0.25">
      <c r="B182" s="100"/>
      <c r="C182" s="100"/>
      <c r="D182" s="101"/>
      <c r="E182" s="100"/>
      <c r="H182" s="100"/>
      <c r="I182" s="100"/>
      <c r="J182" s="100"/>
      <c r="K182" s="100"/>
      <c r="L182" s="100"/>
      <c r="M182" s="100"/>
      <c r="V182" s="236"/>
      <c r="W182" s="236"/>
      <c r="X182" s="236"/>
      <c r="Y182" s="236"/>
      <c r="Z182" s="236"/>
      <c r="AA182" s="236"/>
      <c r="AB182" s="236"/>
      <c r="AC182" s="236"/>
      <c r="AD182" s="236"/>
      <c r="AE182" s="102"/>
      <c r="AF182" s="238"/>
      <c r="AG182" s="238"/>
      <c r="AH182" s="238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</row>
    <row r="183" spans="2:46" s="99" customFormat="1" x14ac:dyDescent="0.25">
      <c r="B183" s="100"/>
      <c r="C183" s="100"/>
      <c r="D183" s="101"/>
      <c r="E183" s="100"/>
      <c r="H183" s="100"/>
      <c r="I183" s="100"/>
      <c r="J183" s="100"/>
      <c r="K183" s="100"/>
      <c r="L183" s="100"/>
      <c r="M183" s="100"/>
      <c r="V183" s="236"/>
      <c r="W183" s="236"/>
      <c r="X183" s="236"/>
      <c r="Y183" s="236"/>
      <c r="Z183" s="236"/>
      <c r="AA183" s="236"/>
      <c r="AB183" s="236"/>
      <c r="AC183" s="236"/>
      <c r="AD183" s="236"/>
      <c r="AE183" s="102"/>
      <c r="AF183" s="238"/>
      <c r="AG183" s="238"/>
      <c r="AH183" s="238"/>
      <c r="AI183" s="102"/>
      <c r="AJ183" s="102"/>
      <c r="AK183" s="102"/>
      <c r="AL183" s="102"/>
      <c r="AM183" s="102"/>
      <c r="AN183" s="102"/>
      <c r="AO183" s="102"/>
      <c r="AP183" s="102"/>
      <c r="AQ183" s="102"/>
      <c r="AR183" s="102"/>
      <c r="AS183" s="102"/>
      <c r="AT183" s="102"/>
    </row>
    <row r="184" spans="2:46" s="99" customFormat="1" x14ac:dyDescent="0.25">
      <c r="B184" s="100"/>
      <c r="C184" s="100"/>
      <c r="D184" s="101"/>
      <c r="E184" s="100"/>
      <c r="H184" s="100"/>
      <c r="I184" s="100"/>
      <c r="J184" s="100"/>
      <c r="K184" s="100"/>
      <c r="L184" s="100"/>
      <c r="M184" s="100"/>
      <c r="V184" s="236"/>
      <c r="W184" s="236"/>
      <c r="X184" s="236"/>
      <c r="Y184" s="236"/>
      <c r="Z184" s="236"/>
      <c r="AA184" s="236"/>
      <c r="AB184" s="236"/>
      <c r="AC184" s="236"/>
      <c r="AD184" s="236"/>
      <c r="AE184" s="102"/>
      <c r="AF184" s="238"/>
      <c r="AG184" s="238"/>
      <c r="AH184" s="238"/>
      <c r="AI184" s="102"/>
      <c r="AJ184" s="102"/>
      <c r="AK184" s="102"/>
      <c r="AL184" s="102"/>
      <c r="AM184" s="102"/>
      <c r="AN184" s="102"/>
      <c r="AO184" s="102"/>
      <c r="AP184" s="102"/>
      <c r="AQ184" s="102"/>
      <c r="AR184" s="102"/>
      <c r="AS184" s="102"/>
      <c r="AT184" s="102"/>
    </row>
    <row r="185" spans="2:46" s="99" customFormat="1" x14ac:dyDescent="0.25">
      <c r="B185" s="100"/>
      <c r="C185" s="100"/>
      <c r="D185" s="101"/>
      <c r="E185" s="100"/>
      <c r="H185" s="100"/>
      <c r="I185" s="100"/>
      <c r="J185" s="100"/>
      <c r="K185" s="100"/>
      <c r="L185" s="100"/>
      <c r="M185" s="100"/>
      <c r="V185" s="236"/>
      <c r="W185" s="236"/>
      <c r="X185" s="236"/>
      <c r="Y185" s="236"/>
      <c r="Z185" s="236"/>
      <c r="AA185" s="236"/>
      <c r="AB185" s="236"/>
      <c r="AC185" s="236"/>
      <c r="AD185" s="236"/>
      <c r="AE185" s="102"/>
      <c r="AF185" s="238"/>
      <c r="AG185" s="238"/>
      <c r="AH185" s="238"/>
      <c r="AI185" s="102"/>
      <c r="AJ185" s="102"/>
      <c r="AK185" s="102"/>
      <c r="AL185" s="102"/>
      <c r="AM185" s="102"/>
      <c r="AN185" s="102"/>
      <c r="AO185" s="102"/>
      <c r="AP185" s="102"/>
      <c r="AQ185" s="102"/>
      <c r="AR185" s="102"/>
      <c r="AS185" s="102"/>
      <c r="AT185" s="102"/>
    </row>
    <row r="186" spans="2:46" s="99" customFormat="1" x14ac:dyDescent="0.25">
      <c r="B186" s="100"/>
      <c r="C186" s="100"/>
      <c r="D186" s="101"/>
      <c r="E186" s="100"/>
      <c r="H186" s="100"/>
      <c r="I186" s="100"/>
      <c r="J186" s="100"/>
      <c r="K186" s="100"/>
      <c r="L186" s="100"/>
      <c r="M186" s="100"/>
      <c r="V186" s="236"/>
      <c r="W186" s="236"/>
      <c r="X186" s="236"/>
      <c r="Y186" s="236"/>
      <c r="Z186" s="236"/>
      <c r="AA186" s="236"/>
      <c r="AB186" s="236"/>
      <c r="AC186" s="236"/>
      <c r="AD186" s="236"/>
      <c r="AE186" s="102"/>
      <c r="AF186" s="238"/>
      <c r="AG186" s="238"/>
      <c r="AH186" s="238"/>
      <c r="AI186" s="102"/>
      <c r="AJ186" s="102"/>
      <c r="AK186" s="102"/>
      <c r="AL186" s="102"/>
      <c r="AM186" s="102"/>
      <c r="AN186" s="102"/>
      <c r="AO186" s="102"/>
      <c r="AP186" s="102"/>
      <c r="AQ186" s="102"/>
      <c r="AR186" s="102"/>
      <c r="AS186" s="102"/>
      <c r="AT186" s="102"/>
    </row>
    <row r="187" spans="2:46" s="99" customFormat="1" x14ac:dyDescent="0.25">
      <c r="B187" s="100"/>
      <c r="C187" s="100"/>
      <c r="D187" s="101"/>
      <c r="E187" s="100"/>
      <c r="H187" s="100"/>
      <c r="I187" s="100"/>
      <c r="J187" s="100"/>
      <c r="K187" s="100"/>
      <c r="L187" s="100"/>
      <c r="M187" s="100"/>
      <c r="V187" s="236"/>
      <c r="W187" s="236"/>
      <c r="X187" s="236"/>
      <c r="Y187" s="236"/>
      <c r="Z187" s="236"/>
      <c r="AA187" s="236"/>
      <c r="AB187" s="236"/>
      <c r="AC187" s="236"/>
      <c r="AD187" s="236"/>
      <c r="AE187" s="102"/>
      <c r="AF187" s="238"/>
      <c r="AG187" s="238"/>
      <c r="AH187" s="238"/>
      <c r="AI187" s="102"/>
      <c r="AJ187" s="102"/>
      <c r="AK187" s="102"/>
      <c r="AL187" s="102"/>
      <c r="AM187" s="102"/>
      <c r="AN187" s="102"/>
      <c r="AO187" s="102"/>
      <c r="AP187" s="102"/>
      <c r="AQ187" s="102"/>
      <c r="AR187" s="102"/>
      <c r="AS187" s="102"/>
      <c r="AT187" s="102"/>
    </row>
    <row r="188" spans="2:46" s="99" customFormat="1" x14ac:dyDescent="0.25">
      <c r="B188" s="100"/>
      <c r="C188" s="100"/>
      <c r="D188" s="101"/>
      <c r="E188" s="100"/>
      <c r="H188" s="100"/>
      <c r="I188" s="100"/>
      <c r="J188" s="100"/>
      <c r="K188" s="100"/>
      <c r="L188" s="100"/>
      <c r="M188" s="100"/>
      <c r="V188" s="236"/>
      <c r="W188" s="236"/>
      <c r="X188" s="236"/>
      <c r="Y188" s="236"/>
      <c r="Z188" s="236"/>
      <c r="AA188" s="236"/>
      <c r="AB188" s="236"/>
      <c r="AC188" s="236"/>
      <c r="AD188" s="236"/>
      <c r="AE188" s="102"/>
      <c r="AF188" s="238"/>
      <c r="AG188" s="238"/>
      <c r="AH188" s="238"/>
      <c r="AI188" s="102"/>
      <c r="AJ188" s="102"/>
      <c r="AK188" s="102"/>
      <c r="AL188" s="102"/>
      <c r="AM188" s="102"/>
      <c r="AN188" s="102"/>
      <c r="AO188" s="102"/>
      <c r="AP188" s="102"/>
      <c r="AQ188" s="102"/>
      <c r="AR188" s="102"/>
      <c r="AS188" s="102"/>
      <c r="AT188" s="102"/>
    </row>
    <row r="189" spans="2:46" s="99" customFormat="1" x14ac:dyDescent="0.25">
      <c r="B189" s="100"/>
      <c r="C189" s="100"/>
      <c r="D189" s="101"/>
      <c r="E189" s="100"/>
      <c r="H189" s="100"/>
      <c r="I189" s="100"/>
      <c r="J189" s="100"/>
      <c r="K189" s="100"/>
      <c r="L189" s="100"/>
      <c r="M189" s="100"/>
      <c r="V189" s="236"/>
      <c r="W189" s="236"/>
      <c r="X189" s="236"/>
      <c r="Y189" s="236"/>
      <c r="Z189" s="236"/>
      <c r="AA189" s="236"/>
      <c r="AB189" s="236"/>
      <c r="AC189" s="236"/>
      <c r="AD189" s="236"/>
      <c r="AE189" s="102"/>
      <c r="AF189" s="238"/>
      <c r="AG189" s="238"/>
      <c r="AH189" s="238"/>
      <c r="AI189" s="102"/>
      <c r="AJ189" s="102"/>
      <c r="AK189" s="102"/>
      <c r="AL189" s="102"/>
      <c r="AM189" s="102"/>
      <c r="AN189" s="102"/>
      <c r="AO189" s="102"/>
      <c r="AP189" s="102"/>
      <c r="AQ189" s="102"/>
      <c r="AR189" s="102"/>
      <c r="AS189" s="102"/>
      <c r="AT189" s="102"/>
    </row>
    <row r="190" spans="2:46" s="99" customFormat="1" x14ac:dyDescent="0.25">
      <c r="B190" s="100"/>
      <c r="C190" s="100"/>
      <c r="D190" s="101"/>
      <c r="E190" s="100"/>
      <c r="H190" s="100"/>
      <c r="I190" s="100"/>
      <c r="J190" s="100"/>
      <c r="K190" s="100"/>
      <c r="L190" s="100"/>
      <c r="M190" s="100"/>
      <c r="V190" s="236"/>
      <c r="W190" s="236"/>
      <c r="X190" s="236"/>
      <c r="Y190" s="236"/>
      <c r="Z190" s="236"/>
      <c r="AA190" s="236"/>
      <c r="AB190" s="236"/>
      <c r="AC190" s="236"/>
      <c r="AD190" s="236"/>
      <c r="AE190" s="102"/>
      <c r="AF190" s="238"/>
      <c r="AG190" s="238"/>
      <c r="AH190" s="238"/>
      <c r="AI190" s="102"/>
      <c r="AJ190" s="102"/>
      <c r="AK190" s="102"/>
      <c r="AL190" s="102"/>
      <c r="AM190" s="102"/>
      <c r="AN190" s="102"/>
      <c r="AO190" s="102"/>
      <c r="AP190" s="102"/>
      <c r="AQ190" s="102"/>
      <c r="AR190" s="102"/>
      <c r="AS190" s="102"/>
      <c r="AT190" s="102"/>
    </row>
    <row r="191" spans="2:46" s="99" customFormat="1" x14ac:dyDescent="0.25">
      <c r="B191" s="100"/>
      <c r="C191" s="100"/>
      <c r="D191" s="101"/>
      <c r="E191" s="100"/>
      <c r="H191" s="100"/>
      <c r="I191" s="100"/>
      <c r="J191" s="100"/>
      <c r="K191" s="100"/>
      <c r="L191" s="100"/>
      <c r="M191" s="100"/>
      <c r="V191" s="236"/>
      <c r="W191" s="236"/>
      <c r="X191" s="236"/>
      <c r="Y191" s="236"/>
      <c r="Z191" s="236"/>
      <c r="AA191" s="236"/>
      <c r="AB191" s="236"/>
      <c r="AC191" s="236"/>
      <c r="AD191" s="236"/>
      <c r="AE191" s="102"/>
      <c r="AF191" s="238"/>
      <c r="AG191" s="238"/>
      <c r="AH191" s="238"/>
      <c r="AI191" s="102"/>
      <c r="AJ191" s="102"/>
      <c r="AK191" s="102"/>
      <c r="AL191" s="102"/>
      <c r="AM191" s="102"/>
      <c r="AN191" s="102"/>
      <c r="AO191" s="102"/>
      <c r="AP191" s="102"/>
      <c r="AQ191" s="102"/>
      <c r="AR191" s="102"/>
      <c r="AS191" s="102"/>
      <c r="AT191" s="102"/>
    </row>
    <row r="192" spans="2:46" s="99" customFormat="1" x14ac:dyDescent="0.25">
      <c r="B192" s="100"/>
      <c r="C192" s="100"/>
      <c r="D192" s="101"/>
      <c r="E192" s="100"/>
      <c r="H192" s="100"/>
      <c r="I192" s="100"/>
      <c r="J192" s="100"/>
      <c r="K192" s="100"/>
      <c r="L192" s="100"/>
      <c r="M192" s="100"/>
      <c r="V192" s="236"/>
      <c r="W192" s="236"/>
      <c r="X192" s="236"/>
      <c r="Y192" s="236"/>
      <c r="Z192" s="236"/>
      <c r="AA192" s="236"/>
      <c r="AB192" s="236"/>
      <c r="AC192" s="236"/>
      <c r="AD192" s="236"/>
      <c r="AE192" s="102"/>
      <c r="AF192" s="238"/>
      <c r="AG192" s="238"/>
      <c r="AH192" s="238"/>
      <c r="AI192" s="102"/>
      <c r="AJ192" s="102"/>
      <c r="AK192" s="102"/>
      <c r="AL192" s="102"/>
      <c r="AM192" s="102"/>
      <c r="AN192" s="102"/>
      <c r="AO192" s="102"/>
      <c r="AP192" s="102"/>
      <c r="AQ192" s="102"/>
      <c r="AR192" s="102"/>
      <c r="AS192" s="102"/>
      <c r="AT192" s="102"/>
    </row>
    <row r="193" spans="2:46" s="99" customFormat="1" x14ac:dyDescent="0.25">
      <c r="B193" s="100"/>
      <c r="C193" s="100"/>
      <c r="D193" s="101"/>
      <c r="E193" s="100"/>
      <c r="H193" s="100"/>
      <c r="I193" s="100"/>
      <c r="J193" s="100"/>
      <c r="K193" s="100"/>
      <c r="L193" s="100"/>
      <c r="M193" s="100"/>
      <c r="V193" s="236"/>
      <c r="W193" s="236"/>
      <c r="X193" s="236"/>
      <c r="Y193" s="236"/>
      <c r="Z193" s="236"/>
      <c r="AA193" s="236"/>
      <c r="AB193" s="236"/>
      <c r="AC193" s="236"/>
      <c r="AD193" s="236"/>
      <c r="AE193" s="102"/>
      <c r="AF193" s="238"/>
      <c r="AG193" s="238"/>
      <c r="AH193" s="238"/>
      <c r="AI193" s="102"/>
      <c r="AJ193" s="102"/>
      <c r="AK193" s="102"/>
      <c r="AL193" s="102"/>
      <c r="AM193" s="102"/>
      <c r="AN193" s="102"/>
      <c r="AO193" s="102"/>
      <c r="AP193" s="102"/>
      <c r="AQ193" s="102"/>
      <c r="AR193" s="102"/>
      <c r="AS193" s="102"/>
      <c r="AT193" s="102"/>
    </row>
    <row r="194" spans="2:46" s="99" customFormat="1" x14ac:dyDescent="0.25">
      <c r="B194" s="100"/>
      <c r="C194" s="100"/>
      <c r="D194" s="101"/>
      <c r="E194" s="100"/>
      <c r="H194" s="100"/>
      <c r="I194" s="100"/>
      <c r="J194" s="100"/>
      <c r="K194" s="100"/>
      <c r="L194" s="100"/>
      <c r="M194" s="100"/>
      <c r="V194" s="236"/>
      <c r="W194" s="236"/>
      <c r="X194" s="236"/>
      <c r="Y194" s="236"/>
      <c r="Z194" s="236"/>
      <c r="AA194" s="236"/>
      <c r="AB194" s="236"/>
      <c r="AC194" s="236"/>
      <c r="AD194" s="236"/>
      <c r="AE194" s="102"/>
      <c r="AF194" s="238"/>
      <c r="AG194" s="238"/>
      <c r="AH194" s="238"/>
      <c r="AI194" s="102"/>
      <c r="AJ194" s="102"/>
      <c r="AK194" s="102"/>
      <c r="AL194" s="102"/>
      <c r="AM194" s="102"/>
      <c r="AN194" s="102"/>
      <c r="AO194" s="102"/>
      <c r="AP194" s="102"/>
      <c r="AQ194" s="102"/>
      <c r="AR194" s="102"/>
      <c r="AS194" s="102"/>
      <c r="AT194" s="102"/>
    </row>
    <row r="195" spans="2:46" s="99" customFormat="1" x14ac:dyDescent="0.25">
      <c r="B195" s="100"/>
      <c r="C195" s="100"/>
      <c r="D195" s="101"/>
      <c r="E195" s="100"/>
      <c r="H195" s="100"/>
      <c r="I195" s="100"/>
      <c r="J195" s="100"/>
      <c r="K195" s="100"/>
      <c r="L195" s="100"/>
      <c r="M195" s="100"/>
      <c r="V195" s="236"/>
      <c r="W195" s="236"/>
      <c r="X195" s="236"/>
      <c r="Y195" s="236"/>
      <c r="Z195" s="236"/>
      <c r="AA195" s="236"/>
      <c r="AB195" s="236"/>
      <c r="AC195" s="236"/>
      <c r="AD195" s="236"/>
      <c r="AE195" s="102"/>
      <c r="AF195" s="238"/>
      <c r="AG195" s="238"/>
      <c r="AH195" s="238"/>
      <c r="AI195" s="102"/>
      <c r="AJ195" s="102"/>
      <c r="AK195" s="102"/>
      <c r="AL195" s="102"/>
      <c r="AM195" s="102"/>
      <c r="AN195" s="102"/>
      <c r="AO195" s="102"/>
      <c r="AP195" s="102"/>
      <c r="AQ195" s="102"/>
      <c r="AR195" s="102"/>
      <c r="AS195" s="102"/>
      <c r="AT195" s="102"/>
    </row>
    <row r="196" spans="2:46" s="99" customFormat="1" x14ac:dyDescent="0.25">
      <c r="B196" s="100"/>
      <c r="C196" s="100"/>
      <c r="D196" s="101"/>
      <c r="E196" s="100"/>
      <c r="H196" s="100"/>
      <c r="I196" s="100"/>
      <c r="J196" s="100"/>
      <c r="K196" s="100"/>
      <c r="L196" s="100"/>
      <c r="M196" s="100"/>
      <c r="V196" s="236"/>
      <c r="W196" s="236"/>
      <c r="X196" s="236"/>
      <c r="Y196" s="236"/>
      <c r="Z196" s="236"/>
      <c r="AA196" s="236"/>
      <c r="AB196" s="236"/>
      <c r="AC196" s="236"/>
      <c r="AD196" s="236"/>
      <c r="AE196" s="102"/>
      <c r="AF196" s="238"/>
      <c r="AG196" s="238"/>
      <c r="AH196" s="238"/>
      <c r="AI196" s="102"/>
      <c r="AJ196" s="102"/>
      <c r="AK196" s="102"/>
      <c r="AL196" s="102"/>
      <c r="AM196" s="102"/>
      <c r="AN196" s="102"/>
      <c r="AO196" s="102"/>
      <c r="AP196" s="102"/>
      <c r="AQ196" s="102"/>
      <c r="AR196" s="102"/>
      <c r="AS196" s="102"/>
      <c r="AT196" s="102"/>
    </row>
    <row r="197" spans="2:46" s="99" customFormat="1" x14ac:dyDescent="0.25">
      <c r="B197" s="100"/>
      <c r="C197" s="100"/>
      <c r="D197" s="101"/>
      <c r="E197" s="100"/>
      <c r="H197" s="100"/>
      <c r="I197" s="100"/>
      <c r="J197" s="100"/>
      <c r="K197" s="100"/>
      <c r="L197" s="100"/>
      <c r="M197" s="100"/>
      <c r="V197" s="236"/>
      <c r="W197" s="236"/>
      <c r="X197" s="236"/>
      <c r="Y197" s="236"/>
      <c r="Z197" s="236"/>
      <c r="AA197" s="236"/>
      <c r="AB197" s="236"/>
      <c r="AC197" s="236"/>
      <c r="AD197" s="236"/>
      <c r="AE197" s="102"/>
      <c r="AF197" s="238"/>
      <c r="AG197" s="238"/>
      <c r="AH197" s="238"/>
      <c r="AI197" s="102"/>
      <c r="AJ197" s="102"/>
      <c r="AK197" s="102"/>
      <c r="AL197" s="102"/>
      <c r="AM197" s="102"/>
      <c r="AN197" s="102"/>
      <c r="AO197" s="102"/>
      <c r="AP197" s="102"/>
      <c r="AQ197" s="102"/>
      <c r="AR197" s="102"/>
      <c r="AS197" s="102"/>
      <c r="AT197" s="102"/>
    </row>
    <row r="198" spans="2:46" s="99" customFormat="1" x14ac:dyDescent="0.25">
      <c r="B198" s="100"/>
      <c r="C198" s="100"/>
      <c r="D198" s="101"/>
      <c r="E198" s="100"/>
      <c r="H198" s="100"/>
      <c r="I198" s="100"/>
      <c r="J198" s="100"/>
      <c r="K198" s="100"/>
      <c r="L198" s="100"/>
      <c r="M198" s="100"/>
      <c r="V198" s="236"/>
      <c r="W198" s="236"/>
      <c r="X198" s="236"/>
      <c r="Y198" s="236"/>
      <c r="Z198" s="236"/>
      <c r="AA198" s="236"/>
      <c r="AB198" s="236"/>
      <c r="AC198" s="236"/>
      <c r="AD198" s="236"/>
      <c r="AE198" s="102"/>
      <c r="AF198" s="238"/>
      <c r="AG198" s="238"/>
      <c r="AH198" s="238"/>
      <c r="AI198" s="102"/>
      <c r="AJ198" s="102"/>
      <c r="AK198" s="102"/>
      <c r="AL198" s="102"/>
      <c r="AM198" s="102"/>
      <c r="AN198" s="102"/>
      <c r="AO198" s="102"/>
      <c r="AP198" s="102"/>
      <c r="AQ198" s="102"/>
      <c r="AR198" s="102"/>
      <c r="AS198" s="102"/>
      <c r="AT198" s="102"/>
    </row>
    <row r="199" spans="2:46" s="99" customFormat="1" x14ac:dyDescent="0.25">
      <c r="B199" s="100"/>
      <c r="C199" s="100"/>
      <c r="D199" s="101"/>
      <c r="E199" s="100"/>
      <c r="H199" s="100"/>
      <c r="I199" s="100"/>
      <c r="J199" s="100"/>
      <c r="K199" s="100"/>
      <c r="L199" s="100"/>
      <c r="M199" s="100"/>
      <c r="V199" s="236"/>
      <c r="W199" s="236"/>
      <c r="X199" s="236"/>
      <c r="Y199" s="236"/>
      <c r="Z199" s="236"/>
      <c r="AA199" s="236"/>
      <c r="AB199" s="236"/>
      <c r="AC199" s="236"/>
      <c r="AD199" s="236"/>
      <c r="AE199" s="102"/>
      <c r="AF199" s="238"/>
      <c r="AG199" s="238"/>
      <c r="AH199" s="238"/>
      <c r="AI199" s="102"/>
      <c r="AJ199" s="102"/>
      <c r="AK199" s="102"/>
      <c r="AL199" s="102"/>
      <c r="AM199" s="102"/>
      <c r="AN199" s="102"/>
      <c r="AO199" s="102"/>
      <c r="AP199" s="102"/>
      <c r="AQ199" s="102"/>
      <c r="AR199" s="102"/>
      <c r="AS199" s="102"/>
      <c r="AT199" s="102"/>
    </row>
    <row r="200" spans="2:46" s="99" customFormat="1" x14ac:dyDescent="0.25">
      <c r="B200" s="100"/>
      <c r="C200" s="100"/>
      <c r="D200" s="101"/>
      <c r="E200" s="100"/>
      <c r="H200" s="100"/>
      <c r="I200" s="100"/>
      <c r="J200" s="100"/>
      <c r="K200" s="100"/>
      <c r="L200" s="100"/>
      <c r="M200" s="100"/>
      <c r="V200" s="236"/>
      <c r="W200" s="236"/>
      <c r="X200" s="236"/>
      <c r="Y200" s="236"/>
      <c r="Z200" s="236"/>
      <c r="AA200" s="236"/>
      <c r="AB200" s="236"/>
      <c r="AC200" s="236"/>
      <c r="AD200" s="236"/>
      <c r="AE200" s="102"/>
      <c r="AF200" s="238"/>
      <c r="AG200" s="238"/>
      <c r="AH200" s="238"/>
      <c r="AI200" s="102"/>
      <c r="AJ200" s="102"/>
      <c r="AK200" s="102"/>
      <c r="AL200" s="102"/>
      <c r="AM200" s="102"/>
      <c r="AN200" s="102"/>
      <c r="AO200" s="102"/>
      <c r="AP200" s="102"/>
      <c r="AQ200" s="102"/>
      <c r="AR200" s="102"/>
      <c r="AS200" s="102"/>
      <c r="AT200" s="102"/>
    </row>
    <row r="201" spans="2:46" s="99" customFormat="1" x14ac:dyDescent="0.25">
      <c r="B201" s="100"/>
      <c r="C201" s="100"/>
      <c r="D201" s="101"/>
      <c r="E201" s="100"/>
      <c r="H201" s="100"/>
      <c r="I201" s="100"/>
      <c r="J201" s="100"/>
      <c r="K201" s="100"/>
      <c r="L201" s="100"/>
      <c r="M201" s="100"/>
      <c r="V201" s="236"/>
      <c r="W201" s="236"/>
      <c r="X201" s="236"/>
      <c r="Y201" s="236"/>
      <c r="Z201" s="236"/>
      <c r="AA201" s="236"/>
      <c r="AB201" s="236"/>
      <c r="AC201" s="236"/>
      <c r="AD201" s="236"/>
      <c r="AE201" s="102"/>
      <c r="AF201" s="238"/>
      <c r="AG201" s="238"/>
      <c r="AH201" s="238"/>
      <c r="AI201" s="102"/>
      <c r="AJ201" s="102"/>
      <c r="AK201" s="102"/>
      <c r="AL201" s="102"/>
      <c r="AM201" s="102"/>
      <c r="AN201" s="102"/>
      <c r="AO201" s="102"/>
      <c r="AP201" s="102"/>
      <c r="AQ201" s="102"/>
      <c r="AR201" s="102"/>
      <c r="AS201" s="102"/>
      <c r="AT201" s="102"/>
    </row>
    <row r="202" spans="2:46" s="99" customFormat="1" x14ac:dyDescent="0.25">
      <c r="B202" s="100"/>
      <c r="C202" s="100"/>
      <c r="D202" s="101"/>
      <c r="E202" s="100"/>
      <c r="H202" s="100"/>
      <c r="I202" s="100"/>
      <c r="J202" s="100"/>
      <c r="K202" s="100"/>
      <c r="L202" s="100"/>
      <c r="M202" s="100"/>
      <c r="V202" s="236"/>
      <c r="W202" s="236"/>
      <c r="X202" s="236"/>
      <c r="Y202" s="236"/>
      <c r="Z202" s="236"/>
      <c r="AA202" s="236"/>
      <c r="AB202" s="236"/>
      <c r="AC202" s="236"/>
      <c r="AD202" s="236"/>
      <c r="AE202" s="102"/>
      <c r="AF202" s="238"/>
      <c r="AG202" s="238"/>
      <c r="AH202" s="238"/>
      <c r="AI202" s="102"/>
      <c r="AJ202" s="102"/>
      <c r="AK202" s="102"/>
      <c r="AL202" s="102"/>
      <c r="AM202" s="102"/>
      <c r="AN202" s="102"/>
      <c r="AO202" s="102"/>
      <c r="AP202" s="102"/>
      <c r="AQ202" s="102"/>
      <c r="AR202" s="102"/>
      <c r="AS202" s="102"/>
      <c r="AT202" s="102"/>
    </row>
  </sheetData>
  <sheetProtection algorithmName="SHA-512" hashValue="QdSYGI8H1WaJqGB3TQMyCUQJP6nTW9OkuRtWxAYgxM260ZH92JHJ0fKUaeRrrI0aZcSZyz0uRNHCMQhcrlpX9A==" saltValue="fIzqLiNlhv6zplxEl3Hiuw==" spinCount="100000" sheet="1" scenarios="1"/>
  <mergeCells count="8">
    <mergeCell ref="I22:O22"/>
    <mergeCell ref="C5:D5"/>
    <mergeCell ref="E5:F5"/>
    <mergeCell ref="B2:P2"/>
    <mergeCell ref="B3:P3"/>
    <mergeCell ref="H5:O5"/>
    <mergeCell ref="H7:I7"/>
    <mergeCell ref="H14:I14"/>
  </mergeCells>
  <dataValidations count="2">
    <dataValidation type="list" allowBlank="1" showInputMessage="1" showErrorMessage="1" sqref="C7:C26" xr:uid="{00000000-0002-0000-0000-000000000000}">
      <formula1>$AN$7:$AN$9</formula1>
    </dataValidation>
    <dataValidation type="list" allowBlank="1" showInputMessage="1" showErrorMessage="1" sqref="E7:E26" xr:uid="{00000000-0002-0000-0000-000001000000}">
      <formula1>$AN$11:$AN$13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77"/>
  <sheetViews>
    <sheetView topLeftCell="A4" workbookViewId="0">
      <selection activeCell="E6" sqref="E6"/>
    </sheetView>
  </sheetViews>
  <sheetFormatPr defaultRowHeight="15" x14ac:dyDescent="0.25"/>
  <cols>
    <col min="1" max="1" width="8.85546875" style="98"/>
    <col min="3" max="10" width="12.140625" customWidth="1"/>
    <col min="20" max="42" width="8.85546875" style="98"/>
  </cols>
  <sheetData>
    <row r="1" spans="2:10" s="98" customFormat="1" ht="15.75" thickBot="1" x14ac:dyDescent="0.3"/>
    <row r="2" spans="2:10" ht="19.5" thickBot="1" x14ac:dyDescent="0.35">
      <c r="B2" s="137" t="s">
        <v>48</v>
      </c>
      <c r="C2" s="233" t="s">
        <v>17</v>
      </c>
      <c r="D2" s="234"/>
      <c r="E2" s="234"/>
      <c r="F2" s="234"/>
      <c r="G2" s="234"/>
      <c r="H2" s="234"/>
      <c r="I2" s="234"/>
      <c r="J2" s="235"/>
    </row>
    <row r="3" spans="2:10" ht="15.75" thickBot="1" x14ac:dyDescent="0.3">
      <c r="C3" s="138"/>
      <c r="D3" s="139"/>
      <c r="E3" s="139"/>
      <c r="F3" s="139"/>
      <c r="G3" s="139"/>
      <c r="H3" s="139"/>
      <c r="I3" s="140"/>
      <c r="J3" s="141"/>
    </row>
    <row r="4" spans="2:10" ht="15.75" thickBot="1" x14ac:dyDescent="0.3">
      <c r="C4" s="229" t="s">
        <v>24</v>
      </c>
      <c r="D4" s="230"/>
      <c r="E4" s="142" t="s">
        <v>15</v>
      </c>
      <c r="F4" s="143" t="s">
        <v>13</v>
      </c>
      <c r="G4" s="144" t="s">
        <v>14</v>
      </c>
      <c r="H4" s="145" t="s">
        <v>15</v>
      </c>
      <c r="I4" s="143" t="s">
        <v>13</v>
      </c>
      <c r="J4" s="144" t="s">
        <v>14</v>
      </c>
    </row>
    <row r="5" spans="2:10" ht="15.75" thickBot="1" x14ac:dyDescent="0.3">
      <c r="C5" s="146" t="s">
        <v>1</v>
      </c>
      <c r="D5" s="147" t="s">
        <v>18</v>
      </c>
      <c r="E5" s="148" t="s">
        <v>20</v>
      </c>
      <c r="F5" s="149" t="s">
        <v>20</v>
      </c>
      <c r="G5" s="150" t="s">
        <v>20</v>
      </c>
      <c r="H5" s="151" t="s">
        <v>19</v>
      </c>
      <c r="I5" s="149" t="s">
        <v>19</v>
      </c>
      <c r="J5" s="150" t="s">
        <v>19</v>
      </c>
    </row>
    <row r="6" spans="2:10" x14ac:dyDescent="0.25">
      <c r="C6" s="152" t="s">
        <v>3</v>
      </c>
      <c r="D6" s="153"/>
      <c r="E6" s="154"/>
      <c r="F6" s="16"/>
      <c r="G6" s="155"/>
      <c r="H6" s="156"/>
      <c r="I6" s="157"/>
      <c r="J6" s="158"/>
    </row>
    <row r="7" spans="2:10" x14ac:dyDescent="0.25">
      <c r="C7" s="159" t="s">
        <v>4</v>
      </c>
      <c r="D7" s="160"/>
      <c r="E7" s="161"/>
      <c r="F7" s="13"/>
      <c r="G7" s="162"/>
      <c r="H7" s="163"/>
      <c r="I7" s="164"/>
      <c r="J7" s="165"/>
    </row>
    <row r="8" spans="2:10" ht="15.75" thickBot="1" x14ac:dyDescent="0.3">
      <c r="C8" s="166" t="s">
        <v>5</v>
      </c>
      <c r="D8" s="167"/>
      <c r="E8" s="168"/>
      <c r="F8" s="22"/>
      <c r="G8" s="169"/>
      <c r="H8" s="170"/>
      <c r="I8" s="171"/>
      <c r="J8" s="172"/>
    </row>
    <row r="9" spans="2:10" ht="15.75" thickBot="1" x14ac:dyDescent="0.3">
      <c r="C9" s="173" t="s">
        <v>8</v>
      </c>
      <c r="D9" s="174"/>
      <c r="E9" s="175"/>
      <c r="F9" s="176"/>
      <c r="G9" s="177"/>
      <c r="H9" s="178"/>
      <c r="I9" s="179"/>
      <c r="J9" s="180"/>
    </row>
    <row r="10" spans="2:10" ht="15.75" thickBot="1" x14ac:dyDescent="0.3">
      <c r="C10" s="138"/>
      <c r="D10" s="139"/>
      <c r="E10" s="139"/>
      <c r="F10" s="139"/>
      <c r="G10" s="139"/>
      <c r="H10" s="139"/>
      <c r="I10" s="140"/>
      <c r="J10" s="141"/>
    </row>
    <row r="11" spans="2:10" ht="15.75" thickBot="1" x14ac:dyDescent="0.3">
      <c r="C11" s="231" t="s">
        <v>25</v>
      </c>
      <c r="D11" s="232"/>
      <c r="E11" s="181" t="s">
        <v>15</v>
      </c>
      <c r="F11" s="182" t="s">
        <v>13</v>
      </c>
      <c r="G11" s="183" t="s">
        <v>14</v>
      </c>
      <c r="H11" s="184" t="s">
        <v>8</v>
      </c>
      <c r="I11" s="182" t="s">
        <v>8</v>
      </c>
      <c r="J11" s="183" t="s">
        <v>22</v>
      </c>
    </row>
    <row r="12" spans="2:10" ht="15.75" thickBot="1" x14ac:dyDescent="0.3">
      <c r="C12" s="185" t="s">
        <v>1</v>
      </c>
      <c r="D12" s="185" t="s">
        <v>6</v>
      </c>
      <c r="E12" s="148" t="s">
        <v>26</v>
      </c>
      <c r="F12" s="149" t="s">
        <v>26</v>
      </c>
      <c r="G12" s="150" t="s">
        <v>26</v>
      </c>
      <c r="H12" s="151" t="s">
        <v>26</v>
      </c>
      <c r="I12" s="149" t="s">
        <v>21</v>
      </c>
      <c r="J12" s="150" t="s">
        <v>19</v>
      </c>
    </row>
    <row r="13" spans="2:10" x14ac:dyDescent="0.25">
      <c r="C13" s="186" t="s">
        <v>3</v>
      </c>
      <c r="D13" s="187"/>
      <c r="E13" s="188"/>
      <c r="F13" s="189"/>
      <c r="G13" s="155"/>
      <c r="H13" s="190"/>
      <c r="I13" s="189"/>
      <c r="J13" s="158"/>
    </row>
    <row r="14" spans="2:10" x14ac:dyDescent="0.25">
      <c r="C14" s="191" t="s">
        <v>4</v>
      </c>
      <c r="D14" s="192"/>
      <c r="E14" s="193"/>
      <c r="F14" s="194"/>
      <c r="G14" s="162"/>
      <c r="H14" s="195"/>
      <c r="I14" s="194"/>
      <c r="J14" s="165"/>
    </row>
    <row r="15" spans="2:10" ht="15.75" thickBot="1" x14ac:dyDescent="0.3">
      <c r="C15" s="196" t="s">
        <v>5</v>
      </c>
      <c r="D15" s="197"/>
      <c r="E15" s="198"/>
      <c r="F15" s="199"/>
      <c r="G15" s="200"/>
      <c r="H15" s="201"/>
      <c r="I15" s="199"/>
      <c r="J15" s="202"/>
    </row>
    <row r="16" spans="2:10" ht="15.75" thickBot="1" x14ac:dyDescent="0.3">
      <c r="C16" s="185" t="s">
        <v>8</v>
      </c>
      <c r="D16" s="203"/>
      <c r="E16" s="204"/>
      <c r="F16" s="205"/>
      <c r="G16" s="206"/>
      <c r="H16" s="207"/>
      <c r="I16" s="205"/>
      <c r="J16" s="208"/>
    </row>
    <row r="17" spans="2:10" ht="15.75" thickBot="1" x14ac:dyDescent="0.3">
      <c r="C17" s="209"/>
      <c r="D17" s="209"/>
      <c r="E17" s="209"/>
      <c r="F17" s="209"/>
      <c r="G17" s="209"/>
      <c r="H17" s="209"/>
      <c r="I17" s="209"/>
      <c r="J17" s="209"/>
    </row>
    <row r="18" spans="2:10" ht="19.5" thickBot="1" x14ac:dyDescent="0.35">
      <c r="B18" s="137" t="s">
        <v>49</v>
      </c>
      <c r="C18" s="233" t="s">
        <v>17</v>
      </c>
      <c r="D18" s="234"/>
      <c r="E18" s="234"/>
      <c r="F18" s="234"/>
      <c r="G18" s="234"/>
      <c r="H18" s="234"/>
      <c r="I18" s="234"/>
      <c r="J18" s="235"/>
    </row>
    <row r="19" spans="2:10" ht="15.75" thickBot="1" x14ac:dyDescent="0.3">
      <c r="C19" s="138"/>
      <c r="D19" s="139"/>
      <c r="E19" s="139"/>
      <c r="F19" s="139"/>
      <c r="G19" s="139"/>
      <c r="H19" s="139"/>
      <c r="I19" s="140"/>
      <c r="J19" s="141"/>
    </row>
    <row r="20" spans="2:10" ht="15.75" thickBot="1" x14ac:dyDescent="0.3">
      <c r="C20" s="229" t="s">
        <v>24</v>
      </c>
      <c r="D20" s="230"/>
      <c r="E20" s="142" t="s">
        <v>15</v>
      </c>
      <c r="F20" s="143" t="s">
        <v>13</v>
      </c>
      <c r="G20" s="144" t="s">
        <v>14</v>
      </c>
      <c r="H20" s="145" t="s">
        <v>15</v>
      </c>
      <c r="I20" s="143" t="s">
        <v>13</v>
      </c>
      <c r="J20" s="144" t="s">
        <v>14</v>
      </c>
    </row>
    <row r="21" spans="2:10" ht="15.75" thickBot="1" x14ac:dyDescent="0.3">
      <c r="C21" s="146" t="s">
        <v>1</v>
      </c>
      <c r="D21" s="147" t="s">
        <v>18</v>
      </c>
      <c r="E21" s="148" t="s">
        <v>20</v>
      </c>
      <c r="F21" s="149" t="s">
        <v>20</v>
      </c>
      <c r="G21" s="150" t="s">
        <v>20</v>
      </c>
      <c r="H21" s="151" t="s">
        <v>19</v>
      </c>
      <c r="I21" s="149" t="s">
        <v>19</v>
      </c>
      <c r="J21" s="150" t="s">
        <v>19</v>
      </c>
    </row>
    <row r="22" spans="2:10" x14ac:dyDescent="0.25">
      <c r="C22" s="152" t="s">
        <v>3</v>
      </c>
      <c r="D22" s="153"/>
      <c r="E22" s="154"/>
      <c r="F22" s="16"/>
      <c r="G22" s="155"/>
      <c r="H22" s="156"/>
      <c r="I22" s="157"/>
      <c r="J22" s="158"/>
    </row>
    <row r="23" spans="2:10" x14ac:dyDescent="0.25">
      <c r="C23" s="159" t="s">
        <v>4</v>
      </c>
      <c r="D23" s="160"/>
      <c r="E23" s="161"/>
      <c r="F23" s="13"/>
      <c r="G23" s="162"/>
      <c r="H23" s="163"/>
      <c r="I23" s="164"/>
      <c r="J23" s="165"/>
    </row>
    <row r="24" spans="2:10" ht="15.75" thickBot="1" x14ac:dyDescent="0.3">
      <c r="C24" s="166" t="s">
        <v>5</v>
      </c>
      <c r="D24" s="167"/>
      <c r="E24" s="168"/>
      <c r="F24" s="22"/>
      <c r="G24" s="169"/>
      <c r="H24" s="170"/>
      <c r="I24" s="171"/>
      <c r="J24" s="172"/>
    </row>
    <row r="25" spans="2:10" ht="15.75" thickBot="1" x14ac:dyDescent="0.3">
      <c r="C25" s="173" t="s">
        <v>8</v>
      </c>
      <c r="D25" s="174"/>
      <c r="E25" s="175"/>
      <c r="F25" s="176"/>
      <c r="G25" s="177"/>
      <c r="H25" s="178"/>
      <c r="I25" s="179"/>
      <c r="J25" s="180"/>
    </row>
    <row r="26" spans="2:10" ht="15.75" thickBot="1" x14ac:dyDescent="0.3">
      <c r="C26" s="138"/>
      <c r="D26" s="139"/>
      <c r="E26" s="139"/>
      <c r="F26" s="139"/>
      <c r="G26" s="139"/>
      <c r="H26" s="139"/>
      <c r="I26" s="140"/>
      <c r="J26" s="141"/>
    </row>
    <row r="27" spans="2:10" ht="15.75" thickBot="1" x14ac:dyDescent="0.3">
      <c r="C27" s="229" t="s">
        <v>25</v>
      </c>
      <c r="D27" s="230"/>
      <c r="E27" s="181" t="s">
        <v>15</v>
      </c>
      <c r="F27" s="182" t="s">
        <v>13</v>
      </c>
      <c r="G27" s="183" t="s">
        <v>14</v>
      </c>
      <c r="H27" s="184" t="s">
        <v>8</v>
      </c>
      <c r="I27" s="182" t="s">
        <v>8</v>
      </c>
      <c r="J27" s="183" t="s">
        <v>22</v>
      </c>
    </row>
    <row r="28" spans="2:10" ht="15.75" thickBot="1" x14ac:dyDescent="0.3">
      <c r="C28" s="185" t="s">
        <v>1</v>
      </c>
      <c r="D28" s="185" t="s">
        <v>6</v>
      </c>
      <c r="E28" s="148" t="s">
        <v>26</v>
      </c>
      <c r="F28" s="149" t="s">
        <v>26</v>
      </c>
      <c r="G28" s="150" t="s">
        <v>26</v>
      </c>
      <c r="H28" s="151" t="s">
        <v>26</v>
      </c>
      <c r="I28" s="149" t="s">
        <v>21</v>
      </c>
      <c r="J28" s="150" t="s">
        <v>19</v>
      </c>
    </row>
    <row r="29" spans="2:10" x14ac:dyDescent="0.25">
      <c r="C29" s="186" t="s">
        <v>3</v>
      </c>
      <c r="D29" s="187"/>
      <c r="E29" s="188"/>
      <c r="F29" s="189"/>
      <c r="G29" s="155"/>
      <c r="H29" s="190"/>
      <c r="I29" s="189"/>
      <c r="J29" s="158"/>
    </row>
    <row r="30" spans="2:10" x14ac:dyDescent="0.25">
      <c r="C30" s="191" t="s">
        <v>4</v>
      </c>
      <c r="D30" s="192"/>
      <c r="E30" s="193"/>
      <c r="F30" s="194"/>
      <c r="G30" s="162"/>
      <c r="H30" s="195"/>
      <c r="I30" s="194"/>
      <c r="J30" s="165"/>
    </row>
    <row r="31" spans="2:10" ht="15.75" thickBot="1" x14ac:dyDescent="0.3">
      <c r="C31" s="196" t="s">
        <v>5</v>
      </c>
      <c r="D31" s="197"/>
      <c r="E31" s="198"/>
      <c r="F31" s="199"/>
      <c r="G31" s="200"/>
      <c r="H31" s="201"/>
      <c r="I31" s="199"/>
      <c r="J31" s="202"/>
    </row>
    <row r="32" spans="2:10" ht="15.75" thickBot="1" x14ac:dyDescent="0.3">
      <c r="C32" s="185" t="s">
        <v>8</v>
      </c>
      <c r="D32" s="203"/>
      <c r="E32" s="204"/>
      <c r="F32" s="205"/>
      <c r="G32" s="206"/>
      <c r="H32" s="207"/>
      <c r="I32" s="205"/>
      <c r="J32" s="208"/>
    </row>
    <row r="52" s="98" customFormat="1" x14ac:dyDescent="0.25"/>
    <row r="53" s="98" customFormat="1" x14ac:dyDescent="0.25"/>
    <row r="54" s="98" customFormat="1" x14ac:dyDescent="0.25"/>
    <row r="55" s="98" customFormat="1" x14ac:dyDescent="0.25"/>
    <row r="56" s="98" customFormat="1" x14ac:dyDescent="0.25"/>
    <row r="57" s="98" customFormat="1" x14ac:dyDescent="0.25"/>
    <row r="58" s="98" customFormat="1" x14ac:dyDescent="0.25"/>
    <row r="59" s="98" customFormat="1" x14ac:dyDescent="0.25"/>
    <row r="60" s="98" customFormat="1" x14ac:dyDescent="0.25"/>
    <row r="61" s="98" customFormat="1" x14ac:dyDescent="0.25"/>
    <row r="62" s="98" customFormat="1" x14ac:dyDescent="0.25"/>
    <row r="63" s="98" customFormat="1" x14ac:dyDescent="0.25"/>
    <row r="64" s="98" customFormat="1" x14ac:dyDescent="0.25"/>
    <row r="65" s="98" customFormat="1" x14ac:dyDescent="0.25"/>
    <row r="66" s="98" customFormat="1" x14ac:dyDescent="0.25"/>
    <row r="67" s="98" customFormat="1" x14ac:dyDescent="0.25"/>
    <row r="68" s="98" customFormat="1" x14ac:dyDescent="0.25"/>
    <row r="69" s="98" customFormat="1" x14ac:dyDescent="0.25"/>
    <row r="70" s="98" customFormat="1" x14ac:dyDescent="0.25"/>
    <row r="71" s="98" customFormat="1" x14ac:dyDescent="0.25"/>
    <row r="72" s="98" customFormat="1" x14ac:dyDescent="0.25"/>
    <row r="73" s="98" customFormat="1" x14ac:dyDescent="0.25"/>
    <row r="74" s="98" customFormat="1" x14ac:dyDescent="0.25"/>
    <row r="75" s="98" customFormat="1" x14ac:dyDescent="0.25"/>
    <row r="76" s="98" customFormat="1" x14ac:dyDescent="0.25"/>
    <row r="77" s="98" customFormat="1" x14ac:dyDescent="0.25"/>
    <row r="78" s="98" customFormat="1" x14ac:dyDescent="0.25"/>
    <row r="79" s="98" customFormat="1" x14ac:dyDescent="0.25"/>
    <row r="80" s="98" customFormat="1" x14ac:dyDescent="0.25"/>
    <row r="81" s="98" customFormat="1" x14ac:dyDescent="0.25"/>
    <row r="82" s="98" customFormat="1" x14ac:dyDescent="0.25"/>
    <row r="83" s="98" customFormat="1" x14ac:dyDescent="0.25"/>
    <row r="84" s="98" customFormat="1" x14ac:dyDescent="0.25"/>
    <row r="85" s="98" customFormat="1" x14ac:dyDescent="0.25"/>
    <row r="86" s="98" customFormat="1" x14ac:dyDescent="0.25"/>
    <row r="87" s="98" customFormat="1" x14ac:dyDescent="0.25"/>
    <row r="88" s="98" customFormat="1" x14ac:dyDescent="0.25"/>
    <row r="89" s="98" customFormat="1" x14ac:dyDescent="0.25"/>
    <row r="90" s="98" customFormat="1" x14ac:dyDescent="0.25"/>
    <row r="91" s="98" customFormat="1" x14ac:dyDescent="0.25"/>
    <row r="92" s="98" customFormat="1" x14ac:dyDescent="0.25"/>
    <row r="93" s="98" customFormat="1" x14ac:dyDescent="0.25"/>
    <row r="94" s="98" customFormat="1" x14ac:dyDescent="0.25"/>
    <row r="95" s="98" customFormat="1" x14ac:dyDescent="0.25"/>
    <row r="96" s="98" customFormat="1" x14ac:dyDescent="0.25"/>
    <row r="97" s="98" customFormat="1" x14ac:dyDescent="0.25"/>
    <row r="98" s="98" customFormat="1" x14ac:dyDescent="0.25"/>
    <row r="99" s="98" customFormat="1" x14ac:dyDescent="0.25"/>
    <row r="100" s="98" customFormat="1" x14ac:dyDescent="0.25"/>
    <row r="101" s="98" customFormat="1" x14ac:dyDescent="0.25"/>
    <row r="102" s="98" customFormat="1" x14ac:dyDescent="0.25"/>
    <row r="103" s="98" customFormat="1" x14ac:dyDescent="0.25"/>
    <row r="104" s="98" customFormat="1" x14ac:dyDescent="0.25"/>
    <row r="105" s="98" customFormat="1" x14ac:dyDescent="0.25"/>
    <row r="106" s="98" customFormat="1" x14ac:dyDescent="0.25"/>
    <row r="107" s="98" customFormat="1" x14ac:dyDescent="0.25"/>
    <row r="108" s="98" customFormat="1" x14ac:dyDescent="0.25"/>
    <row r="109" s="98" customFormat="1" x14ac:dyDescent="0.25"/>
    <row r="110" s="98" customFormat="1" x14ac:dyDescent="0.25"/>
    <row r="111" s="98" customFormat="1" x14ac:dyDescent="0.25"/>
    <row r="112" s="98" customFormat="1" x14ac:dyDescent="0.25"/>
    <row r="113" s="98" customFormat="1" x14ac:dyDescent="0.25"/>
    <row r="114" s="98" customFormat="1" x14ac:dyDescent="0.25"/>
    <row r="115" s="98" customFormat="1" x14ac:dyDescent="0.25"/>
    <row r="116" s="98" customFormat="1" x14ac:dyDescent="0.25"/>
    <row r="117" s="98" customFormat="1" x14ac:dyDescent="0.25"/>
    <row r="118" s="98" customFormat="1" x14ac:dyDescent="0.25"/>
    <row r="119" s="98" customFormat="1" x14ac:dyDescent="0.25"/>
    <row r="120" s="98" customFormat="1" x14ac:dyDescent="0.25"/>
    <row r="121" s="98" customFormat="1" x14ac:dyDescent="0.25"/>
    <row r="122" s="98" customFormat="1" x14ac:dyDescent="0.25"/>
    <row r="123" s="98" customFormat="1" x14ac:dyDescent="0.25"/>
    <row r="124" s="98" customFormat="1" x14ac:dyDescent="0.25"/>
    <row r="125" s="98" customFormat="1" x14ac:dyDescent="0.25"/>
    <row r="126" s="98" customFormat="1" x14ac:dyDescent="0.25"/>
    <row r="127" s="98" customFormat="1" x14ac:dyDescent="0.25"/>
    <row r="128" s="98" customFormat="1" x14ac:dyDescent="0.25"/>
    <row r="129" s="98" customFormat="1" x14ac:dyDescent="0.25"/>
    <row r="130" s="98" customFormat="1" x14ac:dyDescent="0.25"/>
    <row r="131" s="98" customFormat="1" x14ac:dyDescent="0.25"/>
    <row r="132" s="98" customFormat="1" x14ac:dyDescent="0.25"/>
    <row r="133" s="98" customFormat="1" x14ac:dyDescent="0.25"/>
    <row r="134" s="98" customFormat="1" x14ac:dyDescent="0.25"/>
    <row r="135" s="98" customFormat="1" x14ac:dyDescent="0.25"/>
    <row r="136" s="98" customFormat="1" x14ac:dyDescent="0.25"/>
    <row r="137" s="98" customFormat="1" x14ac:dyDescent="0.25"/>
    <row r="138" s="98" customFormat="1" x14ac:dyDescent="0.25"/>
    <row r="139" s="98" customFormat="1" x14ac:dyDescent="0.25"/>
    <row r="140" s="98" customFormat="1" x14ac:dyDescent="0.25"/>
    <row r="141" s="98" customFormat="1" x14ac:dyDescent="0.25"/>
    <row r="142" s="98" customFormat="1" x14ac:dyDescent="0.25"/>
    <row r="143" s="98" customFormat="1" x14ac:dyDescent="0.25"/>
    <row r="144" s="98" customFormat="1" x14ac:dyDescent="0.25"/>
    <row r="145" s="98" customFormat="1" x14ac:dyDescent="0.25"/>
    <row r="146" s="98" customFormat="1" x14ac:dyDescent="0.25"/>
    <row r="147" s="98" customFormat="1" x14ac:dyDescent="0.25"/>
    <row r="148" s="98" customFormat="1" x14ac:dyDescent="0.25"/>
    <row r="149" s="98" customFormat="1" x14ac:dyDescent="0.25"/>
    <row r="150" s="98" customFormat="1" x14ac:dyDescent="0.25"/>
    <row r="151" s="98" customFormat="1" x14ac:dyDescent="0.25"/>
    <row r="152" s="98" customFormat="1" x14ac:dyDescent="0.25"/>
    <row r="153" s="98" customFormat="1" x14ac:dyDescent="0.25"/>
    <row r="154" s="98" customFormat="1" x14ac:dyDescent="0.25"/>
    <row r="155" s="98" customFormat="1" x14ac:dyDescent="0.25"/>
    <row r="156" s="98" customFormat="1" x14ac:dyDescent="0.25"/>
    <row r="157" s="98" customFormat="1" x14ac:dyDescent="0.25"/>
    <row r="158" s="98" customFormat="1" x14ac:dyDescent="0.25"/>
    <row r="159" s="98" customFormat="1" x14ac:dyDescent="0.25"/>
    <row r="160" s="98" customFormat="1" x14ac:dyDescent="0.25"/>
    <row r="161" s="98" customFormat="1" x14ac:dyDescent="0.25"/>
    <row r="162" s="98" customFormat="1" x14ac:dyDescent="0.25"/>
    <row r="163" s="98" customFormat="1" x14ac:dyDescent="0.25"/>
    <row r="164" s="98" customFormat="1" x14ac:dyDescent="0.25"/>
    <row r="165" s="98" customFormat="1" x14ac:dyDescent="0.25"/>
    <row r="166" s="98" customFormat="1" x14ac:dyDescent="0.25"/>
    <row r="167" s="98" customFormat="1" x14ac:dyDescent="0.25"/>
    <row r="168" s="98" customFormat="1" x14ac:dyDescent="0.25"/>
    <row r="169" s="98" customFormat="1" x14ac:dyDescent="0.25"/>
    <row r="170" s="98" customFormat="1" x14ac:dyDescent="0.25"/>
    <row r="171" s="98" customFormat="1" x14ac:dyDescent="0.25"/>
    <row r="172" s="98" customFormat="1" x14ac:dyDescent="0.25"/>
    <row r="173" s="98" customFormat="1" x14ac:dyDescent="0.25"/>
    <row r="174" s="98" customFormat="1" x14ac:dyDescent="0.25"/>
    <row r="175" s="98" customFormat="1" x14ac:dyDescent="0.25"/>
    <row r="176" s="98" customFormat="1" x14ac:dyDescent="0.25"/>
    <row r="177" s="98" customFormat="1" x14ac:dyDescent="0.25"/>
  </sheetData>
  <sheetProtection algorithmName="SHA-512" hashValue="SFglKc9IgcIHsC4k4IVOUYjKkvoqe6BXoqx07Jnk5Hr80UudBrGMpC68zVknAkzVwaIBOtez8kZP7umHgoRzaw==" saltValue="xi4TXzokXEsUXbCXo2uc6Q==" spinCount="100000" sheet="1" objects="1" scenarios="1"/>
  <mergeCells count="6">
    <mergeCell ref="C27:D27"/>
    <mergeCell ref="C4:D4"/>
    <mergeCell ref="C11:D11"/>
    <mergeCell ref="C2:J2"/>
    <mergeCell ref="C18:J18"/>
    <mergeCell ref="C20:D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M21"/>
  <sheetViews>
    <sheetView showGridLines="0" workbookViewId="0">
      <selection activeCell="C86" sqref="C86"/>
    </sheetView>
  </sheetViews>
  <sheetFormatPr defaultRowHeight="15" x14ac:dyDescent="0.25"/>
  <cols>
    <col min="3" max="7" width="11" customWidth="1"/>
  </cols>
  <sheetData>
    <row r="3" spans="3:11" x14ac:dyDescent="0.25">
      <c r="C3" s="1" t="s">
        <v>51</v>
      </c>
    </row>
    <row r="4" spans="3:11" x14ac:dyDescent="0.25">
      <c r="C4" s="1"/>
    </row>
    <row r="5" spans="3:11" x14ac:dyDescent="0.25">
      <c r="C5" s="1" t="s">
        <v>37</v>
      </c>
    </row>
    <row r="7" spans="3:11" x14ac:dyDescent="0.25">
      <c r="C7" s="1" t="s">
        <v>39</v>
      </c>
      <c r="D7" s="1"/>
    </row>
    <row r="8" spans="3:11" x14ac:dyDescent="0.25">
      <c r="C8" s="1" t="s">
        <v>40</v>
      </c>
    </row>
    <row r="10" spans="3:11" x14ac:dyDescent="0.25">
      <c r="C10" s="1" t="s">
        <v>44</v>
      </c>
    </row>
    <row r="13" spans="3:11" ht="15.75" thickBot="1" x14ac:dyDescent="0.3">
      <c r="J13" s="4"/>
      <c r="K13" s="4"/>
    </row>
    <row r="14" spans="3:11" ht="45.75" thickBot="1" x14ac:dyDescent="0.3">
      <c r="C14" s="105" t="s">
        <v>28</v>
      </c>
      <c r="D14" s="108" t="s">
        <v>29</v>
      </c>
      <c r="E14" s="117" t="s">
        <v>30</v>
      </c>
      <c r="F14" s="104" t="s">
        <v>31</v>
      </c>
      <c r="G14" s="118" t="s">
        <v>32</v>
      </c>
    </row>
    <row r="15" spans="3:11" ht="24" customHeight="1" x14ac:dyDescent="0.25">
      <c r="C15" s="107" t="s">
        <v>3</v>
      </c>
      <c r="D15" s="109">
        <v>100000</v>
      </c>
      <c r="E15" s="119">
        <f>+D15*2</f>
        <v>200000</v>
      </c>
      <c r="F15" s="103">
        <v>100000</v>
      </c>
      <c r="G15" s="109">
        <v>50000</v>
      </c>
    </row>
    <row r="16" spans="3:11" ht="24" customHeight="1" thickBot="1" x14ac:dyDescent="0.3">
      <c r="C16" s="113"/>
      <c r="D16" s="114"/>
      <c r="E16" s="120" t="s">
        <v>33</v>
      </c>
      <c r="F16" s="121" t="s">
        <v>36</v>
      </c>
      <c r="G16" s="244" t="s">
        <v>53</v>
      </c>
    </row>
    <row r="17" spans="3:13" ht="24" customHeight="1" thickBot="1" x14ac:dyDescent="0.3">
      <c r="C17" s="112" t="s">
        <v>4</v>
      </c>
      <c r="D17" s="115">
        <v>200000</v>
      </c>
      <c r="E17" s="122">
        <f>+D17*4</f>
        <v>800000</v>
      </c>
      <c r="F17" s="116">
        <v>200000</v>
      </c>
      <c r="G17" s="109">
        <v>100000</v>
      </c>
    </row>
    <row r="18" spans="3:13" ht="24" customHeight="1" thickBot="1" x14ac:dyDescent="0.3">
      <c r="C18" s="113"/>
      <c r="D18" s="114"/>
      <c r="E18" s="120" t="s">
        <v>34</v>
      </c>
      <c r="F18" s="121" t="s">
        <v>36</v>
      </c>
      <c r="G18" s="244" t="s">
        <v>53</v>
      </c>
      <c r="K18" s="85"/>
      <c r="L18" s="54" t="s">
        <v>38</v>
      </c>
      <c r="M18" s="55" t="s">
        <v>11</v>
      </c>
    </row>
    <row r="19" spans="3:13" ht="24" customHeight="1" x14ac:dyDescent="0.25">
      <c r="C19" s="106" t="s">
        <v>5</v>
      </c>
      <c r="D19" s="110">
        <v>400000</v>
      </c>
      <c r="E19" s="123">
        <f>+D19*6</f>
        <v>2400000</v>
      </c>
      <c r="F19" s="111">
        <v>400000</v>
      </c>
      <c r="G19" s="109">
        <v>200000</v>
      </c>
      <c r="K19" s="89" t="s">
        <v>3</v>
      </c>
      <c r="L19" s="124">
        <f>+D15</f>
        <v>100000</v>
      </c>
      <c r="M19" s="18">
        <f>+E15</f>
        <v>200000</v>
      </c>
    </row>
    <row r="20" spans="3:13" ht="24" customHeight="1" thickBot="1" x14ac:dyDescent="0.3">
      <c r="C20" s="113"/>
      <c r="D20" s="114"/>
      <c r="E20" s="120" t="s">
        <v>35</v>
      </c>
      <c r="F20" s="121" t="s">
        <v>36</v>
      </c>
      <c r="G20" s="244" t="s">
        <v>53</v>
      </c>
      <c r="K20" s="43" t="s">
        <v>4</v>
      </c>
      <c r="L20" s="97">
        <f>+D17</f>
        <v>200000</v>
      </c>
      <c r="M20" s="20">
        <f>+E17</f>
        <v>800000</v>
      </c>
    </row>
    <row r="21" spans="3:13" ht="15.75" thickBot="1" x14ac:dyDescent="0.3">
      <c r="K21" s="44" t="s">
        <v>5</v>
      </c>
      <c r="L21" s="125">
        <f>+D19</f>
        <v>400000</v>
      </c>
      <c r="M21" s="23">
        <f>+E19</f>
        <v>2400000</v>
      </c>
    </row>
  </sheetData>
  <conditionalFormatting sqref="E15:G1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:G1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:G1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C18"/>
  <sheetViews>
    <sheetView workbookViewId="0">
      <selection activeCell="C4" sqref="C4:C18"/>
    </sheetView>
  </sheetViews>
  <sheetFormatPr defaultRowHeight="15" x14ac:dyDescent="0.25"/>
  <sheetData>
    <row r="4" spans="2:3" x14ac:dyDescent="0.25">
      <c r="B4" s="1">
        <v>1</v>
      </c>
      <c r="C4" t="s">
        <v>41</v>
      </c>
    </row>
    <row r="5" spans="2:3" x14ac:dyDescent="0.25">
      <c r="B5" s="1"/>
    </row>
    <row r="6" spans="2:3" x14ac:dyDescent="0.25">
      <c r="B6" s="1">
        <v>2</v>
      </c>
      <c r="C6" t="s">
        <v>43</v>
      </c>
    </row>
    <row r="7" spans="2:3" x14ac:dyDescent="0.25">
      <c r="B7" s="1"/>
    </row>
    <row r="8" spans="2:3" x14ac:dyDescent="0.25">
      <c r="B8" s="1">
        <v>3</v>
      </c>
      <c r="C8" t="s">
        <v>42</v>
      </c>
    </row>
    <row r="9" spans="2:3" x14ac:dyDescent="0.25">
      <c r="B9" s="1"/>
    </row>
    <row r="10" spans="2:3" x14ac:dyDescent="0.25">
      <c r="B10" s="1">
        <v>4</v>
      </c>
      <c r="C10" t="s">
        <v>45</v>
      </c>
    </row>
    <row r="11" spans="2:3" x14ac:dyDescent="0.25">
      <c r="B11" s="1"/>
    </row>
    <row r="12" spans="2:3" x14ac:dyDescent="0.25">
      <c r="B12" s="1">
        <v>5</v>
      </c>
      <c r="C12" t="s">
        <v>52</v>
      </c>
    </row>
    <row r="13" spans="2:3" x14ac:dyDescent="0.25">
      <c r="B13" s="1"/>
    </row>
    <row r="14" spans="2:3" x14ac:dyDescent="0.25">
      <c r="B14" s="1">
        <v>6</v>
      </c>
      <c r="C14" t="s">
        <v>46</v>
      </c>
    </row>
    <row r="15" spans="2:3" x14ac:dyDescent="0.25">
      <c r="B15" s="1"/>
    </row>
    <row r="16" spans="2:3" x14ac:dyDescent="0.25">
      <c r="B16" s="1">
        <v>7</v>
      </c>
      <c r="C16" t="s">
        <v>47</v>
      </c>
    </row>
    <row r="18" spans="2:3" x14ac:dyDescent="0.25">
      <c r="B18" s="1">
        <v>8</v>
      </c>
      <c r="C18" t="s">
        <v>50</v>
      </c>
    </row>
  </sheetData>
  <sheetProtection algorithmName="SHA-512" hashValue="zYkbhZp8N9OB0k98c+QPyUzh7ZWhXfftK3n8vadFWbUoMF/vtATdFjXKL3wZrKvcbhFzO67yD6Y8EIZKH62Ojw==" saltValue="4hjLxl9pXnLofb7R5EYJ6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ROMI exercise</vt:lpstr>
      <vt:lpstr>R1 v R2</vt:lpstr>
      <vt:lpstr>Approach</vt:lpstr>
      <vt:lpstr>Questions</vt:lpstr>
      <vt:lpstr>invest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Fripp</dc:creator>
  <cp:lastModifiedBy>Geoff Fripp</cp:lastModifiedBy>
  <dcterms:created xsi:type="dcterms:W3CDTF">2018-02-09T09:25:21Z</dcterms:created>
  <dcterms:modified xsi:type="dcterms:W3CDTF">2021-12-12T02:15:21Z</dcterms:modified>
</cp:coreProperties>
</file>