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Welcome" sheetId="6" r:id="rId1"/>
    <sheet name="Information" sheetId="1" r:id="rId2"/>
    <sheet name="Decisions" sheetId="2" r:id="rId3"/>
    <sheet name="Results" sheetId="5" r:id="rId4"/>
    <sheet name="Competitive map" sheetId="4" r:id="rId5"/>
    <sheet name="Competitor targets" sheetId="7" r:id="rId6"/>
    <sheet name="Calcs" sheetId="3" state="hidden" r:id="rId7"/>
  </sheets>
  <definedNames>
    <definedName name="cells">'Competitive map'!$AA$6:$AJ$15</definedName>
    <definedName name="cellscore">Calcs!$Q$16:$R$115</definedName>
    <definedName name="letternum">Calcs!$Q$3:$R$12</definedName>
    <definedName name="list">Decisions!$BA$5:$BA$14</definedName>
    <definedName name="rd1tm1">'Competitor targets'!$AA$8:$AB$27</definedName>
    <definedName name="rd1tm10">'Competitor targets'!$AA$188:$AB$207</definedName>
    <definedName name="rd1tm2">'Competitor targets'!$AA$28:$AB$47</definedName>
    <definedName name="rd1tm3">'Competitor targets'!$AA$48:$AB$67</definedName>
    <definedName name="rd1tm4">'Competitor targets'!$AA$68:$AB$87</definedName>
    <definedName name="rd1tm5">'Competitor targets'!$AA$88:$AB$107</definedName>
    <definedName name="rd1tm6">'Competitor targets'!$AA$108:$AB$127</definedName>
    <definedName name="rd1tm7">'Competitor targets'!$AA$128:$AB$147</definedName>
    <definedName name="rd1tm8">'Competitor targets'!$AA$148:$AB$167</definedName>
    <definedName name="rd1tm9">'Competitor targets'!$AA$168:$AB$187</definedName>
    <definedName name="rd2tm1">'Competitor targets'!$AD$8:$AE$27</definedName>
    <definedName name="rd2tm10">'Competitor targets'!$AD$188:$AE$207</definedName>
    <definedName name="rd2tm2">'Competitor targets'!$AD$28:$AE$47</definedName>
    <definedName name="rd2tm3">'Competitor targets'!$AD$48:$AE$67</definedName>
    <definedName name="rd2tm4">'Competitor targets'!$AD$68:$AE$87</definedName>
    <definedName name="rd2tm5">'Competitor targets'!$AD$88:$AE$107</definedName>
    <definedName name="rd2tm6">'Competitor targets'!$AD$108:$AE$127</definedName>
    <definedName name="rd2tm7">'Competitor targets'!$AD$128:$AE$147</definedName>
    <definedName name="rd2tm8">'Competitor targets'!$AD$148:$AE$167</definedName>
    <definedName name="rd2tm9">'Competitor targets'!$AD$168:$AE$187</definedName>
    <definedName name="rd3tm1">'Competitor targets'!$AG$8:$AH$27</definedName>
    <definedName name="rd3tm10">'Competitor targets'!$AG$188:$AH$207</definedName>
    <definedName name="rd3tm2">'Competitor targets'!$AG$28:$AH$47</definedName>
    <definedName name="rd3tm3">'Competitor targets'!$AG$48:$AH$67</definedName>
    <definedName name="rd3tm4">'Competitor targets'!$AG$68:$AH$87</definedName>
    <definedName name="rd3tm5">'Competitor targets'!$AG$88:$AH$107</definedName>
    <definedName name="rd3tm6">'Competitor targets'!$AG$108:$AH$127</definedName>
    <definedName name="rd3tm7">'Competitor targets'!$AG$128:$AH$147</definedName>
    <definedName name="rd3tm8">'Competitor targets'!$AG$148:$AH$167</definedName>
    <definedName name="rd3tm9">'Competitor targets'!$AG$168:$AH$187</definedName>
    <definedName name="rd4tm1">'Competitor targets'!$AJ$8:$AK$27</definedName>
    <definedName name="rd4tm10">'Competitor targets'!$AJ$188:$AK$207</definedName>
    <definedName name="rd4tm2">'Competitor targets'!$AJ$28:$AK$47</definedName>
    <definedName name="rd4tm3">'Competitor targets'!$AJ$48:$AK$67</definedName>
    <definedName name="rd4tm4">'Competitor targets'!$AJ$68:$AK$87</definedName>
    <definedName name="rd4tm5">'Competitor targets'!$AJ$88:$AK$107</definedName>
    <definedName name="rd4tm6">'Competitor targets'!$AJ$108:$AK$127</definedName>
    <definedName name="rd4tm7">'Competitor targets'!$AJ$128:$AK$147</definedName>
    <definedName name="rd4tm8">'Competitor targets'!$AJ$148:$AK$167</definedName>
    <definedName name="rd4tm9">'Competitor targets'!$AJ$168:$AK$187</definedName>
    <definedName name="rd5tm1">'Competitor targets'!$AM$8:$AN$27</definedName>
    <definedName name="rd5tm10">'Competitor targets'!$AM$188:$AN$207</definedName>
    <definedName name="rd5tm2">'Competitor targets'!$AM$28:$AN$47</definedName>
    <definedName name="rd5tm3">'Competitor targets'!$AM$48:$AN$67</definedName>
    <definedName name="rd5tm4">'Competitor targets'!$AM$68:$AN$87</definedName>
    <definedName name="rd5tm5">'Competitor targets'!$AM$88:$AN$107</definedName>
    <definedName name="rd5tm6">'Competitor targets'!$AM$108:$AN$127</definedName>
    <definedName name="rd5tm7">'Competitor targets'!$AM$128:$AN$147</definedName>
    <definedName name="rd5tm8">'Competitor targets'!$AM$148:$AN$167</definedName>
    <definedName name="rd5tm9">'Competitor targets'!$AM$168:$AN$187</definedName>
    <definedName name="rd6tm1">'Competitor targets'!$AP$8:$AQ$27</definedName>
    <definedName name="rd6tm10">'Competitor targets'!$AP$188:$AQ$207</definedName>
    <definedName name="rd6tm2">'Competitor targets'!$AP$28:$AQ$47</definedName>
    <definedName name="rd6tm3">'Competitor targets'!$AP$48:$AQ$67</definedName>
    <definedName name="rd6tm4">'Competitor targets'!$AP$68:$AQ$87</definedName>
    <definedName name="rd6tm5">'Competitor targets'!$AP$88:$AQ$107</definedName>
    <definedName name="rd6tm6">'Competitor targets'!$AP$108:$AQ$127</definedName>
    <definedName name="rd6tm7">'Competitor targets'!$AP$128:$AQ$147</definedName>
    <definedName name="rd6tm8">'Competitor targets'!$AP$148:$AQ$167</definedName>
    <definedName name="rd6tm9">'Competitor targets'!$AP$168:$AQ$187</definedName>
    <definedName name="rd7tm1">'Competitor targets'!$AS$8:$AT$27</definedName>
    <definedName name="rd7tm10">'Competitor targets'!$AS$188:$AT$207</definedName>
    <definedName name="rd7tm2">'Competitor targets'!$AS$28:$AT$47</definedName>
    <definedName name="rd7tm3">'Competitor targets'!$AS$48:$AT$67</definedName>
    <definedName name="rd7tm4">'Competitor targets'!$AS$68:$AT$87</definedName>
    <definedName name="rd7tm5">'Competitor targets'!$AS$88:$AT$107</definedName>
    <definedName name="rd7tm6">'Competitor targets'!$AS$108:$AT$127</definedName>
    <definedName name="rd7tm7">'Competitor targets'!$AS$128:$AT$147</definedName>
    <definedName name="rd7tm8">'Competitor targets'!$AS$148:$AT$167</definedName>
    <definedName name="rd7tm9">'Competitor targets'!$AS$168:$AT$187</definedName>
    <definedName name="rd8tm1">'Competitor targets'!$AV$8:$AW$27</definedName>
    <definedName name="rd8tm10">'Competitor targets'!$AV$188:$AW$207</definedName>
    <definedName name="rd8tm2">'Competitor targets'!$AV$28:$AW$47</definedName>
    <definedName name="rd8tm3">'Competitor targets'!$AV$48:$AW$67</definedName>
    <definedName name="rd8tm4">'Competitor targets'!$AV$68:$AW$87</definedName>
    <definedName name="rd8tm5">'Competitor targets'!$AV$88:$AW$107</definedName>
    <definedName name="rd8tm6">'Competitor targets'!$AV$108:$AW$127</definedName>
    <definedName name="rd8tm7">'Competitor targets'!$AV$128:$AW$147</definedName>
    <definedName name="rd8tm8">'Competitor targets'!$AV$148:$AW$167</definedName>
    <definedName name="rd8tm9">'Competitor targets'!$AV$168:$AW$187</definedName>
    <definedName name="realsales">Calcs!$AS$26:$AW$126</definedName>
    <definedName name="realsales2">Calcs!$AS$256:$AW$355</definedName>
    <definedName name="realsales3">Calcs!$AS$485:$AW$584</definedName>
    <definedName name="realsales4">Calcs!$AS$714:$AW$813</definedName>
    <definedName name="realsales5">Calcs!$AS$943:$AW$1042</definedName>
    <definedName name="realsales6">Calcs!$AS$1172:$AW$1271</definedName>
    <definedName name="realsales7">Calcs!$AS$1401:$AW$1500</definedName>
    <definedName name="realsales8">Calcs!$AS$1630:$AW$1729</definedName>
    <definedName name="round1">'Competitive map'!$AL$3:$AM$102</definedName>
    <definedName name="round2">'Competitive map'!$AL$232:$AM$331</definedName>
    <definedName name="round3">'Competitive map'!$AL$461:$AM$560</definedName>
    <definedName name="round4">'Competitive map'!$AL$690:$AM$789</definedName>
    <definedName name="round5">'Competitive map'!$AL$919:$AM$1018</definedName>
    <definedName name="round6">'Competitive map'!$AL$1148:$AM$1247</definedName>
    <definedName name="round7">'Competitive map'!$AL$1377:$AM$1476</definedName>
    <definedName name="round8">'Competitive map'!$AL$1606:$AM$1705</definedName>
  </definedNames>
  <calcPr calcId="145621" concurrentCalc="0"/>
</workbook>
</file>

<file path=xl/calcChain.xml><?xml version="1.0" encoding="utf-8"?>
<calcChain xmlns="http://schemas.openxmlformats.org/spreadsheetml/2006/main">
  <c r="AE1169" i="3" l="1"/>
  <c r="AF1169" i="3"/>
  <c r="AZ1169" i="3"/>
  <c r="CE1169" i="3"/>
  <c r="CF1169" i="3"/>
  <c r="AE940" i="3"/>
  <c r="AF940" i="3"/>
  <c r="AZ940" i="3"/>
  <c r="CE940" i="3"/>
  <c r="CF940" i="3"/>
  <c r="AE711" i="3"/>
  <c r="AF711" i="3"/>
  <c r="AZ711" i="3"/>
  <c r="CE711" i="3"/>
  <c r="CF711" i="3"/>
  <c r="AE482" i="3"/>
  <c r="AF482" i="3"/>
  <c r="AZ482" i="3"/>
  <c r="CE482" i="3"/>
  <c r="CF482" i="3"/>
  <c r="AE253" i="3"/>
  <c r="AF253" i="3"/>
  <c r="AZ253" i="3"/>
  <c r="CE253" i="3"/>
  <c r="CF253" i="3"/>
  <c r="X1202" i="7"/>
  <c r="X1203" i="7"/>
  <c r="W1202" i="7"/>
  <c r="W1203" i="7"/>
  <c r="W1204" i="7"/>
  <c r="W1205" i="7"/>
  <c r="W1206" i="7"/>
  <c r="W1207" i="7"/>
  <c r="W1208" i="7"/>
  <c r="W1209" i="7"/>
  <c r="W1210" i="7"/>
  <c r="Q1202" i="7"/>
  <c r="P1202" i="7"/>
  <c r="P1203" i="7"/>
  <c r="O1202" i="7"/>
  <c r="O1203" i="7"/>
  <c r="O1204" i="7"/>
  <c r="O1205" i="7"/>
  <c r="O1206" i="7"/>
  <c r="O1207" i="7"/>
  <c r="O1208" i="7"/>
  <c r="O1209" i="7"/>
  <c r="O1210" i="7"/>
  <c r="Q1201" i="7"/>
  <c r="R1201" i="7"/>
  <c r="P1201" i="7"/>
  <c r="W1188" i="7"/>
  <c r="X1187" i="7"/>
  <c r="X1188" i="7"/>
  <c r="X1189" i="7"/>
  <c r="X1190" i="7"/>
  <c r="X1191" i="7"/>
  <c r="X1192" i="7"/>
  <c r="X1193" i="7"/>
  <c r="X1194" i="7"/>
  <c r="X1195" i="7"/>
  <c r="W1187" i="7"/>
  <c r="O1187" i="7"/>
  <c r="O1188" i="7"/>
  <c r="P1186" i="7"/>
  <c r="X1172" i="7"/>
  <c r="W1172" i="7"/>
  <c r="O1172" i="7"/>
  <c r="P1171" i="7"/>
  <c r="X1157" i="7"/>
  <c r="W1157" i="7"/>
  <c r="O1157" i="7"/>
  <c r="P1156" i="7"/>
  <c r="X1142" i="7"/>
  <c r="X1143" i="7"/>
  <c r="X1144" i="7"/>
  <c r="X1145" i="7"/>
  <c r="X1146" i="7"/>
  <c r="X1147" i="7"/>
  <c r="X1148" i="7"/>
  <c r="W1142" i="7"/>
  <c r="W1143" i="7"/>
  <c r="O1142" i="7"/>
  <c r="O1143" i="7"/>
  <c r="P1141" i="7"/>
  <c r="X1127" i="7"/>
  <c r="W1127" i="7"/>
  <c r="P1127" i="7"/>
  <c r="O1127" i="7"/>
  <c r="R1126" i="7"/>
  <c r="Q1126" i="7"/>
  <c r="P1126" i="7"/>
  <c r="X1113" i="7"/>
  <c r="X1112" i="7"/>
  <c r="W1112" i="7"/>
  <c r="W1113" i="7"/>
  <c r="W1114" i="7"/>
  <c r="O1112" i="7"/>
  <c r="O1113" i="7"/>
  <c r="O1114" i="7"/>
  <c r="O1115" i="7"/>
  <c r="O1116" i="7"/>
  <c r="O1117" i="7"/>
  <c r="O1118" i="7"/>
  <c r="O1119" i="7"/>
  <c r="O1120" i="7"/>
  <c r="P1111" i="7"/>
  <c r="X1099" i="7"/>
  <c r="X1098" i="7"/>
  <c r="P1098" i="7"/>
  <c r="X1097" i="7"/>
  <c r="W1097" i="7"/>
  <c r="W1098" i="7"/>
  <c r="P1097" i="7"/>
  <c r="O1097" i="7"/>
  <c r="O1098" i="7"/>
  <c r="P1096" i="7"/>
  <c r="Q1096" i="7"/>
  <c r="X1082" i="7"/>
  <c r="X1083" i="7"/>
  <c r="X1084" i="7"/>
  <c r="X1085" i="7"/>
  <c r="X1086" i="7"/>
  <c r="X1087" i="7"/>
  <c r="X1088" i="7"/>
  <c r="X1089" i="7"/>
  <c r="X1090" i="7"/>
  <c r="W1082" i="7"/>
  <c r="W1083" i="7"/>
  <c r="O1082" i="7"/>
  <c r="O1083" i="7"/>
  <c r="P1081" i="7"/>
  <c r="C1077" i="7"/>
  <c r="C1092" i="7"/>
  <c r="C1107" i="7"/>
  <c r="C1122" i="7"/>
  <c r="C1137" i="7"/>
  <c r="C1152" i="7"/>
  <c r="C1167" i="7"/>
  <c r="C1182" i="7"/>
  <c r="C1197" i="7"/>
  <c r="O1069" i="7"/>
  <c r="X1068" i="7"/>
  <c r="X1069" i="7"/>
  <c r="O1068" i="7"/>
  <c r="X1067" i="7"/>
  <c r="W1067" i="7"/>
  <c r="O1067" i="7"/>
  <c r="P1066" i="7"/>
  <c r="X1051" i="7"/>
  <c r="X1052" i="7"/>
  <c r="W1051" i="7"/>
  <c r="W1052" i="7"/>
  <c r="O1051" i="7"/>
  <c r="O1052" i="7"/>
  <c r="Q1050" i="7"/>
  <c r="R1050" i="7"/>
  <c r="P1050" i="7"/>
  <c r="P1051" i="7"/>
  <c r="W1037" i="7"/>
  <c r="W1038" i="7"/>
  <c r="X1036" i="7"/>
  <c r="X1037" i="7"/>
  <c r="X1038" i="7"/>
  <c r="X1039" i="7"/>
  <c r="X1040" i="7"/>
  <c r="X1041" i="7"/>
  <c r="X1042" i="7"/>
  <c r="X1043" i="7"/>
  <c r="X1044" i="7"/>
  <c r="W1036" i="7"/>
  <c r="O1036" i="7"/>
  <c r="O1037" i="7"/>
  <c r="P1035" i="7"/>
  <c r="X1021" i="7"/>
  <c r="W1021" i="7"/>
  <c r="W1022" i="7"/>
  <c r="W1023" i="7"/>
  <c r="W1024" i="7"/>
  <c r="W1025" i="7"/>
  <c r="P1021" i="7"/>
  <c r="O1021" i="7"/>
  <c r="O1022" i="7"/>
  <c r="O1023" i="7"/>
  <c r="O1024" i="7"/>
  <c r="O1025" i="7"/>
  <c r="P1020" i="7"/>
  <c r="Q1020" i="7"/>
  <c r="O1007" i="7"/>
  <c r="X1006" i="7"/>
  <c r="W1006" i="7"/>
  <c r="P1006" i="7"/>
  <c r="O1006" i="7"/>
  <c r="Q1005" i="7"/>
  <c r="P1005" i="7"/>
  <c r="X991" i="7"/>
  <c r="X992" i="7"/>
  <c r="W991" i="7"/>
  <c r="W992" i="7"/>
  <c r="P991" i="7"/>
  <c r="P992" i="7"/>
  <c r="O991" i="7"/>
  <c r="O992" i="7"/>
  <c r="Q990" i="7"/>
  <c r="R990" i="7"/>
  <c r="P990" i="7"/>
  <c r="X976" i="7"/>
  <c r="X977" i="7"/>
  <c r="X978" i="7"/>
  <c r="X979" i="7"/>
  <c r="W976" i="7"/>
  <c r="W977" i="7"/>
  <c r="O976" i="7"/>
  <c r="O977" i="7"/>
  <c r="P975" i="7"/>
  <c r="P976" i="7"/>
  <c r="P977" i="7"/>
  <c r="P978" i="7"/>
  <c r="P979" i="7"/>
  <c r="X961" i="7"/>
  <c r="X962" i="7"/>
  <c r="W961" i="7"/>
  <c r="W962" i="7"/>
  <c r="O961" i="7"/>
  <c r="O962" i="7"/>
  <c r="P960" i="7"/>
  <c r="P961" i="7"/>
  <c r="X946" i="7"/>
  <c r="W946" i="7"/>
  <c r="W947" i="7"/>
  <c r="P946" i="7"/>
  <c r="O946" i="7"/>
  <c r="O947" i="7"/>
  <c r="Q945" i="7"/>
  <c r="P945" i="7"/>
  <c r="X931" i="7"/>
  <c r="X932" i="7"/>
  <c r="W931" i="7"/>
  <c r="W932" i="7"/>
  <c r="O931" i="7"/>
  <c r="O932" i="7"/>
  <c r="O933" i="7"/>
  <c r="P930" i="7"/>
  <c r="C926" i="7"/>
  <c r="C941" i="7"/>
  <c r="C956" i="7"/>
  <c r="C971" i="7"/>
  <c r="C986" i="7"/>
  <c r="C1001" i="7"/>
  <c r="C1016" i="7"/>
  <c r="C1031" i="7"/>
  <c r="C1046" i="7"/>
  <c r="X916" i="7"/>
  <c r="X917" i="7"/>
  <c r="W916" i="7"/>
  <c r="W917" i="7"/>
  <c r="O916" i="7"/>
  <c r="O917" i="7"/>
  <c r="P915" i="7"/>
  <c r="P916" i="7"/>
  <c r="X900" i="7"/>
  <c r="X901" i="7"/>
  <c r="W900" i="7"/>
  <c r="W901" i="7"/>
  <c r="O900" i="7"/>
  <c r="O901" i="7"/>
  <c r="P899" i="7"/>
  <c r="P900" i="7"/>
  <c r="X885" i="7"/>
  <c r="X886" i="7"/>
  <c r="X887" i="7"/>
  <c r="X888" i="7"/>
  <c r="X889" i="7"/>
  <c r="X890" i="7"/>
  <c r="X891" i="7"/>
  <c r="X892" i="7"/>
  <c r="X893" i="7"/>
  <c r="W885" i="7"/>
  <c r="W886" i="7"/>
  <c r="P885" i="7"/>
  <c r="P886" i="7"/>
  <c r="O885" i="7"/>
  <c r="O886" i="7"/>
  <c r="R884" i="7"/>
  <c r="Q884" i="7"/>
  <c r="P884" i="7"/>
  <c r="X870" i="7"/>
  <c r="X871" i="7"/>
  <c r="W870" i="7"/>
  <c r="W871" i="7"/>
  <c r="O870" i="7"/>
  <c r="O871" i="7"/>
  <c r="O872" i="7"/>
  <c r="O873" i="7"/>
  <c r="O874" i="7"/>
  <c r="O875" i="7"/>
  <c r="P869" i="7"/>
  <c r="O863" i="7"/>
  <c r="X856" i="7"/>
  <c r="X855" i="7"/>
  <c r="W855" i="7"/>
  <c r="W856" i="7"/>
  <c r="W857" i="7"/>
  <c r="W858" i="7"/>
  <c r="W859" i="7"/>
  <c r="W860" i="7"/>
  <c r="W861" i="7"/>
  <c r="W862" i="7"/>
  <c r="W863" i="7"/>
  <c r="P855" i="7"/>
  <c r="O855" i="7"/>
  <c r="O856" i="7"/>
  <c r="O857" i="7"/>
  <c r="O858" i="7"/>
  <c r="O859" i="7"/>
  <c r="O860" i="7"/>
  <c r="O861" i="7"/>
  <c r="O862" i="7"/>
  <c r="P854" i="7"/>
  <c r="Q854" i="7"/>
  <c r="W841" i="7"/>
  <c r="O841" i="7"/>
  <c r="X840" i="7"/>
  <c r="X841" i="7"/>
  <c r="W840" i="7"/>
  <c r="O840" i="7"/>
  <c r="P839" i="7"/>
  <c r="X826" i="7"/>
  <c r="X825" i="7"/>
  <c r="W825" i="7"/>
  <c r="W826" i="7"/>
  <c r="O825" i="7"/>
  <c r="O826" i="7"/>
  <c r="P824" i="7"/>
  <c r="X813" i="7"/>
  <c r="X814" i="7"/>
  <c r="X811" i="7"/>
  <c r="X812" i="7"/>
  <c r="X810" i="7"/>
  <c r="W810" i="7"/>
  <c r="O810" i="7"/>
  <c r="P809" i="7"/>
  <c r="X795" i="7"/>
  <c r="X796" i="7"/>
  <c r="W795" i="7"/>
  <c r="W796" i="7"/>
  <c r="Q795" i="7"/>
  <c r="P795" i="7"/>
  <c r="P796" i="7"/>
  <c r="O795" i="7"/>
  <c r="O796" i="7"/>
  <c r="S794" i="7"/>
  <c r="R794" i="7"/>
  <c r="Q794" i="7"/>
  <c r="P794" i="7"/>
  <c r="X780" i="7"/>
  <c r="X781" i="7"/>
  <c r="W780" i="7"/>
  <c r="O780" i="7"/>
  <c r="Q779" i="7"/>
  <c r="P779" i="7"/>
  <c r="C775" i="7"/>
  <c r="C790" i="7"/>
  <c r="C805" i="7"/>
  <c r="C820" i="7"/>
  <c r="C835" i="7"/>
  <c r="C850" i="7"/>
  <c r="C865" i="7"/>
  <c r="C880" i="7"/>
  <c r="C895" i="7"/>
  <c r="X765" i="7"/>
  <c r="X766" i="7"/>
  <c r="W765" i="7"/>
  <c r="W766" i="7"/>
  <c r="Q765" i="7"/>
  <c r="P765" i="7"/>
  <c r="P766" i="7"/>
  <c r="O765" i="7"/>
  <c r="O766" i="7"/>
  <c r="S764" i="7"/>
  <c r="R764" i="7"/>
  <c r="Q764" i="7"/>
  <c r="P764" i="7"/>
  <c r="X749" i="7"/>
  <c r="X750" i="7"/>
  <c r="W749" i="7"/>
  <c r="W750" i="7"/>
  <c r="O749" i="7"/>
  <c r="O750" i="7"/>
  <c r="P748" i="7"/>
  <c r="P749" i="7"/>
  <c r="X734" i="7"/>
  <c r="X735" i="7"/>
  <c r="X736" i="7"/>
  <c r="X737" i="7"/>
  <c r="X738" i="7"/>
  <c r="X739" i="7"/>
  <c r="X740" i="7"/>
  <c r="X741" i="7"/>
  <c r="X742" i="7"/>
  <c r="W734" i="7"/>
  <c r="W735" i="7"/>
  <c r="P734" i="7"/>
  <c r="P735" i="7"/>
  <c r="O734" i="7"/>
  <c r="O735" i="7"/>
  <c r="R733" i="7"/>
  <c r="Q733" i="7"/>
  <c r="P733" i="7"/>
  <c r="X719" i="7"/>
  <c r="X720" i="7"/>
  <c r="X721" i="7"/>
  <c r="X722" i="7"/>
  <c r="X723" i="7"/>
  <c r="X724" i="7"/>
  <c r="X725" i="7"/>
  <c r="X726" i="7"/>
  <c r="X727" i="7"/>
  <c r="W719" i="7"/>
  <c r="W720" i="7"/>
  <c r="W721" i="7"/>
  <c r="W722" i="7"/>
  <c r="W723" i="7"/>
  <c r="W724" i="7"/>
  <c r="O719" i="7"/>
  <c r="O720" i="7"/>
  <c r="O721" i="7"/>
  <c r="O722" i="7"/>
  <c r="O723" i="7"/>
  <c r="O724" i="7"/>
  <c r="O725" i="7"/>
  <c r="P718" i="7"/>
  <c r="X704" i="7"/>
  <c r="W704" i="7"/>
  <c r="W705" i="7"/>
  <c r="Q704" i="7"/>
  <c r="P704" i="7"/>
  <c r="O704" i="7"/>
  <c r="O705" i="7"/>
  <c r="R703" i="7"/>
  <c r="Q703" i="7"/>
  <c r="P703" i="7"/>
  <c r="W690" i="7"/>
  <c r="O690" i="7"/>
  <c r="X689" i="7"/>
  <c r="X690" i="7"/>
  <c r="X691" i="7"/>
  <c r="X692" i="7"/>
  <c r="X693" i="7"/>
  <c r="X694" i="7"/>
  <c r="X695" i="7"/>
  <c r="X696" i="7"/>
  <c r="X697" i="7"/>
  <c r="W689" i="7"/>
  <c r="O689" i="7"/>
  <c r="P688" i="7"/>
  <c r="Q688" i="7"/>
  <c r="X674" i="7"/>
  <c r="W674" i="7"/>
  <c r="W675" i="7"/>
  <c r="W676" i="7"/>
  <c r="W677" i="7"/>
  <c r="W678" i="7"/>
  <c r="W679" i="7"/>
  <c r="W680" i="7"/>
  <c r="W681" i="7"/>
  <c r="W682" i="7"/>
  <c r="Q674" i="7"/>
  <c r="P674" i="7"/>
  <c r="O674" i="7"/>
  <c r="O675" i="7"/>
  <c r="O676" i="7"/>
  <c r="O677" i="7"/>
  <c r="O678" i="7"/>
  <c r="O679" i="7"/>
  <c r="O680" i="7"/>
  <c r="O681" i="7"/>
  <c r="O682" i="7"/>
  <c r="S673" i="7"/>
  <c r="R673" i="7"/>
  <c r="Q673" i="7"/>
  <c r="P673" i="7"/>
  <c r="W667" i="7"/>
  <c r="O666" i="7"/>
  <c r="O667" i="7"/>
  <c r="X659" i="7"/>
  <c r="X660" i="7"/>
  <c r="X661" i="7"/>
  <c r="X662" i="7"/>
  <c r="X663" i="7"/>
  <c r="X664" i="7"/>
  <c r="X665" i="7"/>
  <c r="X666" i="7"/>
  <c r="W659" i="7"/>
  <c r="W660" i="7"/>
  <c r="W661" i="7"/>
  <c r="W662" i="7"/>
  <c r="W663" i="7"/>
  <c r="W664" i="7"/>
  <c r="W665" i="7"/>
  <c r="W666" i="7"/>
  <c r="O659" i="7"/>
  <c r="O660" i="7"/>
  <c r="O661" i="7"/>
  <c r="O662" i="7"/>
  <c r="O663" i="7"/>
  <c r="O664" i="7"/>
  <c r="O665" i="7"/>
  <c r="P658" i="7"/>
  <c r="X644" i="7"/>
  <c r="W644" i="7"/>
  <c r="P644" i="7"/>
  <c r="O644" i="7"/>
  <c r="R643" i="7"/>
  <c r="Q643" i="7"/>
  <c r="P643" i="7"/>
  <c r="X629" i="7"/>
  <c r="W629" i="7"/>
  <c r="W630" i="7"/>
  <c r="W631" i="7"/>
  <c r="W632" i="7"/>
  <c r="W633" i="7"/>
  <c r="W634" i="7"/>
  <c r="W635" i="7"/>
  <c r="W636" i="7"/>
  <c r="W637" i="7"/>
  <c r="P629" i="7"/>
  <c r="O629" i="7"/>
  <c r="O630" i="7"/>
  <c r="O631" i="7"/>
  <c r="O632" i="7"/>
  <c r="O633" i="7"/>
  <c r="O634" i="7"/>
  <c r="O635" i="7"/>
  <c r="O636" i="7"/>
  <c r="O637" i="7"/>
  <c r="R628" i="7"/>
  <c r="Q628" i="7"/>
  <c r="P628" i="7"/>
  <c r="C624" i="7"/>
  <c r="C639" i="7"/>
  <c r="C654" i="7"/>
  <c r="C669" i="7"/>
  <c r="C684" i="7"/>
  <c r="C699" i="7"/>
  <c r="C714" i="7"/>
  <c r="C729" i="7"/>
  <c r="C744" i="7"/>
  <c r="X614" i="7"/>
  <c r="X615" i="7"/>
  <c r="X616" i="7"/>
  <c r="X617" i="7"/>
  <c r="X618" i="7"/>
  <c r="X619" i="7"/>
  <c r="X620" i="7"/>
  <c r="X621" i="7"/>
  <c r="X622" i="7"/>
  <c r="W614" i="7"/>
  <c r="W615" i="7"/>
  <c r="W616" i="7"/>
  <c r="W617" i="7"/>
  <c r="W618" i="7"/>
  <c r="W619" i="7"/>
  <c r="W620" i="7"/>
  <c r="W621" i="7"/>
  <c r="O614" i="7"/>
  <c r="O615" i="7"/>
  <c r="O616" i="7"/>
  <c r="O617" i="7"/>
  <c r="O618" i="7"/>
  <c r="O619" i="7"/>
  <c r="O620" i="7"/>
  <c r="O621" i="7"/>
  <c r="P613" i="7"/>
  <c r="X598" i="7"/>
  <c r="X599" i="7"/>
  <c r="W598" i="7"/>
  <c r="W599" i="7"/>
  <c r="P598" i="7"/>
  <c r="P599" i="7"/>
  <c r="O598" i="7"/>
  <c r="O599" i="7"/>
  <c r="Q597" i="7"/>
  <c r="R597" i="7"/>
  <c r="P597" i="7"/>
  <c r="W584" i="7"/>
  <c r="W585" i="7"/>
  <c r="X583" i="7"/>
  <c r="X584" i="7"/>
  <c r="X585" i="7"/>
  <c r="X586" i="7"/>
  <c r="X587" i="7"/>
  <c r="X588" i="7"/>
  <c r="X589" i="7"/>
  <c r="X590" i="7"/>
  <c r="X591" i="7"/>
  <c r="W583" i="7"/>
  <c r="O583" i="7"/>
  <c r="P582" i="7"/>
  <c r="X569" i="7"/>
  <c r="X570" i="7"/>
  <c r="X568" i="7"/>
  <c r="W568" i="7"/>
  <c r="W569" i="7"/>
  <c r="O568" i="7"/>
  <c r="O569" i="7"/>
  <c r="P567" i="7"/>
  <c r="Q567" i="7"/>
  <c r="Q568" i="7"/>
  <c r="X553" i="7"/>
  <c r="X554" i="7"/>
  <c r="W553" i="7"/>
  <c r="W554" i="7"/>
  <c r="O553" i="7"/>
  <c r="O554" i="7"/>
  <c r="Q552" i="7"/>
  <c r="R552" i="7"/>
  <c r="P552" i="7"/>
  <c r="P553" i="7"/>
  <c r="X538" i="7"/>
  <c r="X539" i="7"/>
  <c r="W538" i="7"/>
  <c r="O538" i="7"/>
  <c r="O539" i="7"/>
  <c r="Q537" i="7"/>
  <c r="R537" i="7"/>
  <c r="R538" i="7"/>
  <c r="P537" i="7"/>
  <c r="P538" i="7"/>
  <c r="P539" i="7"/>
  <c r="X523" i="7"/>
  <c r="X524" i="7"/>
  <c r="W523" i="7"/>
  <c r="W524" i="7"/>
  <c r="O523" i="7"/>
  <c r="O524" i="7"/>
  <c r="P522" i="7"/>
  <c r="Q522" i="7"/>
  <c r="X508" i="7"/>
  <c r="X509" i="7"/>
  <c r="W508" i="7"/>
  <c r="W509" i="7"/>
  <c r="O508" i="7"/>
  <c r="O509" i="7"/>
  <c r="P507" i="7"/>
  <c r="Q507" i="7"/>
  <c r="X493" i="7"/>
  <c r="X494" i="7"/>
  <c r="W493" i="7"/>
  <c r="W494" i="7"/>
  <c r="P493" i="7"/>
  <c r="P494" i="7"/>
  <c r="O493" i="7"/>
  <c r="O494" i="7"/>
  <c r="P492" i="7"/>
  <c r="Q492" i="7"/>
  <c r="W479" i="7"/>
  <c r="O479" i="7"/>
  <c r="X478" i="7"/>
  <c r="X479" i="7"/>
  <c r="X480" i="7"/>
  <c r="X481" i="7"/>
  <c r="X482" i="7"/>
  <c r="X483" i="7"/>
  <c r="X484" i="7"/>
  <c r="X485" i="7"/>
  <c r="X486" i="7"/>
  <c r="W478" i="7"/>
  <c r="O478" i="7"/>
  <c r="P477" i="7"/>
  <c r="Q477" i="7"/>
  <c r="C473" i="7"/>
  <c r="C488" i="7"/>
  <c r="C503" i="7"/>
  <c r="C518" i="7"/>
  <c r="C533" i="7"/>
  <c r="C548" i="7"/>
  <c r="C563" i="7"/>
  <c r="C578" i="7"/>
  <c r="C593" i="7"/>
  <c r="X465" i="7"/>
  <c r="X464" i="7"/>
  <c r="X463" i="7"/>
  <c r="W463" i="7"/>
  <c r="W464" i="7"/>
  <c r="W465" i="7"/>
  <c r="W466" i="7"/>
  <c r="W467" i="7"/>
  <c r="W468" i="7"/>
  <c r="W469" i="7"/>
  <c r="W470" i="7"/>
  <c r="W471" i="7"/>
  <c r="O463" i="7"/>
  <c r="O464" i="7"/>
  <c r="O465" i="7"/>
  <c r="O466" i="7"/>
  <c r="O467" i="7"/>
  <c r="O468" i="7"/>
  <c r="O469" i="7"/>
  <c r="O470" i="7"/>
  <c r="O471" i="7"/>
  <c r="P462" i="7"/>
  <c r="P463" i="7"/>
  <c r="X447" i="7"/>
  <c r="X448" i="7"/>
  <c r="W447" i="7"/>
  <c r="W448" i="7"/>
  <c r="O447" i="7"/>
  <c r="O448" i="7"/>
  <c r="P446" i="7"/>
  <c r="P447" i="7"/>
  <c r="W433" i="7"/>
  <c r="W434" i="7"/>
  <c r="X432" i="7"/>
  <c r="X433" i="7"/>
  <c r="X434" i="7"/>
  <c r="X435" i="7"/>
  <c r="X436" i="7"/>
  <c r="X437" i="7"/>
  <c r="X438" i="7"/>
  <c r="X439" i="7"/>
  <c r="X440" i="7"/>
  <c r="W432" i="7"/>
  <c r="Q432" i="7"/>
  <c r="Q433" i="7"/>
  <c r="Q434" i="7"/>
  <c r="Q435" i="7"/>
  <c r="Q436" i="7"/>
  <c r="Q437" i="7"/>
  <c r="Q438" i="7"/>
  <c r="Q439" i="7"/>
  <c r="Q440" i="7"/>
  <c r="P432" i="7"/>
  <c r="P433" i="7"/>
  <c r="O432" i="7"/>
  <c r="O433" i="7"/>
  <c r="S431" i="7"/>
  <c r="Q431" i="7"/>
  <c r="R431" i="7"/>
  <c r="P431" i="7"/>
  <c r="W419" i="7"/>
  <c r="W418" i="7"/>
  <c r="X417" i="7"/>
  <c r="X418" i="7"/>
  <c r="W417" i="7"/>
  <c r="O417" i="7"/>
  <c r="P416" i="7"/>
  <c r="P417" i="7"/>
  <c r="P418" i="7"/>
  <c r="X402" i="7"/>
  <c r="X403" i="7"/>
  <c r="W402" i="7"/>
  <c r="W403" i="7"/>
  <c r="O402" i="7"/>
  <c r="O403" i="7"/>
  <c r="P401" i="7"/>
  <c r="X387" i="7"/>
  <c r="X388" i="7"/>
  <c r="W387" i="7"/>
  <c r="W388" i="7"/>
  <c r="O387" i="7"/>
  <c r="O388" i="7"/>
  <c r="P386" i="7"/>
  <c r="P387" i="7"/>
  <c r="X373" i="7"/>
  <c r="X374" i="7"/>
  <c r="X372" i="7"/>
  <c r="W372" i="7"/>
  <c r="W373" i="7"/>
  <c r="W374" i="7"/>
  <c r="W375" i="7"/>
  <c r="W376" i="7"/>
  <c r="W377" i="7"/>
  <c r="W378" i="7"/>
  <c r="W379" i="7"/>
  <c r="W380" i="7"/>
  <c r="O372" i="7"/>
  <c r="O373" i="7"/>
  <c r="O374" i="7"/>
  <c r="O375" i="7"/>
  <c r="O376" i="7"/>
  <c r="O377" i="7"/>
  <c r="O378" i="7"/>
  <c r="O379" i="7"/>
  <c r="O380" i="7"/>
  <c r="P371" i="7"/>
  <c r="Q371" i="7"/>
  <c r="Q372" i="7"/>
  <c r="X357" i="7"/>
  <c r="X358" i="7"/>
  <c r="W357" i="7"/>
  <c r="W358" i="7"/>
  <c r="W359" i="7"/>
  <c r="W360" i="7"/>
  <c r="P357" i="7"/>
  <c r="P358" i="7"/>
  <c r="O357" i="7"/>
  <c r="O358" i="7"/>
  <c r="O359" i="7"/>
  <c r="O360" i="7"/>
  <c r="O361" i="7"/>
  <c r="Q356" i="7"/>
  <c r="P356" i="7"/>
  <c r="X342" i="7"/>
  <c r="X343" i="7"/>
  <c r="W342" i="7"/>
  <c r="W343" i="7"/>
  <c r="O342" i="7"/>
  <c r="O343" i="7"/>
  <c r="Q341" i="7"/>
  <c r="R341" i="7"/>
  <c r="R342" i="7"/>
  <c r="P341" i="7"/>
  <c r="P342" i="7"/>
  <c r="X327" i="7"/>
  <c r="X328" i="7"/>
  <c r="W327" i="7"/>
  <c r="W328" i="7"/>
  <c r="Q327" i="7"/>
  <c r="Q328" i="7"/>
  <c r="O327" i="7"/>
  <c r="O328" i="7"/>
  <c r="Q326" i="7"/>
  <c r="R326" i="7"/>
  <c r="P326" i="7"/>
  <c r="P327" i="7"/>
  <c r="C322" i="7"/>
  <c r="C337" i="7"/>
  <c r="C352" i="7"/>
  <c r="C367" i="7"/>
  <c r="C382" i="7"/>
  <c r="C397" i="7"/>
  <c r="C412" i="7"/>
  <c r="C427" i="7"/>
  <c r="C442" i="7"/>
  <c r="X312" i="7"/>
  <c r="X313" i="7"/>
  <c r="W312" i="7"/>
  <c r="W313" i="7"/>
  <c r="O312" i="7"/>
  <c r="O313" i="7"/>
  <c r="Q311" i="7"/>
  <c r="P311" i="7"/>
  <c r="P312" i="7"/>
  <c r="W297" i="7"/>
  <c r="O297" i="7"/>
  <c r="X296" i="7"/>
  <c r="W296" i="7"/>
  <c r="P296" i="7"/>
  <c r="O296" i="7"/>
  <c r="R295" i="7"/>
  <c r="Q295" i="7"/>
  <c r="P295" i="7"/>
  <c r="W283" i="7"/>
  <c r="X281" i="7"/>
  <c r="X282" i="7"/>
  <c r="X283" i="7"/>
  <c r="X284" i="7"/>
  <c r="X285" i="7"/>
  <c r="X286" i="7"/>
  <c r="X287" i="7"/>
  <c r="X288" i="7"/>
  <c r="X289" i="7"/>
  <c r="W281" i="7"/>
  <c r="W282" i="7"/>
  <c r="Q281" i="7"/>
  <c r="P281" i="7"/>
  <c r="O281" i="7"/>
  <c r="O282" i="7"/>
  <c r="O283" i="7"/>
  <c r="S280" i="7"/>
  <c r="R280" i="7"/>
  <c r="Q280" i="7"/>
  <c r="P280" i="7"/>
  <c r="O268" i="7"/>
  <c r="X266" i="7"/>
  <c r="X267" i="7"/>
  <c r="X268" i="7"/>
  <c r="W266" i="7"/>
  <c r="W267" i="7"/>
  <c r="O266" i="7"/>
  <c r="O267" i="7"/>
  <c r="P265" i="7"/>
  <c r="W253" i="7"/>
  <c r="W252" i="7"/>
  <c r="X251" i="7"/>
  <c r="X252" i="7"/>
  <c r="W251" i="7"/>
  <c r="O251" i="7"/>
  <c r="Q250" i="7"/>
  <c r="P250" i="7"/>
  <c r="X236" i="7"/>
  <c r="W236" i="7"/>
  <c r="W237" i="7"/>
  <c r="W238" i="7"/>
  <c r="W239" i="7"/>
  <c r="W240" i="7"/>
  <c r="W241" i="7"/>
  <c r="W242" i="7"/>
  <c r="W243" i="7"/>
  <c r="W244" i="7"/>
  <c r="Q236" i="7"/>
  <c r="P236" i="7"/>
  <c r="O236" i="7"/>
  <c r="O237" i="7"/>
  <c r="O238" i="7"/>
  <c r="O239" i="7"/>
  <c r="O240" i="7"/>
  <c r="O241" i="7"/>
  <c r="O242" i="7"/>
  <c r="O243" i="7"/>
  <c r="O244" i="7"/>
  <c r="Q235" i="7"/>
  <c r="P235" i="7"/>
  <c r="X221" i="7"/>
  <c r="X222" i="7"/>
  <c r="X223" i="7"/>
  <c r="X224" i="7"/>
  <c r="X225" i="7"/>
  <c r="X226" i="7"/>
  <c r="X227" i="7"/>
  <c r="X228" i="7"/>
  <c r="X229" i="7"/>
  <c r="W221" i="7"/>
  <c r="W222" i="7"/>
  <c r="O221" i="7"/>
  <c r="O222" i="7"/>
  <c r="P220" i="7"/>
  <c r="W207" i="7"/>
  <c r="O207" i="7"/>
  <c r="X206" i="7"/>
  <c r="W206" i="7"/>
  <c r="P206" i="7"/>
  <c r="O206" i="7"/>
  <c r="R205" i="7"/>
  <c r="Q205" i="7"/>
  <c r="P205" i="7"/>
  <c r="W192" i="7"/>
  <c r="O192" i="7"/>
  <c r="X191" i="7"/>
  <c r="X192" i="7"/>
  <c r="X193" i="7"/>
  <c r="W191" i="7"/>
  <c r="O191" i="7"/>
  <c r="P190" i="7"/>
  <c r="X177" i="7"/>
  <c r="X176" i="7"/>
  <c r="W176" i="7"/>
  <c r="W177" i="7"/>
  <c r="Q176" i="7"/>
  <c r="Q177" i="7"/>
  <c r="P176" i="7"/>
  <c r="O176" i="7"/>
  <c r="O177" i="7"/>
  <c r="S175" i="7"/>
  <c r="T175" i="7"/>
  <c r="T176" i="7"/>
  <c r="R175" i="7"/>
  <c r="R176" i="7"/>
  <c r="R177" i="7"/>
  <c r="R178" i="7"/>
  <c r="R179" i="7"/>
  <c r="R180" i="7"/>
  <c r="R181" i="7"/>
  <c r="R182" i="7"/>
  <c r="R183" i="7"/>
  <c r="R184" i="7"/>
  <c r="Q175" i="7"/>
  <c r="P175" i="7"/>
  <c r="C171" i="7"/>
  <c r="C186" i="7"/>
  <c r="C201" i="7"/>
  <c r="C216" i="7"/>
  <c r="C231" i="7"/>
  <c r="C246" i="7"/>
  <c r="C261" i="7"/>
  <c r="C276" i="7"/>
  <c r="C291" i="7"/>
  <c r="O162" i="7"/>
  <c r="O163" i="7"/>
  <c r="X161" i="7"/>
  <c r="X162" i="7"/>
  <c r="X163" i="7"/>
  <c r="X164" i="7"/>
  <c r="X165" i="7"/>
  <c r="X166" i="7"/>
  <c r="X167" i="7"/>
  <c r="X168" i="7"/>
  <c r="X169" i="7"/>
  <c r="W161" i="7"/>
  <c r="W162" i="7"/>
  <c r="O161" i="7"/>
  <c r="P160" i="7"/>
  <c r="C140" i="7"/>
  <c r="C125" i="7"/>
  <c r="C110" i="7"/>
  <c r="C95" i="7"/>
  <c r="C80" i="7"/>
  <c r="C65" i="7"/>
  <c r="C50" i="7"/>
  <c r="C35" i="7"/>
  <c r="C20" i="7"/>
  <c r="X145" i="7"/>
  <c r="X146" i="7"/>
  <c r="W145" i="7"/>
  <c r="W146" i="7"/>
  <c r="O145" i="7"/>
  <c r="O146" i="7"/>
  <c r="P144" i="7"/>
  <c r="P145" i="7"/>
  <c r="X130" i="7"/>
  <c r="X131" i="7"/>
  <c r="W130" i="7"/>
  <c r="W131" i="7"/>
  <c r="O130" i="7"/>
  <c r="O131" i="7"/>
  <c r="P129" i="7"/>
  <c r="P130" i="7"/>
  <c r="X115" i="7"/>
  <c r="X116" i="7"/>
  <c r="W115" i="7"/>
  <c r="W116" i="7"/>
  <c r="O115" i="7"/>
  <c r="O116" i="7"/>
  <c r="P114" i="7"/>
  <c r="P115" i="7"/>
  <c r="X100" i="7"/>
  <c r="X101" i="7"/>
  <c r="W100" i="7"/>
  <c r="W101" i="7"/>
  <c r="W102" i="7"/>
  <c r="W103" i="7"/>
  <c r="W104" i="7"/>
  <c r="W105" i="7"/>
  <c r="W106" i="7"/>
  <c r="W107" i="7"/>
  <c r="W108" i="7"/>
  <c r="O100" i="7"/>
  <c r="O101" i="7"/>
  <c r="O102" i="7"/>
  <c r="O103" i="7"/>
  <c r="O104" i="7"/>
  <c r="O105" i="7"/>
  <c r="O106" i="7"/>
  <c r="O107" i="7"/>
  <c r="O108" i="7"/>
  <c r="P99" i="7"/>
  <c r="X85" i="7"/>
  <c r="X86" i="7"/>
  <c r="W85" i="7"/>
  <c r="W86" i="7"/>
  <c r="O85" i="7"/>
  <c r="O86" i="7"/>
  <c r="P84" i="7"/>
  <c r="P85" i="7"/>
  <c r="X70" i="7"/>
  <c r="X71" i="7"/>
  <c r="W70" i="7"/>
  <c r="W71" i="7"/>
  <c r="O70" i="7"/>
  <c r="O71" i="7"/>
  <c r="P69" i="7"/>
  <c r="P70" i="7"/>
  <c r="X55" i="7"/>
  <c r="X56" i="7"/>
  <c r="W55" i="7"/>
  <c r="W56" i="7"/>
  <c r="O55" i="7"/>
  <c r="O56" i="7"/>
  <c r="P54" i="7"/>
  <c r="P55" i="7"/>
  <c r="X40" i="7"/>
  <c r="X41" i="7"/>
  <c r="W40" i="7"/>
  <c r="W41" i="7"/>
  <c r="P40" i="7"/>
  <c r="P41" i="7"/>
  <c r="O40" i="7"/>
  <c r="O41" i="7"/>
  <c r="P39" i="7"/>
  <c r="Q39" i="7"/>
  <c r="X25" i="7"/>
  <c r="X26" i="7"/>
  <c r="W25" i="7"/>
  <c r="W26" i="7"/>
  <c r="Q25" i="7"/>
  <c r="P25" i="7"/>
  <c r="P26" i="7"/>
  <c r="O25" i="7"/>
  <c r="O26" i="7"/>
  <c r="S24" i="7"/>
  <c r="R24" i="7"/>
  <c r="Q24" i="7"/>
  <c r="P24" i="7"/>
  <c r="Z9" i="7"/>
  <c r="AA9" i="7"/>
  <c r="AC9" i="7"/>
  <c r="AD9" i="7"/>
  <c r="AF9" i="7"/>
  <c r="AG9" i="7"/>
  <c r="AI9" i="7"/>
  <c r="AJ9" i="7"/>
  <c r="AL9" i="7"/>
  <c r="AM9" i="7"/>
  <c r="AO9" i="7"/>
  <c r="AP9" i="7"/>
  <c r="AR9" i="7"/>
  <c r="AS9" i="7"/>
  <c r="AU9" i="7"/>
  <c r="AV9" i="7"/>
  <c r="Z10" i="7"/>
  <c r="AA10" i="7"/>
  <c r="AC10" i="7"/>
  <c r="AD10" i="7"/>
  <c r="AF10" i="7"/>
  <c r="AG10" i="7"/>
  <c r="AI10" i="7"/>
  <c r="AJ10" i="7"/>
  <c r="AL10" i="7"/>
  <c r="AM10" i="7"/>
  <c r="AO10" i="7"/>
  <c r="AP10" i="7"/>
  <c r="AR10" i="7"/>
  <c r="AS10" i="7"/>
  <c r="AU10" i="7"/>
  <c r="AV10" i="7"/>
  <c r="Z11" i="7"/>
  <c r="AA11" i="7"/>
  <c r="AC11" i="7"/>
  <c r="AD11" i="7"/>
  <c r="AF11" i="7"/>
  <c r="AG11" i="7"/>
  <c r="AI11" i="7"/>
  <c r="AJ11" i="7"/>
  <c r="AL11" i="7"/>
  <c r="AM11" i="7"/>
  <c r="AO11" i="7"/>
  <c r="AP11" i="7"/>
  <c r="AR11" i="7"/>
  <c r="AS11" i="7"/>
  <c r="AU11" i="7"/>
  <c r="AV11" i="7"/>
  <c r="Z12" i="7"/>
  <c r="AA12" i="7"/>
  <c r="AC12" i="7"/>
  <c r="AD12" i="7"/>
  <c r="AE12" i="7"/>
  <c r="AF12" i="7"/>
  <c r="AG12" i="7"/>
  <c r="AI12" i="7"/>
  <c r="AJ12" i="7"/>
  <c r="AL12" i="7"/>
  <c r="AM12" i="7"/>
  <c r="AO12" i="7"/>
  <c r="AP12" i="7"/>
  <c r="AR12" i="7"/>
  <c r="AS12" i="7"/>
  <c r="AU12" i="7"/>
  <c r="AV12" i="7"/>
  <c r="Z13" i="7"/>
  <c r="AA13" i="7"/>
  <c r="AC13" i="7"/>
  <c r="AD13" i="7"/>
  <c r="AE13" i="7"/>
  <c r="AF13" i="7"/>
  <c r="AG13" i="7"/>
  <c r="AI13" i="7"/>
  <c r="AJ13" i="7"/>
  <c r="AL13" i="7"/>
  <c r="AM13" i="7"/>
  <c r="AO13" i="7"/>
  <c r="AP13" i="7"/>
  <c r="AR13" i="7"/>
  <c r="AS13" i="7"/>
  <c r="AU13" i="7"/>
  <c r="AV13" i="7"/>
  <c r="Z14" i="7"/>
  <c r="AA14" i="7"/>
  <c r="AC14" i="7"/>
  <c r="AD14" i="7"/>
  <c r="AE14" i="7"/>
  <c r="AF14" i="7"/>
  <c r="AG14" i="7"/>
  <c r="AI14" i="7"/>
  <c r="AJ14" i="7"/>
  <c r="AL14" i="7"/>
  <c r="AM14" i="7"/>
  <c r="AO14" i="7"/>
  <c r="AP14" i="7"/>
  <c r="AR14" i="7"/>
  <c r="AS14" i="7"/>
  <c r="AU14" i="7"/>
  <c r="AV14" i="7"/>
  <c r="Z15" i="7"/>
  <c r="AA15" i="7"/>
  <c r="AC15" i="7"/>
  <c r="AD15" i="7"/>
  <c r="AE15" i="7"/>
  <c r="AF15" i="7"/>
  <c r="AG15" i="7"/>
  <c r="AH15" i="7"/>
  <c r="AI15" i="7"/>
  <c r="AJ15" i="7"/>
  <c r="AL15" i="7"/>
  <c r="AM15" i="7"/>
  <c r="AO15" i="7"/>
  <c r="AP15" i="7"/>
  <c r="AR15" i="7"/>
  <c r="AS15" i="7"/>
  <c r="AU15" i="7"/>
  <c r="AV15" i="7"/>
  <c r="Z16" i="7"/>
  <c r="AA16" i="7"/>
  <c r="AC16" i="7"/>
  <c r="AD16" i="7"/>
  <c r="AE16" i="7"/>
  <c r="AF16" i="7"/>
  <c r="AG16" i="7"/>
  <c r="AH16" i="7"/>
  <c r="AI16" i="7"/>
  <c r="AJ16" i="7"/>
  <c r="AL16" i="7"/>
  <c r="AM16" i="7"/>
  <c r="AO16" i="7"/>
  <c r="AP16" i="7"/>
  <c r="AR16" i="7"/>
  <c r="AS16" i="7"/>
  <c r="AU16" i="7"/>
  <c r="AV16" i="7"/>
  <c r="Z17" i="7"/>
  <c r="AA17" i="7"/>
  <c r="AC17" i="7"/>
  <c r="AD17" i="7"/>
  <c r="AE17" i="7"/>
  <c r="AF17" i="7"/>
  <c r="AG17" i="7"/>
  <c r="AH17" i="7"/>
  <c r="AI17" i="7"/>
  <c r="AJ17" i="7"/>
  <c r="AK17" i="7"/>
  <c r="AL17" i="7"/>
  <c r="AM17" i="7"/>
  <c r="AO17" i="7"/>
  <c r="AP17" i="7"/>
  <c r="AR17" i="7"/>
  <c r="AS17" i="7"/>
  <c r="AU17" i="7"/>
  <c r="AV17" i="7"/>
  <c r="Z18" i="7"/>
  <c r="AA18" i="7"/>
  <c r="AC18" i="7"/>
  <c r="AD18" i="7"/>
  <c r="AE18" i="7"/>
  <c r="AF18" i="7"/>
  <c r="AG18" i="7"/>
  <c r="AH18" i="7"/>
  <c r="AI18" i="7"/>
  <c r="AJ18" i="7"/>
  <c r="AK18" i="7"/>
  <c r="AL18" i="7"/>
  <c r="AM18" i="7"/>
  <c r="AO18" i="7"/>
  <c r="AP18" i="7"/>
  <c r="AR18" i="7"/>
  <c r="AS18" i="7"/>
  <c r="AU18" i="7"/>
  <c r="AV18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R19" i="7"/>
  <c r="AS19" i="7"/>
  <c r="AU19" i="7"/>
  <c r="AV19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R20" i="7"/>
  <c r="AS20" i="7"/>
  <c r="AU20" i="7"/>
  <c r="AV20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AU21" i="7"/>
  <c r="AV21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Z27" i="7"/>
  <c r="AA27" i="7"/>
  <c r="AB27" i="7"/>
  <c r="AC27" i="7"/>
  <c r="AD27" i="7"/>
  <c r="AE27" i="7"/>
  <c r="AF27" i="7"/>
  <c r="AG27" i="7"/>
  <c r="AH27" i="7"/>
  <c r="AI27" i="7"/>
  <c r="AJ27" i="7"/>
  <c r="U711" i="3"/>
  <c r="V711" i="3"/>
  <c r="AP711" i="3"/>
  <c r="AP733" i="3"/>
  <c r="BA22" i="4"/>
  <c r="AK27" i="7"/>
  <c r="AL27" i="7"/>
  <c r="AM27" i="7"/>
  <c r="U940" i="3"/>
  <c r="V940" i="3"/>
  <c r="AP940" i="3"/>
  <c r="AP962" i="3"/>
  <c r="BD22" i="4"/>
  <c r="AN27" i="7"/>
  <c r="AO27" i="7"/>
  <c r="AP27" i="7"/>
  <c r="U1169" i="3"/>
  <c r="V1169" i="3"/>
  <c r="AP1169" i="3"/>
  <c r="AP1191" i="3"/>
  <c r="BG22" i="4"/>
  <c r="AQ27" i="7"/>
  <c r="AR27" i="7"/>
  <c r="AS27" i="7"/>
  <c r="U1398" i="3"/>
  <c r="V1398" i="3"/>
  <c r="AP1398" i="3"/>
  <c r="AP1420" i="3"/>
  <c r="BJ22" i="4"/>
  <c r="AT27" i="7"/>
  <c r="AU27" i="7"/>
  <c r="AV27" i="7"/>
  <c r="U1627" i="3"/>
  <c r="V1627" i="3"/>
  <c r="AP1627" i="3"/>
  <c r="AP1649" i="3"/>
  <c r="BM22" i="4"/>
  <c r="AW27" i="7"/>
  <c r="Z28" i="7"/>
  <c r="AA28" i="7"/>
  <c r="AC28" i="7"/>
  <c r="AD28" i="7"/>
  <c r="AF28" i="7"/>
  <c r="AG28" i="7"/>
  <c r="AI28" i="7"/>
  <c r="AJ28" i="7"/>
  <c r="AL28" i="7"/>
  <c r="AM28" i="7"/>
  <c r="AO28" i="7"/>
  <c r="AP28" i="7"/>
  <c r="AR28" i="7"/>
  <c r="AS28" i="7"/>
  <c r="AU28" i="7"/>
  <c r="AV28" i="7"/>
  <c r="Z29" i="7"/>
  <c r="AA29" i="7"/>
  <c r="AC29" i="7"/>
  <c r="AD29" i="7"/>
  <c r="AF29" i="7"/>
  <c r="AG29" i="7"/>
  <c r="AI29" i="7"/>
  <c r="AJ29" i="7"/>
  <c r="AL29" i="7"/>
  <c r="AM29" i="7"/>
  <c r="AO29" i="7"/>
  <c r="AP29" i="7"/>
  <c r="AR29" i="7"/>
  <c r="AS29" i="7"/>
  <c r="AU29" i="7"/>
  <c r="AV29" i="7"/>
  <c r="Z30" i="7"/>
  <c r="AA30" i="7"/>
  <c r="AC30" i="7"/>
  <c r="AD30" i="7"/>
  <c r="AF30" i="7"/>
  <c r="AG30" i="7"/>
  <c r="AI30" i="7"/>
  <c r="AJ30" i="7"/>
  <c r="AL30" i="7"/>
  <c r="AM30" i="7"/>
  <c r="AO30" i="7"/>
  <c r="AP30" i="7"/>
  <c r="AR30" i="7"/>
  <c r="AS30" i="7"/>
  <c r="AU30" i="7"/>
  <c r="AV30" i="7"/>
  <c r="Z31" i="7"/>
  <c r="AA31" i="7"/>
  <c r="AC31" i="7"/>
  <c r="AD31" i="7"/>
  <c r="AF31" i="7"/>
  <c r="AG31" i="7"/>
  <c r="AI31" i="7"/>
  <c r="AJ31" i="7"/>
  <c r="AL31" i="7"/>
  <c r="AM31" i="7"/>
  <c r="AO31" i="7"/>
  <c r="AP31" i="7"/>
  <c r="AR31" i="7"/>
  <c r="AS31" i="7"/>
  <c r="AU31" i="7"/>
  <c r="AV31" i="7"/>
  <c r="Z32" i="7"/>
  <c r="AA32" i="7"/>
  <c r="AC32" i="7"/>
  <c r="AD32" i="7"/>
  <c r="AE32" i="7"/>
  <c r="AF32" i="7"/>
  <c r="AG32" i="7"/>
  <c r="AI32" i="7"/>
  <c r="AJ32" i="7"/>
  <c r="AL32" i="7"/>
  <c r="AM32" i="7"/>
  <c r="AO32" i="7"/>
  <c r="AP32" i="7"/>
  <c r="AR32" i="7"/>
  <c r="AS32" i="7"/>
  <c r="AU32" i="7"/>
  <c r="AV32" i="7"/>
  <c r="Z33" i="7"/>
  <c r="AA33" i="7"/>
  <c r="AC33" i="7"/>
  <c r="AD33" i="7"/>
  <c r="AE33" i="7"/>
  <c r="AF33" i="7"/>
  <c r="AG33" i="7"/>
  <c r="AI33" i="7"/>
  <c r="AJ33" i="7"/>
  <c r="AL33" i="7"/>
  <c r="AM33" i="7"/>
  <c r="AO33" i="7"/>
  <c r="AP33" i="7"/>
  <c r="AR33" i="7"/>
  <c r="AS33" i="7"/>
  <c r="AU33" i="7"/>
  <c r="AV33" i="7"/>
  <c r="Z34" i="7"/>
  <c r="AA34" i="7"/>
  <c r="AC34" i="7"/>
  <c r="AD34" i="7"/>
  <c r="AE34" i="7"/>
  <c r="AF34" i="7"/>
  <c r="AG34" i="7"/>
  <c r="AI34" i="7"/>
  <c r="AJ34" i="7"/>
  <c r="AL34" i="7"/>
  <c r="AM34" i="7"/>
  <c r="AO34" i="7"/>
  <c r="AP34" i="7"/>
  <c r="AR34" i="7"/>
  <c r="AS34" i="7"/>
  <c r="AU34" i="7"/>
  <c r="AV34" i="7"/>
  <c r="Z35" i="7"/>
  <c r="AA35" i="7"/>
  <c r="AB35" i="7"/>
  <c r="AC35" i="7"/>
  <c r="AD35" i="7"/>
  <c r="AE35" i="7"/>
  <c r="AF35" i="7"/>
  <c r="AG35" i="7"/>
  <c r="AH35" i="7"/>
  <c r="AI35" i="7"/>
  <c r="AJ35" i="7"/>
  <c r="AL35" i="7"/>
  <c r="AM35" i="7"/>
  <c r="AO35" i="7"/>
  <c r="AP35" i="7"/>
  <c r="AR35" i="7"/>
  <c r="AS35" i="7"/>
  <c r="AU35" i="7"/>
  <c r="AV35" i="7"/>
  <c r="Z36" i="7"/>
  <c r="AA36" i="7"/>
  <c r="AB36" i="7"/>
  <c r="AC36" i="7"/>
  <c r="AD36" i="7"/>
  <c r="AE36" i="7"/>
  <c r="AF36" i="7"/>
  <c r="AG36" i="7"/>
  <c r="AH36" i="7"/>
  <c r="AI36" i="7"/>
  <c r="AJ36" i="7"/>
  <c r="AL36" i="7"/>
  <c r="AM36" i="7"/>
  <c r="AO36" i="7"/>
  <c r="AP36" i="7"/>
  <c r="AR36" i="7"/>
  <c r="AS36" i="7"/>
  <c r="AU36" i="7"/>
  <c r="AV36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AO37" i="7"/>
  <c r="AP37" i="7"/>
  <c r="AR37" i="7"/>
  <c r="AS37" i="7"/>
  <c r="AU37" i="7"/>
  <c r="AV37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AO38" i="7"/>
  <c r="AP38" i="7"/>
  <c r="AR38" i="7"/>
  <c r="AS38" i="7"/>
  <c r="AU38" i="7"/>
  <c r="AV38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R39" i="7"/>
  <c r="AS39" i="7"/>
  <c r="AU39" i="7"/>
  <c r="AV39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R40" i="7"/>
  <c r="AS40" i="7"/>
  <c r="AU40" i="7"/>
  <c r="AV40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AR41" i="7"/>
  <c r="AS41" i="7"/>
  <c r="AU41" i="7"/>
  <c r="AV41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V43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L44" i="7"/>
  <c r="AM44" i="7"/>
  <c r="AN44" i="7"/>
  <c r="AO44" i="7"/>
  <c r="AP44" i="7"/>
  <c r="AQ44" i="7"/>
  <c r="AR44" i="7"/>
  <c r="AS44" i="7"/>
  <c r="AT44" i="7"/>
  <c r="AU44" i="7"/>
  <c r="AV44" i="7"/>
  <c r="AW44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AT46" i="7"/>
  <c r="AU46" i="7"/>
  <c r="AV46" i="7"/>
  <c r="AW46" i="7"/>
  <c r="Z47" i="7"/>
  <c r="AA47" i="7"/>
  <c r="AB47" i="7"/>
  <c r="AC47" i="7"/>
  <c r="AD47" i="7"/>
  <c r="AE47" i="7"/>
  <c r="AF47" i="7"/>
  <c r="AG47" i="7"/>
  <c r="AH47" i="7"/>
  <c r="AI47" i="7"/>
  <c r="AJ47" i="7"/>
  <c r="W711" i="3"/>
  <c r="X711" i="3"/>
  <c r="AR711" i="3"/>
  <c r="AP753" i="3"/>
  <c r="BA42" i="4"/>
  <c r="AK47" i="7"/>
  <c r="AL47" i="7"/>
  <c r="AM47" i="7"/>
  <c r="W940" i="3"/>
  <c r="X940" i="3"/>
  <c r="AR940" i="3"/>
  <c r="AP982" i="3"/>
  <c r="BD42" i="4"/>
  <c r="AN47" i="7"/>
  <c r="AO47" i="7"/>
  <c r="AP47" i="7"/>
  <c r="W1169" i="3"/>
  <c r="X1169" i="3"/>
  <c r="AR1169" i="3"/>
  <c r="AP1211" i="3"/>
  <c r="BG42" i="4"/>
  <c r="AQ47" i="7"/>
  <c r="AR47" i="7"/>
  <c r="AS47" i="7"/>
  <c r="W1398" i="3"/>
  <c r="X1398" i="3"/>
  <c r="AR1398" i="3"/>
  <c r="AP1440" i="3"/>
  <c r="BJ42" i="4"/>
  <c r="AT47" i="7"/>
  <c r="AU47" i="7"/>
  <c r="AV47" i="7"/>
  <c r="W1627" i="3"/>
  <c r="X1627" i="3"/>
  <c r="AR1627" i="3"/>
  <c r="AP1669" i="3"/>
  <c r="BM42" i="4"/>
  <c r="AW47" i="7"/>
  <c r="Z48" i="7"/>
  <c r="AA48" i="7"/>
  <c r="AC48" i="7"/>
  <c r="AD48" i="7"/>
  <c r="AF48" i="7"/>
  <c r="AG48" i="7"/>
  <c r="AI48" i="7"/>
  <c r="AJ48" i="7"/>
  <c r="AL48" i="7"/>
  <c r="AM48" i="7"/>
  <c r="AO48" i="7"/>
  <c r="AP48" i="7"/>
  <c r="AR48" i="7"/>
  <c r="AS48" i="7"/>
  <c r="AU48" i="7"/>
  <c r="AV48" i="7"/>
  <c r="Z49" i="7"/>
  <c r="AA49" i="7"/>
  <c r="AC49" i="7"/>
  <c r="AD49" i="7"/>
  <c r="AF49" i="7"/>
  <c r="AG49" i="7"/>
  <c r="AI49" i="7"/>
  <c r="AJ49" i="7"/>
  <c r="AL49" i="7"/>
  <c r="AM49" i="7"/>
  <c r="AO49" i="7"/>
  <c r="AP49" i="7"/>
  <c r="AR49" i="7"/>
  <c r="AS49" i="7"/>
  <c r="AU49" i="7"/>
  <c r="AV49" i="7"/>
  <c r="Z50" i="7"/>
  <c r="AA50" i="7"/>
  <c r="AC50" i="7"/>
  <c r="AD50" i="7"/>
  <c r="AF50" i="7"/>
  <c r="AG50" i="7"/>
  <c r="AI50" i="7"/>
  <c r="AJ50" i="7"/>
  <c r="AL50" i="7"/>
  <c r="AM50" i="7"/>
  <c r="AO50" i="7"/>
  <c r="AP50" i="7"/>
  <c r="AR50" i="7"/>
  <c r="AS50" i="7"/>
  <c r="AU50" i="7"/>
  <c r="AV50" i="7"/>
  <c r="Z51" i="7"/>
  <c r="AA51" i="7"/>
  <c r="AC51" i="7"/>
  <c r="AD51" i="7"/>
  <c r="AF51" i="7"/>
  <c r="AG51" i="7"/>
  <c r="AI51" i="7"/>
  <c r="AJ51" i="7"/>
  <c r="AL51" i="7"/>
  <c r="AM51" i="7"/>
  <c r="AO51" i="7"/>
  <c r="AP51" i="7"/>
  <c r="AR51" i="7"/>
  <c r="AS51" i="7"/>
  <c r="AU51" i="7"/>
  <c r="AV51" i="7"/>
  <c r="Z52" i="7"/>
  <c r="AA52" i="7"/>
  <c r="AC52" i="7"/>
  <c r="AD52" i="7"/>
  <c r="AE52" i="7"/>
  <c r="AF52" i="7"/>
  <c r="AG52" i="7"/>
  <c r="AI52" i="7"/>
  <c r="AJ52" i="7"/>
  <c r="AL52" i="7"/>
  <c r="AM52" i="7"/>
  <c r="AO52" i="7"/>
  <c r="AP52" i="7"/>
  <c r="AR52" i="7"/>
  <c r="AS52" i="7"/>
  <c r="AU52" i="7"/>
  <c r="AV52" i="7"/>
  <c r="Z53" i="7"/>
  <c r="AA53" i="7"/>
  <c r="AC53" i="7"/>
  <c r="AD53" i="7"/>
  <c r="AE53" i="7"/>
  <c r="AF53" i="7"/>
  <c r="AG53" i="7"/>
  <c r="AI53" i="7"/>
  <c r="AJ53" i="7"/>
  <c r="AL53" i="7"/>
  <c r="AM53" i="7"/>
  <c r="AO53" i="7"/>
  <c r="AP53" i="7"/>
  <c r="AR53" i="7"/>
  <c r="AS53" i="7"/>
  <c r="AU53" i="7"/>
  <c r="AV53" i="7"/>
  <c r="Z54" i="7"/>
  <c r="AA54" i="7"/>
  <c r="AC54" i="7"/>
  <c r="AD54" i="7"/>
  <c r="AE54" i="7"/>
  <c r="AF54" i="7"/>
  <c r="AG54" i="7"/>
  <c r="AI54" i="7"/>
  <c r="AJ54" i="7"/>
  <c r="AL54" i="7"/>
  <c r="AM54" i="7"/>
  <c r="AO54" i="7"/>
  <c r="AP54" i="7"/>
  <c r="AR54" i="7"/>
  <c r="AS54" i="7"/>
  <c r="AU54" i="7"/>
  <c r="AV54" i="7"/>
  <c r="Z55" i="7"/>
  <c r="AA55" i="7"/>
  <c r="AB55" i="7"/>
  <c r="AC55" i="7"/>
  <c r="AD55" i="7"/>
  <c r="AE55" i="7"/>
  <c r="AF55" i="7"/>
  <c r="AG55" i="7"/>
  <c r="AH55" i="7"/>
  <c r="AI55" i="7"/>
  <c r="AJ55" i="7"/>
  <c r="AL55" i="7"/>
  <c r="AM55" i="7"/>
  <c r="AO55" i="7"/>
  <c r="AP55" i="7"/>
  <c r="AR55" i="7"/>
  <c r="AS55" i="7"/>
  <c r="AU55" i="7"/>
  <c r="AV55" i="7"/>
  <c r="Z56" i="7"/>
  <c r="AA56" i="7"/>
  <c r="AB56" i="7"/>
  <c r="AC56" i="7"/>
  <c r="AD56" i="7"/>
  <c r="AE56" i="7"/>
  <c r="AF56" i="7"/>
  <c r="AG56" i="7"/>
  <c r="AH56" i="7"/>
  <c r="AI56" i="7"/>
  <c r="AJ56" i="7"/>
  <c r="AL56" i="7"/>
  <c r="AM56" i="7"/>
  <c r="AO56" i="7"/>
  <c r="AP56" i="7"/>
  <c r="AR56" i="7"/>
  <c r="AS56" i="7"/>
  <c r="AU56" i="7"/>
  <c r="AV56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O57" i="7"/>
  <c r="AP57" i="7"/>
  <c r="AR57" i="7"/>
  <c r="AS57" i="7"/>
  <c r="AU57" i="7"/>
  <c r="AV57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O58" i="7"/>
  <c r="AP58" i="7"/>
  <c r="AR58" i="7"/>
  <c r="AS58" i="7"/>
  <c r="AU58" i="7"/>
  <c r="AV58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R59" i="7"/>
  <c r="AS59" i="7"/>
  <c r="AU59" i="7"/>
  <c r="AV59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AP60" i="7"/>
  <c r="AR60" i="7"/>
  <c r="AS60" i="7"/>
  <c r="AU60" i="7"/>
  <c r="AV60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AP61" i="7"/>
  <c r="AQ61" i="7"/>
  <c r="AR61" i="7"/>
  <c r="AS61" i="7"/>
  <c r="AU61" i="7"/>
  <c r="AV61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Z64" i="7"/>
  <c r="AA64" i="7"/>
  <c r="AB64" i="7"/>
  <c r="AC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Q64" i="7"/>
  <c r="AR64" i="7"/>
  <c r="AS64" i="7"/>
  <c r="AT64" i="7"/>
  <c r="AU64" i="7"/>
  <c r="AV64" i="7"/>
  <c r="AW64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Z66" i="7"/>
  <c r="AA66" i="7"/>
  <c r="AB66" i="7"/>
  <c r="AC66" i="7"/>
  <c r="AD66" i="7"/>
  <c r="AE66" i="7"/>
  <c r="AF66" i="7"/>
  <c r="AG66" i="7"/>
  <c r="AH66" i="7"/>
  <c r="AI66" i="7"/>
  <c r="AJ66" i="7"/>
  <c r="AK66" i="7"/>
  <c r="AL66" i="7"/>
  <c r="AM66" i="7"/>
  <c r="AN66" i="7"/>
  <c r="AO66" i="7"/>
  <c r="AP66" i="7"/>
  <c r="AQ66" i="7"/>
  <c r="AR66" i="7"/>
  <c r="AS66" i="7"/>
  <c r="AT66" i="7"/>
  <c r="AU66" i="7"/>
  <c r="AV66" i="7"/>
  <c r="AW66" i="7"/>
  <c r="Z67" i="7"/>
  <c r="AA67" i="7"/>
  <c r="AB67" i="7"/>
  <c r="AC67" i="7"/>
  <c r="AD67" i="7"/>
  <c r="AE67" i="7"/>
  <c r="AF67" i="7"/>
  <c r="AG67" i="7"/>
  <c r="AH67" i="7"/>
  <c r="AI67" i="7"/>
  <c r="AJ67" i="7"/>
  <c r="Y711" i="3"/>
  <c r="Z711" i="3"/>
  <c r="AT711" i="3"/>
  <c r="AP773" i="3"/>
  <c r="BA62" i="4"/>
  <c r="AK67" i="7"/>
  <c r="AL67" i="7"/>
  <c r="AM67" i="7"/>
  <c r="Y940" i="3"/>
  <c r="Z940" i="3"/>
  <c r="AT940" i="3"/>
  <c r="AP1002" i="3"/>
  <c r="BD62" i="4"/>
  <c r="AN67" i="7"/>
  <c r="AO67" i="7"/>
  <c r="AP67" i="7"/>
  <c r="Y1169" i="3"/>
  <c r="Z1169" i="3"/>
  <c r="AT1169" i="3"/>
  <c r="AP1231" i="3"/>
  <c r="BG62" i="4"/>
  <c r="AQ67" i="7"/>
  <c r="AR67" i="7"/>
  <c r="AS67" i="7"/>
  <c r="Y1398" i="3"/>
  <c r="Z1398" i="3"/>
  <c r="AT1398" i="3"/>
  <c r="AP1460" i="3"/>
  <c r="BJ62" i="4"/>
  <c r="AT67" i="7"/>
  <c r="AU67" i="7"/>
  <c r="AV67" i="7"/>
  <c r="Y1627" i="3"/>
  <c r="Z1627" i="3"/>
  <c r="AT1627" i="3"/>
  <c r="AP1689" i="3"/>
  <c r="BM62" i="4"/>
  <c r="AW67" i="7"/>
  <c r="Z68" i="7"/>
  <c r="AA68" i="7"/>
  <c r="AC68" i="7"/>
  <c r="AD68" i="7"/>
  <c r="AF68" i="7"/>
  <c r="AG68" i="7"/>
  <c r="AI68" i="7"/>
  <c r="AJ68" i="7"/>
  <c r="AL68" i="7"/>
  <c r="AM68" i="7"/>
  <c r="AO68" i="7"/>
  <c r="AP68" i="7"/>
  <c r="AR68" i="7"/>
  <c r="AS68" i="7"/>
  <c r="AU68" i="7"/>
  <c r="AV68" i="7"/>
  <c r="Z69" i="7"/>
  <c r="AA69" i="7"/>
  <c r="AC69" i="7"/>
  <c r="AD69" i="7"/>
  <c r="AF69" i="7"/>
  <c r="AG69" i="7"/>
  <c r="AI69" i="7"/>
  <c r="AJ69" i="7"/>
  <c r="AL69" i="7"/>
  <c r="AM69" i="7"/>
  <c r="AO69" i="7"/>
  <c r="AP69" i="7"/>
  <c r="AR69" i="7"/>
  <c r="AS69" i="7"/>
  <c r="AU69" i="7"/>
  <c r="AV69" i="7"/>
  <c r="Z70" i="7"/>
  <c r="AA70" i="7"/>
  <c r="AC70" i="7"/>
  <c r="AD70" i="7"/>
  <c r="AF70" i="7"/>
  <c r="AG70" i="7"/>
  <c r="AI70" i="7"/>
  <c r="AJ70" i="7"/>
  <c r="AL70" i="7"/>
  <c r="AM70" i="7"/>
  <c r="AO70" i="7"/>
  <c r="AP70" i="7"/>
  <c r="AR70" i="7"/>
  <c r="AS70" i="7"/>
  <c r="AU70" i="7"/>
  <c r="AV70" i="7"/>
  <c r="Z71" i="7"/>
  <c r="AA71" i="7"/>
  <c r="AC71" i="7"/>
  <c r="AD71" i="7"/>
  <c r="AF71" i="7"/>
  <c r="AG71" i="7"/>
  <c r="AI71" i="7"/>
  <c r="AJ71" i="7"/>
  <c r="AL71" i="7"/>
  <c r="AM71" i="7"/>
  <c r="AO71" i="7"/>
  <c r="AP71" i="7"/>
  <c r="AR71" i="7"/>
  <c r="AS71" i="7"/>
  <c r="AU71" i="7"/>
  <c r="AV71" i="7"/>
  <c r="Z72" i="7"/>
  <c r="AA72" i="7"/>
  <c r="AC72" i="7"/>
  <c r="AD72" i="7"/>
  <c r="AE72" i="7"/>
  <c r="AF72" i="7"/>
  <c r="AG72" i="7"/>
  <c r="AI72" i="7"/>
  <c r="AJ72" i="7"/>
  <c r="AL72" i="7"/>
  <c r="AM72" i="7"/>
  <c r="AO72" i="7"/>
  <c r="AP72" i="7"/>
  <c r="AR72" i="7"/>
  <c r="AS72" i="7"/>
  <c r="AU72" i="7"/>
  <c r="AV72" i="7"/>
  <c r="Z73" i="7"/>
  <c r="AA73" i="7"/>
  <c r="AC73" i="7"/>
  <c r="AD73" i="7"/>
  <c r="AE73" i="7"/>
  <c r="AF73" i="7"/>
  <c r="AG73" i="7"/>
  <c r="AI73" i="7"/>
  <c r="AJ73" i="7"/>
  <c r="AL73" i="7"/>
  <c r="AM73" i="7"/>
  <c r="AO73" i="7"/>
  <c r="AP73" i="7"/>
  <c r="AR73" i="7"/>
  <c r="AS73" i="7"/>
  <c r="AU73" i="7"/>
  <c r="AV73" i="7"/>
  <c r="Z74" i="7"/>
  <c r="AA74" i="7"/>
  <c r="AC74" i="7"/>
  <c r="AD74" i="7"/>
  <c r="AE74" i="7"/>
  <c r="AF74" i="7"/>
  <c r="AG74" i="7"/>
  <c r="AI74" i="7"/>
  <c r="AJ74" i="7"/>
  <c r="AL74" i="7"/>
  <c r="AM74" i="7"/>
  <c r="AO74" i="7"/>
  <c r="AP74" i="7"/>
  <c r="AR74" i="7"/>
  <c r="AS74" i="7"/>
  <c r="AU74" i="7"/>
  <c r="AV74" i="7"/>
  <c r="Z75" i="7"/>
  <c r="AA75" i="7"/>
  <c r="AB75" i="7"/>
  <c r="AC75" i="7"/>
  <c r="AD75" i="7"/>
  <c r="AE75" i="7"/>
  <c r="AF75" i="7"/>
  <c r="AG75" i="7"/>
  <c r="AH75" i="7"/>
  <c r="AI75" i="7"/>
  <c r="AJ75" i="7"/>
  <c r="AL75" i="7"/>
  <c r="AM75" i="7"/>
  <c r="AO75" i="7"/>
  <c r="AP75" i="7"/>
  <c r="AR75" i="7"/>
  <c r="AS75" i="7"/>
  <c r="AU75" i="7"/>
  <c r="AV75" i="7"/>
  <c r="Z76" i="7"/>
  <c r="AA76" i="7"/>
  <c r="AB76" i="7"/>
  <c r="AC76" i="7"/>
  <c r="AD76" i="7"/>
  <c r="AE76" i="7"/>
  <c r="AF76" i="7"/>
  <c r="AG76" i="7"/>
  <c r="AH76" i="7"/>
  <c r="AI76" i="7"/>
  <c r="AJ76" i="7"/>
  <c r="AL76" i="7"/>
  <c r="AM76" i="7"/>
  <c r="AO76" i="7"/>
  <c r="AP76" i="7"/>
  <c r="AR76" i="7"/>
  <c r="AS76" i="7"/>
  <c r="AU76" i="7"/>
  <c r="AV76" i="7"/>
  <c r="Z77" i="7"/>
  <c r="AA77" i="7"/>
  <c r="AB77" i="7"/>
  <c r="AC77" i="7"/>
  <c r="AD77" i="7"/>
  <c r="AE77" i="7"/>
  <c r="AF77" i="7"/>
  <c r="AG77" i="7"/>
  <c r="AH77" i="7"/>
  <c r="AI77" i="7"/>
  <c r="AJ77" i="7"/>
  <c r="AK77" i="7"/>
  <c r="AL77" i="7"/>
  <c r="AM77" i="7"/>
  <c r="AO77" i="7"/>
  <c r="AP77" i="7"/>
  <c r="AR77" i="7"/>
  <c r="AS77" i="7"/>
  <c r="AU77" i="7"/>
  <c r="AV77" i="7"/>
  <c r="Z78" i="7"/>
  <c r="AA78" i="7"/>
  <c r="AB78" i="7"/>
  <c r="AC78" i="7"/>
  <c r="AD78" i="7"/>
  <c r="AE78" i="7"/>
  <c r="AF78" i="7"/>
  <c r="AG78" i="7"/>
  <c r="AH78" i="7"/>
  <c r="AI78" i="7"/>
  <c r="AJ78" i="7"/>
  <c r="AK78" i="7"/>
  <c r="AL78" i="7"/>
  <c r="AM78" i="7"/>
  <c r="AO78" i="7"/>
  <c r="AP78" i="7"/>
  <c r="AR78" i="7"/>
  <c r="AS78" i="7"/>
  <c r="AU78" i="7"/>
  <c r="AV78" i="7"/>
  <c r="Z79" i="7"/>
  <c r="AA79" i="7"/>
  <c r="AB79" i="7"/>
  <c r="AC79" i="7"/>
  <c r="AD79" i="7"/>
  <c r="AE79" i="7"/>
  <c r="AF79" i="7"/>
  <c r="AG79" i="7"/>
  <c r="AH79" i="7"/>
  <c r="AI79" i="7"/>
  <c r="AJ79" i="7"/>
  <c r="AK79" i="7"/>
  <c r="AL79" i="7"/>
  <c r="AM79" i="7"/>
  <c r="AN79" i="7"/>
  <c r="AO79" i="7"/>
  <c r="AP79" i="7"/>
  <c r="AR79" i="7"/>
  <c r="AS79" i="7"/>
  <c r="AU79" i="7"/>
  <c r="AV79" i="7"/>
  <c r="Z80" i="7"/>
  <c r="AA80" i="7"/>
  <c r="AB80" i="7"/>
  <c r="AC80" i="7"/>
  <c r="AD80" i="7"/>
  <c r="AE80" i="7"/>
  <c r="AF80" i="7"/>
  <c r="AG80" i="7"/>
  <c r="AH80" i="7"/>
  <c r="AI80" i="7"/>
  <c r="AJ80" i="7"/>
  <c r="AK80" i="7"/>
  <c r="AL80" i="7"/>
  <c r="AM80" i="7"/>
  <c r="AN80" i="7"/>
  <c r="AO80" i="7"/>
  <c r="AP80" i="7"/>
  <c r="AR80" i="7"/>
  <c r="AS80" i="7"/>
  <c r="AU80" i="7"/>
  <c r="AV80" i="7"/>
  <c r="Z81" i="7"/>
  <c r="AA81" i="7"/>
  <c r="AB81" i="7"/>
  <c r="AC81" i="7"/>
  <c r="AD81" i="7"/>
  <c r="AE81" i="7"/>
  <c r="AF81" i="7"/>
  <c r="AG81" i="7"/>
  <c r="AH81" i="7"/>
  <c r="AI81" i="7"/>
  <c r="AJ81" i="7"/>
  <c r="AK81" i="7"/>
  <c r="AL81" i="7"/>
  <c r="AM81" i="7"/>
  <c r="AN81" i="7"/>
  <c r="AO81" i="7"/>
  <c r="AP81" i="7"/>
  <c r="AQ81" i="7"/>
  <c r="AR81" i="7"/>
  <c r="AS81" i="7"/>
  <c r="AU81" i="7"/>
  <c r="AV81" i="7"/>
  <c r="Z82" i="7"/>
  <c r="AA82" i="7"/>
  <c r="AB82" i="7"/>
  <c r="AC82" i="7"/>
  <c r="AD82" i="7"/>
  <c r="AE82" i="7"/>
  <c r="AF82" i="7"/>
  <c r="AG82" i="7"/>
  <c r="AH82" i="7"/>
  <c r="AI82" i="7"/>
  <c r="AJ82" i="7"/>
  <c r="AK82" i="7"/>
  <c r="AL82" i="7"/>
  <c r="AM82" i="7"/>
  <c r="AN82" i="7"/>
  <c r="AO82" i="7"/>
  <c r="AP82" i="7"/>
  <c r="AQ82" i="7"/>
  <c r="AR82" i="7"/>
  <c r="AS82" i="7"/>
  <c r="AT82" i="7"/>
  <c r="AU82" i="7"/>
  <c r="AV82" i="7"/>
  <c r="Z83" i="7"/>
  <c r="AA83" i="7"/>
  <c r="AB83" i="7"/>
  <c r="AC83" i="7"/>
  <c r="AD83" i="7"/>
  <c r="AE83" i="7"/>
  <c r="AF83" i="7"/>
  <c r="AG83" i="7"/>
  <c r="AH83" i="7"/>
  <c r="AI83" i="7"/>
  <c r="AJ83" i="7"/>
  <c r="AK83" i="7"/>
  <c r="AL83" i="7"/>
  <c r="AM83" i="7"/>
  <c r="AN83" i="7"/>
  <c r="AO83" i="7"/>
  <c r="AP83" i="7"/>
  <c r="AQ83" i="7"/>
  <c r="AR83" i="7"/>
  <c r="AS83" i="7"/>
  <c r="AT83" i="7"/>
  <c r="AU83" i="7"/>
  <c r="AV83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AV84" i="7"/>
  <c r="AW84" i="7"/>
  <c r="Z85" i="7"/>
  <c r="AA85" i="7"/>
  <c r="AB85" i="7"/>
  <c r="AC85" i="7"/>
  <c r="AD85" i="7"/>
  <c r="AE85" i="7"/>
  <c r="AF85" i="7"/>
  <c r="AG85" i="7"/>
  <c r="AH85" i="7"/>
  <c r="AI85" i="7"/>
  <c r="AJ85" i="7"/>
  <c r="AK85" i="7"/>
  <c r="AL85" i="7"/>
  <c r="AM85" i="7"/>
  <c r="AN85" i="7"/>
  <c r="AO85" i="7"/>
  <c r="AP85" i="7"/>
  <c r="AQ85" i="7"/>
  <c r="AR85" i="7"/>
  <c r="AS85" i="7"/>
  <c r="AT85" i="7"/>
  <c r="AU85" i="7"/>
  <c r="AV85" i="7"/>
  <c r="AW85" i="7"/>
  <c r="Z86" i="7"/>
  <c r="AA86" i="7"/>
  <c r="AB86" i="7"/>
  <c r="AC86" i="7"/>
  <c r="AD86" i="7"/>
  <c r="AE86" i="7"/>
  <c r="AF86" i="7"/>
  <c r="AG86" i="7"/>
  <c r="AH86" i="7"/>
  <c r="AI86" i="7"/>
  <c r="AJ86" i="7"/>
  <c r="AK86" i="7"/>
  <c r="AL86" i="7"/>
  <c r="AM86" i="7"/>
  <c r="AN86" i="7"/>
  <c r="AO86" i="7"/>
  <c r="AP86" i="7"/>
  <c r="AQ86" i="7"/>
  <c r="AR86" i="7"/>
  <c r="AS86" i="7"/>
  <c r="AT86" i="7"/>
  <c r="AU86" i="7"/>
  <c r="AV86" i="7"/>
  <c r="AW86" i="7"/>
  <c r="Z87" i="7"/>
  <c r="AA87" i="7"/>
  <c r="AB87" i="7"/>
  <c r="AC87" i="7"/>
  <c r="AD87" i="7"/>
  <c r="AE87" i="7"/>
  <c r="AF87" i="7"/>
  <c r="AG87" i="7"/>
  <c r="AH87" i="7"/>
  <c r="AI87" i="7"/>
  <c r="AJ87" i="7"/>
  <c r="AA711" i="3"/>
  <c r="AB711" i="3"/>
  <c r="AV711" i="3"/>
  <c r="AP793" i="3"/>
  <c r="BA82" i="4"/>
  <c r="AK87" i="7"/>
  <c r="AL87" i="7"/>
  <c r="AM87" i="7"/>
  <c r="AA940" i="3"/>
  <c r="AB940" i="3"/>
  <c r="AV940" i="3"/>
  <c r="AP1022" i="3"/>
  <c r="BD82" i="4"/>
  <c r="AN87" i="7"/>
  <c r="AO87" i="7"/>
  <c r="AP87" i="7"/>
  <c r="AA1169" i="3"/>
  <c r="AB1169" i="3"/>
  <c r="AV1169" i="3"/>
  <c r="AP1251" i="3"/>
  <c r="BG82" i="4"/>
  <c r="AQ87" i="7"/>
  <c r="AR87" i="7"/>
  <c r="AS87" i="7"/>
  <c r="AA1398" i="3"/>
  <c r="AB1398" i="3"/>
  <c r="AV1398" i="3"/>
  <c r="AP1480" i="3"/>
  <c r="BJ82" i="4"/>
  <c r="AT87" i="7"/>
  <c r="AU87" i="7"/>
  <c r="AV87" i="7"/>
  <c r="AA1627" i="3"/>
  <c r="AB1627" i="3"/>
  <c r="AV1627" i="3"/>
  <c r="AP1709" i="3"/>
  <c r="BM82" i="4"/>
  <c r="AW87" i="7"/>
  <c r="Z88" i="7"/>
  <c r="AA88" i="7"/>
  <c r="AC88" i="7"/>
  <c r="AD88" i="7"/>
  <c r="AF88" i="7"/>
  <c r="AG88" i="7"/>
  <c r="AI88" i="7"/>
  <c r="AJ88" i="7"/>
  <c r="AL88" i="7"/>
  <c r="AM88" i="7"/>
  <c r="AO88" i="7"/>
  <c r="AP88" i="7"/>
  <c r="AR88" i="7"/>
  <c r="AS88" i="7"/>
  <c r="AU88" i="7"/>
  <c r="AV88" i="7"/>
  <c r="Z89" i="7"/>
  <c r="AA89" i="7"/>
  <c r="AC89" i="7"/>
  <c r="AD89" i="7"/>
  <c r="AF89" i="7"/>
  <c r="AG89" i="7"/>
  <c r="AI89" i="7"/>
  <c r="AJ89" i="7"/>
  <c r="AL89" i="7"/>
  <c r="AM89" i="7"/>
  <c r="AO89" i="7"/>
  <c r="AP89" i="7"/>
  <c r="AR89" i="7"/>
  <c r="AS89" i="7"/>
  <c r="AU89" i="7"/>
  <c r="AV89" i="7"/>
  <c r="Z90" i="7"/>
  <c r="AA90" i="7"/>
  <c r="AC90" i="7"/>
  <c r="AD90" i="7"/>
  <c r="AF90" i="7"/>
  <c r="AG90" i="7"/>
  <c r="AI90" i="7"/>
  <c r="AJ90" i="7"/>
  <c r="AL90" i="7"/>
  <c r="AM90" i="7"/>
  <c r="AO90" i="7"/>
  <c r="AP90" i="7"/>
  <c r="AR90" i="7"/>
  <c r="AS90" i="7"/>
  <c r="AU90" i="7"/>
  <c r="AV90" i="7"/>
  <c r="Z91" i="7"/>
  <c r="AA91" i="7"/>
  <c r="AC91" i="7"/>
  <c r="AD91" i="7"/>
  <c r="AF91" i="7"/>
  <c r="AG91" i="7"/>
  <c r="AI91" i="7"/>
  <c r="AJ91" i="7"/>
  <c r="AL91" i="7"/>
  <c r="AM91" i="7"/>
  <c r="AO91" i="7"/>
  <c r="AP91" i="7"/>
  <c r="AR91" i="7"/>
  <c r="AS91" i="7"/>
  <c r="AU91" i="7"/>
  <c r="AV91" i="7"/>
  <c r="Z92" i="7"/>
  <c r="AA92" i="7"/>
  <c r="AC92" i="7"/>
  <c r="AD92" i="7"/>
  <c r="AE92" i="7"/>
  <c r="AF92" i="7"/>
  <c r="AG92" i="7"/>
  <c r="AI92" i="7"/>
  <c r="AJ92" i="7"/>
  <c r="AL92" i="7"/>
  <c r="AM92" i="7"/>
  <c r="AO92" i="7"/>
  <c r="AP92" i="7"/>
  <c r="AR92" i="7"/>
  <c r="AS92" i="7"/>
  <c r="AU92" i="7"/>
  <c r="AV92" i="7"/>
  <c r="Z93" i="7"/>
  <c r="AA93" i="7"/>
  <c r="AC93" i="7"/>
  <c r="AD93" i="7"/>
  <c r="AE93" i="7"/>
  <c r="AF93" i="7"/>
  <c r="AG93" i="7"/>
  <c r="AI93" i="7"/>
  <c r="AJ93" i="7"/>
  <c r="AL93" i="7"/>
  <c r="AM93" i="7"/>
  <c r="AO93" i="7"/>
  <c r="AP93" i="7"/>
  <c r="AR93" i="7"/>
  <c r="AS93" i="7"/>
  <c r="AU93" i="7"/>
  <c r="AV93" i="7"/>
  <c r="Z94" i="7"/>
  <c r="AA94" i="7"/>
  <c r="AC94" i="7"/>
  <c r="AD94" i="7"/>
  <c r="AE94" i="7"/>
  <c r="AF94" i="7"/>
  <c r="AG94" i="7"/>
  <c r="AI94" i="7"/>
  <c r="AJ94" i="7"/>
  <c r="AL94" i="7"/>
  <c r="AM94" i="7"/>
  <c r="AO94" i="7"/>
  <c r="AP94" i="7"/>
  <c r="AR94" i="7"/>
  <c r="AS94" i="7"/>
  <c r="AU94" i="7"/>
  <c r="AV94" i="7"/>
  <c r="Z95" i="7"/>
  <c r="AA95" i="7"/>
  <c r="AB95" i="7"/>
  <c r="AC95" i="7"/>
  <c r="AD95" i="7"/>
  <c r="AE95" i="7"/>
  <c r="AF95" i="7"/>
  <c r="AG95" i="7"/>
  <c r="AH95" i="7"/>
  <c r="AI95" i="7"/>
  <c r="AJ95" i="7"/>
  <c r="AL95" i="7"/>
  <c r="AM95" i="7"/>
  <c r="AO95" i="7"/>
  <c r="AP95" i="7"/>
  <c r="AR95" i="7"/>
  <c r="AS95" i="7"/>
  <c r="AU95" i="7"/>
  <c r="AV95" i="7"/>
  <c r="Z96" i="7"/>
  <c r="AA96" i="7"/>
  <c r="AB96" i="7"/>
  <c r="AC96" i="7"/>
  <c r="AD96" i="7"/>
  <c r="AE96" i="7"/>
  <c r="AF96" i="7"/>
  <c r="AG96" i="7"/>
  <c r="AH96" i="7"/>
  <c r="AI96" i="7"/>
  <c r="AJ96" i="7"/>
  <c r="AL96" i="7"/>
  <c r="AM96" i="7"/>
  <c r="AO96" i="7"/>
  <c r="AP96" i="7"/>
  <c r="AR96" i="7"/>
  <c r="AS96" i="7"/>
  <c r="AU96" i="7"/>
  <c r="AV96" i="7"/>
  <c r="Z97" i="7"/>
  <c r="AA97" i="7"/>
  <c r="AB97" i="7"/>
  <c r="AC97" i="7"/>
  <c r="AD97" i="7"/>
  <c r="AE97" i="7"/>
  <c r="AF97" i="7"/>
  <c r="AG97" i="7"/>
  <c r="AH97" i="7"/>
  <c r="AI97" i="7"/>
  <c r="AJ97" i="7"/>
  <c r="AK97" i="7"/>
  <c r="AL97" i="7"/>
  <c r="AM97" i="7"/>
  <c r="AO97" i="7"/>
  <c r="AP97" i="7"/>
  <c r="AR97" i="7"/>
  <c r="AS97" i="7"/>
  <c r="AU97" i="7"/>
  <c r="AV97" i="7"/>
  <c r="Z98" i="7"/>
  <c r="AA98" i="7"/>
  <c r="AB98" i="7"/>
  <c r="AC98" i="7"/>
  <c r="AD98" i="7"/>
  <c r="AE98" i="7"/>
  <c r="AF98" i="7"/>
  <c r="AG98" i="7"/>
  <c r="AH98" i="7"/>
  <c r="AI98" i="7"/>
  <c r="AJ98" i="7"/>
  <c r="AK98" i="7"/>
  <c r="AL98" i="7"/>
  <c r="AM98" i="7"/>
  <c r="AO98" i="7"/>
  <c r="AP98" i="7"/>
  <c r="AR98" i="7"/>
  <c r="AS98" i="7"/>
  <c r="AU98" i="7"/>
  <c r="AV98" i="7"/>
  <c r="Z99" i="7"/>
  <c r="AA99" i="7"/>
  <c r="AB99" i="7"/>
  <c r="AC99" i="7"/>
  <c r="AD99" i="7"/>
  <c r="AE99" i="7"/>
  <c r="AF99" i="7"/>
  <c r="AG99" i="7"/>
  <c r="AH99" i="7"/>
  <c r="AI99" i="7"/>
  <c r="AJ99" i="7"/>
  <c r="AK99" i="7"/>
  <c r="AL99" i="7"/>
  <c r="AM99" i="7"/>
  <c r="AN99" i="7"/>
  <c r="AO99" i="7"/>
  <c r="AP99" i="7"/>
  <c r="AR99" i="7"/>
  <c r="AS99" i="7"/>
  <c r="AU99" i="7"/>
  <c r="AV99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R100" i="7"/>
  <c r="AS100" i="7"/>
  <c r="AU100" i="7"/>
  <c r="AV100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AL101" i="7"/>
  <c r="AM101" i="7"/>
  <c r="AN101" i="7"/>
  <c r="AO101" i="7"/>
  <c r="AP101" i="7"/>
  <c r="AQ101" i="7"/>
  <c r="AR101" i="7"/>
  <c r="AS101" i="7"/>
  <c r="AU101" i="7"/>
  <c r="AV101" i="7"/>
  <c r="Z102" i="7"/>
  <c r="AA102" i="7"/>
  <c r="AB102" i="7"/>
  <c r="AC102" i="7"/>
  <c r="AD102" i="7"/>
  <c r="AE102" i="7"/>
  <c r="AF102" i="7"/>
  <c r="AG102" i="7"/>
  <c r="AH102" i="7"/>
  <c r="AI102" i="7"/>
  <c r="AJ102" i="7"/>
  <c r="AK102" i="7"/>
  <c r="AL102" i="7"/>
  <c r="AM102" i="7"/>
  <c r="AN102" i="7"/>
  <c r="AO102" i="7"/>
  <c r="AP102" i="7"/>
  <c r="AQ102" i="7"/>
  <c r="AR102" i="7"/>
  <c r="AS102" i="7"/>
  <c r="AT102" i="7"/>
  <c r="AU102" i="7"/>
  <c r="AV102" i="7"/>
  <c r="Z103" i="7"/>
  <c r="AA103" i="7"/>
  <c r="AB103" i="7"/>
  <c r="AC103" i="7"/>
  <c r="AD103" i="7"/>
  <c r="AE103" i="7"/>
  <c r="AF103" i="7"/>
  <c r="AG103" i="7"/>
  <c r="AH103" i="7"/>
  <c r="AI103" i="7"/>
  <c r="AJ103" i="7"/>
  <c r="AK103" i="7"/>
  <c r="AL103" i="7"/>
  <c r="AM103" i="7"/>
  <c r="AN103" i="7"/>
  <c r="AO103" i="7"/>
  <c r="AP103" i="7"/>
  <c r="AQ103" i="7"/>
  <c r="AR103" i="7"/>
  <c r="AS103" i="7"/>
  <c r="AT103" i="7"/>
  <c r="AU103" i="7"/>
  <c r="AV103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Z105" i="7"/>
  <c r="AA105" i="7"/>
  <c r="AB105" i="7"/>
  <c r="AC105" i="7"/>
  <c r="AD105" i="7"/>
  <c r="AE105" i="7"/>
  <c r="AF105" i="7"/>
  <c r="AG105" i="7"/>
  <c r="AH105" i="7"/>
  <c r="AI105" i="7"/>
  <c r="AJ105" i="7"/>
  <c r="AK105" i="7"/>
  <c r="AL105" i="7"/>
  <c r="AM105" i="7"/>
  <c r="AN105" i="7"/>
  <c r="AO105" i="7"/>
  <c r="AP105" i="7"/>
  <c r="AQ105" i="7"/>
  <c r="AR105" i="7"/>
  <c r="AS105" i="7"/>
  <c r="AT105" i="7"/>
  <c r="AU105" i="7"/>
  <c r="AV105" i="7"/>
  <c r="AW105" i="7"/>
  <c r="Z106" i="7"/>
  <c r="AA106" i="7"/>
  <c r="AB106" i="7"/>
  <c r="AC106" i="7"/>
  <c r="AD106" i="7"/>
  <c r="AE106" i="7"/>
  <c r="AF106" i="7"/>
  <c r="AG106" i="7"/>
  <c r="AH106" i="7"/>
  <c r="AI106" i="7"/>
  <c r="AJ106" i="7"/>
  <c r="AK106" i="7"/>
  <c r="AL106" i="7"/>
  <c r="AM106" i="7"/>
  <c r="AN106" i="7"/>
  <c r="AO106" i="7"/>
  <c r="AP106" i="7"/>
  <c r="AQ106" i="7"/>
  <c r="AR106" i="7"/>
  <c r="AS106" i="7"/>
  <c r="AT106" i="7"/>
  <c r="AU106" i="7"/>
  <c r="AV106" i="7"/>
  <c r="AW106" i="7"/>
  <c r="Z107" i="7"/>
  <c r="AA107" i="7"/>
  <c r="AB107" i="7"/>
  <c r="AC107" i="7"/>
  <c r="AD107" i="7"/>
  <c r="AE107" i="7"/>
  <c r="AF107" i="7"/>
  <c r="AG107" i="7"/>
  <c r="AC482" i="3"/>
  <c r="AD482" i="3"/>
  <c r="AX482" i="3"/>
  <c r="AP584" i="3"/>
  <c r="AX102" i="4"/>
  <c r="AH107" i="7"/>
  <c r="AI107" i="7"/>
  <c r="AJ107" i="7"/>
  <c r="AC711" i="3"/>
  <c r="AD711" i="3"/>
  <c r="AX711" i="3"/>
  <c r="AP813" i="3"/>
  <c r="BA102" i="4"/>
  <c r="AK107" i="7"/>
  <c r="AL107" i="7"/>
  <c r="AM107" i="7"/>
  <c r="AC940" i="3"/>
  <c r="AD940" i="3"/>
  <c r="AX940" i="3"/>
  <c r="AP1042" i="3"/>
  <c r="BD102" i="4"/>
  <c r="AN107" i="7"/>
  <c r="AO107" i="7"/>
  <c r="AP107" i="7"/>
  <c r="AC1169" i="3"/>
  <c r="AD1169" i="3"/>
  <c r="AX1169" i="3"/>
  <c r="AP1271" i="3"/>
  <c r="BG102" i="4"/>
  <c r="AQ107" i="7"/>
  <c r="AR107" i="7"/>
  <c r="AS107" i="7"/>
  <c r="AC1398" i="3"/>
  <c r="AD1398" i="3"/>
  <c r="AX1398" i="3"/>
  <c r="AP1500" i="3"/>
  <c r="BJ102" i="4"/>
  <c r="AT107" i="7"/>
  <c r="AU107" i="7"/>
  <c r="AV107" i="7"/>
  <c r="AC1627" i="3"/>
  <c r="AD1627" i="3"/>
  <c r="AX1627" i="3"/>
  <c r="AP1729" i="3"/>
  <c r="BM102" i="4"/>
  <c r="AW107" i="7"/>
  <c r="Z108" i="7"/>
  <c r="AA108" i="7"/>
  <c r="AC108" i="7"/>
  <c r="AD108" i="7"/>
  <c r="AF108" i="7"/>
  <c r="AG108" i="7"/>
  <c r="AI108" i="7"/>
  <c r="AJ108" i="7"/>
  <c r="AL108" i="7"/>
  <c r="AM108" i="7"/>
  <c r="AO108" i="7"/>
  <c r="AP108" i="7"/>
  <c r="AR108" i="7"/>
  <c r="AS108" i="7"/>
  <c r="AU108" i="7"/>
  <c r="AV108" i="7"/>
  <c r="Z109" i="7"/>
  <c r="AA109" i="7"/>
  <c r="AC109" i="7"/>
  <c r="AD109" i="7"/>
  <c r="AF109" i="7"/>
  <c r="AG109" i="7"/>
  <c r="AI109" i="7"/>
  <c r="AJ109" i="7"/>
  <c r="AL109" i="7"/>
  <c r="AM109" i="7"/>
  <c r="AO109" i="7"/>
  <c r="AP109" i="7"/>
  <c r="AR109" i="7"/>
  <c r="AS109" i="7"/>
  <c r="AU109" i="7"/>
  <c r="AV109" i="7"/>
  <c r="Z110" i="7"/>
  <c r="AA110" i="7"/>
  <c r="AC110" i="7"/>
  <c r="AD110" i="7"/>
  <c r="AF110" i="7"/>
  <c r="AG110" i="7"/>
  <c r="AI110" i="7"/>
  <c r="AJ110" i="7"/>
  <c r="AL110" i="7"/>
  <c r="AM110" i="7"/>
  <c r="AO110" i="7"/>
  <c r="AP110" i="7"/>
  <c r="AR110" i="7"/>
  <c r="AS110" i="7"/>
  <c r="AU110" i="7"/>
  <c r="AV110" i="7"/>
  <c r="Z111" i="7"/>
  <c r="AA111" i="7"/>
  <c r="AC111" i="7"/>
  <c r="AD111" i="7"/>
  <c r="AF111" i="7"/>
  <c r="AG111" i="7"/>
  <c r="AI111" i="7"/>
  <c r="AJ111" i="7"/>
  <c r="AL111" i="7"/>
  <c r="AM111" i="7"/>
  <c r="AO111" i="7"/>
  <c r="AP111" i="7"/>
  <c r="AR111" i="7"/>
  <c r="AS111" i="7"/>
  <c r="AU111" i="7"/>
  <c r="AV111" i="7"/>
  <c r="Z112" i="7"/>
  <c r="AA112" i="7"/>
  <c r="AC112" i="7"/>
  <c r="AD112" i="7"/>
  <c r="AE112" i="7"/>
  <c r="AF112" i="7"/>
  <c r="AG112" i="7"/>
  <c r="AI112" i="7"/>
  <c r="AJ112" i="7"/>
  <c r="AL112" i="7"/>
  <c r="AM112" i="7"/>
  <c r="AO112" i="7"/>
  <c r="AP112" i="7"/>
  <c r="AR112" i="7"/>
  <c r="AS112" i="7"/>
  <c r="AU112" i="7"/>
  <c r="AV112" i="7"/>
  <c r="Z113" i="7"/>
  <c r="AA113" i="7"/>
  <c r="AC113" i="7"/>
  <c r="AD113" i="7"/>
  <c r="AE113" i="7"/>
  <c r="AF113" i="7"/>
  <c r="AG113" i="7"/>
  <c r="AI113" i="7"/>
  <c r="AJ113" i="7"/>
  <c r="AL113" i="7"/>
  <c r="AM113" i="7"/>
  <c r="AO113" i="7"/>
  <c r="AP113" i="7"/>
  <c r="AR113" i="7"/>
  <c r="AS113" i="7"/>
  <c r="AU113" i="7"/>
  <c r="AV113" i="7"/>
  <c r="Z114" i="7"/>
  <c r="AA114" i="7"/>
  <c r="AC114" i="7"/>
  <c r="AD114" i="7"/>
  <c r="AE114" i="7"/>
  <c r="AF114" i="7"/>
  <c r="AG114" i="7"/>
  <c r="AI114" i="7"/>
  <c r="AJ114" i="7"/>
  <c r="AL114" i="7"/>
  <c r="AM114" i="7"/>
  <c r="AO114" i="7"/>
  <c r="AP114" i="7"/>
  <c r="AR114" i="7"/>
  <c r="AS114" i="7"/>
  <c r="AU114" i="7"/>
  <c r="AV114" i="7"/>
  <c r="Z115" i="7"/>
  <c r="AA115" i="7"/>
  <c r="AB115" i="7"/>
  <c r="AC115" i="7"/>
  <c r="AD115" i="7"/>
  <c r="AE115" i="7"/>
  <c r="AF115" i="7"/>
  <c r="AG115" i="7"/>
  <c r="AH115" i="7"/>
  <c r="AI115" i="7"/>
  <c r="AJ115" i="7"/>
  <c r="AL115" i="7"/>
  <c r="AM115" i="7"/>
  <c r="AO115" i="7"/>
  <c r="AP115" i="7"/>
  <c r="AR115" i="7"/>
  <c r="AS115" i="7"/>
  <c r="AU115" i="7"/>
  <c r="AV115" i="7"/>
  <c r="Z116" i="7"/>
  <c r="AA116" i="7"/>
  <c r="AB116" i="7"/>
  <c r="AC116" i="7"/>
  <c r="AD116" i="7"/>
  <c r="AE116" i="7"/>
  <c r="AF116" i="7"/>
  <c r="AG116" i="7"/>
  <c r="AH116" i="7"/>
  <c r="AI116" i="7"/>
  <c r="AJ116" i="7"/>
  <c r="AL116" i="7"/>
  <c r="AM116" i="7"/>
  <c r="AO116" i="7"/>
  <c r="AP116" i="7"/>
  <c r="AR116" i="7"/>
  <c r="AS116" i="7"/>
  <c r="AU116" i="7"/>
  <c r="AV116" i="7"/>
  <c r="Z117" i="7"/>
  <c r="AA117" i="7"/>
  <c r="AB117" i="7"/>
  <c r="AC117" i="7"/>
  <c r="AD117" i="7"/>
  <c r="AE117" i="7"/>
  <c r="AF117" i="7"/>
  <c r="AG117" i="7"/>
  <c r="AH117" i="7"/>
  <c r="AI117" i="7"/>
  <c r="AJ117" i="7"/>
  <c r="AK117" i="7"/>
  <c r="AL117" i="7"/>
  <c r="AM117" i="7"/>
  <c r="AO117" i="7"/>
  <c r="AP117" i="7"/>
  <c r="AR117" i="7"/>
  <c r="AS117" i="7"/>
  <c r="AU117" i="7"/>
  <c r="AV117" i="7"/>
  <c r="Z118" i="7"/>
  <c r="AA118" i="7"/>
  <c r="AB118" i="7"/>
  <c r="AC118" i="7"/>
  <c r="AD118" i="7"/>
  <c r="AE118" i="7"/>
  <c r="AF118" i="7"/>
  <c r="AG118" i="7"/>
  <c r="AH118" i="7"/>
  <c r="AI118" i="7"/>
  <c r="AJ118" i="7"/>
  <c r="AK118" i="7"/>
  <c r="AL118" i="7"/>
  <c r="AM118" i="7"/>
  <c r="AO118" i="7"/>
  <c r="AP118" i="7"/>
  <c r="AR118" i="7"/>
  <c r="AS118" i="7"/>
  <c r="AU118" i="7"/>
  <c r="AV118" i="7"/>
  <c r="Z119" i="7"/>
  <c r="AA119" i="7"/>
  <c r="AB119" i="7"/>
  <c r="AC119" i="7"/>
  <c r="AD119" i="7"/>
  <c r="AE119" i="7"/>
  <c r="AF119" i="7"/>
  <c r="AG119" i="7"/>
  <c r="AH119" i="7"/>
  <c r="AI119" i="7"/>
  <c r="AJ119" i="7"/>
  <c r="AK119" i="7"/>
  <c r="AL119" i="7"/>
  <c r="AM119" i="7"/>
  <c r="AN119" i="7"/>
  <c r="AO119" i="7"/>
  <c r="AP119" i="7"/>
  <c r="AR119" i="7"/>
  <c r="AS119" i="7"/>
  <c r="AU119" i="7"/>
  <c r="AV119" i="7"/>
  <c r="Z120" i="7"/>
  <c r="AA120" i="7"/>
  <c r="AB120" i="7"/>
  <c r="AC120" i="7"/>
  <c r="AD120" i="7"/>
  <c r="AE120" i="7"/>
  <c r="AF120" i="7"/>
  <c r="AG120" i="7"/>
  <c r="AH120" i="7"/>
  <c r="AI120" i="7"/>
  <c r="AJ120" i="7"/>
  <c r="AK120" i="7"/>
  <c r="AL120" i="7"/>
  <c r="AM120" i="7"/>
  <c r="AN120" i="7"/>
  <c r="AO120" i="7"/>
  <c r="AP120" i="7"/>
  <c r="AR120" i="7"/>
  <c r="AS120" i="7"/>
  <c r="AU120" i="7"/>
  <c r="AV120" i="7"/>
  <c r="Z121" i="7"/>
  <c r="AA121" i="7"/>
  <c r="AB121" i="7"/>
  <c r="AC121" i="7"/>
  <c r="AD121" i="7"/>
  <c r="AE121" i="7"/>
  <c r="AF121" i="7"/>
  <c r="AG121" i="7"/>
  <c r="AH121" i="7"/>
  <c r="AI121" i="7"/>
  <c r="AJ121" i="7"/>
  <c r="AK121" i="7"/>
  <c r="AL121" i="7"/>
  <c r="AM121" i="7"/>
  <c r="AN121" i="7"/>
  <c r="AO121" i="7"/>
  <c r="AP121" i="7"/>
  <c r="AQ121" i="7"/>
  <c r="AR121" i="7"/>
  <c r="AS121" i="7"/>
  <c r="AU121" i="7"/>
  <c r="AV121" i="7"/>
  <c r="Z122" i="7"/>
  <c r="AA122" i="7"/>
  <c r="AB122" i="7"/>
  <c r="AC122" i="7"/>
  <c r="AD122" i="7"/>
  <c r="AE122" i="7"/>
  <c r="AF122" i="7"/>
  <c r="AG122" i="7"/>
  <c r="AH122" i="7"/>
  <c r="AI122" i="7"/>
  <c r="AJ122" i="7"/>
  <c r="AK122" i="7"/>
  <c r="AL122" i="7"/>
  <c r="AM122" i="7"/>
  <c r="AN122" i="7"/>
  <c r="AO122" i="7"/>
  <c r="AP122" i="7"/>
  <c r="AQ122" i="7"/>
  <c r="AR122" i="7"/>
  <c r="AS122" i="7"/>
  <c r="AT122" i="7"/>
  <c r="AU122" i="7"/>
  <c r="AV122" i="7"/>
  <c r="Z123" i="7"/>
  <c r="AA123" i="7"/>
  <c r="AB123" i="7"/>
  <c r="AC123" i="7"/>
  <c r="AD123" i="7"/>
  <c r="AE123" i="7"/>
  <c r="AF123" i="7"/>
  <c r="AG123" i="7"/>
  <c r="AH123" i="7"/>
  <c r="AI123" i="7"/>
  <c r="AJ123" i="7"/>
  <c r="AK123" i="7"/>
  <c r="AL123" i="7"/>
  <c r="AM123" i="7"/>
  <c r="AN123" i="7"/>
  <c r="AO123" i="7"/>
  <c r="AP123" i="7"/>
  <c r="AQ123" i="7"/>
  <c r="AR123" i="7"/>
  <c r="AS123" i="7"/>
  <c r="AT123" i="7"/>
  <c r="AU123" i="7"/>
  <c r="AV123" i="7"/>
  <c r="Z124" i="7"/>
  <c r="AA124" i="7"/>
  <c r="AB124" i="7"/>
  <c r="AC124" i="7"/>
  <c r="AD124" i="7"/>
  <c r="AE124" i="7"/>
  <c r="AF124" i="7"/>
  <c r="AG124" i="7"/>
  <c r="AH124" i="7"/>
  <c r="AI124" i="7"/>
  <c r="AJ124" i="7"/>
  <c r="AK124" i="7"/>
  <c r="AL124" i="7"/>
  <c r="AM124" i="7"/>
  <c r="AN124" i="7"/>
  <c r="AO124" i="7"/>
  <c r="AP124" i="7"/>
  <c r="AQ124" i="7"/>
  <c r="AR124" i="7"/>
  <c r="AS124" i="7"/>
  <c r="AT124" i="7"/>
  <c r="AU124" i="7"/>
  <c r="AV124" i="7"/>
  <c r="AW124" i="7"/>
  <c r="Z125" i="7"/>
  <c r="AA125" i="7"/>
  <c r="AB125" i="7"/>
  <c r="AC125" i="7"/>
  <c r="AD125" i="7"/>
  <c r="AE125" i="7"/>
  <c r="AF125" i="7"/>
  <c r="AG125" i="7"/>
  <c r="AH125" i="7"/>
  <c r="AI125" i="7"/>
  <c r="AJ125" i="7"/>
  <c r="AK125" i="7"/>
  <c r="AL125" i="7"/>
  <c r="AM125" i="7"/>
  <c r="AN125" i="7"/>
  <c r="AO125" i="7"/>
  <c r="AP125" i="7"/>
  <c r="AQ125" i="7"/>
  <c r="AR125" i="7"/>
  <c r="AS125" i="7"/>
  <c r="AT125" i="7"/>
  <c r="AU125" i="7"/>
  <c r="AV125" i="7"/>
  <c r="AW125" i="7"/>
  <c r="Z126" i="7"/>
  <c r="AA126" i="7"/>
  <c r="AB126" i="7"/>
  <c r="AC126" i="7"/>
  <c r="AD126" i="7"/>
  <c r="AE126" i="7"/>
  <c r="AF126" i="7"/>
  <c r="AG126" i="7"/>
  <c r="AH126" i="7"/>
  <c r="AI126" i="7"/>
  <c r="AJ126" i="7"/>
  <c r="AK126" i="7"/>
  <c r="AL126" i="7"/>
  <c r="AM126" i="7"/>
  <c r="AN126" i="7"/>
  <c r="AO126" i="7"/>
  <c r="AP126" i="7"/>
  <c r="AQ126" i="7"/>
  <c r="AR126" i="7"/>
  <c r="AS126" i="7"/>
  <c r="AT126" i="7"/>
  <c r="AU126" i="7"/>
  <c r="AV126" i="7"/>
  <c r="AW126" i="7"/>
  <c r="Z127" i="7"/>
  <c r="AA127" i="7"/>
  <c r="AE24" i="3"/>
  <c r="AF24" i="3"/>
  <c r="AZ24" i="3"/>
  <c r="AP146" i="3"/>
  <c r="AR122" i="4"/>
  <c r="AB127" i="7"/>
  <c r="AC127" i="7"/>
  <c r="AD127" i="7"/>
  <c r="AP375" i="3"/>
  <c r="AU122" i="4"/>
  <c r="AE127" i="7"/>
  <c r="AF127" i="7"/>
  <c r="AG127" i="7"/>
  <c r="AP604" i="3"/>
  <c r="AX122" i="4"/>
  <c r="AH127" i="7"/>
  <c r="AI127" i="7"/>
  <c r="AJ127" i="7"/>
  <c r="AP833" i="3"/>
  <c r="BA122" i="4"/>
  <c r="AK127" i="7"/>
  <c r="AL127" i="7"/>
  <c r="AM127" i="7"/>
  <c r="AP1062" i="3"/>
  <c r="BD122" i="4"/>
  <c r="AN127" i="7"/>
  <c r="AO127" i="7"/>
  <c r="AP127" i="7"/>
  <c r="AP1291" i="3"/>
  <c r="BG122" i="4"/>
  <c r="AQ127" i="7"/>
  <c r="AR127" i="7"/>
  <c r="AS127" i="7"/>
  <c r="AE1398" i="3"/>
  <c r="AF1398" i="3"/>
  <c r="AZ1398" i="3"/>
  <c r="AP1520" i="3"/>
  <c r="BJ122" i="4"/>
  <c r="AT127" i="7"/>
  <c r="AU127" i="7"/>
  <c r="AV127" i="7"/>
  <c r="AE1627" i="3"/>
  <c r="AF1627" i="3"/>
  <c r="AZ1627" i="3"/>
  <c r="AP1749" i="3"/>
  <c r="BM122" i="4"/>
  <c r="AW127" i="7"/>
  <c r="Z128" i="7"/>
  <c r="AA128" i="7"/>
  <c r="AC128" i="7"/>
  <c r="AD128" i="7"/>
  <c r="AF128" i="7"/>
  <c r="AG128" i="7"/>
  <c r="AI128" i="7"/>
  <c r="AJ128" i="7"/>
  <c r="AL128" i="7"/>
  <c r="AM128" i="7"/>
  <c r="AO128" i="7"/>
  <c r="AP128" i="7"/>
  <c r="AR128" i="7"/>
  <c r="AS128" i="7"/>
  <c r="AU128" i="7"/>
  <c r="AV128" i="7"/>
  <c r="Z129" i="7"/>
  <c r="AA129" i="7"/>
  <c r="AC129" i="7"/>
  <c r="AD129" i="7"/>
  <c r="AF129" i="7"/>
  <c r="AG129" i="7"/>
  <c r="AI129" i="7"/>
  <c r="AJ129" i="7"/>
  <c r="AL129" i="7"/>
  <c r="AM129" i="7"/>
  <c r="AO129" i="7"/>
  <c r="AP129" i="7"/>
  <c r="AR129" i="7"/>
  <c r="AS129" i="7"/>
  <c r="AU129" i="7"/>
  <c r="AV129" i="7"/>
  <c r="Z130" i="7"/>
  <c r="AA130" i="7"/>
  <c r="AC130" i="7"/>
  <c r="AD130" i="7"/>
  <c r="AF130" i="7"/>
  <c r="AG130" i="7"/>
  <c r="AI130" i="7"/>
  <c r="AJ130" i="7"/>
  <c r="AL130" i="7"/>
  <c r="AM130" i="7"/>
  <c r="AO130" i="7"/>
  <c r="AP130" i="7"/>
  <c r="AR130" i="7"/>
  <c r="AS130" i="7"/>
  <c r="AU130" i="7"/>
  <c r="AV130" i="7"/>
  <c r="Z131" i="7"/>
  <c r="AA131" i="7"/>
  <c r="AB131" i="7"/>
  <c r="AC131" i="7"/>
  <c r="AD131" i="7"/>
  <c r="AF131" i="7"/>
  <c r="AG131" i="7"/>
  <c r="AI131" i="7"/>
  <c r="AJ131" i="7"/>
  <c r="AL131" i="7"/>
  <c r="AM131" i="7"/>
  <c r="AO131" i="7"/>
  <c r="AP131" i="7"/>
  <c r="AR131" i="7"/>
  <c r="AS131" i="7"/>
  <c r="AU131" i="7"/>
  <c r="AV131" i="7"/>
  <c r="Z132" i="7"/>
  <c r="AA132" i="7"/>
  <c r="AB132" i="7"/>
  <c r="AC132" i="7"/>
  <c r="AD132" i="7"/>
  <c r="AE132" i="7"/>
  <c r="AF132" i="7"/>
  <c r="AG132" i="7"/>
  <c r="AI132" i="7"/>
  <c r="AJ132" i="7"/>
  <c r="AL132" i="7"/>
  <c r="AM132" i="7"/>
  <c r="AO132" i="7"/>
  <c r="AP132" i="7"/>
  <c r="AR132" i="7"/>
  <c r="AS132" i="7"/>
  <c r="AU132" i="7"/>
  <c r="AV132" i="7"/>
  <c r="Z133" i="7"/>
  <c r="AA133" i="7"/>
  <c r="AB133" i="7"/>
  <c r="AC133" i="7"/>
  <c r="AD133" i="7"/>
  <c r="AE133" i="7"/>
  <c r="AF133" i="7"/>
  <c r="AG133" i="7"/>
  <c r="AI133" i="7"/>
  <c r="AJ133" i="7"/>
  <c r="AL133" i="7"/>
  <c r="AM133" i="7"/>
  <c r="AO133" i="7"/>
  <c r="AP133" i="7"/>
  <c r="AR133" i="7"/>
  <c r="AS133" i="7"/>
  <c r="AU133" i="7"/>
  <c r="AV133" i="7"/>
  <c r="Z134" i="7"/>
  <c r="AA134" i="7"/>
  <c r="AB134" i="7"/>
  <c r="AC134" i="7"/>
  <c r="AD134" i="7"/>
  <c r="AE134" i="7"/>
  <c r="AF134" i="7"/>
  <c r="AG134" i="7"/>
  <c r="AI134" i="7"/>
  <c r="AJ134" i="7"/>
  <c r="AL134" i="7"/>
  <c r="AM134" i="7"/>
  <c r="AO134" i="7"/>
  <c r="AP134" i="7"/>
  <c r="AR134" i="7"/>
  <c r="AS134" i="7"/>
  <c r="AU134" i="7"/>
  <c r="AV134" i="7"/>
  <c r="Z135" i="7"/>
  <c r="AA135" i="7"/>
  <c r="AB135" i="7"/>
  <c r="AC135" i="7"/>
  <c r="AD135" i="7"/>
  <c r="AE135" i="7"/>
  <c r="AF135" i="7"/>
  <c r="AG135" i="7"/>
  <c r="AH135" i="7"/>
  <c r="AI135" i="7"/>
  <c r="AJ135" i="7"/>
  <c r="AL135" i="7"/>
  <c r="AM135" i="7"/>
  <c r="AO135" i="7"/>
  <c r="AP135" i="7"/>
  <c r="AR135" i="7"/>
  <c r="AS135" i="7"/>
  <c r="AU135" i="7"/>
  <c r="AV135" i="7"/>
  <c r="Z136" i="7"/>
  <c r="AA136" i="7"/>
  <c r="AB136" i="7"/>
  <c r="AC136" i="7"/>
  <c r="AD136" i="7"/>
  <c r="AE136" i="7"/>
  <c r="AF136" i="7"/>
  <c r="AG136" i="7"/>
  <c r="AH136" i="7"/>
  <c r="AI136" i="7"/>
  <c r="AJ136" i="7"/>
  <c r="AL136" i="7"/>
  <c r="AM136" i="7"/>
  <c r="AO136" i="7"/>
  <c r="AP136" i="7"/>
  <c r="AR136" i="7"/>
  <c r="AS136" i="7"/>
  <c r="AU136" i="7"/>
  <c r="AV136" i="7"/>
  <c r="Z137" i="7"/>
  <c r="AA137" i="7"/>
  <c r="AB137" i="7"/>
  <c r="AC137" i="7"/>
  <c r="AD137" i="7"/>
  <c r="AE137" i="7"/>
  <c r="AF137" i="7"/>
  <c r="AG137" i="7"/>
  <c r="AH137" i="7"/>
  <c r="AI137" i="7"/>
  <c r="AJ137" i="7"/>
  <c r="AK137" i="7"/>
  <c r="AL137" i="7"/>
  <c r="AM137" i="7"/>
  <c r="AO137" i="7"/>
  <c r="AP137" i="7"/>
  <c r="AR137" i="7"/>
  <c r="AS137" i="7"/>
  <c r="AU137" i="7"/>
  <c r="AV137" i="7"/>
  <c r="Z138" i="7"/>
  <c r="AA138" i="7"/>
  <c r="AB138" i="7"/>
  <c r="AC138" i="7"/>
  <c r="AD138" i="7"/>
  <c r="AE138" i="7"/>
  <c r="AF138" i="7"/>
  <c r="AG138" i="7"/>
  <c r="AH138" i="7"/>
  <c r="AI138" i="7"/>
  <c r="AJ138" i="7"/>
  <c r="AK138" i="7"/>
  <c r="AL138" i="7"/>
  <c r="AM138" i="7"/>
  <c r="AO138" i="7"/>
  <c r="AP138" i="7"/>
  <c r="AR138" i="7"/>
  <c r="AS138" i="7"/>
  <c r="AU138" i="7"/>
  <c r="AV138" i="7"/>
  <c r="Z139" i="7"/>
  <c r="AA139" i="7"/>
  <c r="AB139" i="7"/>
  <c r="AC139" i="7"/>
  <c r="AD139" i="7"/>
  <c r="AE139" i="7"/>
  <c r="AF139" i="7"/>
  <c r="AG139" i="7"/>
  <c r="AH139" i="7"/>
  <c r="AI139" i="7"/>
  <c r="AJ139" i="7"/>
  <c r="AK139" i="7"/>
  <c r="AL139" i="7"/>
  <c r="AM139" i="7"/>
  <c r="AN139" i="7"/>
  <c r="AO139" i="7"/>
  <c r="AP139" i="7"/>
  <c r="AR139" i="7"/>
  <c r="AS139" i="7"/>
  <c r="AU139" i="7"/>
  <c r="AV139" i="7"/>
  <c r="Z140" i="7"/>
  <c r="AA140" i="7"/>
  <c r="AB140" i="7"/>
  <c r="AC140" i="7"/>
  <c r="AD140" i="7"/>
  <c r="AE140" i="7"/>
  <c r="AF140" i="7"/>
  <c r="AG140" i="7"/>
  <c r="AH140" i="7"/>
  <c r="AI140" i="7"/>
  <c r="AJ140" i="7"/>
  <c r="AK140" i="7"/>
  <c r="AL140" i="7"/>
  <c r="AM140" i="7"/>
  <c r="AN140" i="7"/>
  <c r="AO140" i="7"/>
  <c r="AP140" i="7"/>
  <c r="AR140" i="7"/>
  <c r="AS140" i="7"/>
  <c r="AU140" i="7"/>
  <c r="AV140" i="7"/>
  <c r="Z141" i="7"/>
  <c r="AA141" i="7"/>
  <c r="AB141" i="7"/>
  <c r="AC141" i="7"/>
  <c r="AD141" i="7"/>
  <c r="AE141" i="7"/>
  <c r="AF141" i="7"/>
  <c r="AG141" i="7"/>
  <c r="AH141" i="7"/>
  <c r="AI141" i="7"/>
  <c r="AJ141" i="7"/>
  <c r="AK141" i="7"/>
  <c r="AL141" i="7"/>
  <c r="AM141" i="7"/>
  <c r="AN141" i="7"/>
  <c r="AO141" i="7"/>
  <c r="AP141" i="7"/>
  <c r="AQ141" i="7"/>
  <c r="AR141" i="7"/>
  <c r="AS141" i="7"/>
  <c r="AU141" i="7"/>
  <c r="AV141" i="7"/>
  <c r="Z142" i="7"/>
  <c r="AA142" i="7"/>
  <c r="AB142" i="7"/>
  <c r="AC142" i="7"/>
  <c r="AD142" i="7"/>
  <c r="AE142" i="7"/>
  <c r="AF142" i="7"/>
  <c r="AG142" i="7"/>
  <c r="AH142" i="7"/>
  <c r="AI142" i="7"/>
  <c r="AJ142" i="7"/>
  <c r="AK142" i="7"/>
  <c r="AL142" i="7"/>
  <c r="AM142" i="7"/>
  <c r="AN142" i="7"/>
  <c r="AO142" i="7"/>
  <c r="AP142" i="7"/>
  <c r="AQ142" i="7"/>
  <c r="AR142" i="7"/>
  <c r="AS142" i="7"/>
  <c r="AT142" i="7"/>
  <c r="AU142" i="7"/>
  <c r="AV142" i="7"/>
  <c r="Z143" i="7"/>
  <c r="AA143" i="7"/>
  <c r="AB143" i="7"/>
  <c r="AC143" i="7"/>
  <c r="AD143" i="7"/>
  <c r="AE143" i="7"/>
  <c r="AF143" i="7"/>
  <c r="AG143" i="7"/>
  <c r="AH143" i="7"/>
  <c r="AI143" i="7"/>
  <c r="AJ143" i="7"/>
  <c r="AK143" i="7"/>
  <c r="AL143" i="7"/>
  <c r="AM143" i="7"/>
  <c r="AN143" i="7"/>
  <c r="AO143" i="7"/>
  <c r="AP143" i="7"/>
  <c r="AQ143" i="7"/>
  <c r="AR143" i="7"/>
  <c r="AS143" i="7"/>
  <c r="AT143" i="7"/>
  <c r="AU143" i="7"/>
  <c r="AV143" i="7"/>
  <c r="Z144" i="7"/>
  <c r="AA144" i="7"/>
  <c r="AB144" i="7"/>
  <c r="AC144" i="7"/>
  <c r="AD144" i="7"/>
  <c r="AE144" i="7"/>
  <c r="AF144" i="7"/>
  <c r="AG144" i="7"/>
  <c r="AH144" i="7"/>
  <c r="AI144" i="7"/>
  <c r="AJ144" i="7"/>
  <c r="AK144" i="7"/>
  <c r="AL144" i="7"/>
  <c r="AM144" i="7"/>
  <c r="AN144" i="7"/>
  <c r="AO144" i="7"/>
  <c r="AP144" i="7"/>
  <c r="AQ144" i="7"/>
  <c r="AR144" i="7"/>
  <c r="AS144" i="7"/>
  <c r="AT144" i="7"/>
  <c r="AU144" i="7"/>
  <c r="AV144" i="7"/>
  <c r="AW144" i="7"/>
  <c r="Z145" i="7"/>
  <c r="AA145" i="7"/>
  <c r="AB145" i="7"/>
  <c r="AC145" i="7"/>
  <c r="AD145" i="7"/>
  <c r="AE145" i="7"/>
  <c r="AF145" i="7"/>
  <c r="AG145" i="7"/>
  <c r="AH145" i="7"/>
  <c r="AI145" i="7"/>
  <c r="AJ145" i="7"/>
  <c r="AK145" i="7"/>
  <c r="AL145" i="7"/>
  <c r="AM145" i="7"/>
  <c r="AN145" i="7"/>
  <c r="AO145" i="7"/>
  <c r="AP145" i="7"/>
  <c r="AQ145" i="7"/>
  <c r="AR145" i="7"/>
  <c r="AS145" i="7"/>
  <c r="AT145" i="7"/>
  <c r="AU145" i="7"/>
  <c r="AV145" i="7"/>
  <c r="AW145" i="7"/>
  <c r="Z146" i="7"/>
  <c r="AA146" i="7"/>
  <c r="AB146" i="7"/>
  <c r="AC146" i="7"/>
  <c r="AD146" i="7"/>
  <c r="AE146" i="7"/>
  <c r="AF146" i="7"/>
  <c r="AG146" i="7"/>
  <c r="AH146" i="7"/>
  <c r="AI146" i="7"/>
  <c r="AJ146" i="7"/>
  <c r="AK146" i="7"/>
  <c r="AL146" i="7"/>
  <c r="AM146" i="7"/>
  <c r="AN146" i="7"/>
  <c r="AO146" i="7"/>
  <c r="AP146" i="7"/>
  <c r="AQ146" i="7"/>
  <c r="AR146" i="7"/>
  <c r="AS146" i="7"/>
  <c r="AT146" i="7"/>
  <c r="AU146" i="7"/>
  <c r="AV146" i="7"/>
  <c r="AW146" i="7"/>
  <c r="Z147" i="7"/>
  <c r="AA147" i="7"/>
  <c r="AB147" i="7"/>
  <c r="AC147" i="7"/>
  <c r="AD147" i="7"/>
  <c r="AE147" i="7"/>
  <c r="AF147" i="7"/>
  <c r="AG147" i="7"/>
  <c r="AH147" i="7"/>
  <c r="AI147" i="7"/>
  <c r="AJ147" i="7"/>
  <c r="AG711" i="3"/>
  <c r="AH711" i="3"/>
  <c r="BB711" i="3"/>
  <c r="AP853" i="3"/>
  <c r="BA142" i="4"/>
  <c r="AK147" i="7"/>
  <c r="AL147" i="7"/>
  <c r="AM147" i="7"/>
  <c r="AG940" i="3"/>
  <c r="AH940" i="3"/>
  <c r="BB940" i="3"/>
  <c r="AP1082" i="3"/>
  <c r="BD142" i="4"/>
  <c r="AN147" i="7"/>
  <c r="AO147" i="7"/>
  <c r="AP147" i="7"/>
  <c r="AG1169" i="3"/>
  <c r="AH1169" i="3"/>
  <c r="BB1169" i="3"/>
  <c r="AP1311" i="3"/>
  <c r="BG142" i="4"/>
  <c r="AQ147" i="7"/>
  <c r="AR147" i="7"/>
  <c r="AS147" i="7"/>
  <c r="AG1398" i="3"/>
  <c r="AH1398" i="3"/>
  <c r="BB1398" i="3"/>
  <c r="AP1540" i="3"/>
  <c r="BJ142" i="4"/>
  <c r="AT147" i="7"/>
  <c r="AU147" i="7"/>
  <c r="AV147" i="7"/>
  <c r="AG1627" i="3"/>
  <c r="AH1627" i="3"/>
  <c r="BB1627" i="3"/>
  <c r="AP1769" i="3"/>
  <c r="BM142" i="4"/>
  <c r="AW147" i="7"/>
  <c r="Z148" i="7"/>
  <c r="AA148" i="7"/>
  <c r="AC148" i="7"/>
  <c r="AD148" i="7"/>
  <c r="AF148" i="7"/>
  <c r="AG148" i="7"/>
  <c r="AI148" i="7"/>
  <c r="AJ148" i="7"/>
  <c r="AL148" i="7"/>
  <c r="AM148" i="7"/>
  <c r="AO148" i="7"/>
  <c r="AP148" i="7"/>
  <c r="AR148" i="7"/>
  <c r="AS148" i="7"/>
  <c r="AU148" i="7"/>
  <c r="AV148" i="7"/>
  <c r="Z149" i="7"/>
  <c r="AA149" i="7"/>
  <c r="AC149" i="7"/>
  <c r="AD149" i="7"/>
  <c r="AF149" i="7"/>
  <c r="AG149" i="7"/>
  <c r="AI149" i="7"/>
  <c r="AJ149" i="7"/>
  <c r="AL149" i="7"/>
  <c r="AM149" i="7"/>
  <c r="AO149" i="7"/>
  <c r="AP149" i="7"/>
  <c r="AR149" i="7"/>
  <c r="AS149" i="7"/>
  <c r="AU149" i="7"/>
  <c r="AV149" i="7"/>
  <c r="Z150" i="7"/>
  <c r="AA150" i="7"/>
  <c r="AC150" i="7"/>
  <c r="AD150" i="7"/>
  <c r="AF150" i="7"/>
  <c r="AG150" i="7"/>
  <c r="AI150" i="7"/>
  <c r="AJ150" i="7"/>
  <c r="AL150" i="7"/>
  <c r="AM150" i="7"/>
  <c r="AO150" i="7"/>
  <c r="AP150" i="7"/>
  <c r="AR150" i="7"/>
  <c r="AS150" i="7"/>
  <c r="AU150" i="7"/>
  <c r="AV150" i="7"/>
  <c r="Z151" i="7"/>
  <c r="AA151" i="7"/>
  <c r="AB151" i="7"/>
  <c r="AC151" i="7"/>
  <c r="AD151" i="7"/>
  <c r="AF151" i="7"/>
  <c r="AG151" i="7"/>
  <c r="AI151" i="7"/>
  <c r="AJ151" i="7"/>
  <c r="AL151" i="7"/>
  <c r="AM151" i="7"/>
  <c r="AO151" i="7"/>
  <c r="AP151" i="7"/>
  <c r="AR151" i="7"/>
  <c r="AS151" i="7"/>
  <c r="AU151" i="7"/>
  <c r="AV151" i="7"/>
  <c r="Z152" i="7"/>
  <c r="AA152" i="7"/>
  <c r="AB152" i="7"/>
  <c r="AC152" i="7"/>
  <c r="AD152" i="7"/>
  <c r="AE152" i="7"/>
  <c r="AF152" i="7"/>
  <c r="AG152" i="7"/>
  <c r="AI152" i="7"/>
  <c r="AJ152" i="7"/>
  <c r="AL152" i="7"/>
  <c r="AM152" i="7"/>
  <c r="AO152" i="7"/>
  <c r="AP152" i="7"/>
  <c r="AR152" i="7"/>
  <c r="AS152" i="7"/>
  <c r="AU152" i="7"/>
  <c r="AV152" i="7"/>
  <c r="Z153" i="7"/>
  <c r="AA153" i="7"/>
  <c r="AB153" i="7"/>
  <c r="AC153" i="7"/>
  <c r="AD153" i="7"/>
  <c r="AE153" i="7"/>
  <c r="AF153" i="7"/>
  <c r="AG153" i="7"/>
  <c r="AI153" i="7"/>
  <c r="AJ153" i="7"/>
  <c r="AL153" i="7"/>
  <c r="AM153" i="7"/>
  <c r="AO153" i="7"/>
  <c r="AP153" i="7"/>
  <c r="AR153" i="7"/>
  <c r="AS153" i="7"/>
  <c r="AU153" i="7"/>
  <c r="AV153" i="7"/>
  <c r="Z154" i="7"/>
  <c r="AA154" i="7"/>
  <c r="AB154" i="7"/>
  <c r="AC154" i="7"/>
  <c r="AD154" i="7"/>
  <c r="AE154" i="7"/>
  <c r="AF154" i="7"/>
  <c r="AG154" i="7"/>
  <c r="AI154" i="7"/>
  <c r="AJ154" i="7"/>
  <c r="AL154" i="7"/>
  <c r="AM154" i="7"/>
  <c r="AO154" i="7"/>
  <c r="AP154" i="7"/>
  <c r="AR154" i="7"/>
  <c r="AS154" i="7"/>
  <c r="AU154" i="7"/>
  <c r="AV154" i="7"/>
  <c r="Z155" i="7"/>
  <c r="AA155" i="7"/>
  <c r="AB155" i="7"/>
  <c r="AC155" i="7"/>
  <c r="AD155" i="7"/>
  <c r="AE155" i="7"/>
  <c r="AF155" i="7"/>
  <c r="AG155" i="7"/>
  <c r="AH155" i="7"/>
  <c r="AI155" i="7"/>
  <c r="AJ155" i="7"/>
  <c r="AL155" i="7"/>
  <c r="AM155" i="7"/>
  <c r="AO155" i="7"/>
  <c r="AP155" i="7"/>
  <c r="AR155" i="7"/>
  <c r="AS155" i="7"/>
  <c r="AU155" i="7"/>
  <c r="AV155" i="7"/>
  <c r="Z156" i="7"/>
  <c r="AA156" i="7"/>
  <c r="AB156" i="7"/>
  <c r="AC156" i="7"/>
  <c r="AD156" i="7"/>
  <c r="AE156" i="7"/>
  <c r="AF156" i="7"/>
  <c r="AG156" i="7"/>
  <c r="AH156" i="7"/>
  <c r="AI156" i="7"/>
  <c r="AJ156" i="7"/>
  <c r="AL156" i="7"/>
  <c r="AM156" i="7"/>
  <c r="AO156" i="7"/>
  <c r="AP156" i="7"/>
  <c r="AR156" i="7"/>
  <c r="AS156" i="7"/>
  <c r="AU156" i="7"/>
  <c r="AV156" i="7"/>
  <c r="Z157" i="7"/>
  <c r="AA157" i="7"/>
  <c r="AB157" i="7"/>
  <c r="AC157" i="7"/>
  <c r="AD157" i="7"/>
  <c r="AE157" i="7"/>
  <c r="AF157" i="7"/>
  <c r="AG157" i="7"/>
  <c r="AH157" i="7"/>
  <c r="AI157" i="7"/>
  <c r="AJ157" i="7"/>
  <c r="AK157" i="7"/>
  <c r="AL157" i="7"/>
  <c r="AM157" i="7"/>
  <c r="AO157" i="7"/>
  <c r="AP157" i="7"/>
  <c r="AR157" i="7"/>
  <c r="AS157" i="7"/>
  <c r="AU157" i="7"/>
  <c r="AV157" i="7"/>
  <c r="Z158" i="7"/>
  <c r="AA158" i="7"/>
  <c r="AB158" i="7"/>
  <c r="AC158" i="7"/>
  <c r="AD158" i="7"/>
  <c r="AE158" i="7"/>
  <c r="AF158" i="7"/>
  <c r="AG158" i="7"/>
  <c r="AH158" i="7"/>
  <c r="AI158" i="7"/>
  <c r="AJ158" i="7"/>
  <c r="AK158" i="7"/>
  <c r="AL158" i="7"/>
  <c r="AM158" i="7"/>
  <c r="AO158" i="7"/>
  <c r="AP158" i="7"/>
  <c r="AR158" i="7"/>
  <c r="AS158" i="7"/>
  <c r="AU158" i="7"/>
  <c r="AV158" i="7"/>
  <c r="Z159" i="7"/>
  <c r="AA159" i="7"/>
  <c r="AB159" i="7"/>
  <c r="AC159" i="7"/>
  <c r="AD159" i="7"/>
  <c r="AE159" i="7"/>
  <c r="AF159" i="7"/>
  <c r="AG159" i="7"/>
  <c r="AH159" i="7"/>
  <c r="AI159" i="7"/>
  <c r="AJ159" i="7"/>
  <c r="AK159" i="7"/>
  <c r="AL159" i="7"/>
  <c r="AM159" i="7"/>
  <c r="AN159" i="7"/>
  <c r="AO159" i="7"/>
  <c r="AP159" i="7"/>
  <c r="AR159" i="7"/>
  <c r="AS159" i="7"/>
  <c r="AU159" i="7"/>
  <c r="AV159" i="7"/>
  <c r="Z160" i="7"/>
  <c r="AA160" i="7"/>
  <c r="AB160" i="7"/>
  <c r="AC160" i="7"/>
  <c r="AD160" i="7"/>
  <c r="AE160" i="7"/>
  <c r="AF160" i="7"/>
  <c r="AG160" i="7"/>
  <c r="AH160" i="7"/>
  <c r="AI160" i="7"/>
  <c r="AJ160" i="7"/>
  <c r="AK160" i="7"/>
  <c r="AL160" i="7"/>
  <c r="AM160" i="7"/>
  <c r="AN160" i="7"/>
  <c r="AO160" i="7"/>
  <c r="AP160" i="7"/>
  <c r="AR160" i="7"/>
  <c r="AS160" i="7"/>
  <c r="AU160" i="7"/>
  <c r="AV160" i="7"/>
  <c r="Z161" i="7"/>
  <c r="AA161" i="7"/>
  <c r="AB161" i="7"/>
  <c r="AC161" i="7"/>
  <c r="AD161" i="7"/>
  <c r="AE161" i="7"/>
  <c r="AF161" i="7"/>
  <c r="AG161" i="7"/>
  <c r="AH161" i="7"/>
  <c r="AI161" i="7"/>
  <c r="AJ161" i="7"/>
  <c r="AK161" i="7"/>
  <c r="AL161" i="7"/>
  <c r="AM161" i="7"/>
  <c r="AN161" i="7"/>
  <c r="AO161" i="7"/>
  <c r="AP161" i="7"/>
  <c r="AQ161" i="7"/>
  <c r="AR161" i="7"/>
  <c r="AS161" i="7"/>
  <c r="AU161" i="7"/>
  <c r="AV161" i="7"/>
  <c r="Z162" i="7"/>
  <c r="AA162" i="7"/>
  <c r="AB162" i="7"/>
  <c r="AC162" i="7"/>
  <c r="AD162" i="7"/>
  <c r="AE162" i="7"/>
  <c r="AF162" i="7"/>
  <c r="AG162" i="7"/>
  <c r="AH162" i="7"/>
  <c r="AI162" i="7"/>
  <c r="AJ162" i="7"/>
  <c r="AK162" i="7"/>
  <c r="AL162" i="7"/>
  <c r="AM162" i="7"/>
  <c r="AN162" i="7"/>
  <c r="AO162" i="7"/>
  <c r="AP162" i="7"/>
  <c r="AQ162" i="7"/>
  <c r="AR162" i="7"/>
  <c r="AS162" i="7"/>
  <c r="AT162" i="7"/>
  <c r="AU162" i="7"/>
  <c r="AV162" i="7"/>
  <c r="Z163" i="7"/>
  <c r="AA163" i="7"/>
  <c r="AB163" i="7"/>
  <c r="AC163" i="7"/>
  <c r="AD163" i="7"/>
  <c r="AE163" i="7"/>
  <c r="AF163" i="7"/>
  <c r="AG163" i="7"/>
  <c r="AH163" i="7"/>
  <c r="AI163" i="7"/>
  <c r="AJ163" i="7"/>
  <c r="AK163" i="7"/>
  <c r="AL163" i="7"/>
  <c r="AM163" i="7"/>
  <c r="AN163" i="7"/>
  <c r="AO163" i="7"/>
  <c r="AP163" i="7"/>
  <c r="AQ163" i="7"/>
  <c r="AR163" i="7"/>
  <c r="AS163" i="7"/>
  <c r="AT163" i="7"/>
  <c r="AU163" i="7"/>
  <c r="AV163" i="7"/>
  <c r="Z164" i="7"/>
  <c r="AA164" i="7"/>
  <c r="AB164" i="7"/>
  <c r="AC164" i="7"/>
  <c r="AD164" i="7"/>
  <c r="AE164" i="7"/>
  <c r="AF164" i="7"/>
  <c r="AG164" i="7"/>
  <c r="AH164" i="7"/>
  <c r="AI164" i="7"/>
  <c r="AJ164" i="7"/>
  <c r="AK164" i="7"/>
  <c r="AL164" i="7"/>
  <c r="AM164" i="7"/>
  <c r="AN164" i="7"/>
  <c r="AO164" i="7"/>
  <c r="AP164" i="7"/>
  <c r="AQ164" i="7"/>
  <c r="AR164" i="7"/>
  <c r="AS164" i="7"/>
  <c r="AT164" i="7"/>
  <c r="AU164" i="7"/>
  <c r="AV164" i="7"/>
  <c r="Z165" i="7"/>
  <c r="AA165" i="7"/>
  <c r="AB165" i="7"/>
  <c r="AC165" i="7"/>
  <c r="AD165" i="7"/>
  <c r="AE165" i="7"/>
  <c r="AF165" i="7"/>
  <c r="AG165" i="7"/>
  <c r="AH165" i="7"/>
  <c r="AI165" i="7"/>
  <c r="AJ165" i="7"/>
  <c r="AK165" i="7"/>
  <c r="AL165" i="7"/>
  <c r="AM165" i="7"/>
  <c r="AN165" i="7"/>
  <c r="AO165" i="7"/>
  <c r="AP165" i="7"/>
  <c r="AQ165" i="7"/>
  <c r="AR165" i="7"/>
  <c r="AS165" i="7"/>
  <c r="AT165" i="7"/>
  <c r="AU165" i="7"/>
  <c r="AV165" i="7"/>
  <c r="Z166" i="7"/>
  <c r="AA166" i="7"/>
  <c r="AB166" i="7"/>
  <c r="AC166" i="7"/>
  <c r="AD166" i="7"/>
  <c r="AE166" i="7"/>
  <c r="AF166" i="7"/>
  <c r="AG166" i="7"/>
  <c r="AH166" i="7"/>
  <c r="AI166" i="7"/>
  <c r="AJ166" i="7"/>
  <c r="AK166" i="7"/>
  <c r="AL166" i="7"/>
  <c r="AM166" i="7"/>
  <c r="AN166" i="7"/>
  <c r="AO166" i="7"/>
  <c r="AP166" i="7"/>
  <c r="AQ166" i="7"/>
  <c r="AR166" i="7"/>
  <c r="AS166" i="7"/>
  <c r="AT166" i="7"/>
  <c r="AU166" i="7"/>
  <c r="AV166" i="7"/>
  <c r="Z167" i="7"/>
  <c r="AA167" i="7"/>
  <c r="AB167" i="7"/>
  <c r="AC167" i="7"/>
  <c r="AD167" i="7"/>
  <c r="AE167" i="7"/>
  <c r="AF167" i="7"/>
  <c r="AG167" i="7"/>
  <c r="AH167" i="7"/>
  <c r="AI167" i="7"/>
  <c r="AJ167" i="7"/>
  <c r="AI711" i="3"/>
  <c r="AJ711" i="3"/>
  <c r="BD711" i="3"/>
  <c r="AP873" i="3"/>
  <c r="BA162" i="4"/>
  <c r="AK167" i="7"/>
  <c r="AL167" i="7"/>
  <c r="AM167" i="7"/>
  <c r="AI940" i="3"/>
  <c r="AJ940" i="3"/>
  <c r="BD940" i="3"/>
  <c r="AP1102" i="3"/>
  <c r="BD162" i="4"/>
  <c r="AN167" i="7"/>
  <c r="AO167" i="7"/>
  <c r="AP167" i="7"/>
  <c r="AI1169" i="3"/>
  <c r="AJ1169" i="3"/>
  <c r="BD1169" i="3"/>
  <c r="AP1331" i="3"/>
  <c r="BG162" i="4"/>
  <c r="AQ167" i="7"/>
  <c r="AR167" i="7"/>
  <c r="AS167" i="7"/>
  <c r="AI1398" i="3"/>
  <c r="AJ1398" i="3"/>
  <c r="BD1398" i="3"/>
  <c r="AP1560" i="3"/>
  <c r="BJ162" i="4"/>
  <c r="AT167" i="7"/>
  <c r="AU167" i="7"/>
  <c r="AV167" i="7"/>
  <c r="AI1627" i="3"/>
  <c r="AJ1627" i="3"/>
  <c r="BD1627" i="3"/>
  <c r="AP1789" i="3"/>
  <c r="BM162" i="4"/>
  <c r="AW167" i="7"/>
  <c r="Z168" i="7"/>
  <c r="AA168" i="7"/>
  <c r="AC168" i="7"/>
  <c r="AD168" i="7"/>
  <c r="AF168" i="7"/>
  <c r="AG168" i="7"/>
  <c r="AI168" i="7"/>
  <c r="AJ168" i="7"/>
  <c r="AL168" i="7"/>
  <c r="AM168" i="7"/>
  <c r="AO168" i="7"/>
  <c r="AP168" i="7"/>
  <c r="AR168" i="7"/>
  <c r="AS168" i="7"/>
  <c r="AU168" i="7"/>
  <c r="AV168" i="7"/>
  <c r="Z169" i="7"/>
  <c r="AA169" i="7"/>
  <c r="AC169" i="7"/>
  <c r="AD169" i="7"/>
  <c r="AF169" i="7"/>
  <c r="AG169" i="7"/>
  <c r="AI169" i="7"/>
  <c r="AJ169" i="7"/>
  <c r="AL169" i="7"/>
  <c r="AM169" i="7"/>
  <c r="AO169" i="7"/>
  <c r="AP169" i="7"/>
  <c r="AR169" i="7"/>
  <c r="AS169" i="7"/>
  <c r="AU169" i="7"/>
  <c r="AV169" i="7"/>
  <c r="Z170" i="7"/>
  <c r="AA170" i="7"/>
  <c r="AC170" i="7"/>
  <c r="AD170" i="7"/>
  <c r="AF170" i="7"/>
  <c r="AG170" i="7"/>
  <c r="AI170" i="7"/>
  <c r="AJ170" i="7"/>
  <c r="AL170" i="7"/>
  <c r="AM170" i="7"/>
  <c r="AO170" i="7"/>
  <c r="AP170" i="7"/>
  <c r="AR170" i="7"/>
  <c r="AS170" i="7"/>
  <c r="AU170" i="7"/>
  <c r="AV170" i="7"/>
  <c r="Z171" i="7"/>
  <c r="AA171" i="7"/>
  <c r="AB171" i="7"/>
  <c r="AC171" i="7"/>
  <c r="AD171" i="7"/>
  <c r="AF171" i="7"/>
  <c r="AG171" i="7"/>
  <c r="AI171" i="7"/>
  <c r="AJ171" i="7"/>
  <c r="AL171" i="7"/>
  <c r="AM171" i="7"/>
  <c r="AO171" i="7"/>
  <c r="AP171" i="7"/>
  <c r="AR171" i="7"/>
  <c r="AS171" i="7"/>
  <c r="AU171" i="7"/>
  <c r="AV171" i="7"/>
  <c r="Z172" i="7"/>
  <c r="AA172" i="7"/>
  <c r="AB172" i="7"/>
  <c r="AC172" i="7"/>
  <c r="AD172" i="7"/>
  <c r="AE172" i="7"/>
  <c r="AF172" i="7"/>
  <c r="AG172" i="7"/>
  <c r="AI172" i="7"/>
  <c r="AJ172" i="7"/>
  <c r="AL172" i="7"/>
  <c r="AM172" i="7"/>
  <c r="AO172" i="7"/>
  <c r="AP172" i="7"/>
  <c r="AR172" i="7"/>
  <c r="AS172" i="7"/>
  <c r="AU172" i="7"/>
  <c r="AV172" i="7"/>
  <c r="Z173" i="7"/>
  <c r="AA173" i="7"/>
  <c r="AB173" i="7"/>
  <c r="AC173" i="7"/>
  <c r="AD173" i="7"/>
  <c r="AE173" i="7"/>
  <c r="AF173" i="7"/>
  <c r="AG173" i="7"/>
  <c r="AI173" i="7"/>
  <c r="AJ173" i="7"/>
  <c r="AL173" i="7"/>
  <c r="AM173" i="7"/>
  <c r="AO173" i="7"/>
  <c r="AP173" i="7"/>
  <c r="AR173" i="7"/>
  <c r="AS173" i="7"/>
  <c r="AU173" i="7"/>
  <c r="AV173" i="7"/>
  <c r="Z174" i="7"/>
  <c r="AA174" i="7"/>
  <c r="AB174" i="7"/>
  <c r="AC174" i="7"/>
  <c r="AD174" i="7"/>
  <c r="AE174" i="7"/>
  <c r="AF174" i="7"/>
  <c r="AG174" i="7"/>
  <c r="AI174" i="7"/>
  <c r="AJ174" i="7"/>
  <c r="AL174" i="7"/>
  <c r="AM174" i="7"/>
  <c r="AO174" i="7"/>
  <c r="AP174" i="7"/>
  <c r="AR174" i="7"/>
  <c r="AS174" i="7"/>
  <c r="AU174" i="7"/>
  <c r="AV174" i="7"/>
  <c r="Z175" i="7"/>
  <c r="AA175" i="7"/>
  <c r="AB175" i="7"/>
  <c r="AC175" i="7"/>
  <c r="AD175" i="7"/>
  <c r="AE175" i="7"/>
  <c r="AF175" i="7"/>
  <c r="AG175" i="7"/>
  <c r="AH175" i="7"/>
  <c r="AI175" i="7"/>
  <c r="AJ175" i="7"/>
  <c r="AL175" i="7"/>
  <c r="AM175" i="7"/>
  <c r="AO175" i="7"/>
  <c r="AP175" i="7"/>
  <c r="AR175" i="7"/>
  <c r="AS175" i="7"/>
  <c r="AU175" i="7"/>
  <c r="AV175" i="7"/>
  <c r="Z176" i="7"/>
  <c r="AA176" i="7"/>
  <c r="AB176" i="7"/>
  <c r="AC176" i="7"/>
  <c r="AD176" i="7"/>
  <c r="AE176" i="7"/>
  <c r="AF176" i="7"/>
  <c r="AG176" i="7"/>
  <c r="AH176" i="7"/>
  <c r="AI176" i="7"/>
  <c r="AJ176" i="7"/>
  <c r="AL176" i="7"/>
  <c r="AM176" i="7"/>
  <c r="AO176" i="7"/>
  <c r="AP176" i="7"/>
  <c r="AR176" i="7"/>
  <c r="AS176" i="7"/>
  <c r="AU176" i="7"/>
  <c r="AV176" i="7"/>
  <c r="Z177" i="7"/>
  <c r="AA177" i="7"/>
  <c r="AB177" i="7"/>
  <c r="AC177" i="7"/>
  <c r="AD177" i="7"/>
  <c r="AE177" i="7"/>
  <c r="AF177" i="7"/>
  <c r="AG177" i="7"/>
  <c r="AH177" i="7"/>
  <c r="AI177" i="7"/>
  <c r="AJ177" i="7"/>
  <c r="AK177" i="7"/>
  <c r="AL177" i="7"/>
  <c r="AM177" i="7"/>
  <c r="AO177" i="7"/>
  <c r="AP177" i="7"/>
  <c r="AR177" i="7"/>
  <c r="AS177" i="7"/>
  <c r="AU177" i="7"/>
  <c r="AV177" i="7"/>
  <c r="Z178" i="7"/>
  <c r="AA178" i="7"/>
  <c r="AB178" i="7"/>
  <c r="AC178" i="7"/>
  <c r="AD178" i="7"/>
  <c r="AE178" i="7"/>
  <c r="AF178" i="7"/>
  <c r="AG178" i="7"/>
  <c r="AH178" i="7"/>
  <c r="AI178" i="7"/>
  <c r="AJ178" i="7"/>
  <c r="AK178" i="7"/>
  <c r="AL178" i="7"/>
  <c r="AM178" i="7"/>
  <c r="AO178" i="7"/>
  <c r="AP178" i="7"/>
  <c r="AR178" i="7"/>
  <c r="AS178" i="7"/>
  <c r="AU178" i="7"/>
  <c r="AV178" i="7"/>
  <c r="Z179" i="7"/>
  <c r="AA179" i="7"/>
  <c r="AB179" i="7"/>
  <c r="AC179" i="7"/>
  <c r="AD179" i="7"/>
  <c r="AE179" i="7"/>
  <c r="AF179" i="7"/>
  <c r="AG179" i="7"/>
  <c r="AH179" i="7"/>
  <c r="AI179" i="7"/>
  <c r="AJ179" i="7"/>
  <c r="AK179" i="7"/>
  <c r="AL179" i="7"/>
  <c r="AM179" i="7"/>
  <c r="AN179" i="7"/>
  <c r="AO179" i="7"/>
  <c r="AP179" i="7"/>
  <c r="AR179" i="7"/>
  <c r="AS179" i="7"/>
  <c r="AU179" i="7"/>
  <c r="AV179" i="7"/>
  <c r="Z180" i="7"/>
  <c r="AA180" i="7"/>
  <c r="AB180" i="7"/>
  <c r="AC180" i="7"/>
  <c r="AD180" i="7"/>
  <c r="AE180" i="7"/>
  <c r="AF180" i="7"/>
  <c r="AG180" i="7"/>
  <c r="AH180" i="7"/>
  <c r="AI180" i="7"/>
  <c r="AJ180" i="7"/>
  <c r="AK180" i="7"/>
  <c r="AL180" i="7"/>
  <c r="AM180" i="7"/>
  <c r="AN180" i="7"/>
  <c r="AO180" i="7"/>
  <c r="AP180" i="7"/>
  <c r="AR180" i="7"/>
  <c r="AS180" i="7"/>
  <c r="AU180" i="7"/>
  <c r="AV180" i="7"/>
  <c r="Z181" i="7"/>
  <c r="AA181" i="7"/>
  <c r="AB181" i="7"/>
  <c r="AC181" i="7"/>
  <c r="AD181" i="7"/>
  <c r="AE181" i="7"/>
  <c r="AF181" i="7"/>
  <c r="AG181" i="7"/>
  <c r="AH181" i="7"/>
  <c r="AI181" i="7"/>
  <c r="AJ181" i="7"/>
  <c r="AK181" i="7"/>
  <c r="AL181" i="7"/>
  <c r="AM181" i="7"/>
  <c r="AN181" i="7"/>
  <c r="AO181" i="7"/>
  <c r="AP181" i="7"/>
  <c r="AQ181" i="7"/>
  <c r="AR181" i="7"/>
  <c r="AS181" i="7"/>
  <c r="AU181" i="7"/>
  <c r="AV181" i="7"/>
  <c r="Z182" i="7"/>
  <c r="AA182" i="7"/>
  <c r="AB182" i="7"/>
  <c r="AC182" i="7"/>
  <c r="AD182" i="7"/>
  <c r="AE182" i="7"/>
  <c r="AF182" i="7"/>
  <c r="AG182" i="7"/>
  <c r="AH182" i="7"/>
  <c r="AI182" i="7"/>
  <c r="AJ182" i="7"/>
  <c r="AK182" i="7"/>
  <c r="AL182" i="7"/>
  <c r="AM182" i="7"/>
  <c r="AN182" i="7"/>
  <c r="AO182" i="7"/>
  <c r="AP182" i="7"/>
  <c r="AQ182" i="7"/>
  <c r="AR182" i="7"/>
  <c r="AS182" i="7"/>
  <c r="AT182" i="7"/>
  <c r="AU182" i="7"/>
  <c r="AV182" i="7"/>
  <c r="Z183" i="7"/>
  <c r="AA183" i="7"/>
  <c r="AB183" i="7"/>
  <c r="AC183" i="7"/>
  <c r="AD183" i="7"/>
  <c r="AE183" i="7"/>
  <c r="AF183" i="7"/>
  <c r="AG183" i="7"/>
  <c r="AH183" i="7"/>
  <c r="AI183" i="7"/>
  <c r="AJ183" i="7"/>
  <c r="AK183" i="7"/>
  <c r="AL183" i="7"/>
  <c r="AM183" i="7"/>
  <c r="AN183" i="7"/>
  <c r="AO183" i="7"/>
  <c r="AP183" i="7"/>
  <c r="AQ183" i="7"/>
  <c r="AR183" i="7"/>
  <c r="AS183" i="7"/>
  <c r="AT183" i="7"/>
  <c r="AU183" i="7"/>
  <c r="AV183" i="7"/>
  <c r="Z184" i="7"/>
  <c r="AA184" i="7"/>
  <c r="AB184" i="7"/>
  <c r="AC184" i="7"/>
  <c r="AD184" i="7"/>
  <c r="AE184" i="7"/>
  <c r="AF184" i="7"/>
  <c r="AG184" i="7"/>
  <c r="AH184" i="7"/>
  <c r="AI184" i="7"/>
  <c r="AJ184" i="7"/>
  <c r="AK184" i="7"/>
  <c r="AL184" i="7"/>
  <c r="AM184" i="7"/>
  <c r="AN184" i="7"/>
  <c r="AO184" i="7"/>
  <c r="AP184" i="7"/>
  <c r="AQ184" i="7"/>
  <c r="AR184" i="7"/>
  <c r="AS184" i="7"/>
  <c r="AT184" i="7"/>
  <c r="AU184" i="7"/>
  <c r="AV184" i="7"/>
  <c r="AW184" i="7"/>
  <c r="Z185" i="7"/>
  <c r="AA185" i="7"/>
  <c r="AB185" i="7"/>
  <c r="AC185" i="7"/>
  <c r="AD185" i="7"/>
  <c r="AE185" i="7"/>
  <c r="AF185" i="7"/>
  <c r="AG185" i="7"/>
  <c r="AH185" i="7"/>
  <c r="AI185" i="7"/>
  <c r="AJ185" i="7"/>
  <c r="AK185" i="7"/>
  <c r="AL185" i="7"/>
  <c r="AM185" i="7"/>
  <c r="AN185" i="7"/>
  <c r="AO185" i="7"/>
  <c r="AP185" i="7"/>
  <c r="AQ185" i="7"/>
  <c r="AR185" i="7"/>
  <c r="AS185" i="7"/>
  <c r="AT185" i="7"/>
  <c r="AU185" i="7"/>
  <c r="AV185" i="7"/>
  <c r="AW185" i="7"/>
  <c r="Z186" i="7"/>
  <c r="AA186" i="7"/>
  <c r="AB186" i="7"/>
  <c r="AC186" i="7"/>
  <c r="AD186" i="7"/>
  <c r="AE186" i="7"/>
  <c r="AF186" i="7"/>
  <c r="AG186" i="7"/>
  <c r="AH186" i="7"/>
  <c r="AI186" i="7"/>
  <c r="AJ186" i="7"/>
  <c r="AK186" i="7"/>
  <c r="AL186" i="7"/>
  <c r="AM186" i="7"/>
  <c r="AN186" i="7"/>
  <c r="AO186" i="7"/>
  <c r="AP186" i="7"/>
  <c r="AQ186" i="7"/>
  <c r="AR186" i="7"/>
  <c r="AS186" i="7"/>
  <c r="AT186" i="7"/>
  <c r="AU186" i="7"/>
  <c r="AV186" i="7"/>
  <c r="AW186" i="7"/>
  <c r="Z187" i="7"/>
  <c r="AA187" i="7"/>
  <c r="AB187" i="7"/>
  <c r="AC187" i="7"/>
  <c r="AD187" i="7"/>
  <c r="AE187" i="7"/>
  <c r="AF187" i="7"/>
  <c r="AG187" i="7"/>
  <c r="AH187" i="7"/>
  <c r="AI187" i="7"/>
  <c r="AJ187" i="7"/>
  <c r="AK711" i="3"/>
  <c r="AL711" i="3"/>
  <c r="BF711" i="3"/>
  <c r="AP893" i="3"/>
  <c r="BA182" i="4"/>
  <c r="AK187" i="7"/>
  <c r="AL187" i="7"/>
  <c r="AM187" i="7"/>
  <c r="AK940" i="3"/>
  <c r="AL940" i="3"/>
  <c r="BF940" i="3"/>
  <c r="AP1122" i="3"/>
  <c r="BD182" i="4"/>
  <c r="AN187" i="7"/>
  <c r="AO187" i="7"/>
  <c r="AP187" i="7"/>
  <c r="AK1169" i="3"/>
  <c r="AL1169" i="3"/>
  <c r="BF1169" i="3"/>
  <c r="AP1351" i="3"/>
  <c r="BG182" i="4"/>
  <c r="AQ187" i="7"/>
  <c r="AR187" i="7"/>
  <c r="AS187" i="7"/>
  <c r="AK1398" i="3"/>
  <c r="AL1398" i="3"/>
  <c r="BF1398" i="3"/>
  <c r="AP1580" i="3"/>
  <c r="BJ182" i="4"/>
  <c r="AT187" i="7"/>
  <c r="AU187" i="7"/>
  <c r="AV187" i="7"/>
  <c r="AK1627" i="3"/>
  <c r="AL1627" i="3"/>
  <c r="BF1627" i="3"/>
  <c r="AP1809" i="3"/>
  <c r="BM182" i="4"/>
  <c r="AW187" i="7"/>
  <c r="Z188" i="7"/>
  <c r="AA188" i="7"/>
  <c r="AC188" i="7"/>
  <c r="AD188" i="7"/>
  <c r="AF188" i="7"/>
  <c r="AG188" i="7"/>
  <c r="AI188" i="7"/>
  <c r="AJ188" i="7"/>
  <c r="AL188" i="7"/>
  <c r="AM188" i="7"/>
  <c r="AO188" i="7"/>
  <c r="AP188" i="7"/>
  <c r="AR188" i="7"/>
  <c r="AS188" i="7"/>
  <c r="AU188" i="7"/>
  <c r="AV188" i="7"/>
  <c r="Z189" i="7"/>
  <c r="AA189" i="7"/>
  <c r="AC189" i="7"/>
  <c r="AD189" i="7"/>
  <c r="AF189" i="7"/>
  <c r="AG189" i="7"/>
  <c r="AI189" i="7"/>
  <c r="AJ189" i="7"/>
  <c r="AL189" i="7"/>
  <c r="AM189" i="7"/>
  <c r="AO189" i="7"/>
  <c r="AP189" i="7"/>
  <c r="AR189" i="7"/>
  <c r="AS189" i="7"/>
  <c r="AU189" i="7"/>
  <c r="AV189" i="7"/>
  <c r="Z190" i="7"/>
  <c r="AA190" i="7"/>
  <c r="AC190" i="7"/>
  <c r="AD190" i="7"/>
  <c r="AF190" i="7"/>
  <c r="AG190" i="7"/>
  <c r="AI190" i="7"/>
  <c r="AJ190" i="7"/>
  <c r="AL190" i="7"/>
  <c r="AM190" i="7"/>
  <c r="AO190" i="7"/>
  <c r="AP190" i="7"/>
  <c r="AR190" i="7"/>
  <c r="AS190" i="7"/>
  <c r="AU190" i="7"/>
  <c r="AV190" i="7"/>
  <c r="Z191" i="7"/>
  <c r="AA191" i="7"/>
  <c r="AB191" i="7"/>
  <c r="AC191" i="7"/>
  <c r="AD191" i="7"/>
  <c r="AF191" i="7"/>
  <c r="AG191" i="7"/>
  <c r="AI191" i="7"/>
  <c r="AJ191" i="7"/>
  <c r="AL191" i="7"/>
  <c r="AM191" i="7"/>
  <c r="AO191" i="7"/>
  <c r="AP191" i="7"/>
  <c r="AR191" i="7"/>
  <c r="AS191" i="7"/>
  <c r="AU191" i="7"/>
  <c r="AV191" i="7"/>
  <c r="Z192" i="7"/>
  <c r="AA192" i="7"/>
  <c r="AB192" i="7"/>
  <c r="AC192" i="7"/>
  <c r="AD192" i="7"/>
  <c r="AE192" i="7"/>
  <c r="AF192" i="7"/>
  <c r="AG192" i="7"/>
  <c r="AI192" i="7"/>
  <c r="AJ192" i="7"/>
  <c r="AL192" i="7"/>
  <c r="AM192" i="7"/>
  <c r="AO192" i="7"/>
  <c r="AP192" i="7"/>
  <c r="AR192" i="7"/>
  <c r="AS192" i="7"/>
  <c r="AU192" i="7"/>
  <c r="AV192" i="7"/>
  <c r="Z193" i="7"/>
  <c r="AA193" i="7"/>
  <c r="AB193" i="7"/>
  <c r="AC193" i="7"/>
  <c r="AD193" i="7"/>
  <c r="AE193" i="7"/>
  <c r="AF193" i="7"/>
  <c r="AG193" i="7"/>
  <c r="AI193" i="7"/>
  <c r="AJ193" i="7"/>
  <c r="AL193" i="7"/>
  <c r="AM193" i="7"/>
  <c r="AO193" i="7"/>
  <c r="AP193" i="7"/>
  <c r="AR193" i="7"/>
  <c r="AS193" i="7"/>
  <c r="AU193" i="7"/>
  <c r="AV193" i="7"/>
  <c r="Z194" i="7"/>
  <c r="AA194" i="7"/>
  <c r="AB194" i="7"/>
  <c r="AC194" i="7"/>
  <c r="AD194" i="7"/>
  <c r="AE194" i="7"/>
  <c r="AF194" i="7"/>
  <c r="AG194" i="7"/>
  <c r="AI194" i="7"/>
  <c r="AJ194" i="7"/>
  <c r="AL194" i="7"/>
  <c r="AM194" i="7"/>
  <c r="AO194" i="7"/>
  <c r="AP194" i="7"/>
  <c r="AR194" i="7"/>
  <c r="AS194" i="7"/>
  <c r="AU194" i="7"/>
  <c r="AV194" i="7"/>
  <c r="Z195" i="7"/>
  <c r="AA195" i="7"/>
  <c r="AB195" i="7"/>
  <c r="AC195" i="7"/>
  <c r="AD195" i="7"/>
  <c r="AE195" i="7"/>
  <c r="AF195" i="7"/>
  <c r="AG195" i="7"/>
  <c r="AH195" i="7"/>
  <c r="AI195" i="7"/>
  <c r="AJ195" i="7"/>
  <c r="AL195" i="7"/>
  <c r="AM195" i="7"/>
  <c r="AO195" i="7"/>
  <c r="AP195" i="7"/>
  <c r="AR195" i="7"/>
  <c r="AS195" i="7"/>
  <c r="AU195" i="7"/>
  <c r="AV195" i="7"/>
  <c r="Z196" i="7"/>
  <c r="AA196" i="7"/>
  <c r="AB196" i="7"/>
  <c r="AC196" i="7"/>
  <c r="AD196" i="7"/>
  <c r="AE196" i="7"/>
  <c r="AF196" i="7"/>
  <c r="AG196" i="7"/>
  <c r="AH196" i="7"/>
  <c r="AI196" i="7"/>
  <c r="AJ196" i="7"/>
  <c r="AL196" i="7"/>
  <c r="AM196" i="7"/>
  <c r="AO196" i="7"/>
  <c r="AP196" i="7"/>
  <c r="AR196" i="7"/>
  <c r="AS196" i="7"/>
  <c r="AU196" i="7"/>
  <c r="AV196" i="7"/>
  <c r="Z197" i="7"/>
  <c r="AA197" i="7"/>
  <c r="AB197" i="7"/>
  <c r="AC197" i="7"/>
  <c r="AD197" i="7"/>
  <c r="AE197" i="7"/>
  <c r="AF197" i="7"/>
  <c r="AG197" i="7"/>
  <c r="AH197" i="7"/>
  <c r="AI197" i="7"/>
  <c r="AJ197" i="7"/>
  <c r="AK197" i="7"/>
  <c r="AL197" i="7"/>
  <c r="AM197" i="7"/>
  <c r="AO197" i="7"/>
  <c r="AP197" i="7"/>
  <c r="AR197" i="7"/>
  <c r="AS197" i="7"/>
  <c r="AU197" i="7"/>
  <c r="AV197" i="7"/>
  <c r="Z198" i="7"/>
  <c r="AA198" i="7"/>
  <c r="AB198" i="7"/>
  <c r="AC198" i="7"/>
  <c r="AD198" i="7"/>
  <c r="AE198" i="7"/>
  <c r="AF198" i="7"/>
  <c r="AG198" i="7"/>
  <c r="AH198" i="7"/>
  <c r="AI198" i="7"/>
  <c r="AJ198" i="7"/>
  <c r="AK198" i="7"/>
  <c r="AL198" i="7"/>
  <c r="AM198" i="7"/>
  <c r="AO198" i="7"/>
  <c r="AP198" i="7"/>
  <c r="AR198" i="7"/>
  <c r="AS198" i="7"/>
  <c r="AU198" i="7"/>
  <c r="AV198" i="7"/>
  <c r="Z199" i="7"/>
  <c r="AA199" i="7"/>
  <c r="AB199" i="7"/>
  <c r="AC199" i="7"/>
  <c r="AD199" i="7"/>
  <c r="AE199" i="7"/>
  <c r="AF199" i="7"/>
  <c r="AG199" i="7"/>
  <c r="AH199" i="7"/>
  <c r="AI199" i="7"/>
  <c r="AJ199" i="7"/>
  <c r="AK199" i="7"/>
  <c r="AL199" i="7"/>
  <c r="AM199" i="7"/>
  <c r="AN199" i="7"/>
  <c r="AO199" i="7"/>
  <c r="AP199" i="7"/>
  <c r="AR199" i="7"/>
  <c r="AS199" i="7"/>
  <c r="AU199" i="7"/>
  <c r="AV199" i="7"/>
  <c r="Z200" i="7"/>
  <c r="AA200" i="7"/>
  <c r="AB200" i="7"/>
  <c r="AC200" i="7"/>
  <c r="AD200" i="7"/>
  <c r="AE200" i="7"/>
  <c r="AF200" i="7"/>
  <c r="AG200" i="7"/>
  <c r="AH200" i="7"/>
  <c r="AI200" i="7"/>
  <c r="AJ200" i="7"/>
  <c r="AK200" i="7"/>
  <c r="AL200" i="7"/>
  <c r="AM200" i="7"/>
  <c r="AN200" i="7"/>
  <c r="AO200" i="7"/>
  <c r="AP200" i="7"/>
  <c r="AR200" i="7"/>
  <c r="AS200" i="7"/>
  <c r="AU200" i="7"/>
  <c r="AV200" i="7"/>
  <c r="Z201" i="7"/>
  <c r="AA201" i="7"/>
  <c r="AB201" i="7"/>
  <c r="AC201" i="7"/>
  <c r="AD201" i="7"/>
  <c r="AE201" i="7"/>
  <c r="AF201" i="7"/>
  <c r="AG201" i="7"/>
  <c r="AH201" i="7"/>
  <c r="AI201" i="7"/>
  <c r="AJ201" i="7"/>
  <c r="AK201" i="7"/>
  <c r="AL201" i="7"/>
  <c r="AM201" i="7"/>
  <c r="AN201" i="7"/>
  <c r="AO201" i="7"/>
  <c r="AP201" i="7"/>
  <c r="AQ201" i="7"/>
  <c r="AR201" i="7"/>
  <c r="AS201" i="7"/>
  <c r="AU201" i="7"/>
  <c r="AV201" i="7"/>
  <c r="Z202" i="7"/>
  <c r="AA202" i="7"/>
  <c r="AB202" i="7"/>
  <c r="AC202" i="7"/>
  <c r="AD202" i="7"/>
  <c r="AE202" i="7"/>
  <c r="AF202" i="7"/>
  <c r="AG202" i="7"/>
  <c r="AH202" i="7"/>
  <c r="AI202" i="7"/>
  <c r="AJ202" i="7"/>
  <c r="AK202" i="7"/>
  <c r="AL202" i="7"/>
  <c r="AM202" i="7"/>
  <c r="AN202" i="7"/>
  <c r="AO202" i="7"/>
  <c r="AP202" i="7"/>
  <c r="AQ202" i="7"/>
  <c r="AR202" i="7"/>
  <c r="AS202" i="7"/>
  <c r="AT202" i="7"/>
  <c r="AU202" i="7"/>
  <c r="AV202" i="7"/>
  <c r="Z203" i="7"/>
  <c r="AA203" i="7"/>
  <c r="AB203" i="7"/>
  <c r="AC203" i="7"/>
  <c r="AD203" i="7"/>
  <c r="AE203" i="7"/>
  <c r="AF203" i="7"/>
  <c r="AG203" i="7"/>
  <c r="AH203" i="7"/>
  <c r="AI203" i="7"/>
  <c r="AJ203" i="7"/>
  <c r="AK203" i="7"/>
  <c r="AL203" i="7"/>
  <c r="AM203" i="7"/>
  <c r="AN203" i="7"/>
  <c r="AO203" i="7"/>
  <c r="AP203" i="7"/>
  <c r="AQ203" i="7"/>
  <c r="AR203" i="7"/>
  <c r="AS203" i="7"/>
  <c r="AT203" i="7"/>
  <c r="AU203" i="7"/>
  <c r="AV203" i="7"/>
  <c r="Z204" i="7"/>
  <c r="AA204" i="7"/>
  <c r="AB204" i="7"/>
  <c r="AC204" i="7"/>
  <c r="AD204" i="7"/>
  <c r="AE204" i="7"/>
  <c r="AF204" i="7"/>
  <c r="AG204" i="7"/>
  <c r="AH204" i="7"/>
  <c r="AI204" i="7"/>
  <c r="AJ204" i="7"/>
  <c r="AK204" i="7"/>
  <c r="AL204" i="7"/>
  <c r="AM204" i="7"/>
  <c r="AN204" i="7"/>
  <c r="AO204" i="7"/>
  <c r="AP204" i="7"/>
  <c r="AQ204" i="7"/>
  <c r="AR204" i="7"/>
  <c r="AS204" i="7"/>
  <c r="AT204" i="7"/>
  <c r="AU204" i="7"/>
  <c r="AV204" i="7"/>
  <c r="AW204" i="7"/>
  <c r="Z205" i="7"/>
  <c r="AA205" i="7"/>
  <c r="AB205" i="7"/>
  <c r="AC205" i="7"/>
  <c r="AD205" i="7"/>
  <c r="AE205" i="7"/>
  <c r="AF205" i="7"/>
  <c r="AG205" i="7"/>
  <c r="AH205" i="7"/>
  <c r="AI205" i="7"/>
  <c r="AJ205" i="7"/>
  <c r="AK205" i="7"/>
  <c r="AL205" i="7"/>
  <c r="AM205" i="7"/>
  <c r="AN205" i="7"/>
  <c r="AO205" i="7"/>
  <c r="AP205" i="7"/>
  <c r="AQ205" i="7"/>
  <c r="AR205" i="7"/>
  <c r="AS205" i="7"/>
  <c r="AT205" i="7"/>
  <c r="AU205" i="7"/>
  <c r="AV205" i="7"/>
  <c r="AW205" i="7"/>
  <c r="Z206" i="7"/>
  <c r="AA206" i="7"/>
  <c r="AB206" i="7"/>
  <c r="AC206" i="7"/>
  <c r="AD206" i="7"/>
  <c r="AE206" i="7"/>
  <c r="AF206" i="7"/>
  <c r="AG206" i="7"/>
  <c r="AH206" i="7"/>
  <c r="AI206" i="7"/>
  <c r="AJ206" i="7"/>
  <c r="AK206" i="7"/>
  <c r="AL206" i="7"/>
  <c r="AM206" i="7"/>
  <c r="AN206" i="7"/>
  <c r="AO206" i="7"/>
  <c r="AP206" i="7"/>
  <c r="AQ206" i="7"/>
  <c r="AR206" i="7"/>
  <c r="AS206" i="7"/>
  <c r="AT206" i="7"/>
  <c r="AU206" i="7"/>
  <c r="AV206" i="7"/>
  <c r="AW206" i="7"/>
  <c r="Z207" i="7"/>
  <c r="AA207" i="7"/>
  <c r="AC207" i="7"/>
  <c r="AD207" i="7"/>
  <c r="AE207" i="7"/>
  <c r="AF207" i="7"/>
  <c r="AG207" i="7"/>
  <c r="AH207" i="7"/>
  <c r="AI207" i="7"/>
  <c r="AJ207" i="7"/>
  <c r="AM711" i="3"/>
  <c r="AN711" i="3"/>
  <c r="BH711" i="3"/>
  <c r="AP913" i="3"/>
  <c r="BA202" i="4"/>
  <c r="AK207" i="7"/>
  <c r="AL207" i="7"/>
  <c r="AM207" i="7"/>
  <c r="AM940" i="3"/>
  <c r="AN940" i="3"/>
  <c r="BH940" i="3"/>
  <c r="AP1142" i="3"/>
  <c r="BD202" i="4"/>
  <c r="AN207" i="7"/>
  <c r="AO207" i="7"/>
  <c r="AP207" i="7"/>
  <c r="AM1169" i="3"/>
  <c r="AN1169" i="3"/>
  <c r="BH1169" i="3"/>
  <c r="AP1371" i="3"/>
  <c r="BG202" i="4"/>
  <c r="AQ207" i="7"/>
  <c r="AR207" i="7"/>
  <c r="AS207" i="7"/>
  <c r="AM1398" i="3"/>
  <c r="AN1398" i="3"/>
  <c r="BH1398" i="3"/>
  <c r="AP1600" i="3"/>
  <c r="BJ202" i="4"/>
  <c r="AT207" i="7"/>
  <c r="AU207" i="7"/>
  <c r="AV207" i="7"/>
  <c r="AM1627" i="3"/>
  <c r="AN1627" i="3"/>
  <c r="BH1627" i="3"/>
  <c r="AP1829" i="3"/>
  <c r="BM202" i="4"/>
  <c r="AW207" i="7"/>
  <c r="AA8" i="7"/>
  <c r="AC8" i="7"/>
  <c r="AD8" i="7"/>
  <c r="AF8" i="7"/>
  <c r="AG8" i="7"/>
  <c r="AI8" i="7"/>
  <c r="AJ8" i="7"/>
  <c r="AL8" i="7"/>
  <c r="AM8" i="7"/>
  <c r="AO8" i="7"/>
  <c r="AP8" i="7"/>
  <c r="AR8" i="7"/>
  <c r="AS8" i="7"/>
  <c r="AU8" i="7"/>
  <c r="AV8" i="7"/>
  <c r="Z8" i="7"/>
  <c r="X10" i="7"/>
  <c r="X11" i="7"/>
  <c r="X12" i="7"/>
  <c r="X13" i="7"/>
  <c r="X14" i="7"/>
  <c r="X15" i="7"/>
  <c r="X16" i="7"/>
  <c r="X17" i="7"/>
  <c r="X18" i="7"/>
  <c r="W10" i="7"/>
  <c r="W11" i="7"/>
  <c r="W12" i="7"/>
  <c r="W13" i="7"/>
  <c r="W14" i="7"/>
  <c r="W15" i="7"/>
  <c r="W16" i="7"/>
  <c r="W17" i="7"/>
  <c r="W18" i="7"/>
  <c r="O10" i="7"/>
  <c r="O11" i="7"/>
  <c r="O12" i="7"/>
  <c r="O13" i="7"/>
  <c r="O14" i="7"/>
  <c r="O15" i="7"/>
  <c r="O16" i="7"/>
  <c r="O17" i="7"/>
  <c r="O18" i="7"/>
  <c r="P9" i="7"/>
  <c r="P10" i="7"/>
  <c r="P11" i="7"/>
  <c r="P12" i="7"/>
  <c r="P13" i="7"/>
  <c r="P14" i="7"/>
  <c r="P15" i="7"/>
  <c r="P16" i="7"/>
  <c r="P17" i="7"/>
  <c r="P18" i="7"/>
  <c r="AY4" i="4"/>
  <c r="AZ4" i="4"/>
  <c r="BB4" i="4"/>
  <c r="BC4" i="4"/>
  <c r="BE4" i="4"/>
  <c r="BF4" i="4"/>
  <c r="BH4" i="4"/>
  <c r="BI4" i="4"/>
  <c r="BK4" i="4"/>
  <c r="BL4" i="4"/>
  <c r="AY5" i="4"/>
  <c r="AZ5" i="4"/>
  <c r="BB5" i="4"/>
  <c r="BC5" i="4"/>
  <c r="BE5" i="4"/>
  <c r="BF5" i="4"/>
  <c r="BH5" i="4"/>
  <c r="BI5" i="4"/>
  <c r="BK5" i="4"/>
  <c r="BL5" i="4"/>
  <c r="AY6" i="4"/>
  <c r="AZ6" i="4"/>
  <c r="BB6" i="4"/>
  <c r="BC6" i="4"/>
  <c r="BE6" i="4"/>
  <c r="BF6" i="4"/>
  <c r="BH6" i="4"/>
  <c r="BI6" i="4"/>
  <c r="BK6" i="4"/>
  <c r="BL6" i="4"/>
  <c r="AY7" i="4"/>
  <c r="AZ7" i="4"/>
  <c r="BB7" i="4"/>
  <c r="BC7" i="4"/>
  <c r="BE7" i="4"/>
  <c r="BF7" i="4"/>
  <c r="BH7" i="4"/>
  <c r="BI7" i="4"/>
  <c r="BK7" i="4"/>
  <c r="BL7" i="4"/>
  <c r="AY8" i="4"/>
  <c r="AZ8" i="4"/>
  <c r="BB8" i="4"/>
  <c r="BC8" i="4"/>
  <c r="BE8" i="4"/>
  <c r="BF8" i="4"/>
  <c r="BH8" i="4"/>
  <c r="BI8" i="4"/>
  <c r="BK8" i="4"/>
  <c r="BL8" i="4"/>
  <c r="AY9" i="4"/>
  <c r="AZ9" i="4"/>
  <c r="BB9" i="4"/>
  <c r="BC9" i="4"/>
  <c r="BE9" i="4"/>
  <c r="BF9" i="4"/>
  <c r="BH9" i="4"/>
  <c r="BI9" i="4"/>
  <c r="BK9" i="4"/>
  <c r="BL9" i="4"/>
  <c r="AY10" i="4"/>
  <c r="AZ10" i="4"/>
  <c r="BB10" i="4"/>
  <c r="BC10" i="4"/>
  <c r="BE10" i="4"/>
  <c r="BF10" i="4"/>
  <c r="BH10" i="4"/>
  <c r="BI10" i="4"/>
  <c r="BK10" i="4"/>
  <c r="BL10" i="4"/>
  <c r="AY11" i="4"/>
  <c r="AZ11" i="4"/>
  <c r="BB11" i="4"/>
  <c r="BC11" i="4"/>
  <c r="BE11" i="4"/>
  <c r="BF11" i="4"/>
  <c r="BH11" i="4"/>
  <c r="BI11" i="4"/>
  <c r="BK11" i="4"/>
  <c r="BL11" i="4"/>
  <c r="AY12" i="4"/>
  <c r="AZ12" i="4"/>
  <c r="BA12" i="4"/>
  <c r="BB12" i="4"/>
  <c r="BC12" i="4"/>
  <c r="BE12" i="4"/>
  <c r="BF12" i="4"/>
  <c r="BH12" i="4"/>
  <c r="BI12" i="4"/>
  <c r="BK12" i="4"/>
  <c r="BL12" i="4"/>
  <c r="AY13" i="4"/>
  <c r="AZ13" i="4"/>
  <c r="BA13" i="4"/>
  <c r="BB13" i="4"/>
  <c r="BC13" i="4"/>
  <c r="BE13" i="4"/>
  <c r="BF13" i="4"/>
  <c r="BH13" i="4"/>
  <c r="BI13" i="4"/>
  <c r="BK13" i="4"/>
  <c r="BL13" i="4"/>
  <c r="AY14" i="4"/>
  <c r="AZ14" i="4"/>
  <c r="BA14" i="4"/>
  <c r="BB14" i="4"/>
  <c r="BC14" i="4"/>
  <c r="BD14" i="4"/>
  <c r="BE14" i="4"/>
  <c r="BF14" i="4"/>
  <c r="BH14" i="4"/>
  <c r="BI14" i="4"/>
  <c r="BK14" i="4"/>
  <c r="BL14" i="4"/>
  <c r="AY15" i="4"/>
  <c r="AZ15" i="4"/>
  <c r="BA15" i="4"/>
  <c r="BB15" i="4"/>
  <c r="BC15" i="4"/>
  <c r="BD15" i="4"/>
  <c r="BE15" i="4"/>
  <c r="BF15" i="4"/>
  <c r="BH15" i="4"/>
  <c r="BI15" i="4"/>
  <c r="BK15" i="4"/>
  <c r="BL15" i="4"/>
  <c r="AY16" i="4"/>
  <c r="AZ16" i="4"/>
  <c r="BA16" i="4"/>
  <c r="BB16" i="4"/>
  <c r="BC16" i="4"/>
  <c r="BD16" i="4"/>
  <c r="BE16" i="4"/>
  <c r="BF16" i="4"/>
  <c r="BG16" i="4"/>
  <c r="BH16" i="4"/>
  <c r="BI16" i="4"/>
  <c r="BK16" i="4"/>
  <c r="BL16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AY22" i="4"/>
  <c r="AZ22" i="4"/>
  <c r="BB22" i="4"/>
  <c r="BC22" i="4"/>
  <c r="BE22" i="4"/>
  <c r="BF22" i="4"/>
  <c r="BH22" i="4"/>
  <c r="BI22" i="4"/>
  <c r="BK22" i="4"/>
  <c r="BL22" i="4"/>
  <c r="AY23" i="4"/>
  <c r="AZ23" i="4"/>
  <c r="BB23" i="4"/>
  <c r="BC23" i="4"/>
  <c r="BE23" i="4"/>
  <c r="BF23" i="4"/>
  <c r="BH23" i="4"/>
  <c r="BI23" i="4"/>
  <c r="BK23" i="4"/>
  <c r="BL23" i="4"/>
  <c r="AY24" i="4"/>
  <c r="AZ24" i="4"/>
  <c r="BB24" i="4"/>
  <c r="BC24" i="4"/>
  <c r="BE24" i="4"/>
  <c r="BF24" i="4"/>
  <c r="BH24" i="4"/>
  <c r="BI24" i="4"/>
  <c r="BK24" i="4"/>
  <c r="BL24" i="4"/>
  <c r="AY25" i="4"/>
  <c r="AZ25" i="4"/>
  <c r="BB25" i="4"/>
  <c r="BC25" i="4"/>
  <c r="BE25" i="4"/>
  <c r="BF25" i="4"/>
  <c r="BH25" i="4"/>
  <c r="BI25" i="4"/>
  <c r="BK25" i="4"/>
  <c r="BL25" i="4"/>
  <c r="AY26" i="4"/>
  <c r="AZ26" i="4"/>
  <c r="BB26" i="4"/>
  <c r="BC26" i="4"/>
  <c r="BE26" i="4"/>
  <c r="BF26" i="4"/>
  <c r="BH26" i="4"/>
  <c r="BI26" i="4"/>
  <c r="BK26" i="4"/>
  <c r="BL26" i="4"/>
  <c r="AY27" i="4"/>
  <c r="AZ27" i="4"/>
  <c r="BB27" i="4"/>
  <c r="BC27" i="4"/>
  <c r="BE27" i="4"/>
  <c r="BF27" i="4"/>
  <c r="BH27" i="4"/>
  <c r="BI27" i="4"/>
  <c r="BK27" i="4"/>
  <c r="BL27" i="4"/>
  <c r="AY28" i="4"/>
  <c r="AZ28" i="4"/>
  <c r="BB28" i="4"/>
  <c r="BC28" i="4"/>
  <c r="BE28" i="4"/>
  <c r="BF28" i="4"/>
  <c r="BH28" i="4"/>
  <c r="BI28" i="4"/>
  <c r="BK28" i="4"/>
  <c r="BL28" i="4"/>
  <c r="AY29" i="4"/>
  <c r="AZ29" i="4"/>
  <c r="BB29" i="4"/>
  <c r="BC29" i="4"/>
  <c r="BE29" i="4"/>
  <c r="BF29" i="4"/>
  <c r="BH29" i="4"/>
  <c r="BI29" i="4"/>
  <c r="BK29" i="4"/>
  <c r="BL29" i="4"/>
  <c r="AY30" i="4"/>
  <c r="AZ30" i="4"/>
  <c r="BB30" i="4"/>
  <c r="BC30" i="4"/>
  <c r="BE30" i="4"/>
  <c r="BF30" i="4"/>
  <c r="BH30" i="4"/>
  <c r="BI30" i="4"/>
  <c r="BK30" i="4"/>
  <c r="BL30" i="4"/>
  <c r="AY31" i="4"/>
  <c r="AZ31" i="4"/>
  <c r="BB31" i="4"/>
  <c r="BC31" i="4"/>
  <c r="BE31" i="4"/>
  <c r="BF31" i="4"/>
  <c r="BH31" i="4"/>
  <c r="BI31" i="4"/>
  <c r="BK31" i="4"/>
  <c r="BL31" i="4"/>
  <c r="AY32" i="4"/>
  <c r="AZ32" i="4"/>
  <c r="BA32" i="4"/>
  <c r="BB32" i="4"/>
  <c r="BC32" i="4"/>
  <c r="BE32" i="4"/>
  <c r="BF32" i="4"/>
  <c r="BH32" i="4"/>
  <c r="BI32" i="4"/>
  <c r="BK32" i="4"/>
  <c r="BL32" i="4"/>
  <c r="AY33" i="4"/>
  <c r="AZ33" i="4"/>
  <c r="BA33" i="4"/>
  <c r="BB33" i="4"/>
  <c r="BC33" i="4"/>
  <c r="BE33" i="4"/>
  <c r="BF33" i="4"/>
  <c r="BH33" i="4"/>
  <c r="BI33" i="4"/>
  <c r="BK33" i="4"/>
  <c r="BL33" i="4"/>
  <c r="AY34" i="4"/>
  <c r="AZ34" i="4"/>
  <c r="BA34" i="4"/>
  <c r="BB34" i="4"/>
  <c r="BC34" i="4"/>
  <c r="BD34" i="4"/>
  <c r="BE34" i="4"/>
  <c r="BF34" i="4"/>
  <c r="BH34" i="4"/>
  <c r="BI34" i="4"/>
  <c r="BK34" i="4"/>
  <c r="BL34" i="4"/>
  <c r="AY35" i="4"/>
  <c r="AZ35" i="4"/>
  <c r="BA35" i="4"/>
  <c r="BB35" i="4"/>
  <c r="BC35" i="4"/>
  <c r="BD35" i="4"/>
  <c r="BE35" i="4"/>
  <c r="BF35" i="4"/>
  <c r="BH35" i="4"/>
  <c r="BI35" i="4"/>
  <c r="BK35" i="4"/>
  <c r="BL35" i="4"/>
  <c r="AY36" i="4"/>
  <c r="AZ36" i="4"/>
  <c r="BA36" i="4"/>
  <c r="BB36" i="4"/>
  <c r="BC36" i="4"/>
  <c r="BD36" i="4"/>
  <c r="BE36" i="4"/>
  <c r="BF36" i="4"/>
  <c r="BG36" i="4"/>
  <c r="BH36" i="4"/>
  <c r="BI36" i="4"/>
  <c r="BK36" i="4"/>
  <c r="BL36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AY42" i="4"/>
  <c r="AZ42" i="4"/>
  <c r="BB42" i="4"/>
  <c r="BC42" i="4"/>
  <c r="BE42" i="4"/>
  <c r="BF42" i="4"/>
  <c r="BH42" i="4"/>
  <c r="BI42" i="4"/>
  <c r="BK42" i="4"/>
  <c r="BL42" i="4"/>
  <c r="AY43" i="4"/>
  <c r="AZ43" i="4"/>
  <c r="BB43" i="4"/>
  <c r="BC43" i="4"/>
  <c r="BE43" i="4"/>
  <c r="BF43" i="4"/>
  <c r="BH43" i="4"/>
  <c r="BI43" i="4"/>
  <c r="BK43" i="4"/>
  <c r="BL43" i="4"/>
  <c r="AY44" i="4"/>
  <c r="AZ44" i="4"/>
  <c r="BB44" i="4"/>
  <c r="BC44" i="4"/>
  <c r="BE44" i="4"/>
  <c r="BF44" i="4"/>
  <c r="BH44" i="4"/>
  <c r="BI44" i="4"/>
  <c r="BK44" i="4"/>
  <c r="BL44" i="4"/>
  <c r="AY45" i="4"/>
  <c r="AZ45" i="4"/>
  <c r="BB45" i="4"/>
  <c r="BC45" i="4"/>
  <c r="BE45" i="4"/>
  <c r="BF45" i="4"/>
  <c r="BH45" i="4"/>
  <c r="BI45" i="4"/>
  <c r="BK45" i="4"/>
  <c r="BL45" i="4"/>
  <c r="AY46" i="4"/>
  <c r="AZ46" i="4"/>
  <c r="BB46" i="4"/>
  <c r="BC46" i="4"/>
  <c r="BE46" i="4"/>
  <c r="BF46" i="4"/>
  <c r="BH46" i="4"/>
  <c r="BI46" i="4"/>
  <c r="BK46" i="4"/>
  <c r="BL46" i="4"/>
  <c r="AY47" i="4"/>
  <c r="AZ47" i="4"/>
  <c r="BB47" i="4"/>
  <c r="BC47" i="4"/>
  <c r="BE47" i="4"/>
  <c r="BF47" i="4"/>
  <c r="BH47" i="4"/>
  <c r="BI47" i="4"/>
  <c r="BK47" i="4"/>
  <c r="BL47" i="4"/>
  <c r="AY48" i="4"/>
  <c r="AZ48" i="4"/>
  <c r="BB48" i="4"/>
  <c r="BC48" i="4"/>
  <c r="BE48" i="4"/>
  <c r="BF48" i="4"/>
  <c r="BH48" i="4"/>
  <c r="BI48" i="4"/>
  <c r="BK48" i="4"/>
  <c r="BL48" i="4"/>
  <c r="AY49" i="4"/>
  <c r="AZ49" i="4"/>
  <c r="BB49" i="4"/>
  <c r="BC49" i="4"/>
  <c r="BE49" i="4"/>
  <c r="BF49" i="4"/>
  <c r="BH49" i="4"/>
  <c r="BI49" i="4"/>
  <c r="BK49" i="4"/>
  <c r="BL49" i="4"/>
  <c r="AY50" i="4"/>
  <c r="AZ50" i="4"/>
  <c r="BB50" i="4"/>
  <c r="BC50" i="4"/>
  <c r="BE50" i="4"/>
  <c r="BF50" i="4"/>
  <c r="BH50" i="4"/>
  <c r="BI50" i="4"/>
  <c r="BK50" i="4"/>
  <c r="BL50" i="4"/>
  <c r="AY51" i="4"/>
  <c r="AZ51" i="4"/>
  <c r="BB51" i="4"/>
  <c r="BC51" i="4"/>
  <c r="BE51" i="4"/>
  <c r="BF51" i="4"/>
  <c r="BH51" i="4"/>
  <c r="BI51" i="4"/>
  <c r="BK51" i="4"/>
  <c r="BL51" i="4"/>
  <c r="AY52" i="4"/>
  <c r="AZ52" i="4"/>
  <c r="BA52" i="4"/>
  <c r="BB52" i="4"/>
  <c r="BC52" i="4"/>
  <c r="BE52" i="4"/>
  <c r="BF52" i="4"/>
  <c r="BH52" i="4"/>
  <c r="BI52" i="4"/>
  <c r="BK52" i="4"/>
  <c r="BL52" i="4"/>
  <c r="AY53" i="4"/>
  <c r="AZ53" i="4"/>
  <c r="BA53" i="4"/>
  <c r="BB53" i="4"/>
  <c r="BC53" i="4"/>
  <c r="BE53" i="4"/>
  <c r="BF53" i="4"/>
  <c r="BH53" i="4"/>
  <c r="BI53" i="4"/>
  <c r="BK53" i="4"/>
  <c r="BL53" i="4"/>
  <c r="AY54" i="4"/>
  <c r="AZ54" i="4"/>
  <c r="BA54" i="4"/>
  <c r="BB54" i="4"/>
  <c r="BC54" i="4"/>
  <c r="BD54" i="4"/>
  <c r="BE54" i="4"/>
  <c r="BF54" i="4"/>
  <c r="BH54" i="4"/>
  <c r="BI54" i="4"/>
  <c r="BK54" i="4"/>
  <c r="BL54" i="4"/>
  <c r="AY55" i="4"/>
  <c r="AZ55" i="4"/>
  <c r="BA55" i="4"/>
  <c r="BB55" i="4"/>
  <c r="BC55" i="4"/>
  <c r="BD55" i="4"/>
  <c r="BE55" i="4"/>
  <c r="BF55" i="4"/>
  <c r="BH55" i="4"/>
  <c r="BI55" i="4"/>
  <c r="BK55" i="4"/>
  <c r="BL55" i="4"/>
  <c r="AY56" i="4"/>
  <c r="AZ56" i="4"/>
  <c r="BA56" i="4"/>
  <c r="BB56" i="4"/>
  <c r="BC56" i="4"/>
  <c r="BD56" i="4"/>
  <c r="BE56" i="4"/>
  <c r="BF56" i="4"/>
  <c r="BG56" i="4"/>
  <c r="BH56" i="4"/>
  <c r="BI56" i="4"/>
  <c r="BK56" i="4"/>
  <c r="BL56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AY62" i="4"/>
  <c r="AZ62" i="4"/>
  <c r="BB62" i="4"/>
  <c r="BC62" i="4"/>
  <c r="BE62" i="4"/>
  <c r="BF62" i="4"/>
  <c r="BH62" i="4"/>
  <c r="BI62" i="4"/>
  <c r="BK62" i="4"/>
  <c r="BL62" i="4"/>
  <c r="AY63" i="4"/>
  <c r="AZ63" i="4"/>
  <c r="BB63" i="4"/>
  <c r="BC63" i="4"/>
  <c r="BE63" i="4"/>
  <c r="BF63" i="4"/>
  <c r="BH63" i="4"/>
  <c r="BI63" i="4"/>
  <c r="BK63" i="4"/>
  <c r="BL63" i="4"/>
  <c r="AY64" i="4"/>
  <c r="AZ64" i="4"/>
  <c r="BB64" i="4"/>
  <c r="BC64" i="4"/>
  <c r="BE64" i="4"/>
  <c r="BF64" i="4"/>
  <c r="BH64" i="4"/>
  <c r="BI64" i="4"/>
  <c r="BK64" i="4"/>
  <c r="BL64" i="4"/>
  <c r="AY65" i="4"/>
  <c r="AZ65" i="4"/>
  <c r="BB65" i="4"/>
  <c r="BC65" i="4"/>
  <c r="BE65" i="4"/>
  <c r="BF65" i="4"/>
  <c r="BH65" i="4"/>
  <c r="BI65" i="4"/>
  <c r="BK65" i="4"/>
  <c r="BL65" i="4"/>
  <c r="AY66" i="4"/>
  <c r="AZ66" i="4"/>
  <c r="BB66" i="4"/>
  <c r="BC66" i="4"/>
  <c r="BE66" i="4"/>
  <c r="BF66" i="4"/>
  <c r="BH66" i="4"/>
  <c r="BI66" i="4"/>
  <c r="BK66" i="4"/>
  <c r="BL66" i="4"/>
  <c r="AY67" i="4"/>
  <c r="AZ67" i="4"/>
  <c r="BB67" i="4"/>
  <c r="BC67" i="4"/>
  <c r="BE67" i="4"/>
  <c r="BF67" i="4"/>
  <c r="BH67" i="4"/>
  <c r="BI67" i="4"/>
  <c r="BK67" i="4"/>
  <c r="BL67" i="4"/>
  <c r="AY68" i="4"/>
  <c r="AZ68" i="4"/>
  <c r="BB68" i="4"/>
  <c r="BC68" i="4"/>
  <c r="BE68" i="4"/>
  <c r="BF68" i="4"/>
  <c r="BH68" i="4"/>
  <c r="BI68" i="4"/>
  <c r="BK68" i="4"/>
  <c r="BL68" i="4"/>
  <c r="AY69" i="4"/>
  <c r="AZ69" i="4"/>
  <c r="BB69" i="4"/>
  <c r="BC69" i="4"/>
  <c r="BE69" i="4"/>
  <c r="BF69" i="4"/>
  <c r="BH69" i="4"/>
  <c r="BI69" i="4"/>
  <c r="BK69" i="4"/>
  <c r="BL69" i="4"/>
  <c r="AY70" i="4"/>
  <c r="AZ70" i="4"/>
  <c r="BB70" i="4"/>
  <c r="BC70" i="4"/>
  <c r="BE70" i="4"/>
  <c r="BF70" i="4"/>
  <c r="BH70" i="4"/>
  <c r="BI70" i="4"/>
  <c r="BK70" i="4"/>
  <c r="BL70" i="4"/>
  <c r="AY71" i="4"/>
  <c r="AZ71" i="4"/>
  <c r="BB71" i="4"/>
  <c r="BC71" i="4"/>
  <c r="BE71" i="4"/>
  <c r="BF71" i="4"/>
  <c r="BH71" i="4"/>
  <c r="BI71" i="4"/>
  <c r="BK71" i="4"/>
  <c r="BL71" i="4"/>
  <c r="AY72" i="4"/>
  <c r="AZ72" i="4"/>
  <c r="BA72" i="4"/>
  <c r="BB72" i="4"/>
  <c r="BC72" i="4"/>
  <c r="BE72" i="4"/>
  <c r="BF72" i="4"/>
  <c r="BH72" i="4"/>
  <c r="BI72" i="4"/>
  <c r="BK72" i="4"/>
  <c r="BL72" i="4"/>
  <c r="AY73" i="4"/>
  <c r="AZ73" i="4"/>
  <c r="BA73" i="4"/>
  <c r="BB73" i="4"/>
  <c r="BC73" i="4"/>
  <c r="BE73" i="4"/>
  <c r="BF73" i="4"/>
  <c r="BH73" i="4"/>
  <c r="BI73" i="4"/>
  <c r="BK73" i="4"/>
  <c r="BL73" i="4"/>
  <c r="AY74" i="4"/>
  <c r="AZ74" i="4"/>
  <c r="BA74" i="4"/>
  <c r="BB74" i="4"/>
  <c r="BC74" i="4"/>
  <c r="BD74" i="4"/>
  <c r="BE74" i="4"/>
  <c r="BF74" i="4"/>
  <c r="BH74" i="4"/>
  <c r="BI74" i="4"/>
  <c r="BK74" i="4"/>
  <c r="BL74" i="4"/>
  <c r="AY75" i="4"/>
  <c r="AZ75" i="4"/>
  <c r="BA75" i="4"/>
  <c r="BB75" i="4"/>
  <c r="BC75" i="4"/>
  <c r="BD75" i="4"/>
  <c r="BE75" i="4"/>
  <c r="BF75" i="4"/>
  <c r="BH75" i="4"/>
  <c r="BI75" i="4"/>
  <c r="BK75" i="4"/>
  <c r="BL75" i="4"/>
  <c r="AY76" i="4"/>
  <c r="AZ76" i="4"/>
  <c r="BA76" i="4"/>
  <c r="BB76" i="4"/>
  <c r="BC76" i="4"/>
  <c r="BD76" i="4"/>
  <c r="BE76" i="4"/>
  <c r="BF76" i="4"/>
  <c r="BG76" i="4"/>
  <c r="BH76" i="4"/>
  <c r="BI76" i="4"/>
  <c r="BK76" i="4"/>
  <c r="BL76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AY78" i="4"/>
  <c r="AZ78" i="4"/>
  <c r="BA78" i="4"/>
  <c r="BB78" i="4"/>
  <c r="BC78" i="4"/>
  <c r="BD78" i="4"/>
  <c r="BE78" i="4"/>
  <c r="BF78" i="4"/>
  <c r="BG78" i="4"/>
  <c r="BH78" i="4"/>
  <c r="BI78" i="4"/>
  <c r="BJ78" i="4"/>
  <c r="BK78" i="4"/>
  <c r="BL78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AY80" i="4"/>
  <c r="AZ80" i="4"/>
  <c r="BA80" i="4"/>
  <c r="BB80" i="4"/>
  <c r="BC80" i="4"/>
  <c r="BD80" i="4"/>
  <c r="BE80" i="4"/>
  <c r="BF80" i="4"/>
  <c r="BG80" i="4"/>
  <c r="BH80" i="4"/>
  <c r="BI80" i="4"/>
  <c r="BJ80" i="4"/>
  <c r="BK80" i="4"/>
  <c r="BL80" i="4"/>
  <c r="BM80" i="4"/>
  <c r="AY81" i="4"/>
  <c r="AZ81" i="4"/>
  <c r="BA81" i="4"/>
  <c r="BB81" i="4"/>
  <c r="BC81" i="4"/>
  <c r="BD81" i="4"/>
  <c r="BE81" i="4"/>
  <c r="BF81" i="4"/>
  <c r="BG81" i="4"/>
  <c r="BH81" i="4"/>
  <c r="BI81" i="4"/>
  <c r="BJ81" i="4"/>
  <c r="BK81" i="4"/>
  <c r="BL81" i="4"/>
  <c r="BM81" i="4"/>
  <c r="AY82" i="4"/>
  <c r="AZ82" i="4"/>
  <c r="BB82" i="4"/>
  <c r="BC82" i="4"/>
  <c r="BE82" i="4"/>
  <c r="BF82" i="4"/>
  <c r="BH82" i="4"/>
  <c r="BI82" i="4"/>
  <c r="BK82" i="4"/>
  <c r="BL82" i="4"/>
  <c r="AY83" i="4"/>
  <c r="AZ83" i="4"/>
  <c r="BB83" i="4"/>
  <c r="BC83" i="4"/>
  <c r="BE83" i="4"/>
  <c r="BF83" i="4"/>
  <c r="BH83" i="4"/>
  <c r="BI83" i="4"/>
  <c r="BK83" i="4"/>
  <c r="BL83" i="4"/>
  <c r="AY84" i="4"/>
  <c r="AZ84" i="4"/>
  <c r="BB84" i="4"/>
  <c r="BC84" i="4"/>
  <c r="BE84" i="4"/>
  <c r="BF84" i="4"/>
  <c r="BH84" i="4"/>
  <c r="BI84" i="4"/>
  <c r="BK84" i="4"/>
  <c r="BL84" i="4"/>
  <c r="AY85" i="4"/>
  <c r="AZ85" i="4"/>
  <c r="BB85" i="4"/>
  <c r="BC85" i="4"/>
  <c r="BE85" i="4"/>
  <c r="BF85" i="4"/>
  <c r="BH85" i="4"/>
  <c r="BI85" i="4"/>
  <c r="BK85" i="4"/>
  <c r="BL85" i="4"/>
  <c r="AY86" i="4"/>
  <c r="AZ86" i="4"/>
  <c r="BB86" i="4"/>
  <c r="BC86" i="4"/>
  <c r="BE86" i="4"/>
  <c r="BF86" i="4"/>
  <c r="BH86" i="4"/>
  <c r="BI86" i="4"/>
  <c r="BK86" i="4"/>
  <c r="BL86" i="4"/>
  <c r="AY87" i="4"/>
  <c r="AZ87" i="4"/>
  <c r="BB87" i="4"/>
  <c r="BC87" i="4"/>
  <c r="BE87" i="4"/>
  <c r="BF87" i="4"/>
  <c r="BH87" i="4"/>
  <c r="BI87" i="4"/>
  <c r="BK87" i="4"/>
  <c r="BL87" i="4"/>
  <c r="AY88" i="4"/>
  <c r="AZ88" i="4"/>
  <c r="BB88" i="4"/>
  <c r="BC88" i="4"/>
  <c r="BE88" i="4"/>
  <c r="BF88" i="4"/>
  <c r="BH88" i="4"/>
  <c r="BI88" i="4"/>
  <c r="BK88" i="4"/>
  <c r="BL88" i="4"/>
  <c r="AY89" i="4"/>
  <c r="AZ89" i="4"/>
  <c r="BB89" i="4"/>
  <c r="BC89" i="4"/>
  <c r="BE89" i="4"/>
  <c r="BF89" i="4"/>
  <c r="BH89" i="4"/>
  <c r="BI89" i="4"/>
  <c r="BK89" i="4"/>
  <c r="BL89" i="4"/>
  <c r="AY90" i="4"/>
  <c r="AZ90" i="4"/>
  <c r="BB90" i="4"/>
  <c r="BC90" i="4"/>
  <c r="BE90" i="4"/>
  <c r="BF90" i="4"/>
  <c r="BH90" i="4"/>
  <c r="BI90" i="4"/>
  <c r="BK90" i="4"/>
  <c r="BL90" i="4"/>
  <c r="AY91" i="4"/>
  <c r="AZ91" i="4"/>
  <c r="BB91" i="4"/>
  <c r="BC91" i="4"/>
  <c r="BE91" i="4"/>
  <c r="BF91" i="4"/>
  <c r="BH91" i="4"/>
  <c r="BI91" i="4"/>
  <c r="BK91" i="4"/>
  <c r="BL91" i="4"/>
  <c r="AY92" i="4"/>
  <c r="AZ92" i="4"/>
  <c r="BA92" i="4"/>
  <c r="BB92" i="4"/>
  <c r="BC92" i="4"/>
  <c r="BE92" i="4"/>
  <c r="BF92" i="4"/>
  <c r="BH92" i="4"/>
  <c r="BI92" i="4"/>
  <c r="BK92" i="4"/>
  <c r="BL92" i="4"/>
  <c r="AY93" i="4"/>
  <c r="AZ93" i="4"/>
  <c r="BA93" i="4"/>
  <c r="BB93" i="4"/>
  <c r="BC93" i="4"/>
  <c r="BE93" i="4"/>
  <c r="BF93" i="4"/>
  <c r="BH93" i="4"/>
  <c r="BI93" i="4"/>
  <c r="BK93" i="4"/>
  <c r="BL93" i="4"/>
  <c r="AY94" i="4"/>
  <c r="AZ94" i="4"/>
  <c r="BA94" i="4"/>
  <c r="BB94" i="4"/>
  <c r="BC94" i="4"/>
  <c r="BD94" i="4"/>
  <c r="BE94" i="4"/>
  <c r="BF94" i="4"/>
  <c r="BH94" i="4"/>
  <c r="BI94" i="4"/>
  <c r="BK94" i="4"/>
  <c r="BL94" i="4"/>
  <c r="AY95" i="4"/>
  <c r="AZ95" i="4"/>
  <c r="BA95" i="4"/>
  <c r="BB95" i="4"/>
  <c r="BC95" i="4"/>
  <c r="BD95" i="4"/>
  <c r="BE95" i="4"/>
  <c r="BF95" i="4"/>
  <c r="BH95" i="4"/>
  <c r="BI95" i="4"/>
  <c r="BK95" i="4"/>
  <c r="BL95" i="4"/>
  <c r="AY96" i="4"/>
  <c r="AZ96" i="4"/>
  <c r="BA96" i="4"/>
  <c r="BB96" i="4"/>
  <c r="BC96" i="4"/>
  <c r="BD96" i="4"/>
  <c r="BE96" i="4"/>
  <c r="BF96" i="4"/>
  <c r="BG96" i="4"/>
  <c r="BH96" i="4"/>
  <c r="BI96" i="4"/>
  <c r="BK96" i="4"/>
  <c r="BL96" i="4"/>
  <c r="AY97" i="4"/>
  <c r="AZ97" i="4"/>
  <c r="BA97" i="4"/>
  <c r="BB97" i="4"/>
  <c r="BC97" i="4"/>
  <c r="BD97" i="4"/>
  <c r="BE97" i="4"/>
  <c r="BF97" i="4"/>
  <c r="BG97" i="4"/>
  <c r="BH97" i="4"/>
  <c r="BI97" i="4"/>
  <c r="BJ97" i="4"/>
  <c r="BK97" i="4"/>
  <c r="BL97" i="4"/>
  <c r="AY98" i="4"/>
  <c r="AZ98" i="4"/>
  <c r="BA98" i="4"/>
  <c r="BB98" i="4"/>
  <c r="BC98" i="4"/>
  <c r="BD98" i="4"/>
  <c r="BE98" i="4"/>
  <c r="BF98" i="4"/>
  <c r="BG98" i="4"/>
  <c r="BH98" i="4"/>
  <c r="BI98" i="4"/>
  <c r="BJ98" i="4"/>
  <c r="BK98" i="4"/>
  <c r="BL98" i="4"/>
  <c r="AY99" i="4"/>
  <c r="AZ99" i="4"/>
  <c r="BA99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AY100" i="4"/>
  <c r="AZ100" i="4"/>
  <c r="BA100" i="4"/>
  <c r="BB100" i="4"/>
  <c r="BC100" i="4"/>
  <c r="BD100" i="4"/>
  <c r="BE100" i="4"/>
  <c r="BF100" i="4"/>
  <c r="BG100" i="4"/>
  <c r="BH100" i="4"/>
  <c r="BI100" i="4"/>
  <c r="BJ100" i="4"/>
  <c r="BK100" i="4"/>
  <c r="BL100" i="4"/>
  <c r="BM100" i="4"/>
  <c r="AY101" i="4"/>
  <c r="AZ101" i="4"/>
  <c r="BA101" i="4"/>
  <c r="BB101" i="4"/>
  <c r="BC101" i="4"/>
  <c r="BD101" i="4"/>
  <c r="BE101" i="4"/>
  <c r="BF101" i="4"/>
  <c r="BG101" i="4"/>
  <c r="BH101" i="4"/>
  <c r="BI101" i="4"/>
  <c r="BJ101" i="4"/>
  <c r="BK101" i="4"/>
  <c r="BL101" i="4"/>
  <c r="BM101" i="4"/>
  <c r="AY102" i="4"/>
  <c r="AZ102" i="4"/>
  <c r="BB102" i="4"/>
  <c r="BC102" i="4"/>
  <c r="BE102" i="4"/>
  <c r="BF102" i="4"/>
  <c r="BH102" i="4"/>
  <c r="BI102" i="4"/>
  <c r="BK102" i="4"/>
  <c r="BL102" i="4"/>
  <c r="AY103" i="4"/>
  <c r="AZ103" i="4"/>
  <c r="BB103" i="4"/>
  <c r="BC103" i="4"/>
  <c r="BE103" i="4"/>
  <c r="BF103" i="4"/>
  <c r="BH103" i="4"/>
  <c r="BI103" i="4"/>
  <c r="BK103" i="4"/>
  <c r="BL103" i="4"/>
  <c r="AY104" i="4"/>
  <c r="AZ104" i="4"/>
  <c r="BB104" i="4"/>
  <c r="BC104" i="4"/>
  <c r="BE104" i="4"/>
  <c r="BF104" i="4"/>
  <c r="BH104" i="4"/>
  <c r="BI104" i="4"/>
  <c r="BK104" i="4"/>
  <c r="BL104" i="4"/>
  <c r="AY105" i="4"/>
  <c r="AZ105" i="4"/>
  <c r="BB105" i="4"/>
  <c r="BC105" i="4"/>
  <c r="BE105" i="4"/>
  <c r="BF105" i="4"/>
  <c r="BH105" i="4"/>
  <c r="BI105" i="4"/>
  <c r="BK105" i="4"/>
  <c r="BL105" i="4"/>
  <c r="AY106" i="4"/>
  <c r="AZ106" i="4"/>
  <c r="BB106" i="4"/>
  <c r="BC106" i="4"/>
  <c r="BE106" i="4"/>
  <c r="BF106" i="4"/>
  <c r="BH106" i="4"/>
  <c r="BI106" i="4"/>
  <c r="BK106" i="4"/>
  <c r="BL106" i="4"/>
  <c r="AY107" i="4"/>
  <c r="AZ107" i="4"/>
  <c r="BB107" i="4"/>
  <c r="BC107" i="4"/>
  <c r="BE107" i="4"/>
  <c r="BF107" i="4"/>
  <c r="BH107" i="4"/>
  <c r="BI107" i="4"/>
  <c r="BK107" i="4"/>
  <c r="BL107" i="4"/>
  <c r="AY108" i="4"/>
  <c r="AZ108" i="4"/>
  <c r="BB108" i="4"/>
  <c r="BC108" i="4"/>
  <c r="BE108" i="4"/>
  <c r="BF108" i="4"/>
  <c r="BH108" i="4"/>
  <c r="BI108" i="4"/>
  <c r="BK108" i="4"/>
  <c r="BL108" i="4"/>
  <c r="AY109" i="4"/>
  <c r="AZ109" i="4"/>
  <c r="BB109" i="4"/>
  <c r="BC109" i="4"/>
  <c r="BE109" i="4"/>
  <c r="BF109" i="4"/>
  <c r="BH109" i="4"/>
  <c r="BI109" i="4"/>
  <c r="BK109" i="4"/>
  <c r="BL109" i="4"/>
  <c r="AY110" i="4"/>
  <c r="AZ110" i="4"/>
  <c r="BB110" i="4"/>
  <c r="BC110" i="4"/>
  <c r="BE110" i="4"/>
  <c r="BF110" i="4"/>
  <c r="BH110" i="4"/>
  <c r="BI110" i="4"/>
  <c r="BK110" i="4"/>
  <c r="BL110" i="4"/>
  <c r="AY111" i="4"/>
  <c r="AZ111" i="4"/>
  <c r="BB111" i="4"/>
  <c r="BC111" i="4"/>
  <c r="BE111" i="4"/>
  <c r="BF111" i="4"/>
  <c r="BH111" i="4"/>
  <c r="BI111" i="4"/>
  <c r="BK111" i="4"/>
  <c r="BL111" i="4"/>
  <c r="AY112" i="4"/>
  <c r="AZ112" i="4"/>
  <c r="BA112" i="4"/>
  <c r="BB112" i="4"/>
  <c r="BC112" i="4"/>
  <c r="BE112" i="4"/>
  <c r="BF112" i="4"/>
  <c r="BH112" i="4"/>
  <c r="BI112" i="4"/>
  <c r="BK112" i="4"/>
  <c r="BL112" i="4"/>
  <c r="AY113" i="4"/>
  <c r="AZ113" i="4"/>
  <c r="BA113" i="4"/>
  <c r="BB113" i="4"/>
  <c r="BC113" i="4"/>
  <c r="BE113" i="4"/>
  <c r="BF113" i="4"/>
  <c r="BH113" i="4"/>
  <c r="BI113" i="4"/>
  <c r="BK113" i="4"/>
  <c r="BL113" i="4"/>
  <c r="AY114" i="4"/>
  <c r="AZ114" i="4"/>
  <c r="BA114" i="4"/>
  <c r="BB114" i="4"/>
  <c r="BC114" i="4"/>
  <c r="BD114" i="4"/>
  <c r="BE114" i="4"/>
  <c r="BF114" i="4"/>
  <c r="BH114" i="4"/>
  <c r="BI114" i="4"/>
  <c r="BK114" i="4"/>
  <c r="BL114" i="4"/>
  <c r="AY115" i="4"/>
  <c r="AZ115" i="4"/>
  <c r="BA115" i="4"/>
  <c r="BB115" i="4"/>
  <c r="BC115" i="4"/>
  <c r="BD115" i="4"/>
  <c r="BE115" i="4"/>
  <c r="BF115" i="4"/>
  <c r="BH115" i="4"/>
  <c r="BI115" i="4"/>
  <c r="BK115" i="4"/>
  <c r="BL115" i="4"/>
  <c r="AY116" i="4"/>
  <c r="AZ116" i="4"/>
  <c r="BA116" i="4"/>
  <c r="BB116" i="4"/>
  <c r="BC116" i="4"/>
  <c r="BD116" i="4"/>
  <c r="BE116" i="4"/>
  <c r="BF116" i="4"/>
  <c r="BG116" i="4"/>
  <c r="BH116" i="4"/>
  <c r="BI116" i="4"/>
  <c r="BK116" i="4"/>
  <c r="BL116" i="4"/>
  <c r="AY117" i="4"/>
  <c r="AZ117" i="4"/>
  <c r="BA117" i="4"/>
  <c r="BB117" i="4"/>
  <c r="BC117" i="4"/>
  <c r="BD117" i="4"/>
  <c r="BE117" i="4"/>
  <c r="BF117" i="4"/>
  <c r="BG117" i="4"/>
  <c r="BH117" i="4"/>
  <c r="BI117" i="4"/>
  <c r="BJ117" i="4"/>
  <c r="BK117" i="4"/>
  <c r="BL117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BK118" i="4"/>
  <c r="BL118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BK119" i="4"/>
  <c r="BL119" i="4"/>
  <c r="BM119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BK120" i="4"/>
  <c r="BL120" i="4"/>
  <c r="BM120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BK121" i="4"/>
  <c r="BL121" i="4"/>
  <c r="BM121" i="4"/>
  <c r="AY122" i="4"/>
  <c r="AZ122" i="4"/>
  <c r="BB122" i="4"/>
  <c r="BC122" i="4"/>
  <c r="BE122" i="4"/>
  <c r="BF122" i="4"/>
  <c r="BH122" i="4"/>
  <c r="BI122" i="4"/>
  <c r="BK122" i="4"/>
  <c r="BL122" i="4"/>
  <c r="AY123" i="4"/>
  <c r="AZ123" i="4"/>
  <c r="BB123" i="4"/>
  <c r="BC123" i="4"/>
  <c r="BE123" i="4"/>
  <c r="BF123" i="4"/>
  <c r="BH123" i="4"/>
  <c r="BI123" i="4"/>
  <c r="BK123" i="4"/>
  <c r="BL123" i="4"/>
  <c r="AY124" i="4"/>
  <c r="AZ124" i="4"/>
  <c r="BB124" i="4"/>
  <c r="BC124" i="4"/>
  <c r="BE124" i="4"/>
  <c r="BF124" i="4"/>
  <c r="BH124" i="4"/>
  <c r="BI124" i="4"/>
  <c r="BK124" i="4"/>
  <c r="BL124" i="4"/>
  <c r="AY125" i="4"/>
  <c r="AZ125" i="4"/>
  <c r="BB125" i="4"/>
  <c r="BC125" i="4"/>
  <c r="BE125" i="4"/>
  <c r="BF125" i="4"/>
  <c r="BH125" i="4"/>
  <c r="BI125" i="4"/>
  <c r="BK125" i="4"/>
  <c r="BL125" i="4"/>
  <c r="AY126" i="4"/>
  <c r="AZ126" i="4"/>
  <c r="BB126" i="4"/>
  <c r="BC126" i="4"/>
  <c r="BE126" i="4"/>
  <c r="BF126" i="4"/>
  <c r="BH126" i="4"/>
  <c r="BI126" i="4"/>
  <c r="BK126" i="4"/>
  <c r="BL126" i="4"/>
  <c r="AY127" i="4"/>
  <c r="AZ127" i="4"/>
  <c r="BB127" i="4"/>
  <c r="BC127" i="4"/>
  <c r="BE127" i="4"/>
  <c r="BF127" i="4"/>
  <c r="BH127" i="4"/>
  <c r="BI127" i="4"/>
  <c r="BK127" i="4"/>
  <c r="BL127" i="4"/>
  <c r="AY128" i="4"/>
  <c r="AZ128" i="4"/>
  <c r="BB128" i="4"/>
  <c r="BC128" i="4"/>
  <c r="BE128" i="4"/>
  <c r="BF128" i="4"/>
  <c r="BH128" i="4"/>
  <c r="BI128" i="4"/>
  <c r="BK128" i="4"/>
  <c r="BL128" i="4"/>
  <c r="AY129" i="4"/>
  <c r="AZ129" i="4"/>
  <c r="BB129" i="4"/>
  <c r="BC129" i="4"/>
  <c r="BE129" i="4"/>
  <c r="BF129" i="4"/>
  <c r="BH129" i="4"/>
  <c r="BI129" i="4"/>
  <c r="BK129" i="4"/>
  <c r="BL129" i="4"/>
  <c r="AY130" i="4"/>
  <c r="AZ130" i="4"/>
  <c r="BB130" i="4"/>
  <c r="BC130" i="4"/>
  <c r="BE130" i="4"/>
  <c r="BF130" i="4"/>
  <c r="BH130" i="4"/>
  <c r="BI130" i="4"/>
  <c r="BK130" i="4"/>
  <c r="BL130" i="4"/>
  <c r="AY131" i="4"/>
  <c r="AZ131" i="4"/>
  <c r="BB131" i="4"/>
  <c r="BC131" i="4"/>
  <c r="BE131" i="4"/>
  <c r="BF131" i="4"/>
  <c r="BH131" i="4"/>
  <c r="BI131" i="4"/>
  <c r="BK131" i="4"/>
  <c r="BL131" i="4"/>
  <c r="AY132" i="4"/>
  <c r="AZ132" i="4"/>
  <c r="BA132" i="4"/>
  <c r="BB132" i="4"/>
  <c r="BC132" i="4"/>
  <c r="BE132" i="4"/>
  <c r="BF132" i="4"/>
  <c r="BH132" i="4"/>
  <c r="BI132" i="4"/>
  <c r="BK132" i="4"/>
  <c r="BL132" i="4"/>
  <c r="AY133" i="4"/>
  <c r="AZ133" i="4"/>
  <c r="BA133" i="4"/>
  <c r="BB133" i="4"/>
  <c r="BC133" i="4"/>
  <c r="BE133" i="4"/>
  <c r="BF133" i="4"/>
  <c r="BH133" i="4"/>
  <c r="BI133" i="4"/>
  <c r="BK133" i="4"/>
  <c r="BL133" i="4"/>
  <c r="AY134" i="4"/>
  <c r="AZ134" i="4"/>
  <c r="BA134" i="4"/>
  <c r="BB134" i="4"/>
  <c r="BC134" i="4"/>
  <c r="BD134" i="4"/>
  <c r="BE134" i="4"/>
  <c r="BF134" i="4"/>
  <c r="BH134" i="4"/>
  <c r="BI134" i="4"/>
  <c r="BK134" i="4"/>
  <c r="BL134" i="4"/>
  <c r="AY135" i="4"/>
  <c r="AZ135" i="4"/>
  <c r="BA135" i="4"/>
  <c r="BB135" i="4"/>
  <c r="BC135" i="4"/>
  <c r="BD135" i="4"/>
  <c r="BE135" i="4"/>
  <c r="BF135" i="4"/>
  <c r="BH135" i="4"/>
  <c r="BI135" i="4"/>
  <c r="BK135" i="4"/>
  <c r="BL135" i="4"/>
  <c r="AY136" i="4"/>
  <c r="AZ136" i="4"/>
  <c r="BA136" i="4"/>
  <c r="BB136" i="4"/>
  <c r="BC136" i="4"/>
  <c r="BD136" i="4"/>
  <c r="BE136" i="4"/>
  <c r="BF136" i="4"/>
  <c r="BG136" i="4"/>
  <c r="BH136" i="4"/>
  <c r="BI136" i="4"/>
  <c r="BK136" i="4"/>
  <c r="BL136" i="4"/>
  <c r="AY137" i="4"/>
  <c r="AZ137" i="4"/>
  <c r="BA137" i="4"/>
  <c r="BB137" i="4"/>
  <c r="BC137" i="4"/>
  <c r="BD137" i="4"/>
  <c r="BE137" i="4"/>
  <c r="BF137" i="4"/>
  <c r="BG137" i="4"/>
  <c r="BH137" i="4"/>
  <c r="BI137" i="4"/>
  <c r="BJ137" i="4"/>
  <c r="BK137" i="4"/>
  <c r="BL137" i="4"/>
  <c r="AY138" i="4"/>
  <c r="AZ138" i="4"/>
  <c r="BA138" i="4"/>
  <c r="BB138" i="4"/>
  <c r="BC138" i="4"/>
  <c r="BD138" i="4"/>
  <c r="BE138" i="4"/>
  <c r="BF138" i="4"/>
  <c r="BG138" i="4"/>
  <c r="BH138" i="4"/>
  <c r="BI138" i="4"/>
  <c r="BJ138" i="4"/>
  <c r="BK138" i="4"/>
  <c r="BL138" i="4"/>
  <c r="AY139" i="4"/>
  <c r="AZ139" i="4"/>
  <c r="BA139" i="4"/>
  <c r="BB139" i="4"/>
  <c r="BC139" i="4"/>
  <c r="BD139" i="4"/>
  <c r="BE139" i="4"/>
  <c r="BF139" i="4"/>
  <c r="BG139" i="4"/>
  <c r="BH139" i="4"/>
  <c r="BI139" i="4"/>
  <c r="BJ139" i="4"/>
  <c r="BK139" i="4"/>
  <c r="BL139" i="4"/>
  <c r="BM139" i="4"/>
  <c r="AY140" i="4"/>
  <c r="AZ140" i="4"/>
  <c r="BA140" i="4"/>
  <c r="BB140" i="4"/>
  <c r="BC140" i="4"/>
  <c r="BD140" i="4"/>
  <c r="BE140" i="4"/>
  <c r="BF140" i="4"/>
  <c r="BG140" i="4"/>
  <c r="BH140" i="4"/>
  <c r="BI140" i="4"/>
  <c r="BJ140" i="4"/>
  <c r="BK140" i="4"/>
  <c r="BL140" i="4"/>
  <c r="BM140" i="4"/>
  <c r="AY141" i="4"/>
  <c r="AZ141" i="4"/>
  <c r="BA141" i="4"/>
  <c r="BB141" i="4"/>
  <c r="BC141" i="4"/>
  <c r="BD141" i="4"/>
  <c r="BE141" i="4"/>
  <c r="BF141" i="4"/>
  <c r="BG141" i="4"/>
  <c r="BH141" i="4"/>
  <c r="BI141" i="4"/>
  <c r="BJ141" i="4"/>
  <c r="BK141" i="4"/>
  <c r="BL141" i="4"/>
  <c r="BM141" i="4"/>
  <c r="AY142" i="4"/>
  <c r="AZ142" i="4"/>
  <c r="BB142" i="4"/>
  <c r="BC142" i="4"/>
  <c r="BE142" i="4"/>
  <c r="BF142" i="4"/>
  <c r="BH142" i="4"/>
  <c r="BI142" i="4"/>
  <c r="BK142" i="4"/>
  <c r="BL142" i="4"/>
  <c r="AY143" i="4"/>
  <c r="AZ143" i="4"/>
  <c r="BB143" i="4"/>
  <c r="BC143" i="4"/>
  <c r="BE143" i="4"/>
  <c r="BF143" i="4"/>
  <c r="BH143" i="4"/>
  <c r="BI143" i="4"/>
  <c r="BK143" i="4"/>
  <c r="BL143" i="4"/>
  <c r="AY144" i="4"/>
  <c r="AZ144" i="4"/>
  <c r="BB144" i="4"/>
  <c r="BC144" i="4"/>
  <c r="BE144" i="4"/>
  <c r="BF144" i="4"/>
  <c r="BH144" i="4"/>
  <c r="BI144" i="4"/>
  <c r="BK144" i="4"/>
  <c r="BL144" i="4"/>
  <c r="AY145" i="4"/>
  <c r="AZ145" i="4"/>
  <c r="BB145" i="4"/>
  <c r="BC145" i="4"/>
  <c r="BE145" i="4"/>
  <c r="BF145" i="4"/>
  <c r="BH145" i="4"/>
  <c r="BI145" i="4"/>
  <c r="BK145" i="4"/>
  <c r="BL145" i="4"/>
  <c r="AY146" i="4"/>
  <c r="AZ146" i="4"/>
  <c r="BB146" i="4"/>
  <c r="BC146" i="4"/>
  <c r="BE146" i="4"/>
  <c r="BF146" i="4"/>
  <c r="BH146" i="4"/>
  <c r="BI146" i="4"/>
  <c r="BK146" i="4"/>
  <c r="BL146" i="4"/>
  <c r="AY147" i="4"/>
  <c r="AZ147" i="4"/>
  <c r="BB147" i="4"/>
  <c r="BC147" i="4"/>
  <c r="BE147" i="4"/>
  <c r="BF147" i="4"/>
  <c r="BH147" i="4"/>
  <c r="BI147" i="4"/>
  <c r="BK147" i="4"/>
  <c r="BL147" i="4"/>
  <c r="AY148" i="4"/>
  <c r="AZ148" i="4"/>
  <c r="BB148" i="4"/>
  <c r="BC148" i="4"/>
  <c r="BE148" i="4"/>
  <c r="BF148" i="4"/>
  <c r="BH148" i="4"/>
  <c r="BI148" i="4"/>
  <c r="BK148" i="4"/>
  <c r="BL148" i="4"/>
  <c r="AY149" i="4"/>
  <c r="AZ149" i="4"/>
  <c r="BB149" i="4"/>
  <c r="BC149" i="4"/>
  <c r="BE149" i="4"/>
  <c r="BF149" i="4"/>
  <c r="BH149" i="4"/>
  <c r="BI149" i="4"/>
  <c r="BK149" i="4"/>
  <c r="BL149" i="4"/>
  <c r="AY150" i="4"/>
  <c r="AZ150" i="4"/>
  <c r="BB150" i="4"/>
  <c r="BC150" i="4"/>
  <c r="BE150" i="4"/>
  <c r="BF150" i="4"/>
  <c r="BH150" i="4"/>
  <c r="BI150" i="4"/>
  <c r="BK150" i="4"/>
  <c r="BL150" i="4"/>
  <c r="AY151" i="4"/>
  <c r="AZ151" i="4"/>
  <c r="BB151" i="4"/>
  <c r="BC151" i="4"/>
  <c r="BE151" i="4"/>
  <c r="BF151" i="4"/>
  <c r="BH151" i="4"/>
  <c r="BI151" i="4"/>
  <c r="BK151" i="4"/>
  <c r="BL151" i="4"/>
  <c r="AY152" i="4"/>
  <c r="AZ152" i="4"/>
  <c r="BA152" i="4"/>
  <c r="BB152" i="4"/>
  <c r="BC152" i="4"/>
  <c r="BE152" i="4"/>
  <c r="BF152" i="4"/>
  <c r="BH152" i="4"/>
  <c r="BI152" i="4"/>
  <c r="BK152" i="4"/>
  <c r="BL152" i="4"/>
  <c r="AY153" i="4"/>
  <c r="AZ153" i="4"/>
  <c r="BA153" i="4"/>
  <c r="BB153" i="4"/>
  <c r="BC153" i="4"/>
  <c r="BE153" i="4"/>
  <c r="BF153" i="4"/>
  <c r="BH153" i="4"/>
  <c r="BI153" i="4"/>
  <c r="BK153" i="4"/>
  <c r="BL153" i="4"/>
  <c r="AY154" i="4"/>
  <c r="AZ154" i="4"/>
  <c r="BA154" i="4"/>
  <c r="BB154" i="4"/>
  <c r="BC154" i="4"/>
  <c r="BD154" i="4"/>
  <c r="BE154" i="4"/>
  <c r="BF154" i="4"/>
  <c r="BH154" i="4"/>
  <c r="BI154" i="4"/>
  <c r="BK154" i="4"/>
  <c r="BL154" i="4"/>
  <c r="AY155" i="4"/>
  <c r="AZ155" i="4"/>
  <c r="BA155" i="4"/>
  <c r="BB155" i="4"/>
  <c r="BC155" i="4"/>
  <c r="BD155" i="4"/>
  <c r="BE155" i="4"/>
  <c r="BF155" i="4"/>
  <c r="BH155" i="4"/>
  <c r="BI155" i="4"/>
  <c r="BK155" i="4"/>
  <c r="BL155" i="4"/>
  <c r="AY156" i="4"/>
  <c r="AZ156" i="4"/>
  <c r="BA156" i="4"/>
  <c r="BB156" i="4"/>
  <c r="BC156" i="4"/>
  <c r="BD156" i="4"/>
  <c r="BE156" i="4"/>
  <c r="BF156" i="4"/>
  <c r="BG156" i="4"/>
  <c r="BH156" i="4"/>
  <c r="BI156" i="4"/>
  <c r="BK156" i="4"/>
  <c r="BL156" i="4"/>
  <c r="AY157" i="4"/>
  <c r="AZ157" i="4"/>
  <c r="BA157" i="4"/>
  <c r="BB157" i="4"/>
  <c r="BC157" i="4"/>
  <c r="BD157" i="4"/>
  <c r="BE157" i="4"/>
  <c r="BF157" i="4"/>
  <c r="BG157" i="4"/>
  <c r="BH157" i="4"/>
  <c r="BI157" i="4"/>
  <c r="BJ157" i="4"/>
  <c r="BK157" i="4"/>
  <c r="BL157" i="4"/>
  <c r="AY158" i="4"/>
  <c r="AZ158" i="4"/>
  <c r="BA158" i="4"/>
  <c r="BB158" i="4"/>
  <c r="BC158" i="4"/>
  <c r="BD158" i="4"/>
  <c r="BE158" i="4"/>
  <c r="BF158" i="4"/>
  <c r="BG158" i="4"/>
  <c r="BH158" i="4"/>
  <c r="BI158" i="4"/>
  <c r="BJ158" i="4"/>
  <c r="BK158" i="4"/>
  <c r="BL158" i="4"/>
  <c r="AY159" i="4"/>
  <c r="AZ159" i="4"/>
  <c r="BA159" i="4"/>
  <c r="BB159" i="4"/>
  <c r="BC159" i="4"/>
  <c r="BD159" i="4"/>
  <c r="BE159" i="4"/>
  <c r="BF159" i="4"/>
  <c r="BG159" i="4"/>
  <c r="BH159" i="4"/>
  <c r="BI159" i="4"/>
  <c r="BJ159" i="4"/>
  <c r="BK159" i="4"/>
  <c r="BL159" i="4"/>
  <c r="AY160" i="4"/>
  <c r="AZ160" i="4"/>
  <c r="BA160" i="4"/>
  <c r="BB160" i="4"/>
  <c r="BC160" i="4"/>
  <c r="BD160" i="4"/>
  <c r="BE160" i="4"/>
  <c r="BF160" i="4"/>
  <c r="BG160" i="4"/>
  <c r="BH160" i="4"/>
  <c r="BI160" i="4"/>
  <c r="BJ160" i="4"/>
  <c r="BK160" i="4"/>
  <c r="BL160" i="4"/>
  <c r="AY161" i="4"/>
  <c r="AZ161" i="4"/>
  <c r="BA161" i="4"/>
  <c r="BB161" i="4"/>
  <c r="BC161" i="4"/>
  <c r="BD161" i="4"/>
  <c r="BE161" i="4"/>
  <c r="BF161" i="4"/>
  <c r="BG161" i="4"/>
  <c r="BH161" i="4"/>
  <c r="BI161" i="4"/>
  <c r="BJ161" i="4"/>
  <c r="BK161" i="4"/>
  <c r="BL161" i="4"/>
  <c r="AY162" i="4"/>
  <c r="AZ162" i="4"/>
  <c r="BB162" i="4"/>
  <c r="BC162" i="4"/>
  <c r="BE162" i="4"/>
  <c r="BF162" i="4"/>
  <c r="BH162" i="4"/>
  <c r="BI162" i="4"/>
  <c r="BK162" i="4"/>
  <c r="BL162" i="4"/>
  <c r="AY163" i="4"/>
  <c r="AZ163" i="4"/>
  <c r="BB163" i="4"/>
  <c r="BC163" i="4"/>
  <c r="BE163" i="4"/>
  <c r="BF163" i="4"/>
  <c r="BH163" i="4"/>
  <c r="BI163" i="4"/>
  <c r="BK163" i="4"/>
  <c r="BL163" i="4"/>
  <c r="AY164" i="4"/>
  <c r="AZ164" i="4"/>
  <c r="BB164" i="4"/>
  <c r="BC164" i="4"/>
  <c r="BE164" i="4"/>
  <c r="BF164" i="4"/>
  <c r="BH164" i="4"/>
  <c r="BI164" i="4"/>
  <c r="BK164" i="4"/>
  <c r="BL164" i="4"/>
  <c r="AY165" i="4"/>
  <c r="AZ165" i="4"/>
  <c r="BB165" i="4"/>
  <c r="BC165" i="4"/>
  <c r="BE165" i="4"/>
  <c r="BF165" i="4"/>
  <c r="BH165" i="4"/>
  <c r="BI165" i="4"/>
  <c r="BK165" i="4"/>
  <c r="BL165" i="4"/>
  <c r="AY166" i="4"/>
  <c r="AZ166" i="4"/>
  <c r="BB166" i="4"/>
  <c r="BC166" i="4"/>
  <c r="BE166" i="4"/>
  <c r="BF166" i="4"/>
  <c r="BH166" i="4"/>
  <c r="BI166" i="4"/>
  <c r="BK166" i="4"/>
  <c r="BL166" i="4"/>
  <c r="AY167" i="4"/>
  <c r="AZ167" i="4"/>
  <c r="BB167" i="4"/>
  <c r="BC167" i="4"/>
  <c r="BE167" i="4"/>
  <c r="BF167" i="4"/>
  <c r="BH167" i="4"/>
  <c r="BI167" i="4"/>
  <c r="BK167" i="4"/>
  <c r="BL167" i="4"/>
  <c r="AY168" i="4"/>
  <c r="AZ168" i="4"/>
  <c r="BB168" i="4"/>
  <c r="BC168" i="4"/>
  <c r="BE168" i="4"/>
  <c r="BF168" i="4"/>
  <c r="BH168" i="4"/>
  <c r="BI168" i="4"/>
  <c r="BK168" i="4"/>
  <c r="BL168" i="4"/>
  <c r="AY169" i="4"/>
  <c r="AZ169" i="4"/>
  <c r="BB169" i="4"/>
  <c r="BC169" i="4"/>
  <c r="BE169" i="4"/>
  <c r="BF169" i="4"/>
  <c r="BH169" i="4"/>
  <c r="BI169" i="4"/>
  <c r="BK169" i="4"/>
  <c r="BL169" i="4"/>
  <c r="AY170" i="4"/>
  <c r="AZ170" i="4"/>
  <c r="BB170" i="4"/>
  <c r="BC170" i="4"/>
  <c r="BE170" i="4"/>
  <c r="BF170" i="4"/>
  <c r="BH170" i="4"/>
  <c r="BI170" i="4"/>
  <c r="BK170" i="4"/>
  <c r="BL170" i="4"/>
  <c r="AY171" i="4"/>
  <c r="AZ171" i="4"/>
  <c r="BB171" i="4"/>
  <c r="BC171" i="4"/>
  <c r="BE171" i="4"/>
  <c r="BF171" i="4"/>
  <c r="BH171" i="4"/>
  <c r="BI171" i="4"/>
  <c r="BK171" i="4"/>
  <c r="BL171" i="4"/>
  <c r="AY172" i="4"/>
  <c r="AZ172" i="4"/>
  <c r="BA172" i="4"/>
  <c r="BB172" i="4"/>
  <c r="BC172" i="4"/>
  <c r="BE172" i="4"/>
  <c r="BF172" i="4"/>
  <c r="BH172" i="4"/>
  <c r="BI172" i="4"/>
  <c r="BK172" i="4"/>
  <c r="BL172" i="4"/>
  <c r="AY173" i="4"/>
  <c r="AZ173" i="4"/>
  <c r="BA173" i="4"/>
  <c r="BB173" i="4"/>
  <c r="BC173" i="4"/>
  <c r="BE173" i="4"/>
  <c r="BF173" i="4"/>
  <c r="BH173" i="4"/>
  <c r="BI173" i="4"/>
  <c r="BK173" i="4"/>
  <c r="BL173" i="4"/>
  <c r="AY174" i="4"/>
  <c r="AZ174" i="4"/>
  <c r="BA174" i="4"/>
  <c r="BB174" i="4"/>
  <c r="BC174" i="4"/>
  <c r="BD174" i="4"/>
  <c r="BE174" i="4"/>
  <c r="BF174" i="4"/>
  <c r="BH174" i="4"/>
  <c r="BI174" i="4"/>
  <c r="BK174" i="4"/>
  <c r="BL174" i="4"/>
  <c r="AY175" i="4"/>
  <c r="AZ175" i="4"/>
  <c r="BA175" i="4"/>
  <c r="BB175" i="4"/>
  <c r="BC175" i="4"/>
  <c r="BD175" i="4"/>
  <c r="BE175" i="4"/>
  <c r="BF175" i="4"/>
  <c r="BH175" i="4"/>
  <c r="BI175" i="4"/>
  <c r="BK175" i="4"/>
  <c r="BL175" i="4"/>
  <c r="AY176" i="4"/>
  <c r="AZ176" i="4"/>
  <c r="BA176" i="4"/>
  <c r="BB176" i="4"/>
  <c r="BC176" i="4"/>
  <c r="BD176" i="4"/>
  <c r="BE176" i="4"/>
  <c r="BF176" i="4"/>
  <c r="BG176" i="4"/>
  <c r="BH176" i="4"/>
  <c r="BI176" i="4"/>
  <c r="BK176" i="4"/>
  <c r="BL176" i="4"/>
  <c r="AY177" i="4"/>
  <c r="AZ177" i="4"/>
  <c r="BA177" i="4"/>
  <c r="BB177" i="4"/>
  <c r="BC177" i="4"/>
  <c r="BD177" i="4"/>
  <c r="BE177" i="4"/>
  <c r="BF177" i="4"/>
  <c r="BG177" i="4"/>
  <c r="BH177" i="4"/>
  <c r="BI177" i="4"/>
  <c r="BJ177" i="4"/>
  <c r="BK177" i="4"/>
  <c r="BL177" i="4"/>
  <c r="AY178" i="4"/>
  <c r="AZ178" i="4"/>
  <c r="BA178" i="4"/>
  <c r="BB178" i="4"/>
  <c r="BC178" i="4"/>
  <c r="BD178" i="4"/>
  <c r="BE178" i="4"/>
  <c r="BF178" i="4"/>
  <c r="BG178" i="4"/>
  <c r="BH178" i="4"/>
  <c r="BI178" i="4"/>
  <c r="BJ178" i="4"/>
  <c r="BK178" i="4"/>
  <c r="BL178" i="4"/>
  <c r="AY179" i="4"/>
  <c r="AZ179" i="4"/>
  <c r="BA179" i="4"/>
  <c r="BB179" i="4"/>
  <c r="BC179" i="4"/>
  <c r="BD179" i="4"/>
  <c r="BE179" i="4"/>
  <c r="BF179" i="4"/>
  <c r="BG179" i="4"/>
  <c r="BH179" i="4"/>
  <c r="BI179" i="4"/>
  <c r="BJ179" i="4"/>
  <c r="BK179" i="4"/>
  <c r="BL179" i="4"/>
  <c r="BM179" i="4"/>
  <c r="AY180" i="4"/>
  <c r="AZ180" i="4"/>
  <c r="BA180" i="4"/>
  <c r="BB180" i="4"/>
  <c r="BC180" i="4"/>
  <c r="BD180" i="4"/>
  <c r="BE180" i="4"/>
  <c r="BF180" i="4"/>
  <c r="BG180" i="4"/>
  <c r="BH180" i="4"/>
  <c r="BI180" i="4"/>
  <c r="BJ180" i="4"/>
  <c r="BK180" i="4"/>
  <c r="BL180" i="4"/>
  <c r="BM180" i="4"/>
  <c r="AY181" i="4"/>
  <c r="AZ181" i="4"/>
  <c r="BA181" i="4"/>
  <c r="BB181" i="4"/>
  <c r="BC181" i="4"/>
  <c r="BD181" i="4"/>
  <c r="BE181" i="4"/>
  <c r="BF181" i="4"/>
  <c r="BG181" i="4"/>
  <c r="BH181" i="4"/>
  <c r="BI181" i="4"/>
  <c r="BJ181" i="4"/>
  <c r="BK181" i="4"/>
  <c r="BL181" i="4"/>
  <c r="BM181" i="4"/>
  <c r="AY182" i="4"/>
  <c r="AZ182" i="4"/>
  <c r="BB182" i="4"/>
  <c r="BC182" i="4"/>
  <c r="BE182" i="4"/>
  <c r="BF182" i="4"/>
  <c r="BH182" i="4"/>
  <c r="BI182" i="4"/>
  <c r="BK182" i="4"/>
  <c r="BL182" i="4"/>
  <c r="AY183" i="4"/>
  <c r="AZ183" i="4"/>
  <c r="BB183" i="4"/>
  <c r="BC183" i="4"/>
  <c r="BE183" i="4"/>
  <c r="BF183" i="4"/>
  <c r="BH183" i="4"/>
  <c r="BI183" i="4"/>
  <c r="BK183" i="4"/>
  <c r="BL183" i="4"/>
  <c r="AY184" i="4"/>
  <c r="AZ184" i="4"/>
  <c r="BB184" i="4"/>
  <c r="BC184" i="4"/>
  <c r="BE184" i="4"/>
  <c r="BF184" i="4"/>
  <c r="BH184" i="4"/>
  <c r="BI184" i="4"/>
  <c r="BK184" i="4"/>
  <c r="BL184" i="4"/>
  <c r="AY185" i="4"/>
  <c r="AZ185" i="4"/>
  <c r="BB185" i="4"/>
  <c r="BC185" i="4"/>
  <c r="BE185" i="4"/>
  <c r="BF185" i="4"/>
  <c r="BH185" i="4"/>
  <c r="BI185" i="4"/>
  <c r="BK185" i="4"/>
  <c r="BL185" i="4"/>
  <c r="AY186" i="4"/>
  <c r="AZ186" i="4"/>
  <c r="BB186" i="4"/>
  <c r="BC186" i="4"/>
  <c r="BE186" i="4"/>
  <c r="BF186" i="4"/>
  <c r="BH186" i="4"/>
  <c r="BI186" i="4"/>
  <c r="BK186" i="4"/>
  <c r="BL186" i="4"/>
  <c r="AY187" i="4"/>
  <c r="AZ187" i="4"/>
  <c r="BB187" i="4"/>
  <c r="BC187" i="4"/>
  <c r="BE187" i="4"/>
  <c r="BF187" i="4"/>
  <c r="BH187" i="4"/>
  <c r="BI187" i="4"/>
  <c r="BK187" i="4"/>
  <c r="BL187" i="4"/>
  <c r="AY188" i="4"/>
  <c r="AZ188" i="4"/>
  <c r="BB188" i="4"/>
  <c r="BC188" i="4"/>
  <c r="BE188" i="4"/>
  <c r="BF188" i="4"/>
  <c r="BH188" i="4"/>
  <c r="BI188" i="4"/>
  <c r="BK188" i="4"/>
  <c r="BL188" i="4"/>
  <c r="AY189" i="4"/>
  <c r="AZ189" i="4"/>
  <c r="BB189" i="4"/>
  <c r="BC189" i="4"/>
  <c r="BE189" i="4"/>
  <c r="BF189" i="4"/>
  <c r="BH189" i="4"/>
  <c r="BI189" i="4"/>
  <c r="BK189" i="4"/>
  <c r="BL189" i="4"/>
  <c r="AY190" i="4"/>
  <c r="AZ190" i="4"/>
  <c r="BB190" i="4"/>
  <c r="BC190" i="4"/>
  <c r="BE190" i="4"/>
  <c r="BF190" i="4"/>
  <c r="BH190" i="4"/>
  <c r="BI190" i="4"/>
  <c r="BK190" i="4"/>
  <c r="BL190" i="4"/>
  <c r="AY191" i="4"/>
  <c r="AZ191" i="4"/>
  <c r="BB191" i="4"/>
  <c r="BC191" i="4"/>
  <c r="BE191" i="4"/>
  <c r="BF191" i="4"/>
  <c r="BH191" i="4"/>
  <c r="BI191" i="4"/>
  <c r="BK191" i="4"/>
  <c r="BL191" i="4"/>
  <c r="AY192" i="4"/>
  <c r="AZ192" i="4"/>
  <c r="BA192" i="4"/>
  <c r="BB192" i="4"/>
  <c r="BC192" i="4"/>
  <c r="BE192" i="4"/>
  <c r="BF192" i="4"/>
  <c r="BH192" i="4"/>
  <c r="BI192" i="4"/>
  <c r="BK192" i="4"/>
  <c r="BL192" i="4"/>
  <c r="AY193" i="4"/>
  <c r="AZ193" i="4"/>
  <c r="BA193" i="4"/>
  <c r="BB193" i="4"/>
  <c r="BC193" i="4"/>
  <c r="BE193" i="4"/>
  <c r="BF193" i="4"/>
  <c r="BH193" i="4"/>
  <c r="BI193" i="4"/>
  <c r="BK193" i="4"/>
  <c r="BL193" i="4"/>
  <c r="AY194" i="4"/>
  <c r="AZ194" i="4"/>
  <c r="BA194" i="4"/>
  <c r="BB194" i="4"/>
  <c r="BC194" i="4"/>
  <c r="BD194" i="4"/>
  <c r="BE194" i="4"/>
  <c r="BF194" i="4"/>
  <c r="BH194" i="4"/>
  <c r="BI194" i="4"/>
  <c r="BK194" i="4"/>
  <c r="BL194" i="4"/>
  <c r="AY195" i="4"/>
  <c r="AZ195" i="4"/>
  <c r="BA195" i="4"/>
  <c r="BB195" i="4"/>
  <c r="BC195" i="4"/>
  <c r="BD195" i="4"/>
  <c r="BE195" i="4"/>
  <c r="BF195" i="4"/>
  <c r="BH195" i="4"/>
  <c r="BI195" i="4"/>
  <c r="BK195" i="4"/>
  <c r="BL195" i="4"/>
  <c r="AY196" i="4"/>
  <c r="AZ196" i="4"/>
  <c r="BA196" i="4"/>
  <c r="BB196" i="4"/>
  <c r="BC196" i="4"/>
  <c r="BD196" i="4"/>
  <c r="BE196" i="4"/>
  <c r="BF196" i="4"/>
  <c r="BG196" i="4"/>
  <c r="BH196" i="4"/>
  <c r="BI196" i="4"/>
  <c r="BK196" i="4"/>
  <c r="BL196" i="4"/>
  <c r="AY197" i="4"/>
  <c r="AZ197" i="4"/>
  <c r="BA197" i="4"/>
  <c r="BB197" i="4"/>
  <c r="BC197" i="4"/>
  <c r="BD197" i="4"/>
  <c r="BE197" i="4"/>
  <c r="BF197" i="4"/>
  <c r="BG197" i="4"/>
  <c r="BH197" i="4"/>
  <c r="BI197" i="4"/>
  <c r="BJ197" i="4"/>
  <c r="BK197" i="4"/>
  <c r="BL197" i="4"/>
  <c r="AY198" i="4"/>
  <c r="AZ198" i="4"/>
  <c r="BA198" i="4"/>
  <c r="BB198" i="4"/>
  <c r="BC198" i="4"/>
  <c r="BD198" i="4"/>
  <c r="BE198" i="4"/>
  <c r="BF198" i="4"/>
  <c r="BG198" i="4"/>
  <c r="BH198" i="4"/>
  <c r="BI198" i="4"/>
  <c r="BJ198" i="4"/>
  <c r="BK198" i="4"/>
  <c r="BL198" i="4"/>
  <c r="AY199" i="4"/>
  <c r="AZ199" i="4"/>
  <c r="BA199" i="4"/>
  <c r="BB199" i="4"/>
  <c r="BC199" i="4"/>
  <c r="BD199" i="4"/>
  <c r="BE199" i="4"/>
  <c r="BF199" i="4"/>
  <c r="BG199" i="4"/>
  <c r="BH199" i="4"/>
  <c r="BI199" i="4"/>
  <c r="BJ199" i="4"/>
  <c r="BK199" i="4"/>
  <c r="BL199" i="4"/>
  <c r="BM199" i="4"/>
  <c r="AY200" i="4"/>
  <c r="AZ200" i="4"/>
  <c r="BA200" i="4"/>
  <c r="BB200" i="4"/>
  <c r="BC200" i="4"/>
  <c r="BD200" i="4"/>
  <c r="BE200" i="4"/>
  <c r="BF200" i="4"/>
  <c r="BG200" i="4"/>
  <c r="BH200" i="4"/>
  <c r="BI200" i="4"/>
  <c r="BJ200" i="4"/>
  <c r="BK200" i="4"/>
  <c r="BL200" i="4"/>
  <c r="BM200" i="4"/>
  <c r="AY201" i="4"/>
  <c r="AZ201" i="4"/>
  <c r="BA201" i="4"/>
  <c r="BB201" i="4"/>
  <c r="BC201" i="4"/>
  <c r="BD201" i="4"/>
  <c r="BE201" i="4"/>
  <c r="BF201" i="4"/>
  <c r="BG201" i="4"/>
  <c r="BH201" i="4"/>
  <c r="BI201" i="4"/>
  <c r="BJ201" i="4"/>
  <c r="BK201" i="4"/>
  <c r="BL201" i="4"/>
  <c r="BM201" i="4"/>
  <c r="AY202" i="4"/>
  <c r="AZ202" i="4"/>
  <c r="BB202" i="4"/>
  <c r="BC202" i="4"/>
  <c r="BE202" i="4"/>
  <c r="BF202" i="4"/>
  <c r="BH202" i="4"/>
  <c r="BI202" i="4"/>
  <c r="BK202" i="4"/>
  <c r="BL202" i="4"/>
  <c r="BL3" i="4"/>
  <c r="BK3" i="4"/>
  <c r="BI3" i="4"/>
  <c r="BH3" i="4"/>
  <c r="BF3" i="4"/>
  <c r="BE3" i="4"/>
  <c r="BC3" i="4"/>
  <c r="BB3" i="4"/>
  <c r="AZ3" i="4"/>
  <c r="AY3" i="4"/>
  <c r="AS4" i="4"/>
  <c r="AT4" i="4"/>
  <c r="AS5" i="4"/>
  <c r="AT5" i="4"/>
  <c r="AS6" i="4"/>
  <c r="AT6" i="4"/>
  <c r="AS7" i="4"/>
  <c r="AT7" i="4"/>
  <c r="AU7" i="4"/>
  <c r="AS8" i="4"/>
  <c r="AT8" i="4"/>
  <c r="AU8" i="4"/>
  <c r="AS9" i="4"/>
  <c r="AT9" i="4"/>
  <c r="AU9" i="4"/>
  <c r="AS10" i="4"/>
  <c r="AT10" i="4"/>
  <c r="AU10" i="4"/>
  <c r="AS11" i="4"/>
  <c r="AT11" i="4"/>
  <c r="AU11" i="4"/>
  <c r="AS12" i="4"/>
  <c r="AT12" i="4"/>
  <c r="AU12" i="4"/>
  <c r="AS13" i="4"/>
  <c r="AT13" i="4"/>
  <c r="AU13" i="4"/>
  <c r="AS14" i="4"/>
  <c r="AT14" i="4"/>
  <c r="AU14" i="4"/>
  <c r="AS15" i="4"/>
  <c r="AT15" i="4"/>
  <c r="AU15" i="4"/>
  <c r="AS16" i="4"/>
  <c r="AT16" i="4"/>
  <c r="AU16" i="4"/>
  <c r="AS17" i="4"/>
  <c r="AT17" i="4"/>
  <c r="AU17" i="4"/>
  <c r="AS18" i="4"/>
  <c r="AT18" i="4"/>
  <c r="AU18" i="4"/>
  <c r="AS19" i="4"/>
  <c r="AT19" i="4"/>
  <c r="AU19" i="4"/>
  <c r="AS20" i="4"/>
  <c r="AT20" i="4"/>
  <c r="AU20" i="4"/>
  <c r="AS21" i="4"/>
  <c r="AT21" i="4"/>
  <c r="AU21" i="4"/>
  <c r="AS22" i="4"/>
  <c r="AT22" i="4"/>
  <c r="AU22" i="4"/>
  <c r="AS23" i="4"/>
  <c r="AT23" i="4"/>
  <c r="AS24" i="4"/>
  <c r="AT24" i="4"/>
  <c r="AS25" i="4"/>
  <c r="AT25" i="4"/>
  <c r="AS26" i="4"/>
  <c r="AT26" i="4"/>
  <c r="AS27" i="4"/>
  <c r="AT27" i="4"/>
  <c r="AU27" i="4"/>
  <c r="AS28" i="4"/>
  <c r="AT28" i="4"/>
  <c r="AU28" i="4"/>
  <c r="AS29" i="4"/>
  <c r="AT29" i="4"/>
  <c r="AU29" i="4"/>
  <c r="AS30" i="4"/>
  <c r="AT30" i="4"/>
  <c r="AU30" i="4"/>
  <c r="AS31" i="4"/>
  <c r="AT31" i="4"/>
  <c r="AU31" i="4"/>
  <c r="AS32" i="4"/>
  <c r="AT32" i="4"/>
  <c r="AU32" i="4"/>
  <c r="AS33" i="4"/>
  <c r="AT33" i="4"/>
  <c r="AU33" i="4"/>
  <c r="AS34" i="4"/>
  <c r="AT34" i="4"/>
  <c r="AU34" i="4"/>
  <c r="AS35" i="4"/>
  <c r="AT35" i="4"/>
  <c r="AU35" i="4"/>
  <c r="AS36" i="4"/>
  <c r="AT36" i="4"/>
  <c r="AU36" i="4"/>
  <c r="AS37" i="4"/>
  <c r="AT37" i="4"/>
  <c r="AU37" i="4"/>
  <c r="AS38" i="4"/>
  <c r="AT38" i="4"/>
  <c r="AU38" i="4"/>
  <c r="AS39" i="4"/>
  <c r="AT39" i="4"/>
  <c r="AU39" i="4"/>
  <c r="AS40" i="4"/>
  <c r="AT40" i="4"/>
  <c r="AU40" i="4"/>
  <c r="AS41" i="4"/>
  <c r="AT41" i="4"/>
  <c r="AU41" i="4"/>
  <c r="AS42" i="4"/>
  <c r="AT42" i="4"/>
  <c r="AU42" i="4"/>
  <c r="AS43" i="4"/>
  <c r="AT43" i="4"/>
  <c r="AS44" i="4"/>
  <c r="AT44" i="4"/>
  <c r="AS45" i="4"/>
  <c r="AT45" i="4"/>
  <c r="AS46" i="4"/>
  <c r="AT46" i="4"/>
  <c r="AS47" i="4"/>
  <c r="AT47" i="4"/>
  <c r="AU47" i="4"/>
  <c r="AS48" i="4"/>
  <c r="AT48" i="4"/>
  <c r="AU48" i="4"/>
  <c r="AS49" i="4"/>
  <c r="AT49" i="4"/>
  <c r="AU49" i="4"/>
  <c r="AS50" i="4"/>
  <c r="AT50" i="4"/>
  <c r="AU50" i="4"/>
  <c r="AS51" i="4"/>
  <c r="AT51" i="4"/>
  <c r="AU51" i="4"/>
  <c r="AS52" i="4"/>
  <c r="AT52" i="4"/>
  <c r="AU52" i="4"/>
  <c r="AS53" i="4"/>
  <c r="AT53" i="4"/>
  <c r="AU53" i="4"/>
  <c r="AS54" i="4"/>
  <c r="AT54" i="4"/>
  <c r="AU54" i="4"/>
  <c r="AS55" i="4"/>
  <c r="AT55" i="4"/>
  <c r="AU55" i="4"/>
  <c r="AS56" i="4"/>
  <c r="AT56" i="4"/>
  <c r="AU56" i="4"/>
  <c r="AS57" i="4"/>
  <c r="AT57" i="4"/>
  <c r="AU57" i="4"/>
  <c r="AS58" i="4"/>
  <c r="AT58" i="4"/>
  <c r="AU58" i="4"/>
  <c r="AS59" i="4"/>
  <c r="AT59" i="4"/>
  <c r="AU59" i="4"/>
  <c r="AS60" i="4"/>
  <c r="AT60" i="4"/>
  <c r="AU60" i="4"/>
  <c r="AS61" i="4"/>
  <c r="AT61" i="4"/>
  <c r="AU61" i="4"/>
  <c r="AS62" i="4"/>
  <c r="AT62" i="4"/>
  <c r="AU62" i="4"/>
  <c r="AS63" i="4"/>
  <c r="AT63" i="4"/>
  <c r="AS64" i="4"/>
  <c r="AT64" i="4"/>
  <c r="AS65" i="4"/>
  <c r="AT65" i="4"/>
  <c r="AS66" i="4"/>
  <c r="AT66" i="4"/>
  <c r="AS67" i="4"/>
  <c r="AT67" i="4"/>
  <c r="AU67" i="4"/>
  <c r="AS68" i="4"/>
  <c r="AT68" i="4"/>
  <c r="AU68" i="4"/>
  <c r="AS69" i="4"/>
  <c r="AT69" i="4"/>
  <c r="AU69" i="4"/>
  <c r="AS70" i="4"/>
  <c r="AT70" i="4"/>
  <c r="AU70" i="4"/>
  <c r="AS71" i="4"/>
  <c r="AT71" i="4"/>
  <c r="AU71" i="4"/>
  <c r="AS72" i="4"/>
  <c r="AT72" i="4"/>
  <c r="AU72" i="4"/>
  <c r="AS73" i="4"/>
  <c r="AT73" i="4"/>
  <c r="AU73" i="4"/>
  <c r="AS74" i="4"/>
  <c r="AT74" i="4"/>
  <c r="AU74" i="4"/>
  <c r="AS75" i="4"/>
  <c r="AT75" i="4"/>
  <c r="AU75" i="4"/>
  <c r="AS76" i="4"/>
  <c r="AT76" i="4"/>
  <c r="AU76" i="4"/>
  <c r="AS77" i="4"/>
  <c r="AT77" i="4"/>
  <c r="AU77" i="4"/>
  <c r="AS78" i="4"/>
  <c r="AT78" i="4"/>
  <c r="AU78" i="4"/>
  <c r="AS79" i="4"/>
  <c r="AT79" i="4"/>
  <c r="AU79" i="4"/>
  <c r="AS80" i="4"/>
  <c r="AT80" i="4"/>
  <c r="AU80" i="4"/>
  <c r="AS81" i="4"/>
  <c r="AT81" i="4"/>
  <c r="AU81" i="4"/>
  <c r="AS82" i="4"/>
  <c r="AT82" i="4"/>
  <c r="AU82" i="4"/>
  <c r="AS83" i="4"/>
  <c r="AT83" i="4"/>
  <c r="AS84" i="4"/>
  <c r="AT84" i="4"/>
  <c r="AS85" i="4"/>
  <c r="AT85" i="4"/>
  <c r="AS86" i="4"/>
  <c r="AT86" i="4"/>
  <c r="AS87" i="4"/>
  <c r="AT87" i="4"/>
  <c r="AU87" i="4"/>
  <c r="AS88" i="4"/>
  <c r="AT88" i="4"/>
  <c r="AU88" i="4"/>
  <c r="AS89" i="4"/>
  <c r="AT89" i="4"/>
  <c r="AU89" i="4"/>
  <c r="AS90" i="4"/>
  <c r="AT90" i="4"/>
  <c r="AU90" i="4"/>
  <c r="AS91" i="4"/>
  <c r="AT91" i="4"/>
  <c r="AU91" i="4"/>
  <c r="AS92" i="4"/>
  <c r="AT92" i="4"/>
  <c r="AU92" i="4"/>
  <c r="AS93" i="4"/>
  <c r="AT93" i="4"/>
  <c r="AU93" i="4"/>
  <c r="AS94" i="4"/>
  <c r="AT94" i="4"/>
  <c r="AU94" i="4"/>
  <c r="AS95" i="4"/>
  <c r="AT95" i="4"/>
  <c r="AU95" i="4"/>
  <c r="AS96" i="4"/>
  <c r="AT96" i="4"/>
  <c r="AU96" i="4"/>
  <c r="AS97" i="4"/>
  <c r="AT97" i="4"/>
  <c r="AU97" i="4"/>
  <c r="AS98" i="4"/>
  <c r="AT98" i="4"/>
  <c r="AU98" i="4"/>
  <c r="AS99" i="4"/>
  <c r="AT99" i="4"/>
  <c r="AU99" i="4"/>
  <c r="AS100" i="4"/>
  <c r="AT100" i="4"/>
  <c r="AU100" i="4"/>
  <c r="AS101" i="4"/>
  <c r="AT101" i="4"/>
  <c r="AU101" i="4"/>
  <c r="AS102" i="4"/>
  <c r="AT102" i="4"/>
  <c r="AU102" i="4"/>
  <c r="AS103" i="4"/>
  <c r="AT103" i="4"/>
  <c r="AS104" i="4"/>
  <c r="AT104" i="4"/>
  <c r="AS105" i="4"/>
  <c r="AT105" i="4"/>
  <c r="AS106" i="4"/>
  <c r="AT106" i="4"/>
  <c r="AS107" i="4"/>
  <c r="AT107" i="4"/>
  <c r="AU107" i="4"/>
  <c r="AS108" i="4"/>
  <c r="AT108" i="4"/>
  <c r="AU108" i="4"/>
  <c r="AS109" i="4"/>
  <c r="AT109" i="4"/>
  <c r="AU109" i="4"/>
  <c r="AS110" i="4"/>
  <c r="AT110" i="4"/>
  <c r="AU110" i="4"/>
  <c r="AS111" i="4"/>
  <c r="AT111" i="4"/>
  <c r="AU111" i="4"/>
  <c r="AS112" i="4"/>
  <c r="AT112" i="4"/>
  <c r="AU112" i="4"/>
  <c r="AS113" i="4"/>
  <c r="AT113" i="4"/>
  <c r="AU113" i="4"/>
  <c r="AS114" i="4"/>
  <c r="AT114" i="4"/>
  <c r="AU114" i="4"/>
  <c r="AS115" i="4"/>
  <c r="AT115" i="4"/>
  <c r="AU115" i="4"/>
  <c r="AS116" i="4"/>
  <c r="AT116" i="4"/>
  <c r="AU116" i="4"/>
  <c r="AS117" i="4"/>
  <c r="AT117" i="4"/>
  <c r="AU117" i="4"/>
  <c r="AS118" i="4"/>
  <c r="AT118" i="4"/>
  <c r="AU118" i="4"/>
  <c r="AS119" i="4"/>
  <c r="AT119" i="4"/>
  <c r="AU119" i="4"/>
  <c r="AS120" i="4"/>
  <c r="AT120" i="4"/>
  <c r="AU120" i="4"/>
  <c r="AS121" i="4"/>
  <c r="AT121" i="4"/>
  <c r="AU121" i="4"/>
  <c r="AS122" i="4"/>
  <c r="AT122" i="4"/>
  <c r="AS123" i="4"/>
  <c r="AT123" i="4"/>
  <c r="AS124" i="4"/>
  <c r="AT124" i="4"/>
  <c r="AS125" i="4"/>
  <c r="AT125" i="4"/>
  <c r="AS126" i="4"/>
  <c r="AT126" i="4"/>
  <c r="AS127" i="4"/>
  <c r="AT127" i="4"/>
  <c r="AU127" i="4"/>
  <c r="AS128" i="4"/>
  <c r="AT128" i="4"/>
  <c r="AU128" i="4"/>
  <c r="AS129" i="4"/>
  <c r="AT129" i="4"/>
  <c r="AU129" i="4"/>
  <c r="AS130" i="4"/>
  <c r="AT130" i="4"/>
  <c r="AU130" i="4"/>
  <c r="AS131" i="4"/>
  <c r="AT131" i="4"/>
  <c r="AU131" i="4"/>
  <c r="AS132" i="4"/>
  <c r="AT132" i="4"/>
  <c r="AU132" i="4"/>
  <c r="AS133" i="4"/>
  <c r="AT133" i="4"/>
  <c r="AU133" i="4"/>
  <c r="AS134" i="4"/>
  <c r="AT134" i="4"/>
  <c r="AU134" i="4"/>
  <c r="AS135" i="4"/>
  <c r="AT135" i="4"/>
  <c r="AU135" i="4"/>
  <c r="AS136" i="4"/>
  <c r="AT136" i="4"/>
  <c r="AU136" i="4"/>
  <c r="AS137" i="4"/>
  <c r="AT137" i="4"/>
  <c r="AU137" i="4"/>
  <c r="AS138" i="4"/>
  <c r="AT138" i="4"/>
  <c r="AU138" i="4"/>
  <c r="AS139" i="4"/>
  <c r="AT139" i="4"/>
  <c r="AU139" i="4"/>
  <c r="AS140" i="4"/>
  <c r="AT140" i="4"/>
  <c r="AU140" i="4"/>
  <c r="AS141" i="4"/>
  <c r="AT141" i="4"/>
  <c r="AU141" i="4"/>
  <c r="AS142" i="4"/>
  <c r="AT142" i="4"/>
  <c r="AU142" i="4"/>
  <c r="AS143" i="4"/>
  <c r="AT143" i="4"/>
  <c r="AS144" i="4"/>
  <c r="AT144" i="4"/>
  <c r="AS145" i="4"/>
  <c r="AT145" i="4"/>
  <c r="AS146" i="4"/>
  <c r="AT146" i="4"/>
  <c r="AS147" i="4"/>
  <c r="AT147" i="4"/>
  <c r="AU147" i="4"/>
  <c r="AS148" i="4"/>
  <c r="AT148" i="4"/>
  <c r="AU148" i="4"/>
  <c r="AS149" i="4"/>
  <c r="AT149" i="4"/>
  <c r="AU149" i="4"/>
  <c r="AS150" i="4"/>
  <c r="AT150" i="4"/>
  <c r="AU150" i="4"/>
  <c r="AS151" i="4"/>
  <c r="AT151" i="4"/>
  <c r="AU151" i="4"/>
  <c r="AS152" i="4"/>
  <c r="AT152" i="4"/>
  <c r="AU152" i="4"/>
  <c r="AS153" i="4"/>
  <c r="AT153" i="4"/>
  <c r="AU153" i="4"/>
  <c r="AS154" i="4"/>
  <c r="AT154" i="4"/>
  <c r="AU154" i="4"/>
  <c r="AS155" i="4"/>
  <c r="AT155" i="4"/>
  <c r="AU155" i="4"/>
  <c r="AS156" i="4"/>
  <c r="AT156" i="4"/>
  <c r="AU156" i="4"/>
  <c r="AS157" i="4"/>
  <c r="AT157" i="4"/>
  <c r="AU157" i="4"/>
  <c r="AS158" i="4"/>
  <c r="AT158" i="4"/>
  <c r="AU158" i="4"/>
  <c r="AS159" i="4"/>
  <c r="AT159" i="4"/>
  <c r="AU159" i="4"/>
  <c r="AS160" i="4"/>
  <c r="AT160" i="4"/>
  <c r="AU160" i="4"/>
  <c r="AS161" i="4"/>
  <c r="AT161" i="4"/>
  <c r="AU161" i="4"/>
  <c r="AS162" i="4"/>
  <c r="AT162" i="4"/>
  <c r="AU162" i="4"/>
  <c r="AS163" i="4"/>
  <c r="AT163" i="4"/>
  <c r="AS164" i="4"/>
  <c r="AT164" i="4"/>
  <c r="AS165" i="4"/>
  <c r="AT165" i="4"/>
  <c r="AS166" i="4"/>
  <c r="AT166" i="4"/>
  <c r="AS167" i="4"/>
  <c r="AT167" i="4"/>
  <c r="AU167" i="4"/>
  <c r="AS168" i="4"/>
  <c r="AT168" i="4"/>
  <c r="AU168" i="4"/>
  <c r="AS169" i="4"/>
  <c r="AT169" i="4"/>
  <c r="AU169" i="4"/>
  <c r="AS170" i="4"/>
  <c r="AT170" i="4"/>
  <c r="AU170" i="4"/>
  <c r="AS171" i="4"/>
  <c r="AT171" i="4"/>
  <c r="AU171" i="4"/>
  <c r="AS172" i="4"/>
  <c r="AT172" i="4"/>
  <c r="AU172" i="4"/>
  <c r="AS173" i="4"/>
  <c r="AT173" i="4"/>
  <c r="AU173" i="4"/>
  <c r="AS174" i="4"/>
  <c r="AT174" i="4"/>
  <c r="AU174" i="4"/>
  <c r="AS175" i="4"/>
  <c r="AT175" i="4"/>
  <c r="AU175" i="4"/>
  <c r="AS176" i="4"/>
  <c r="AT176" i="4"/>
  <c r="AU176" i="4"/>
  <c r="AS177" i="4"/>
  <c r="AT177" i="4"/>
  <c r="AU177" i="4"/>
  <c r="AS178" i="4"/>
  <c r="AT178" i="4"/>
  <c r="AU178" i="4"/>
  <c r="AS179" i="4"/>
  <c r="AT179" i="4"/>
  <c r="AU179" i="4"/>
  <c r="AS180" i="4"/>
  <c r="AT180" i="4"/>
  <c r="AU180" i="4"/>
  <c r="AS181" i="4"/>
  <c r="AT181" i="4"/>
  <c r="AU181" i="4"/>
  <c r="AS182" i="4"/>
  <c r="AT182" i="4"/>
  <c r="AU182" i="4"/>
  <c r="AS183" i="4"/>
  <c r="AT183" i="4"/>
  <c r="AS184" i="4"/>
  <c r="AT184" i="4"/>
  <c r="AS185" i="4"/>
  <c r="AT185" i="4"/>
  <c r="AS186" i="4"/>
  <c r="AT186" i="4"/>
  <c r="AS187" i="4"/>
  <c r="AT187" i="4"/>
  <c r="AU187" i="4"/>
  <c r="AS188" i="4"/>
  <c r="AT188" i="4"/>
  <c r="AU188" i="4"/>
  <c r="AS189" i="4"/>
  <c r="AT189" i="4"/>
  <c r="AU189" i="4"/>
  <c r="AS190" i="4"/>
  <c r="AT190" i="4"/>
  <c r="AU190" i="4"/>
  <c r="AS191" i="4"/>
  <c r="AT191" i="4"/>
  <c r="AU191" i="4"/>
  <c r="AS192" i="4"/>
  <c r="AT192" i="4"/>
  <c r="AU192" i="4"/>
  <c r="AS193" i="4"/>
  <c r="AT193" i="4"/>
  <c r="AU193" i="4"/>
  <c r="AS194" i="4"/>
  <c r="AT194" i="4"/>
  <c r="AU194" i="4"/>
  <c r="AS195" i="4"/>
  <c r="AT195" i="4"/>
  <c r="AU195" i="4"/>
  <c r="AS196" i="4"/>
  <c r="AT196" i="4"/>
  <c r="AU196" i="4"/>
  <c r="AS197" i="4"/>
  <c r="AT197" i="4"/>
  <c r="AU197" i="4"/>
  <c r="AS198" i="4"/>
  <c r="AT198" i="4"/>
  <c r="AU198" i="4"/>
  <c r="AS199" i="4"/>
  <c r="AT199" i="4"/>
  <c r="AU199" i="4"/>
  <c r="AS200" i="4"/>
  <c r="AT200" i="4"/>
  <c r="AU200" i="4"/>
  <c r="AS201" i="4"/>
  <c r="AT201" i="4"/>
  <c r="AU201" i="4"/>
  <c r="AS202" i="4"/>
  <c r="AT202" i="4"/>
  <c r="AU202" i="4"/>
  <c r="AT3" i="4"/>
  <c r="AS3" i="4"/>
  <c r="AV4" i="4"/>
  <c r="AW4" i="4"/>
  <c r="AV5" i="4"/>
  <c r="AW5" i="4"/>
  <c r="AV6" i="4"/>
  <c r="AW6" i="4"/>
  <c r="AV7" i="4"/>
  <c r="AW7" i="4"/>
  <c r="AV8" i="4"/>
  <c r="AW8" i="4"/>
  <c r="AV9" i="4"/>
  <c r="AW9" i="4"/>
  <c r="AV10" i="4"/>
  <c r="AW10" i="4"/>
  <c r="AX10" i="4"/>
  <c r="AV11" i="4"/>
  <c r="AW11" i="4"/>
  <c r="AX11" i="4"/>
  <c r="AV12" i="4"/>
  <c r="AW12" i="4"/>
  <c r="AX12" i="4"/>
  <c r="AV13" i="4"/>
  <c r="AW13" i="4"/>
  <c r="AX13" i="4"/>
  <c r="AV14" i="4"/>
  <c r="AW14" i="4"/>
  <c r="AX14" i="4"/>
  <c r="AV15" i="4"/>
  <c r="AW15" i="4"/>
  <c r="AX15" i="4"/>
  <c r="AV16" i="4"/>
  <c r="AW16" i="4"/>
  <c r="AX16" i="4"/>
  <c r="AV17" i="4"/>
  <c r="AW17" i="4"/>
  <c r="AX17" i="4"/>
  <c r="AV18" i="4"/>
  <c r="AW18" i="4"/>
  <c r="AX18" i="4"/>
  <c r="AV19" i="4"/>
  <c r="AW19" i="4"/>
  <c r="AX19" i="4"/>
  <c r="AV20" i="4"/>
  <c r="AW20" i="4"/>
  <c r="AX20" i="4"/>
  <c r="AV21" i="4"/>
  <c r="AW21" i="4"/>
  <c r="AX21" i="4"/>
  <c r="AV22" i="4"/>
  <c r="AW22" i="4"/>
  <c r="AX22" i="4"/>
  <c r="AV23" i="4"/>
  <c r="AW23" i="4"/>
  <c r="AV24" i="4"/>
  <c r="AW24" i="4"/>
  <c r="AV25" i="4"/>
  <c r="AW25" i="4"/>
  <c r="AV26" i="4"/>
  <c r="AW26" i="4"/>
  <c r="AV27" i="4"/>
  <c r="AW27" i="4"/>
  <c r="AV28" i="4"/>
  <c r="AW28" i="4"/>
  <c r="AV29" i="4"/>
  <c r="AW29" i="4"/>
  <c r="AV30" i="4"/>
  <c r="AW30" i="4"/>
  <c r="AX30" i="4"/>
  <c r="AV31" i="4"/>
  <c r="AW31" i="4"/>
  <c r="AX31" i="4"/>
  <c r="AV32" i="4"/>
  <c r="AW32" i="4"/>
  <c r="AX32" i="4"/>
  <c r="AV33" i="4"/>
  <c r="AW33" i="4"/>
  <c r="AX33" i="4"/>
  <c r="AV34" i="4"/>
  <c r="AW34" i="4"/>
  <c r="AX34" i="4"/>
  <c r="AV35" i="4"/>
  <c r="AW35" i="4"/>
  <c r="AX35" i="4"/>
  <c r="AV36" i="4"/>
  <c r="AW36" i="4"/>
  <c r="AX36" i="4"/>
  <c r="AV37" i="4"/>
  <c r="AW37" i="4"/>
  <c r="AX37" i="4"/>
  <c r="AV38" i="4"/>
  <c r="AW38" i="4"/>
  <c r="AX38" i="4"/>
  <c r="AV39" i="4"/>
  <c r="AW39" i="4"/>
  <c r="AX39" i="4"/>
  <c r="AV40" i="4"/>
  <c r="AW40" i="4"/>
  <c r="AX40" i="4"/>
  <c r="AV41" i="4"/>
  <c r="AW41" i="4"/>
  <c r="AX41" i="4"/>
  <c r="AV42" i="4"/>
  <c r="AW42" i="4"/>
  <c r="AX42" i="4"/>
  <c r="AV43" i="4"/>
  <c r="AW43" i="4"/>
  <c r="AV44" i="4"/>
  <c r="AW44" i="4"/>
  <c r="AV45" i="4"/>
  <c r="AW45" i="4"/>
  <c r="AV46" i="4"/>
  <c r="AW46" i="4"/>
  <c r="AV47" i="4"/>
  <c r="AW47" i="4"/>
  <c r="AV48" i="4"/>
  <c r="AW48" i="4"/>
  <c r="AV49" i="4"/>
  <c r="AW49" i="4"/>
  <c r="AV50" i="4"/>
  <c r="AW50" i="4"/>
  <c r="AX50" i="4"/>
  <c r="AV51" i="4"/>
  <c r="AW51" i="4"/>
  <c r="AX51" i="4"/>
  <c r="AV52" i="4"/>
  <c r="AW52" i="4"/>
  <c r="AX52" i="4"/>
  <c r="AV53" i="4"/>
  <c r="AW53" i="4"/>
  <c r="AX53" i="4"/>
  <c r="AV54" i="4"/>
  <c r="AW54" i="4"/>
  <c r="AX54" i="4"/>
  <c r="AV55" i="4"/>
  <c r="AW55" i="4"/>
  <c r="AX55" i="4"/>
  <c r="AV56" i="4"/>
  <c r="AW56" i="4"/>
  <c r="AX56" i="4"/>
  <c r="AV57" i="4"/>
  <c r="AW57" i="4"/>
  <c r="AX57" i="4"/>
  <c r="AV58" i="4"/>
  <c r="AW58" i="4"/>
  <c r="AX58" i="4"/>
  <c r="AV59" i="4"/>
  <c r="AW59" i="4"/>
  <c r="AX59" i="4"/>
  <c r="AV60" i="4"/>
  <c r="AW60" i="4"/>
  <c r="AX60" i="4"/>
  <c r="AV61" i="4"/>
  <c r="AW61" i="4"/>
  <c r="AX61" i="4"/>
  <c r="AV62" i="4"/>
  <c r="AW62" i="4"/>
  <c r="AX62" i="4"/>
  <c r="AV63" i="4"/>
  <c r="AW63" i="4"/>
  <c r="AV64" i="4"/>
  <c r="AW64" i="4"/>
  <c r="AV65" i="4"/>
  <c r="AW65" i="4"/>
  <c r="AV66" i="4"/>
  <c r="AW66" i="4"/>
  <c r="AV67" i="4"/>
  <c r="AW67" i="4"/>
  <c r="AV68" i="4"/>
  <c r="AW68" i="4"/>
  <c r="AV69" i="4"/>
  <c r="AW69" i="4"/>
  <c r="AV70" i="4"/>
  <c r="AW70" i="4"/>
  <c r="AX70" i="4"/>
  <c r="AV71" i="4"/>
  <c r="AW71" i="4"/>
  <c r="AX71" i="4"/>
  <c r="AV72" i="4"/>
  <c r="AW72" i="4"/>
  <c r="AX72" i="4"/>
  <c r="AV73" i="4"/>
  <c r="AW73" i="4"/>
  <c r="AX73" i="4"/>
  <c r="AV74" i="4"/>
  <c r="AW74" i="4"/>
  <c r="AX74" i="4"/>
  <c r="AV75" i="4"/>
  <c r="AW75" i="4"/>
  <c r="AX75" i="4"/>
  <c r="AV76" i="4"/>
  <c r="AW76" i="4"/>
  <c r="AX76" i="4"/>
  <c r="AV77" i="4"/>
  <c r="AW77" i="4"/>
  <c r="AX77" i="4"/>
  <c r="AV78" i="4"/>
  <c r="AW78" i="4"/>
  <c r="AX78" i="4"/>
  <c r="AV79" i="4"/>
  <c r="AW79" i="4"/>
  <c r="AX79" i="4"/>
  <c r="AV80" i="4"/>
  <c r="AW80" i="4"/>
  <c r="AX80" i="4"/>
  <c r="AV81" i="4"/>
  <c r="AW81" i="4"/>
  <c r="AX81" i="4"/>
  <c r="AV82" i="4"/>
  <c r="AW82" i="4"/>
  <c r="AX82" i="4"/>
  <c r="AV83" i="4"/>
  <c r="AW83" i="4"/>
  <c r="AV84" i="4"/>
  <c r="AW84" i="4"/>
  <c r="AV85" i="4"/>
  <c r="AW85" i="4"/>
  <c r="AV86" i="4"/>
  <c r="AW86" i="4"/>
  <c r="AV87" i="4"/>
  <c r="AW87" i="4"/>
  <c r="AV88" i="4"/>
  <c r="AW88" i="4"/>
  <c r="AV89" i="4"/>
  <c r="AW89" i="4"/>
  <c r="AV90" i="4"/>
  <c r="AW90" i="4"/>
  <c r="AX90" i="4"/>
  <c r="AV91" i="4"/>
  <c r="AW91" i="4"/>
  <c r="AX91" i="4"/>
  <c r="AV92" i="4"/>
  <c r="AW92" i="4"/>
  <c r="AX92" i="4"/>
  <c r="AV93" i="4"/>
  <c r="AW93" i="4"/>
  <c r="AX93" i="4"/>
  <c r="AV94" i="4"/>
  <c r="AW94" i="4"/>
  <c r="AX94" i="4"/>
  <c r="AV95" i="4"/>
  <c r="AW95" i="4"/>
  <c r="AX95" i="4"/>
  <c r="AV96" i="4"/>
  <c r="AW96" i="4"/>
  <c r="AX96" i="4"/>
  <c r="AV97" i="4"/>
  <c r="AW97" i="4"/>
  <c r="AX97" i="4"/>
  <c r="AV98" i="4"/>
  <c r="AW98" i="4"/>
  <c r="AX98" i="4"/>
  <c r="AV99" i="4"/>
  <c r="AW99" i="4"/>
  <c r="AX99" i="4"/>
  <c r="AV100" i="4"/>
  <c r="AW100" i="4"/>
  <c r="AX100" i="4"/>
  <c r="AV101" i="4"/>
  <c r="AW101" i="4"/>
  <c r="AX101" i="4"/>
  <c r="AV102" i="4"/>
  <c r="AW102" i="4"/>
  <c r="AV103" i="4"/>
  <c r="AW103" i="4"/>
  <c r="AV104" i="4"/>
  <c r="AW104" i="4"/>
  <c r="AV105" i="4"/>
  <c r="AW105" i="4"/>
  <c r="AV106" i="4"/>
  <c r="AW106" i="4"/>
  <c r="AV107" i="4"/>
  <c r="AW107" i="4"/>
  <c r="AV108" i="4"/>
  <c r="AW108" i="4"/>
  <c r="AV109" i="4"/>
  <c r="AW109" i="4"/>
  <c r="AV110" i="4"/>
  <c r="AW110" i="4"/>
  <c r="AX110" i="4"/>
  <c r="AV111" i="4"/>
  <c r="AW111" i="4"/>
  <c r="AX111" i="4"/>
  <c r="AV112" i="4"/>
  <c r="AW112" i="4"/>
  <c r="AX112" i="4"/>
  <c r="AV113" i="4"/>
  <c r="AW113" i="4"/>
  <c r="AX113" i="4"/>
  <c r="AV114" i="4"/>
  <c r="AW114" i="4"/>
  <c r="AX114" i="4"/>
  <c r="AV115" i="4"/>
  <c r="AW115" i="4"/>
  <c r="AX115" i="4"/>
  <c r="AV116" i="4"/>
  <c r="AW116" i="4"/>
  <c r="AX116" i="4"/>
  <c r="AV117" i="4"/>
  <c r="AW117" i="4"/>
  <c r="AX117" i="4"/>
  <c r="AV118" i="4"/>
  <c r="AW118" i="4"/>
  <c r="AX118" i="4"/>
  <c r="AV119" i="4"/>
  <c r="AW119" i="4"/>
  <c r="AX119" i="4"/>
  <c r="AV120" i="4"/>
  <c r="AW120" i="4"/>
  <c r="AX120" i="4"/>
  <c r="AV121" i="4"/>
  <c r="AW121" i="4"/>
  <c r="AX121" i="4"/>
  <c r="AV122" i="4"/>
  <c r="AW122" i="4"/>
  <c r="AV123" i="4"/>
  <c r="AW123" i="4"/>
  <c r="AV124" i="4"/>
  <c r="AW124" i="4"/>
  <c r="AV125" i="4"/>
  <c r="AW125" i="4"/>
  <c r="AV126" i="4"/>
  <c r="AW126" i="4"/>
  <c r="AV127" i="4"/>
  <c r="AW127" i="4"/>
  <c r="AV128" i="4"/>
  <c r="AW128" i="4"/>
  <c r="AV129" i="4"/>
  <c r="AW129" i="4"/>
  <c r="AV130" i="4"/>
  <c r="AW130" i="4"/>
  <c r="AX130" i="4"/>
  <c r="AV131" i="4"/>
  <c r="AW131" i="4"/>
  <c r="AX131" i="4"/>
  <c r="AV132" i="4"/>
  <c r="AW132" i="4"/>
  <c r="AX132" i="4"/>
  <c r="AV133" i="4"/>
  <c r="AW133" i="4"/>
  <c r="AX133" i="4"/>
  <c r="AV134" i="4"/>
  <c r="AW134" i="4"/>
  <c r="AX134" i="4"/>
  <c r="AV135" i="4"/>
  <c r="AW135" i="4"/>
  <c r="AX135" i="4"/>
  <c r="AV136" i="4"/>
  <c r="AW136" i="4"/>
  <c r="AX136" i="4"/>
  <c r="AV137" i="4"/>
  <c r="AW137" i="4"/>
  <c r="AX137" i="4"/>
  <c r="AV138" i="4"/>
  <c r="AW138" i="4"/>
  <c r="AX138" i="4"/>
  <c r="AV139" i="4"/>
  <c r="AW139" i="4"/>
  <c r="AX139" i="4"/>
  <c r="AV140" i="4"/>
  <c r="AW140" i="4"/>
  <c r="AX140" i="4"/>
  <c r="AV141" i="4"/>
  <c r="AW141" i="4"/>
  <c r="AX141" i="4"/>
  <c r="AV142" i="4"/>
  <c r="AW142" i="4"/>
  <c r="AX142" i="4"/>
  <c r="AV143" i="4"/>
  <c r="AW143" i="4"/>
  <c r="AV144" i="4"/>
  <c r="AW144" i="4"/>
  <c r="AV145" i="4"/>
  <c r="AW145" i="4"/>
  <c r="AV146" i="4"/>
  <c r="AW146" i="4"/>
  <c r="AV147" i="4"/>
  <c r="AW147" i="4"/>
  <c r="AV148" i="4"/>
  <c r="AW148" i="4"/>
  <c r="AV149" i="4"/>
  <c r="AW149" i="4"/>
  <c r="AV150" i="4"/>
  <c r="AW150" i="4"/>
  <c r="AX150" i="4"/>
  <c r="AV151" i="4"/>
  <c r="AW151" i="4"/>
  <c r="AX151" i="4"/>
  <c r="AV152" i="4"/>
  <c r="AW152" i="4"/>
  <c r="AX152" i="4"/>
  <c r="AV153" i="4"/>
  <c r="AW153" i="4"/>
  <c r="AX153" i="4"/>
  <c r="AV154" i="4"/>
  <c r="AW154" i="4"/>
  <c r="AX154" i="4"/>
  <c r="AV155" i="4"/>
  <c r="AW155" i="4"/>
  <c r="AX155" i="4"/>
  <c r="AV156" i="4"/>
  <c r="AW156" i="4"/>
  <c r="AX156" i="4"/>
  <c r="AV157" i="4"/>
  <c r="AW157" i="4"/>
  <c r="AX157" i="4"/>
  <c r="AV158" i="4"/>
  <c r="AW158" i="4"/>
  <c r="AX158" i="4"/>
  <c r="AV159" i="4"/>
  <c r="AW159" i="4"/>
  <c r="AX159" i="4"/>
  <c r="AV160" i="4"/>
  <c r="AW160" i="4"/>
  <c r="AX160" i="4"/>
  <c r="AV161" i="4"/>
  <c r="AW161" i="4"/>
  <c r="AX161" i="4"/>
  <c r="AV162" i="4"/>
  <c r="AW162" i="4"/>
  <c r="AX162" i="4"/>
  <c r="AV163" i="4"/>
  <c r="AW163" i="4"/>
  <c r="AV164" i="4"/>
  <c r="AW164" i="4"/>
  <c r="AV165" i="4"/>
  <c r="AW165" i="4"/>
  <c r="AV166" i="4"/>
  <c r="AW166" i="4"/>
  <c r="AV167" i="4"/>
  <c r="AW167" i="4"/>
  <c r="AV168" i="4"/>
  <c r="AW168" i="4"/>
  <c r="AV169" i="4"/>
  <c r="AW169" i="4"/>
  <c r="AV170" i="4"/>
  <c r="AW170" i="4"/>
  <c r="AX170" i="4"/>
  <c r="AV171" i="4"/>
  <c r="AW171" i="4"/>
  <c r="AX171" i="4"/>
  <c r="AV172" i="4"/>
  <c r="AW172" i="4"/>
  <c r="AX172" i="4"/>
  <c r="AV173" i="4"/>
  <c r="AW173" i="4"/>
  <c r="AX173" i="4"/>
  <c r="AV174" i="4"/>
  <c r="AW174" i="4"/>
  <c r="AX174" i="4"/>
  <c r="AV175" i="4"/>
  <c r="AW175" i="4"/>
  <c r="AX175" i="4"/>
  <c r="AV176" i="4"/>
  <c r="AW176" i="4"/>
  <c r="AX176" i="4"/>
  <c r="AV177" i="4"/>
  <c r="AW177" i="4"/>
  <c r="AX177" i="4"/>
  <c r="AV178" i="4"/>
  <c r="AW178" i="4"/>
  <c r="AX178" i="4"/>
  <c r="AV179" i="4"/>
  <c r="AW179" i="4"/>
  <c r="AX179" i="4"/>
  <c r="AV180" i="4"/>
  <c r="AW180" i="4"/>
  <c r="AX180" i="4"/>
  <c r="AV181" i="4"/>
  <c r="AW181" i="4"/>
  <c r="AX181" i="4"/>
  <c r="AV182" i="4"/>
  <c r="AW182" i="4"/>
  <c r="AX182" i="4"/>
  <c r="AV183" i="4"/>
  <c r="AW183" i="4"/>
  <c r="AV184" i="4"/>
  <c r="AW184" i="4"/>
  <c r="AV185" i="4"/>
  <c r="AW185" i="4"/>
  <c r="AV186" i="4"/>
  <c r="AW186" i="4"/>
  <c r="AV187" i="4"/>
  <c r="AW187" i="4"/>
  <c r="AV188" i="4"/>
  <c r="AW188" i="4"/>
  <c r="AV189" i="4"/>
  <c r="AW189" i="4"/>
  <c r="AV190" i="4"/>
  <c r="AW190" i="4"/>
  <c r="AX190" i="4"/>
  <c r="AV191" i="4"/>
  <c r="AW191" i="4"/>
  <c r="AX191" i="4"/>
  <c r="AV192" i="4"/>
  <c r="AW192" i="4"/>
  <c r="AX192" i="4"/>
  <c r="AV193" i="4"/>
  <c r="AW193" i="4"/>
  <c r="AX193" i="4"/>
  <c r="AV194" i="4"/>
  <c r="AW194" i="4"/>
  <c r="AX194" i="4"/>
  <c r="AV195" i="4"/>
  <c r="AW195" i="4"/>
  <c r="AX195" i="4"/>
  <c r="AV196" i="4"/>
  <c r="AW196" i="4"/>
  <c r="AX196" i="4"/>
  <c r="AV197" i="4"/>
  <c r="AW197" i="4"/>
  <c r="AX197" i="4"/>
  <c r="AV198" i="4"/>
  <c r="AW198" i="4"/>
  <c r="AX198" i="4"/>
  <c r="AV199" i="4"/>
  <c r="AW199" i="4"/>
  <c r="AX199" i="4"/>
  <c r="AV200" i="4"/>
  <c r="AW200" i="4"/>
  <c r="AX200" i="4"/>
  <c r="AV201" i="4"/>
  <c r="AW201" i="4"/>
  <c r="AX201" i="4"/>
  <c r="AV202" i="4"/>
  <c r="AW202" i="4"/>
  <c r="AX202" i="4"/>
  <c r="AW3" i="4"/>
  <c r="AV3" i="4"/>
  <c r="AP193" i="4"/>
  <c r="AQ193" i="4"/>
  <c r="AR193" i="4"/>
  <c r="AP194" i="4"/>
  <c r="AQ194" i="4"/>
  <c r="AR194" i="4"/>
  <c r="AP195" i="4"/>
  <c r="AQ195" i="4"/>
  <c r="AR195" i="4"/>
  <c r="AP196" i="4"/>
  <c r="AQ196" i="4"/>
  <c r="AR196" i="4"/>
  <c r="AP197" i="4"/>
  <c r="AQ197" i="4"/>
  <c r="AR197" i="4"/>
  <c r="AP198" i="4"/>
  <c r="AQ198" i="4"/>
  <c r="AR198" i="4"/>
  <c r="AP199" i="4"/>
  <c r="AQ199" i="4"/>
  <c r="AR199" i="4"/>
  <c r="AP200" i="4"/>
  <c r="AQ200" i="4"/>
  <c r="AR200" i="4"/>
  <c r="AP201" i="4"/>
  <c r="AQ201" i="4"/>
  <c r="AR201" i="4"/>
  <c r="AP202" i="4"/>
  <c r="AQ202" i="4"/>
  <c r="AP4" i="4"/>
  <c r="AQ4" i="4"/>
  <c r="AP5" i="4"/>
  <c r="AQ5" i="4"/>
  <c r="AP6" i="4"/>
  <c r="AQ6" i="4"/>
  <c r="AP7" i="4"/>
  <c r="AQ7" i="4"/>
  <c r="AP8" i="4"/>
  <c r="AQ8" i="4"/>
  <c r="AP9" i="4"/>
  <c r="AQ9" i="4"/>
  <c r="AP10" i="4"/>
  <c r="AQ10" i="4"/>
  <c r="AP11" i="4"/>
  <c r="AQ11" i="4"/>
  <c r="AP12" i="4"/>
  <c r="AQ12" i="4"/>
  <c r="AP13" i="4"/>
  <c r="AQ13" i="4"/>
  <c r="AP14" i="4"/>
  <c r="AQ14" i="4"/>
  <c r="AR14" i="4"/>
  <c r="AP15" i="4"/>
  <c r="AQ15" i="4"/>
  <c r="AR15" i="4"/>
  <c r="AP16" i="4"/>
  <c r="AQ16" i="4"/>
  <c r="AR16" i="4"/>
  <c r="AP17" i="4"/>
  <c r="AQ17" i="4"/>
  <c r="AR17" i="4"/>
  <c r="AP18" i="4"/>
  <c r="AQ18" i="4"/>
  <c r="AR18" i="4"/>
  <c r="AP19" i="4"/>
  <c r="AQ19" i="4"/>
  <c r="AR19" i="4"/>
  <c r="AP20" i="4"/>
  <c r="AQ20" i="4"/>
  <c r="AR20" i="4"/>
  <c r="AP21" i="4"/>
  <c r="AQ21" i="4"/>
  <c r="AR21" i="4"/>
  <c r="AP22" i="4"/>
  <c r="AQ22" i="4"/>
  <c r="AR22" i="4"/>
  <c r="AP23" i="4"/>
  <c r="AQ23" i="4"/>
  <c r="AP24" i="4"/>
  <c r="AQ24" i="4"/>
  <c r="AP25" i="4"/>
  <c r="AQ25" i="4"/>
  <c r="AP26" i="4"/>
  <c r="AQ26" i="4"/>
  <c r="AP27" i="4"/>
  <c r="AQ27" i="4"/>
  <c r="AP28" i="4"/>
  <c r="AQ28" i="4"/>
  <c r="AP29" i="4"/>
  <c r="AQ29" i="4"/>
  <c r="AP30" i="4"/>
  <c r="AQ30" i="4"/>
  <c r="AR30" i="4"/>
  <c r="AP31" i="4"/>
  <c r="AQ31" i="4"/>
  <c r="AR31" i="4"/>
  <c r="AP32" i="4"/>
  <c r="AQ32" i="4"/>
  <c r="AR32" i="4"/>
  <c r="AP33" i="4"/>
  <c r="AQ33" i="4"/>
  <c r="AR33" i="4"/>
  <c r="AP34" i="4"/>
  <c r="AQ34" i="4"/>
  <c r="AR34" i="4"/>
  <c r="AP35" i="4"/>
  <c r="AQ35" i="4"/>
  <c r="AR35" i="4"/>
  <c r="AP36" i="4"/>
  <c r="AQ36" i="4"/>
  <c r="AR36" i="4"/>
  <c r="AP37" i="4"/>
  <c r="AQ37" i="4"/>
  <c r="AR37" i="4"/>
  <c r="AP38" i="4"/>
  <c r="AQ38" i="4"/>
  <c r="AR38" i="4"/>
  <c r="AP39" i="4"/>
  <c r="AQ39" i="4"/>
  <c r="AR39" i="4"/>
  <c r="AP40" i="4"/>
  <c r="AQ40" i="4"/>
  <c r="AR40" i="4"/>
  <c r="AP41" i="4"/>
  <c r="AQ41" i="4"/>
  <c r="AR41" i="4"/>
  <c r="AP42" i="4"/>
  <c r="AQ42" i="4"/>
  <c r="AR42" i="4"/>
  <c r="AP43" i="4"/>
  <c r="AQ43" i="4"/>
  <c r="AP44" i="4"/>
  <c r="AQ44" i="4"/>
  <c r="AP45" i="4"/>
  <c r="AQ45" i="4"/>
  <c r="AP46" i="4"/>
  <c r="AQ46" i="4"/>
  <c r="AP47" i="4"/>
  <c r="AQ47" i="4"/>
  <c r="AP48" i="4"/>
  <c r="AQ48" i="4"/>
  <c r="AP49" i="4"/>
  <c r="AQ49" i="4"/>
  <c r="AP50" i="4"/>
  <c r="AQ50" i="4"/>
  <c r="AR50" i="4"/>
  <c r="AP51" i="4"/>
  <c r="AQ51" i="4"/>
  <c r="AR51" i="4"/>
  <c r="AP52" i="4"/>
  <c r="AQ52" i="4"/>
  <c r="AR52" i="4"/>
  <c r="AP53" i="4"/>
  <c r="AQ53" i="4"/>
  <c r="AR53" i="4"/>
  <c r="AP54" i="4"/>
  <c r="AQ54" i="4"/>
  <c r="AR54" i="4"/>
  <c r="AP55" i="4"/>
  <c r="AQ55" i="4"/>
  <c r="AR55" i="4"/>
  <c r="AP56" i="4"/>
  <c r="AQ56" i="4"/>
  <c r="AR56" i="4"/>
  <c r="AP57" i="4"/>
  <c r="AQ57" i="4"/>
  <c r="AR57" i="4"/>
  <c r="AP58" i="4"/>
  <c r="AQ58" i="4"/>
  <c r="AR58" i="4"/>
  <c r="AP59" i="4"/>
  <c r="AQ59" i="4"/>
  <c r="AR59" i="4"/>
  <c r="AP60" i="4"/>
  <c r="AQ60" i="4"/>
  <c r="AR60" i="4"/>
  <c r="AP61" i="4"/>
  <c r="AQ61" i="4"/>
  <c r="AR61" i="4"/>
  <c r="AP62" i="4"/>
  <c r="AQ62" i="4"/>
  <c r="AR62" i="4"/>
  <c r="AP63" i="4"/>
  <c r="AQ63" i="4"/>
  <c r="AP64" i="4"/>
  <c r="AQ64" i="4"/>
  <c r="AP65" i="4"/>
  <c r="AQ65" i="4"/>
  <c r="AP66" i="4"/>
  <c r="AQ66" i="4"/>
  <c r="AP67" i="4"/>
  <c r="AQ67" i="4"/>
  <c r="AP68" i="4"/>
  <c r="AQ68" i="4"/>
  <c r="AP69" i="4"/>
  <c r="AQ69" i="4"/>
  <c r="AP70" i="4"/>
  <c r="AQ70" i="4"/>
  <c r="AR70" i="4"/>
  <c r="AP71" i="4"/>
  <c r="AQ71" i="4"/>
  <c r="AR71" i="4"/>
  <c r="AP72" i="4"/>
  <c r="AQ72" i="4"/>
  <c r="AR72" i="4"/>
  <c r="AP73" i="4"/>
  <c r="AQ73" i="4"/>
  <c r="AR73" i="4"/>
  <c r="AP74" i="4"/>
  <c r="AQ74" i="4"/>
  <c r="AR74" i="4"/>
  <c r="AP75" i="4"/>
  <c r="AQ75" i="4"/>
  <c r="AR75" i="4"/>
  <c r="AP76" i="4"/>
  <c r="AQ76" i="4"/>
  <c r="AR76" i="4"/>
  <c r="AP77" i="4"/>
  <c r="AQ77" i="4"/>
  <c r="AR77" i="4"/>
  <c r="AP78" i="4"/>
  <c r="AQ78" i="4"/>
  <c r="AR78" i="4"/>
  <c r="AP79" i="4"/>
  <c r="AQ79" i="4"/>
  <c r="AR79" i="4"/>
  <c r="AP80" i="4"/>
  <c r="AQ80" i="4"/>
  <c r="AR80" i="4"/>
  <c r="AP81" i="4"/>
  <c r="AQ81" i="4"/>
  <c r="AR81" i="4"/>
  <c r="AP82" i="4"/>
  <c r="AQ82" i="4"/>
  <c r="AR82" i="4"/>
  <c r="AP83" i="4"/>
  <c r="AQ83" i="4"/>
  <c r="AP84" i="4"/>
  <c r="AQ84" i="4"/>
  <c r="AP85" i="4"/>
  <c r="AQ85" i="4"/>
  <c r="AP86" i="4"/>
  <c r="AQ86" i="4"/>
  <c r="AP87" i="4"/>
  <c r="AQ87" i="4"/>
  <c r="AP88" i="4"/>
  <c r="AQ88" i="4"/>
  <c r="AP89" i="4"/>
  <c r="AQ89" i="4"/>
  <c r="AP90" i="4"/>
  <c r="AQ90" i="4"/>
  <c r="AR90" i="4"/>
  <c r="AP91" i="4"/>
  <c r="AQ91" i="4"/>
  <c r="AR91" i="4"/>
  <c r="AP92" i="4"/>
  <c r="AQ92" i="4"/>
  <c r="AR92" i="4"/>
  <c r="AP93" i="4"/>
  <c r="AQ93" i="4"/>
  <c r="AR93" i="4"/>
  <c r="AP94" i="4"/>
  <c r="AQ94" i="4"/>
  <c r="AR94" i="4"/>
  <c r="AP95" i="4"/>
  <c r="AQ95" i="4"/>
  <c r="AR95" i="4"/>
  <c r="AP96" i="4"/>
  <c r="AQ96" i="4"/>
  <c r="AR96" i="4"/>
  <c r="AP97" i="4"/>
  <c r="AQ97" i="4"/>
  <c r="AR97" i="4"/>
  <c r="AP98" i="4"/>
  <c r="AQ98" i="4"/>
  <c r="AR98" i="4"/>
  <c r="AP99" i="4"/>
  <c r="AQ99" i="4"/>
  <c r="AR99" i="4"/>
  <c r="AP100" i="4"/>
  <c r="AQ100" i="4"/>
  <c r="AR100" i="4"/>
  <c r="AP101" i="4"/>
  <c r="AQ101" i="4"/>
  <c r="AR101" i="4"/>
  <c r="AP102" i="4"/>
  <c r="AQ102" i="4"/>
  <c r="AR102" i="4"/>
  <c r="AP103" i="4"/>
  <c r="AQ103" i="4"/>
  <c r="AP104" i="4"/>
  <c r="AQ104" i="4"/>
  <c r="AP105" i="4"/>
  <c r="AQ105" i="4"/>
  <c r="AP106" i="4"/>
  <c r="AQ106" i="4"/>
  <c r="AP107" i="4"/>
  <c r="AQ107" i="4"/>
  <c r="AP108" i="4"/>
  <c r="AQ108" i="4"/>
  <c r="AP109" i="4"/>
  <c r="AQ109" i="4"/>
  <c r="AP110" i="4"/>
  <c r="AQ110" i="4"/>
  <c r="AR110" i="4"/>
  <c r="AP111" i="4"/>
  <c r="AQ111" i="4"/>
  <c r="AR111" i="4"/>
  <c r="AP112" i="4"/>
  <c r="AQ112" i="4"/>
  <c r="AR112" i="4"/>
  <c r="AP113" i="4"/>
  <c r="AQ113" i="4"/>
  <c r="AR113" i="4"/>
  <c r="AP114" i="4"/>
  <c r="AQ114" i="4"/>
  <c r="AR114" i="4"/>
  <c r="AP115" i="4"/>
  <c r="AQ115" i="4"/>
  <c r="AR115" i="4"/>
  <c r="AP116" i="4"/>
  <c r="AQ116" i="4"/>
  <c r="AR116" i="4"/>
  <c r="AP117" i="4"/>
  <c r="AQ117" i="4"/>
  <c r="AR117" i="4"/>
  <c r="AP118" i="4"/>
  <c r="AQ118" i="4"/>
  <c r="AR118" i="4"/>
  <c r="AP119" i="4"/>
  <c r="AQ119" i="4"/>
  <c r="AR119" i="4"/>
  <c r="AP120" i="4"/>
  <c r="AQ120" i="4"/>
  <c r="AR120" i="4"/>
  <c r="AP121" i="4"/>
  <c r="AQ121" i="4"/>
  <c r="AR121" i="4"/>
  <c r="AP122" i="4"/>
  <c r="AQ122" i="4"/>
  <c r="AP123" i="4"/>
  <c r="AQ123" i="4"/>
  <c r="AP124" i="4"/>
  <c r="AQ124" i="4"/>
  <c r="AP125" i="4"/>
  <c r="AQ125" i="4"/>
  <c r="AP126" i="4"/>
  <c r="AQ126" i="4"/>
  <c r="AR126" i="4"/>
  <c r="AP127" i="4"/>
  <c r="AQ127" i="4"/>
  <c r="AR127" i="4"/>
  <c r="AP128" i="4"/>
  <c r="AQ128" i="4"/>
  <c r="AR128" i="4"/>
  <c r="AP129" i="4"/>
  <c r="AQ129" i="4"/>
  <c r="AR129" i="4"/>
  <c r="AP130" i="4"/>
  <c r="AQ130" i="4"/>
  <c r="AR130" i="4"/>
  <c r="AP131" i="4"/>
  <c r="AQ131" i="4"/>
  <c r="AR131" i="4"/>
  <c r="AP132" i="4"/>
  <c r="AQ132" i="4"/>
  <c r="AR132" i="4"/>
  <c r="AP133" i="4"/>
  <c r="AQ133" i="4"/>
  <c r="AR133" i="4"/>
  <c r="AP134" i="4"/>
  <c r="AQ134" i="4"/>
  <c r="AR134" i="4"/>
  <c r="AP135" i="4"/>
  <c r="AQ135" i="4"/>
  <c r="AR135" i="4"/>
  <c r="AP136" i="4"/>
  <c r="AQ136" i="4"/>
  <c r="AR136" i="4"/>
  <c r="AP137" i="4"/>
  <c r="AQ137" i="4"/>
  <c r="AR137" i="4"/>
  <c r="AP138" i="4"/>
  <c r="AQ138" i="4"/>
  <c r="AR138" i="4"/>
  <c r="AP139" i="4"/>
  <c r="AQ139" i="4"/>
  <c r="AR139" i="4"/>
  <c r="AP140" i="4"/>
  <c r="AQ140" i="4"/>
  <c r="AR140" i="4"/>
  <c r="AP141" i="4"/>
  <c r="AQ141" i="4"/>
  <c r="AR141" i="4"/>
  <c r="AP142" i="4"/>
  <c r="AQ142" i="4"/>
  <c r="AR142" i="4"/>
  <c r="AP143" i="4"/>
  <c r="AQ143" i="4"/>
  <c r="AP144" i="4"/>
  <c r="AQ144" i="4"/>
  <c r="AP145" i="4"/>
  <c r="AQ145" i="4"/>
  <c r="AP146" i="4"/>
  <c r="AQ146" i="4"/>
  <c r="AR146" i="4"/>
  <c r="AP147" i="4"/>
  <c r="AQ147" i="4"/>
  <c r="AR147" i="4"/>
  <c r="AP148" i="4"/>
  <c r="AQ148" i="4"/>
  <c r="AR148" i="4"/>
  <c r="AP149" i="4"/>
  <c r="AQ149" i="4"/>
  <c r="AR149" i="4"/>
  <c r="AP150" i="4"/>
  <c r="AQ150" i="4"/>
  <c r="AR150" i="4"/>
  <c r="AP151" i="4"/>
  <c r="AQ151" i="4"/>
  <c r="AR151" i="4"/>
  <c r="AP152" i="4"/>
  <c r="AQ152" i="4"/>
  <c r="AR152" i="4"/>
  <c r="AP153" i="4"/>
  <c r="AQ153" i="4"/>
  <c r="AR153" i="4"/>
  <c r="AP154" i="4"/>
  <c r="AQ154" i="4"/>
  <c r="AR154" i="4"/>
  <c r="AP155" i="4"/>
  <c r="AQ155" i="4"/>
  <c r="AR155" i="4"/>
  <c r="AP156" i="4"/>
  <c r="AQ156" i="4"/>
  <c r="AR156" i="4"/>
  <c r="AP157" i="4"/>
  <c r="AQ157" i="4"/>
  <c r="AR157" i="4"/>
  <c r="AP158" i="4"/>
  <c r="AQ158" i="4"/>
  <c r="AR158" i="4"/>
  <c r="AP159" i="4"/>
  <c r="AQ159" i="4"/>
  <c r="AR159" i="4"/>
  <c r="AP160" i="4"/>
  <c r="AQ160" i="4"/>
  <c r="AR160" i="4"/>
  <c r="AP161" i="4"/>
  <c r="AQ161" i="4"/>
  <c r="AR161" i="4"/>
  <c r="AP162" i="4"/>
  <c r="AQ162" i="4"/>
  <c r="AR162" i="4"/>
  <c r="AP163" i="4"/>
  <c r="AQ163" i="4"/>
  <c r="AP164" i="4"/>
  <c r="AQ164" i="4"/>
  <c r="AP165" i="4"/>
  <c r="AQ165" i="4"/>
  <c r="AP166" i="4"/>
  <c r="AQ166" i="4"/>
  <c r="AR166" i="4"/>
  <c r="AP167" i="4"/>
  <c r="AQ167" i="4"/>
  <c r="AR167" i="4"/>
  <c r="AP168" i="4"/>
  <c r="AQ168" i="4"/>
  <c r="AR168" i="4"/>
  <c r="AP169" i="4"/>
  <c r="AQ169" i="4"/>
  <c r="AR169" i="4"/>
  <c r="AP170" i="4"/>
  <c r="AQ170" i="4"/>
  <c r="AR170" i="4"/>
  <c r="AP171" i="4"/>
  <c r="AQ171" i="4"/>
  <c r="AR171" i="4"/>
  <c r="AP172" i="4"/>
  <c r="AQ172" i="4"/>
  <c r="AR172" i="4"/>
  <c r="AP173" i="4"/>
  <c r="AQ173" i="4"/>
  <c r="AR173" i="4"/>
  <c r="AP174" i="4"/>
  <c r="AQ174" i="4"/>
  <c r="AR174" i="4"/>
  <c r="AP175" i="4"/>
  <c r="AQ175" i="4"/>
  <c r="AR175" i="4"/>
  <c r="AP176" i="4"/>
  <c r="AQ176" i="4"/>
  <c r="AR176" i="4"/>
  <c r="AP177" i="4"/>
  <c r="AQ177" i="4"/>
  <c r="AR177" i="4"/>
  <c r="AP178" i="4"/>
  <c r="AQ178" i="4"/>
  <c r="AR178" i="4"/>
  <c r="AP179" i="4"/>
  <c r="AQ179" i="4"/>
  <c r="AR179" i="4"/>
  <c r="AP180" i="4"/>
  <c r="AQ180" i="4"/>
  <c r="AR180" i="4"/>
  <c r="AP181" i="4"/>
  <c r="AQ181" i="4"/>
  <c r="AR181" i="4"/>
  <c r="AP182" i="4"/>
  <c r="AQ182" i="4"/>
  <c r="AR182" i="4"/>
  <c r="AP183" i="4"/>
  <c r="AQ183" i="4"/>
  <c r="AP184" i="4"/>
  <c r="AQ184" i="4"/>
  <c r="AP185" i="4"/>
  <c r="AQ185" i="4"/>
  <c r="AP186" i="4"/>
  <c r="AQ186" i="4"/>
  <c r="AR186" i="4"/>
  <c r="AP187" i="4"/>
  <c r="AQ187" i="4"/>
  <c r="AR187" i="4"/>
  <c r="AP188" i="4"/>
  <c r="AQ188" i="4"/>
  <c r="AR188" i="4"/>
  <c r="AP189" i="4"/>
  <c r="AQ189" i="4"/>
  <c r="AR189" i="4"/>
  <c r="AP190" i="4"/>
  <c r="AQ190" i="4"/>
  <c r="AR190" i="4"/>
  <c r="AP191" i="4"/>
  <c r="AQ191" i="4"/>
  <c r="AR191" i="4"/>
  <c r="AP192" i="4"/>
  <c r="AQ192" i="4"/>
  <c r="AR192" i="4"/>
  <c r="AQ3" i="4"/>
  <c r="AP3" i="4"/>
  <c r="X1070" i="7"/>
  <c r="P1082" i="7"/>
  <c r="Q1081" i="7"/>
  <c r="Q1097" i="7"/>
  <c r="W1099" i="7"/>
  <c r="X1100" i="7"/>
  <c r="Q1111" i="7"/>
  <c r="P1112" i="7"/>
  <c r="W1115" i="7"/>
  <c r="Q1066" i="7"/>
  <c r="R1096" i="7"/>
  <c r="O1099" i="7"/>
  <c r="P1099" i="7"/>
  <c r="O1084" i="7"/>
  <c r="P1142" i="7"/>
  <c r="Q1141" i="7"/>
  <c r="P1067" i="7"/>
  <c r="W1068" i="7"/>
  <c r="O1070" i="7"/>
  <c r="W1084" i="7"/>
  <c r="X1114" i="7"/>
  <c r="X1158" i="7"/>
  <c r="Q1127" i="7"/>
  <c r="O1128" i="7"/>
  <c r="W1128" i="7"/>
  <c r="P1128" i="7"/>
  <c r="R1127" i="7"/>
  <c r="S1126" i="7"/>
  <c r="W1144" i="7"/>
  <c r="X1128" i="7"/>
  <c r="O1144" i="7"/>
  <c r="X1149" i="7"/>
  <c r="Q1156" i="7"/>
  <c r="W1189" i="7"/>
  <c r="O1173" i="7"/>
  <c r="P1187" i="7"/>
  <c r="Q1186" i="7"/>
  <c r="P1157" i="7"/>
  <c r="W1173" i="7"/>
  <c r="O1158" i="7"/>
  <c r="W1158" i="7"/>
  <c r="P1172" i="7"/>
  <c r="Q1171" i="7"/>
  <c r="X1173" i="7"/>
  <c r="O1189" i="7"/>
  <c r="Q1203" i="7"/>
  <c r="R1202" i="7"/>
  <c r="S1201" i="7"/>
  <c r="P1204" i="7"/>
  <c r="X1204" i="7"/>
  <c r="P917" i="7"/>
  <c r="O918" i="7"/>
  <c r="W918" i="7"/>
  <c r="X918" i="7"/>
  <c r="W963" i="7"/>
  <c r="W948" i="7"/>
  <c r="X963" i="7"/>
  <c r="Q915" i="7"/>
  <c r="P931" i="7"/>
  <c r="Q930" i="7"/>
  <c r="W933" i="7"/>
  <c r="O978" i="7"/>
  <c r="O934" i="7"/>
  <c r="X933" i="7"/>
  <c r="O948" i="7"/>
  <c r="P962" i="7"/>
  <c r="O963" i="7"/>
  <c r="W978" i="7"/>
  <c r="R945" i="7"/>
  <c r="P947" i="7"/>
  <c r="X947" i="7"/>
  <c r="P980" i="7"/>
  <c r="X980" i="7"/>
  <c r="P993" i="7"/>
  <c r="Q946" i="7"/>
  <c r="Q960" i="7"/>
  <c r="Q975" i="7"/>
  <c r="W993" i="7"/>
  <c r="R991" i="7"/>
  <c r="S990" i="7"/>
  <c r="X993" i="7"/>
  <c r="O993" i="7"/>
  <c r="Q991" i="7"/>
  <c r="W1007" i="7"/>
  <c r="Q1006" i="7"/>
  <c r="R1005" i="7"/>
  <c r="O1008" i="7"/>
  <c r="W1026" i="7"/>
  <c r="P1036" i="7"/>
  <c r="Q1035" i="7"/>
  <c r="P1007" i="7"/>
  <c r="X1007" i="7"/>
  <c r="Q1021" i="7"/>
  <c r="O1038" i="7"/>
  <c r="R1020" i="7"/>
  <c r="O1026" i="7"/>
  <c r="P1022" i="7"/>
  <c r="X1022" i="7"/>
  <c r="W1039" i="7"/>
  <c r="R1051" i="7"/>
  <c r="S1050" i="7"/>
  <c r="O1053" i="7"/>
  <c r="W1053" i="7"/>
  <c r="P1052" i="7"/>
  <c r="X1053" i="7"/>
  <c r="Q1051" i="7"/>
  <c r="O767" i="7"/>
  <c r="X767" i="7"/>
  <c r="W797" i="7"/>
  <c r="P767" i="7"/>
  <c r="O797" i="7"/>
  <c r="X797" i="7"/>
  <c r="X782" i="7"/>
  <c r="P797" i="7"/>
  <c r="W767" i="7"/>
  <c r="Q766" i="7"/>
  <c r="O781" i="7"/>
  <c r="W781" i="7"/>
  <c r="Q796" i="7"/>
  <c r="T764" i="7"/>
  <c r="R765" i="7"/>
  <c r="R779" i="7"/>
  <c r="P780" i="7"/>
  <c r="T794" i="7"/>
  <c r="R795" i="7"/>
  <c r="O827" i="7"/>
  <c r="S765" i="7"/>
  <c r="Q780" i="7"/>
  <c r="S795" i="7"/>
  <c r="Q809" i="7"/>
  <c r="P810" i="7"/>
  <c r="X815" i="7"/>
  <c r="X827" i="7"/>
  <c r="W842" i="7"/>
  <c r="X842" i="7"/>
  <c r="Q824" i="7"/>
  <c r="P825" i="7"/>
  <c r="W827" i="7"/>
  <c r="Q839" i="7"/>
  <c r="P840" i="7"/>
  <c r="O811" i="7"/>
  <c r="W811" i="7"/>
  <c r="R854" i="7"/>
  <c r="P856" i="7"/>
  <c r="O842" i="7"/>
  <c r="Q855" i="7"/>
  <c r="X857" i="7"/>
  <c r="W872" i="7"/>
  <c r="X872" i="7"/>
  <c r="P870" i="7"/>
  <c r="Q869" i="7"/>
  <c r="O887" i="7"/>
  <c r="O876" i="7"/>
  <c r="P887" i="7"/>
  <c r="W887" i="7"/>
  <c r="S884" i="7"/>
  <c r="Q885" i="7"/>
  <c r="P901" i="7"/>
  <c r="R885" i="7"/>
  <c r="O902" i="7"/>
  <c r="W902" i="7"/>
  <c r="X902" i="7"/>
  <c r="Q899" i="7"/>
  <c r="W622" i="7"/>
  <c r="R629" i="7"/>
  <c r="S628" i="7"/>
  <c r="X630" i="7"/>
  <c r="P614" i="7"/>
  <c r="Q613" i="7"/>
  <c r="P630" i="7"/>
  <c r="O622" i="7"/>
  <c r="Q629" i="7"/>
  <c r="O645" i="7"/>
  <c r="W645" i="7"/>
  <c r="Q689" i="7"/>
  <c r="R688" i="7"/>
  <c r="P645" i="7"/>
  <c r="X645" i="7"/>
  <c r="Q644" i="7"/>
  <c r="X667" i="7"/>
  <c r="R644" i="7"/>
  <c r="S643" i="7"/>
  <c r="P659" i="7"/>
  <c r="Q658" i="7"/>
  <c r="R674" i="7"/>
  <c r="P675" i="7"/>
  <c r="X675" i="7"/>
  <c r="Q705" i="7"/>
  <c r="X705" i="7"/>
  <c r="S674" i="7"/>
  <c r="T673" i="7"/>
  <c r="Q675" i="7"/>
  <c r="O691" i="7"/>
  <c r="W691" i="7"/>
  <c r="R704" i="7"/>
  <c r="O706" i="7"/>
  <c r="P689" i="7"/>
  <c r="S703" i="7"/>
  <c r="P705" i="7"/>
  <c r="W706" i="7"/>
  <c r="W725" i="7"/>
  <c r="O736" i="7"/>
  <c r="P736" i="7"/>
  <c r="P719" i="7"/>
  <c r="Q718" i="7"/>
  <c r="W736" i="7"/>
  <c r="O726" i="7"/>
  <c r="S733" i="7"/>
  <c r="Q734" i="7"/>
  <c r="P750" i="7"/>
  <c r="R734" i="7"/>
  <c r="O751" i="7"/>
  <c r="W751" i="7"/>
  <c r="X751" i="7"/>
  <c r="Q748" i="7"/>
  <c r="P464" i="7"/>
  <c r="Q478" i="7"/>
  <c r="R477" i="7"/>
  <c r="Q462" i="7"/>
  <c r="X466" i="7"/>
  <c r="Q493" i="7"/>
  <c r="R492" i="7"/>
  <c r="O495" i="7"/>
  <c r="O480" i="7"/>
  <c r="W480" i="7"/>
  <c r="P495" i="7"/>
  <c r="O510" i="7"/>
  <c r="W495" i="7"/>
  <c r="W510" i="7"/>
  <c r="P478" i="7"/>
  <c r="X495" i="7"/>
  <c r="Q508" i="7"/>
  <c r="R507" i="7"/>
  <c r="X510" i="7"/>
  <c r="P508" i="7"/>
  <c r="O525" i="7"/>
  <c r="O540" i="7"/>
  <c r="W525" i="7"/>
  <c r="X525" i="7"/>
  <c r="Q523" i="7"/>
  <c r="R522" i="7"/>
  <c r="P523" i="7"/>
  <c r="P540" i="7"/>
  <c r="W539" i="7"/>
  <c r="R553" i="7"/>
  <c r="S552" i="7"/>
  <c r="X555" i="7"/>
  <c r="R539" i="7"/>
  <c r="S537" i="7"/>
  <c r="Q538" i="7"/>
  <c r="X540" i="7"/>
  <c r="O555" i="7"/>
  <c r="X571" i="7"/>
  <c r="P554" i="7"/>
  <c r="W555" i="7"/>
  <c r="Q553" i="7"/>
  <c r="Q569" i="7"/>
  <c r="W586" i="7"/>
  <c r="R567" i="7"/>
  <c r="O570" i="7"/>
  <c r="P568" i="7"/>
  <c r="W570" i="7"/>
  <c r="O600" i="7"/>
  <c r="Q582" i="7"/>
  <c r="O584" i="7"/>
  <c r="P600" i="7"/>
  <c r="P583" i="7"/>
  <c r="W600" i="7"/>
  <c r="R598" i="7"/>
  <c r="S597" i="7"/>
  <c r="X600" i="7"/>
  <c r="Q598" i="7"/>
  <c r="W329" i="7"/>
  <c r="X329" i="7"/>
  <c r="W344" i="7"/>
  <c r="X314" i="7"/>
  <c r="O344" i="7"/>
  <c r="O314" i="7"/>
  <c r="P328" i="7"/>
  <c r="O329" i="7"/>
  <c r="P313" i="7"/>
  <c r="W314" i="7"/>
  <c r="S326" i="7"/>
  <c r="R327" i="7"/>
  <c r="Q329" i="7"/>
  <c r="R311" i="7"/>
  <c r="S341" i="7"/>
  <c r="R356" i="7"/>
  <c r="O362" i="7"/>
  <c r="W361" i="7"/>
  <c r="Q373" i="7"/>
  <c r="X375" i="7"/>
  <c r="Q312" i="7"/>
  <c r="P359" i="7"/>
  <c r="X359" i="7"/>
  <c r="P343" i="7"/>
  <c r="Q342" i="7"/>
  <c r="X344" i="7"/>
  <c r="Q357" i="7"/>
  <c r="X389" i="7"/>
  <c r="R343" i="7"/>
  <c r="P388" i="7"/>
  <c r="R371" i="7"/>
  <c r="W389" i="7"/>
  <c r="X404" i="7"/>
  <c r="P372" i="7"/>
  <c r="Q386" i="7"/>
  <c r="O404" i="7"/>
  <c r="O389" i="7"/>
  <c r="W404" i="7"/>
  <c r="Q401" i="7"/>
  <c r="O418" i="7"/>
  <c r="W420" i="7"/>
  <c r="R432" i="7"/>
  <c r="P402" i="7"/>
  <c r="P419" i="7"/>
  <c r="X419" i="7"/>
  <c r="S432" i="7"/>
  <c r="T431" i="7"/>
  <c r="O434" i="7"/>
  <c r="Q416" i="7"/>
  <c r="P434" i="7"/>
  <c r="W435" i="7"/>
  <c r="P448" i="7"/>
  <c r="O449" i="7"/>
  <c r="W449" i="7"/>
  <c r="X449" i="7"/>
  <c r="Q446" i="7"/>
  <c r="T177" i="7"/>
  <c r="Q178" i="7"/>
  <c r="O164" i="7"/>
  <c r="W178" i="7"/>
  <c r="W163" i="7"/>
  <c r="O178" i="7"/>
  <c r="P191" i="7"/>
  <c r="W193" i="7"/>
  <c r="Q160" i="7"/>
  <c r="U175" i="7"/>
  <c r="S176" i="7"/>
  <c r="Q190" i="7"/>
  <c r="O193" i="7"/>
  <c r="W208" i="7"/>
  <c r="P161" i="7"/>
  <c r="P177" i="7"/>
  <c r="X194" i="7"/>
  <c r="X178" i="7"/>
  <c r="O208" i="7"/>
  <c r="P207" i="7"/>
  <c r="X207" i="7"/>
  <c r="Q237" i="7"/>
  <c r="Q206" i="7"/>
  <c r="W223" i="7"/>
  <c r="R206" i="7"/>
  <c r="S205" i="7"/>
  <c r="P221" i="7"/>
  <c r="Q220" i="7"/>
  <c r="O223" i="7"/>
  <c r="X237" i="7"/>
  <c r="W254" i="7"/>
  <c r="O269" i="7"/>
  <c r="O252" i="7"/>
  <c r="P266" i="7"/>
  <c r="Q265" i="7"/>
  <c r="W268" i="7"/>
  <c r="W284" i="7"/>
  <c r="R235" i="7"/>
  <c r="P237" i="7"/>
  <c r="Q251" i="7"/>
  <c r="R250" i="7"/>
  <c r="X253" i="7"/>
  <c r="X269" i="7"/>
  <c r="P251" i="7"/>
  <c r="R281" i="7"/>
  <c r="O284" i="7"/>
  <c r="O298" i="7"/>
  <c r="S281" i="7"/>
  <c r="T280" i="7"/>
  <c r="P282" i="7"/>
  <c r="W298" i="7"/>
  <c r="Q282" i="7"/>
  <c r="P297" i="7"/>
  <c r="X297" i="7"/>
  <c r="Q296" i="7"/>
  <c r="R296" i="7"/>
  <c r="S295" i="7"/>
  <c r="P146" i="7"/>
  <c r="O147" i="7"/>
  <c r="W147" i="7"/>
  <c r="X147" i="7"/>
  <c r="Q144" i="7"/>
  <c r="P131" i="7"/>
  <c r="O132" i="7"/>
  <c r="W132" i="7"/>
  <c r="X132" i="7"/>
  <c r="Q129" i="7"/>
  <c r="P116" i="7"/>
  <c r="O117" i="7"/>
  <c r="W117" i="7"/>
  <c r="X117" i="7"/>
  <c r="Q114" i="7"/>
  <c r="P100" i="7"/>
  <c r="Q99" i="7"/>
  <c r="X102" i="7"/>
  <c r="P86" i="7"/>
  <c r="O87" i="7"/>
  <c r="W87" i="7"/>
  <c r="X87" i="7"/>
  <c r="Q84" i="7"/>
  <c r="P71" i="7"/>
  <c r="O72" i="7"/>
  <c r="W72" i="7"/>
  <c r="X72" i="7"/>
  <c r="Q69" i="7"/>
  <c r="P56" i="7"/>
  <c r="O57" i="7"/>
  <c r="W57" i="7"/>
  <c r="X57" i="7"/>
  <c r="Q54" i="7"/>
  <c r="O42" i="7"/>
  <c r="P42" i="7"/>
  <c r="W42" i="7"/>
  <c r="R39" i="7"/>
  <c r="Q40" i="7"/>
  <c r="X42" i="7"/>
  <c r="P27" i="7"/>
  <c r="W27" i="7"/>
  <c r="O27" i="7"/>
  <c r="X27" i="7"/>
  <c r="Q26" i="7"/>
  <c r="T24" i="7"/>
  <c r="R25" i="7"/>
  <c r="S25" i="7"/>
  <c r="Q9" i="7"/>
  <c r="BT2" i="3"/>
  <c r="BS2" i="3"/>
  <c r="BR2" i="3"/>
  <c r="BQ2" i="3"/>
  <c r="AJ120" i="4"/>
  <c r="AJ121" i="4"/>
  <c r="AJ119" i="4"/>
  <c r="AI119" i="4"/>
  <c r="AA119" i="4"/>
  <c r="AA120" i="4"/>
  <c r="AB118" i="4"/>
  <c r="AB119" i="4"/>
  <c r="AJ103" i="4"/>
  <c r="AJ104" i="4"/>
  <c r="AI103" i="4"/>
  <c r="AI104" i="4"/>
  <c r="AA103" i="4"/>
  <c r="AA104" i="4"/>
  <c r="AB102" i="4"/>
  <c r="AB103" i="4"/>
  <c r="AJ87" i="4"/>
  <c r="AJ88" i="4"/>
  <c r="AI87" i="4"/>
  <c r="AI88" i="4"/>
  <c r="AA87" i="4"/>
  <c r="AA88" i="4"/>
  <c r="AB86" i="4"/>
  <c r="AB87" i="4"/>
  <c r="AI72" i="4"/>
  <c r="AA72" i="4"/>
  <c r="AJ71" i="4"/>
  <c r="AJ72" i="4"/>
  <c r="AI71" i="4"/>
  <c r="AA71" i="4"/>
  <c r="AC70" i="4"/>
  <c r="AC71" i="4"/>
  <c r="AB70" i="4"/>
  <c r="AB71" i="4"/>
  <c r="AJ55" i="4"/>
  <c r="AJ56" i="4"/>
  <c r="AJ57" i="4"/>
  <c r="AJ58" i="4"/>
  <c r="AJ59" i="4"/>
  <c r="AJ60" i="4"/>
  <c r="AJ61" i="4"/>
  <c r="AJ62" i="4"/>
  <c r="AJ63" i="4"/>
  <c r="AI55" i="4"/>
  <c r="AI56" i="4"/>
  <c r="AI57" i="4"/>
  <c r="AI58" i="4"/>
  <c r="AI59" i="4"/>
  <c r="AI60" i="4"/>
  <c r="AI61" i="4"/>
  <c r="AI62" i="4"/>
  <c r="AI63" i="4"/>
  <c r="AA55" i="4"/>
  <c r="AA56" i="4"/>
  <c r="AA57" i="4"/>
  <c r="AA58" i="4"/>
  <c r="AA59" i="4"/>
  <c r="AA60" i="4"/>
  <c r="AA61" i="4"/>
  <c r="AA62" i="4"/>
  <c r="AA63" i="4"/>
  <c r="AB54" i="4"/>
  <c r="AB55" i="4"/>
  <c r="AB56" i="4"/>
  <c r="AB57" i="4"/>
  <c r="AB58" i="4"/>
  <c r="AB59" i="4"/>
  <c r="AB60" i="4"/>
  <c r="AB61" i="4"/>
  <c r="AB62" i="4"/>
  <c r="AB63" i="4"/>
  <c r="AJ39" i="4"/>
  <c r="AJ40" i="4"/>
  <c r="AJ41" i="4"/>
  <c r="AJ42" i="4"/>
  <c r="AJ43" i="4"/>
  <c r="AJ44" i="4"/>
  <c r="AJ45" i="4"/>
  <c r="AJ46" i="4"/>
  <c r="AJ47" i="4"/>
  <c r="AI39" i="4"/>
  <c r="AI40" i="4"/>
  <c r="AI41" i="4"/>
  <c r="AI42" i="4"/>
  <c r="AI43" i="4"/>
  <c r="AI44" i="4"/>
  <c r="AI45" i="4"/>
  <c r="AI46" i="4"/>
  <c r="AI47" i="4"/>
  <c r="AA39" i="4"/>
  <c r="AA40" i="4"/>
  <c r="AA41" i="4"/>
  <c r="AA42" i="4"/>
  <c r="AA43" i="4"/>
  <c r="AA44" i="4"/>
  <c r="AA45" i="4"/>
  <c r="AA46" i="4"/>
  <c r="AA47" i="4"/>
  <c r="AB38" i="4"/>
  <c r="AB39" i="4"/>
  <c r="AB40" i="4"/>
  <c r="AB41" i="4"/>
  <c r="AB42" i="4"/>
  <c r="AB43" i="4"/>
  <c r="AB44" i="4"/>
  <c r="AB45" i="4"/>
  <c r="AB46" i="4"/>
  <c r="AB47" i="4"/>
  <c r="AJ23" i="4"/>
  <c r="AJ24" i="4"/>
  <c r="AI23" i="4"/>
  <c r="AI24" i="4"/>
  <c r="AA23" i="4"/>
  <c r="AA24" i="4"/>
  <c r="AB22" i="4"/>
  <c r="AB23" i="4"/>
  <c r="AL4" i="4"/>
  <c r="AL5" i="4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232" i="4"/>
  <c r="AL233" i="4"/>
  <c r="AL234" i="4"/>
  <c r="AL235" i="4"/>
  <c r="AL236" i="4"/>
  <c r="AL237" i="4"/>
  <c r="AL238" i="4"/>
  <c r="AL239" i="4"/>
  <c r="AL240" i="4"/>
  <c r="AL241" i="4"/>
  <c r="AL242" i="4"/>
  <c r="AL243" i="4"/>
  <c r="AL244" i="4"/>
  <c r="AL245" i="4"/>
  <c r="AL246" i="4"/>
  <c r="AL247" i="4"/>
  <c r="AL248" i="4"/>
  <c r="AL249" i="4"/>
  <c r="AL250" i="4"/>
  <c r="AL251" i="4"/>
  <c r="AL252" i="4"/>
  <c r="AL253" i="4"/>
  <c r="AL254" i="4"/>
  <c r="AL255" i="4"/>
  <c r="AL256" i="4"/>
  <c r="AL257" i="4"/>
  <c r="AL258" i="4"/>
  <c r="AL259" i="4"/>
  <c r="AL260" i="4"/>
  <c r="AL261" i="4"/>
  <c r="AL262" i="4"/>
  <c r="AL263" i="4"/>
  <c r="AL264" i="4"/>
  <c r="AL265" i="4"/>
  <c r="AL266" i="4"/>
  <c r="AL267" i="4"/>
  <c r="AL268" i="4"/>
  <c r="AL269" i="4"/>
  <c r="AL270" i="4"/>
  <c r="AL271" i="4"/>
  <c r="AL272" i="4"/>
  <c r="AL273" i="4"/>
  <c r="AL274" i="4"/>
  <c r="AL275" i="4"/>
  <c r="AL276" i="4"/>
  <c r="AL277" i="4"/>
  <c r="AL278" i="4"/>
  <c r="AL279" i="4"/>
  <c r="AL280" i="4"/>
  <c r="AL281" i="4"/>
  <c r="AL282" i="4"/>
  <c r="AL283" i="4"/>
  <c r="AL284" i="4"/>
  <c r="AL285" i="4"/>
  <c r="AL286" i="4"/>
  <c r="AL287" i="4"/>
  <c r="AL288" i="4"/>
  <c r="AL289" i="4"/>
  <c r="AL290" i="4"/>
  <c r="AL291" i="4"/>
  <c r="AL292" i="4"/>
  <c r="AL293" i="4"/>
  <c r="AL294" i="4"/>
  <c r="AL295" i="4"/>
  <c r="AL296" i="4"/>
  <c r="AL297" i="4"/>
  <c r="AL298" i="4"/>
  <c r="AL299" i="4"/>
  <c r="AL300" i="4"/>
  <c r="AL301" i="4"/>
  <c r="AL302" i="4"/>
  <c r="AL303" i="4"/>
  <c r="AL304" i="4"/>
  <c r="AL305" i="4"/>
  <c r="AL306" i="4"/>
  <c r="AL307" i="4"/>
  <c r="AL308" i="4"/>
  <c r="AL309" i="4"/>
  <c r="AL310" i="4"/>
  <c r="AL311" i="4"/>
  <c r="AL312" i="4"/>
  <c r="AL313" i="4"/>
  <c r="AL314" i="4"/>
  <c r="AL315" i="4"/>
  <c r="AL316" i="4"/>
  <c r="AL317" i="4"/>
  <c r="AL318" i="4"/>
  <c r="AL319" i="4"/>
  <c r="AL320" i="4"/>
  <c r="AL321" i="4"/>
  <c r="AL322" i="4"/>
  <c r="AL323" i="4"/>
  <c r="AL324" i="4"/>
  <c r="AL325" i="4"/>
  <c r="AL326" i="4"/>
  <c r="AL327" i="4"/>
  <c r="AL328" i="4"/>
  <c r="AL329" i="4"/>
  <c r="AL330" i="4"/>
  <c r="AL331" i="4"/>
  <c r="AL461" i="4"/>
  <c r="AL462" i="4"/>
  <c r="AL463" i="4"/>
  <c r="AL464" i="4"/>
  <c r="AL465" i="4"/>
  <c r="AL466" i="4"/>
  <c r="AL467" i="4"/>
  <c r="AL468" i="4"/>
  <c r="AL469" i="4"/>
  <c r="AL470" i="4"/>
  <c r="AL471" i="4"/>
  <c r="AL472" i="4"/>
  <c r="AL473" i="4"/>
  <c r="AL474" i="4"/>
  <c r="AL475" i="4"/>
  <c r="AL476" i="4"/>
  <c r="AL477" i="4"/>
  <c r="AL478" i="4"/>
  <c r="AL479" i="4"/>
  <c r="AL480" i="4"/>
  <c r="AL481" i="4"/>
  <c r="AL482" i="4"/>
  <c r="AL483" i="4"/>
  <c r="AL484" i="4"/>
  <c r="AL485" i="4"/>
  <c r="AL486" i="4"/>
  <c r="AL487" i="4"/>
  <c r="AL488" i="4"/>
  <c r="AL489" i="4"/>
  <c r="AL490" i="4"/>
  <c r="AL491" i="4"/>
  <c r="AL492" i="4"/>
  <c r="AL493" i="4"/>
  <c r="AL494" i="4"/>
  <c r="AL495" i="4"/>
  <c r="AL496" i="4"/>
  <c r="AL497" i="4"/>
  <c r="AL498" i="4"/>
  <c r="AL499" i="4"/>
  <c r="AL500" i="4"/>
  <c r="AL501" i="4"/>
  <c r="AL502" i="4"/>
  <c r="AL503" i="4"/>
  <c r="AL504" i="4"/>
  <c r="AL505" i="4"/>
  <c r="AL506" i="4"/>
  <c r="AL507" i="4"/>
  <c r="AL508" i="4"/>
  <c r="AL509" i="4"/>
  <c r="AL510" i="4"/>
  <c r="AL511" i="4"/>
  <c r="AL512" i="4"/>
  <c r="AL513" i="4"/>
  <c r="AL514" i="4"/>
  <c r="AL515" i="4"/>
  <c r="AL516" i="4"/>
  <c r="AL517" i="4"/>
  <c r="AL518" i="4"/>
  <c r="AL519" i="4"/>
  <c r="AL520" i="4"/>
  <c r="AL521" i="4"/>
  <c r="AL522" i="4"/>
  <c r="AL523" i="4"/>
  <c r="AL524" i="4"/>
  <c r="AL525" i="4"/>
  <c r="AL526" i="4"/>
  <c r="AL527" i="4"/>
  <c r="AL528" i="4"/>
  <c r="AL529" i="4"/>
  <c r="AL530" i="4"/>
  <c r="AL531" i="4"/>
  <c r="AL532" i="4"/>
  <c r="AL533" i="4"/>
  <c r="AL534" i="4"/>
  <c r="AL535" i="4"/>
  <c r="AL536" i="4"/>
  <c r="AL537" i="4"/>
  <c r="AL538" i="4"/>
  <c r="AL539" i="4"/>
  <c r="AL540" i="4"/>
  <c r="AL541" i="4"/>
  <c r="AL542" i="4"/>
  <c r="AL543" i="4"/>
  <c r="AL544" i="4"/>
  <c r="AL545" i="4"/>
  <c r="AL546" i="4"/>
  <c r="AL547" i="4"/>
  <c r="AL548" i="4"/>
  <c r="AL549" i="4"/>
  <c r="AL550" i="4"/>
  <c r="AL551" i="4"/>
  <c r="AL552" i="4"/>
  <c r="AL553" i="4"/>
  <c r="AL554" i="4"/>
  <c r="AL555" i="4"/>
  <c r="AL556" i="4"/>
  <c r="AL557" i="4"/>
  <c r="AL558" i="4"/>
  <c r="AL559" i="4"/>
  <c r="AL560" i="4"/>
  <c r="AL690" i="4"/>
  <c r="AL691" i="4"/>
  <c r="AL692" i="4"/>
  <c r="AL693" i="4"/>
  <c r="AL694" i="4"/>
  <c r="AL695" i="4"/>
  <c r="AL696" i="4"/>
  <c r="AL697" i="4"/>
  <c r="AL698" i="4"/>
  <c r="AL699" i="4"/>
  <c r="AL700" i="4"/>
  <c r="AL701" i="4"/>
  <c r="AL702" i="4"/>
  <c r="AL703" i="4"/>
  <c r="AL704" i="4"/>
  <c r="AL705" i="4"/>
  <c r="AL706" i="4"/>
  <c r="AL707" i="4"/>
  <c r="AL708" i="4"/>
  <c r="AL709" i="4"/>
  <c r="AL710" i="4"/>
  <c r="AL711" i="4"/>
  <c r="AL712" i="4"/>
  <c r="AL713" i="4"/>
  <c r="AL714" i="4"/>
  <c r="AL715" i="4"/>
  <c r="AL716" i="4"/>
  <c r="AL717" i="4"/>
  <c r="AL718" i="4"/>
  <c r="AL719" i="4"/>
  <c r="AL720" i="4"/>
  <c r="AL721" i="4"/>
  <c r="AL722" i="4"/>
  <c r="AL723" i="4"/>
  <c r="AL724" i="4"/>
  <c r="AL725" i="4"/>
  <c r="AL726" i="4"/>
  <c r="AL727" i="4"/>
  <c r="AL728" i="4"/>
  <c r="AL729" i="4"/>
  <c r="AL730" i="4"/>
  <c r="AL731" i="4"/>
  <c r="AL732" i="4"/>
  <c r="AL733" i="4"/>
  <c r="AL734" i="4"/>
  <c r="AL735" i="4"/>
  <c r="AL736" i="4"/>
  <c r="AL737" i="4"/>
  <c r="AL738" i="4"/>
  <c r="AL739" i="4"/>
  <c r="AL740" i="4"/>
  <c r="AL741" i="4"/>
  <c r="AL742" i="4"/>
  <c r="AL743" i="4"/>
  <c r="AL744" i="4"/>
  <c r="AL745" i="4"/>
  <c r="AL746" i="4"/>
  <c r="AL747" i="4"/>
  <c r="AL748" i="4"/>
  <c r="AL749" i="4"/>
  <c r="AL750" i="4"/>
  <c r="AL751" i="4"/>
  <c r="AL752" i="4"/>
  <c r="AL753" i="4"/>
  <c r="AL754" i="4"/>
  <c r="AL755" i="4"/>
  <c r="AL756" i="4"/>
  <c r="AL757" i="4"/>
  <c r="AL758" i="4"/>
  <c r="AL759" i="4"/>
  <c r="AL760" i="4"/>
  <c r="AL761" i="4"/>
  <c r="AL762" i="4"/>
  <c r="AL763" i="4"/>
  <c r="AL764" i="4"/>
  <c r="AL765" i="4"/>
  <c r="AL766" i="4"/>
  <c r="AL767" i="4"/>
  <c r="AL768" i="4"/>
  <c r="AL769" i="4"/>
  <c r="AL770" i="4"/>
  <c r="AL771" i="4"/>
  <c r="AL772" i="4"/>
  <c r="AL773" i="4"/>
  <c r="AL774" i="4"/>
  <c r="AL775" i="4"/>
  <c r="AL776" i="4"/>
  <c r="AL777" i="4"/>
  <c r="AL778" i="4"/>
  <c r="AL779" i="4"/>
  <c r="AL780" i="4"/>
  <c r="AL781" i="4"/>
  <c r="AL782" i="4"/>
  <c r="AL783" i="4"/>
  <c r="AL784" i="4"/>
  <c r="AL785" i="4"/>
  <c r="AL786" i="4"/>
  <c r="AL787" i="4"/>
  <c r="AL788" i="4"/>
  <c r="AL789" i="4"/>
  <c r="AL919" i="4"/>
  <c r="AL920" i="4"/>
  <c r="AL921" i="4"/>
  <c r="AL922" i="4"/>
  <c r="AL923" i="4"/>
  <c r="AL924" i="4"/>
  <c r="AL925" i="4"/>
  <c r="AL926" i="4"/>
  <c r="AL927" i="4"/>
  <c r="AL928" i="4"/>
  <c r="AL929" i="4"/>
  <c r="AL930" i="4"/>
  <c r="AL931" i="4"/>
  <c r="AL932" i="4"/>
  <c r="AL933" i="4"/>
  <c r="AL934" i="4"/>
  <c r="AL935" i="4"/>
  <c r="AL936" i="4"/>
  <c r="AL937" i="4"/>
  <c r="AL938" i="4"/>
  <c r="AL939" i="4"/>
  <c r="AL940" i="4"/>
  <c r="AL941" i="4"/>
  <c r="AL942" i="4"/>
  <c r="AL943" i="4"/>
  <c r="AL944" i="4"/>
  <c r="AL945" i="4"/>
  <c r="AL946" i="4"/>
  <c r="AL947" i="4"/>
  <c r="AL948" i="4"/>
  <c r="AL949" i="4"/>
  <c r="AL950" i="4"/>
  <c r="AL951" i="4"/>
  <c r="AL952" i="4"/>
  <c r="AL953" i="4"/>
  <c r="AL954" i="4"/>
  <c r="AL955" i="4"/>
  <c r="AL956" i="4"/>
  <c r="AL957" i="4"/>
  <c r="AL958" i="4"/>
  <c r="AL959" i="4"/>
  <c r="AL960" i="4"/>
  <c r="AL961" i="4"/>
  <c r="AL962" i="4"/>
  <c r="AL963" i="4"/>
  <c r="AL964" i="4"/>
  <c r="AL965" i="4"/>
  <c r="AL966" i="4"/>
  <c r="AL967" i="4"/>
  <c r="AL968" i="4"/>
  <c r="AL969" i="4"/>
  <c r="AL970" i="4"/>
  <c r="AL971" i="4"/>
  <c r="AL972" i="4"/>
  <c r="AL973" i="4"/>
  <c r="AL974" i="4"/>
  <c r="AL975" i="4"/>
  <c r="AL976" i="4"/>
  <c r="AL977" i="4"/>
  <c r="AL978" i="4"/>
  <c r="AL979" i="4"/>
  <c r="AL980" i="4"/>
  <c r="AL981" i="4"/>
  <c r="AL982" i="4"/>
  <c r="AL983" i="4"/>
  <c r="AL984" i="4"/>
  <c r="AL985" i="4"/>
  <c r="AL986" i="4"/>
  <c r="AL987" i="4"/>
  <c r="AL988" i="4"/>
  <c r="AL989" i="4"/>
  <c r="AL990" i="4"/>
  <c r="AL991" i="4"/>
  <c r="AL992" i="4"/>
  <c r="AL993" i="4"/>
  <c r="AL994" i="4"/>
  <c r="AL995" i="4"/>
  <c r="AL996" i="4"/>
  <c r="AL997" i="4"/>
  <c r="AL998" i="4"/>
  <c r="AL999" i="4"/>
  <c r="AL1000" i="4"/>
  <c r="AL1001" i="4"/>
  <c r="AL1002" i="4"/>
  <c r="AL1003" i="4"/>
  <c r="AL1004" i="4"/>
  <c r="AL1005" i="4"/>
  <c r="AL1006" i="4"/>
  <c r="AL1007" i="4"/>
  <c r="AL1008" i="4"/>
  <c r="AL1009" i="4"/>
  <c r="AL1010" i="4"/>
  <c r="AL1011" i="4"/>
  <c r="AL1012" i="4"/>
  <c r="AL1013" i="4"/>
  <c r="AL1014" i="4"/>
  <c r="AL1015" i="4"/>
  <c r="AL1016" i="4"/>
  <c r="AL1017" i="4"/>
  <c r="AL1018" i="4"/>
  <c r="AL1148" i="4"/>
  <c r="AL1149" i="4"/>
  <c r="AL1150" i="4"/>
  <c r="AL1151" i="4"/>
  <c r="AL1152" i="4"/>
  <c r="AL1153" i="4"/>
  <c r="AL1154" i="4"/>
  <c r="AL1155" i="4"/>
  <c r="AL1156" i="4"/>
  <c r="AL1157" i="4"/>
  <c r="AL1158" i="4"/>
  <c r="AL1159" i="4"/>
  <c r="AL1160" i="4"/>
  <c r="AL1161" i="4"/>
  <c r="AL1162" i="4"/>
  <c r="AL1163" i="4"/>
  <c r="AL1164" i="4"/>
  <c r="AL1165" i="4"/>
  <c r="AL1166" i="4"/>
  <c r="AL1167" i="4"/>
  <c r="AL1168" i="4"/>
  <c r="AL1169" i="4"/>
  <c r="AL1170" i="4"/>
  <c r="AL1171" i="4"/>
  <c r="AL1172" i="4"/>
  <c r="AL1173" i="4"/>
  <c r="AL1174" i="4"/>
  <c r="AL1175" i="4"/>
  <c r="AL1176" i="4"/>
  <c r="AL1177" i="4"/>
  <c r="AL1178" i="4"/>
  <c r="AL1179" i="4"/>
  <c r="AL1180" i="4"/>
  <c r="AL1181" i="4"/>
  <c r="AL1182" i="4"/>
  <c r="AL1183" i="4"/>
  <c r="AL1184" i="4"/>
  <c r="AL1185" i="4"/>
  <c r="AL1186" i="4"/>
  <c r="AL1187" i="4"/>
  <c r="AL1188" i="4"/>
  <c r="AL1189" i="4"/>
  <c r="AL1190" i="4"/>
  <c r="AL1191" i="4"/>
  <c r="AL1192" i="4"/>
  <c r="AL1193" i="4"/>
  <c r="AL1194" i="4"/>
  <c r="AL1195" i="4"/>
  <c r="AL1196" i="4"/>
  <c r="AL1197" i="4"/>
  <c r="AL1198" i="4"/>
  <c r="AL1199" i="4"/>
  <c r="AL1200" i="4"/>
  <c r="AL1201" i="4"/>
  <c r="AL1202" i="4"/>
  <c r="AL1203" i="4"/>
  <c r="AL1204" i="4"/>
  <c r="AL1205" i="4"/>
  <c r="AL1206" i="4"/>
  <c r="AL1207" i="4"/>
  <c r="AL1208" i="4"/>
  <c r="AL1209" i="4"/>
  <c r="AL1210" i="4"/>
  <c r="AL1211" i="4"/>
  <c r="AL1212" i="4"/>
  <c r="AL1213" i="4"/>
  <c r="AL1214" i="4"/>
  <c r="AL1215" i="4"/>
  <c r="AL1216" i="4"/>
  <c r="AL1217" i="4"/>
  <c r="AL1218" i="4"/>
  <c r="AL1219" i="4"/>
  <c r="AL1220" i="4"/>
  <c r="AL1221" i="4"/>
  <c r="AL1222" i="4"/>
  <c r="AL1223" i="4"/>
  <c r="AL1224" i="4"/>
  <c r="AL1225" i="4"/>
  <c r="AL1226" i="4"/>
  <c r="AL1227" i="4"/>
  <c r="AL1228" i="4"/>
  <c r="AL1229" i="4"/>
  <c r="AL1230" i="4"/>
  <c r="AL1231" i="4"/>
  <c r="AL1232" i="4"/>
  <c r="AL1233" i="4"/>
  <c r="AL1234" i="4"/>
  <c r="AL1235" i="4"/>
  <c r="AL1236" i="4"/>
  <c r="AL1237" i="4"/>
  <c r="AL1238" i="4"/>
  <c r="AL1239" i="4"/>
  <c r="AL1240" i="4"/>
  <c r="AL1241" i="4"/>
  <c r="AL1242" i="4"/>
  <c r="AL1243" i="4"/>
  <c r="AL1244" i="4"/>
  <c r="AL1245" i="4"/>
  <c r="AL1246" i="4"/>
  <c r="AL1247" i="4"/>
  <c r="AL1377" i="4"/>
  <c r="AL1378" i="4"/>
  <c r="AL1379" i="4"/>
  <c r="AL1380" i="4"/>
  <c r="AL1381" i="4"/>
  <c r="AL1382" i="4"/>
  <c r="AL1383" i="4"/>
  <c r="AL1384" i="4"/>
  <c r="AL1385" i="4"/>
  <c r="AL1386" i="4"/>
  <c r="AL1387" i="4"/>
  <c r="AL1388" i="4"/>
  <c r="AL1389" i="4"/>
  <c r="AL1390" i="4"/>
  <c r="AL1391" i="4"/>
  <c r="AL1392" i="4"/>
  <c r="AL1393" i="4"/>
  <c r="AL1394" i="4"/>
  <c r="AL1395" i="4"/>
  <c r="AL1396" i="4"/>
  <c r="AL1397" i="4"/>
  <c r="AL1398" i="4"/>
  <c r="AL1399" i="4"/>
  <c r="AL1400" i="4"/>
  <c r="AL1401" i="4"/>
  <c r="AL1402" i="4"/>
  <c r="AL1403" i="4"/>
  <c r="AL1404" i="4"/>
  <c r="AL1405" i="4"/>
  <c r="AL1406" i="4"/>
  <c r="AL1407" i="4"/>
  <c r="AL1408" i="4"/>
  <c r="AL1409" i="4"/>
  <c r="AL1410" i="4"/>
  <c r="AL1411" i="4"/>
  <c r="AL1412" i="4"/>
  <c r="AL1413" i="4"/>
  <c r="AL1414" i="4"/>
  <c r="AL1415" i="4"/>
  <c r="AL1416" i="4"/>
  <c r="AL1417" i="4"/>
  <c r="AL1418" i="4"/>
  <c r="AL1419" i="4"/>
  <c r="AL1420" i="4"/>
  <c r="AL1421" i="4"/>
  <c r="AL1422" i="4"/>
  <c r="AL1423" i="4"/>
  <c r="AL1424" i="4"/>
  <c r="AL1425" i="4"/>
  <c r="AL1426" i="4"/>
  <c r="AL1427" i="4"/>
  <c r="AL1428" i="4"/>
  <c r="AL1429" i="4"/>
  <c r="AL1430" i="4"/>
  <c r="AL1431" i="4"/>
  <c r="AL1432" i="4"/>
  <c r="AL1433" i="4"/>
  <c r="AL1434" i="4"/>
  <c r="AL1435" i="4"/>
  <c r="AL1436" i="4"/>
  <c r="AL1437" i="4"/>
  <c r="AL1438" i="4"/>
  <c r="AL1439" i="4"/>
  <c r="AL1440" i="4"/>
  <c r="AL1441" i="4"/>
  <c r="AL1442" i="4"/>
  <c r="AL1443" i="4"/>
  <c r="AL1444" i="4"/>
  <c r="AL1445" i="4"/>
  <c r="AL1446" i="4"/>
  <c r="AL1447" i="4"/>
  <c r="AL1448" i="4"/>
  <c r="AL1449" i="4"/>
  <c r="AL1450" i="4"/>
  <c r="AL1451" i="4"/>
  <c r="AL1452" i="4"/>
  <c r="AL1453" i="4"/>
  <c r="AL1454" i="4"/>
  <c r="AL1455" i="4"/>
  <c r="AL1456" i="4"/>
  <c r="AL1457" i="4"/>
  <c r="AL1458" i="4"/>
  <c r="AL1459" i="4"/>
  <c r="AL1460" i="4"/>
  <c r="AL1461" i="4"/>
  <c r="AL1462" i="4"/>
  <c r="AL1463" i="4"/>
  <c r="AL1464" i="4"/>
  <c r="AL1465" i="4"/>
  <c r="AL1466" i="4"/>
  <c r="AL1467" i="4"/>
  <c r="AL1468" i="4"/>
  <c r="AL1469" i="4"/>
  <c r="AL1470" i="4"/>
  <c r="AL1471" i="4"/>
  <c r="AL1472" i="4"/>
  <c r="AL1473" i="4"/>
  <c r="AL1474" i="4"/>
  <c r="AL1475" i="4"/>
  <c r="AL1476" i="4"/>
  <c r="AL1606" i="4"/>
  <c r="AL1607" i="4"/>
  <c r="AL1608" i="4"/>
  <c r="AL1609" i="4"/>
  <c r="AL1610" i="4"/>
  <c r="AL1611" i="4"/>
  <c r="AL1612" i="4"/>
  <c r="AL1613" i="4"/>
  <c r="AL1614" i="4"/>
  <c r="AL1615" i="4"/>
  <c r="AL1616" i="4"/>
  <c r="AL1617" i="4"/>
  <c r="AL1618" i="4"/>
  <c r="AL1619" i="4"/>
  <c r="AL1620" i="4"/>
  <c r="AL1621" i="4"/>
  <c r="AL1622" i="4"/>
  <c r="AL1623" i="4"/>
  <c r="AL1624" i="4"/>
  <c r="AL1625" i="4"/>
  <c r="AL1626" i="4"/>
  <c r="AL1627" i="4"/>
  <c r="AL1628" i="4"/>
  <c r="AL1629" i="4"/>
  <c r="AL1630" i="4"/>
  <c r="AL1631" i="4"/>
  <c r="AL1632" i="4"/>
  <c r="AL1633" i="4"/>
  <c r="AL1634" i="4"/>
  <c r="AL1635" i="4"/>
  <c r="AL1636" i="4"/>
  <c r="AL1637" i="4"/>
  <c r="AL1638" i="4"/>
  <c r="AL1639" i="4"/>
  <c r="AL1640" i="4"/>
  <c r="AL1641" i="4"/>
  <c r="AL1642" i="4"/>
  <c r="AL1643" i="4"/>
  <c r="AL1644" i="4"/>
  <c r="AL1645" i="4"/>
  <c r="AL1646" i="4"/>
  <c r="AL1647" i="4"/>
  <c r="AL1648" i="4"/>
  <c r="AL1649" i="4"/>
  <c r="AL1650" i="4"/>
  <c r="AL1651" i="4"/>
  <c r="AL1652" i="4"/>
  <c r="AL1653" i="4"/>
  <c r="AL1654" i="4"/>
  <c r="AL1655" i="4"/>
  <c r="AL1656" i="4"/>
  <c r="AL1657" i="4"/>
  <c r="AL1658" i="4"/>
  <c r="AL1659" i="4"/>
  <c r="AL1660" i="4"/>
  <c r="AL1661" i="4"/>
  <c r="AL1662" i="4"/>
  <c r="AL1663" i="4"/>
  <c r="AL1664" i="4"/>
  <c r="AL1665" i="4"/>
  <c r="AL1666" i="4"/>
  <c r="AL1667" i="4"/>
  <c r="AL1668" i="4"/>
  <c r="AL1669" i="4"/>
  <c r="AL1670" i="4"/>
  <c r="AL1671" i="4"/>
  <c r="AL1672" i="4"/>
  <c r="AL1673" i="4"/>
  <c r="AL1674" i="4"/>
  <c r="AL1675" i="4"/>
  <c r="AL1676" i="4"/>
  <c r="AL1677" i="4"/>
  <c r="AL1678" i="4"/>
  <c r="AL1679" i="4"/>
  <c r="AL1680" i="4"/>
  <c r="AL1681" i="4"/>
  <c r="AL1682" i="4"/>
  <c r="AL1683" i="4"/>
  <c r="AL1684" i="4"/>
  <c r="AL1685" i="4"/>
  <c r="AL1686" i="4"/>
  <c r="AL1687" i="4"/>
  <c r="AL1688" i="4"/>
  <c r="AL1689" i="4"/>
  <c r="AL1690" i="4"/>
  <c r="AL1691" i="4"/>
  <c r="AL1692" i="4"/>
  <c r="AL1693" i="4"/>
  <c r="AL1694" i="4"/>
  <c r="AL1695" i="4"/>
  <c r="AL1696" i="4"/>
  <c r="AL1697" i="4"/>
  <c r="AL1698" i="4"/>
  <c r="AL1699" i="4"/>
  <c r="AL1700" i="4"/>
  <c r="AL1701" i="4"/>
  <c r="AL1702" i="4"/>
  <c r="AL1703" i="4"/>
  <c r="AL1704" i="4"/>
  <c r="AL1705" i="4"/>
  <c r="AA8" i="4"/>
  <c r="AB8" i="4"/>
  <c r="AC8" i="4"/>
  <c r="AD8" i="4"/>
  <c r="AD9" i="4"/>
  <c r="AD10" i="4"/>
  <c r="AD11" i="4"/>
  <c r="AD12" i="4"/>
  <c r="AD13" i="4"/>
  <c r="AD14" i="4"/>
  <c r="AD15" i="4"/>
  <c r="AE8" i="4"/>
  <c r="AE9" i="4"/>
  <c r="AE10" i="4"/>
  <c r="AE11" i="4"/>
  <c r="AE12" i="4"/>
  <c r="AE13" i="4"/>
  <c r="AE14" i="4"/>
  <c r="AE15" i="4"/>
  <c r="AF8" i="4"/>
  <c r="AG8" i="4"/>
  <c r="AH8" i="4"/>
  <c r="AH9" i="4"/>
  <c r="AH10" i="4"/>
  <c r="AH11" i="4"/>
  <c r="AH12" i="4"/>
  <c r="AH13" i="4"/>
  <c r="AH14" i="4"/>
  <c r="AH15" i="4"/>
  <c r="AI8" i="4"/>
  <c r="AJ8" i="4"/>
  <c r="AA9" i="4"/>
  <c r="AB9" i="4"/>
  <c r="AB10" i="4"/>
  <c r="AB11" i="4"/>
  <c r="AB12" i="4"/>
  <c r="AB13" i="4"/>
  <c r="AB14" i="4"/>
  <c r="AB15" i="4"/>
  <c r="AC9" i="4"/>
  <c r="AF9" i="4"/>
  <c r="AF10" i="4"/>
  <c r="AF11" i="4"/>
  <c r="AF12" i="4"/>
  <c r="AF13" i="4"/>
  <c r="AF14" i="4"/>
  <c r="AF15" i="4"/>
  <c r="AG9" i="4"/>
  <c r="AI9" i="4"/>
  <c r="AJ9" i="4"/>
  <c r="AJ10" i="4"/>
  <c r="AJ11" i="4"/>
  <c r="AJ12" i="4"/>
  <c r="AJ13" i="4"/>
  <c r="AJ14" i="4"/>
  <c r="AJ15" i="4"/>
  <c r="AA10" i="4"/>
  <c r="AC10" i="4"/>
  <c r="AG10" i="4"/>
  <c r="AI10" i="4"/>
  <c r="AA11" i="4"/>
  <c r="AC11" i="4"/>
  <c r="AG11" i="4"/>
  <c r="AI11" i="4"/>
  <c r="AA12" i="4"/>
  <c r="AC12" i="4"/>
  <c r="AG12" i="4"/>
  <c r="AI12" i="4"/>
  <c r="AA13" i="4"/>
  <c r="AC13" i="4"/>
  <c r="AG13" i="4"/>
  <c r="AI13" i="4"/>
  <c r="AA14" i="4"/>
  <c r="AC14" i="4"/>
  <c r="AG14" i="4"/>
  <c r="AI14" i="4"/>
  <c r="AA15" i="4"/>
  <c r="AC15" i="4"/>
  <c r="AG15" i="4"/>
  <c r="AI15" i="4"/>
  <c r="AB7" i="4"/>
  <c r="AC7" i="4"/>
  <c r="AD7" i="4"/>
  <c r="AE7" i="4"/>
  <c r="AF7" i="4"/>
  <c r="AG7" i="4"/>
  <c r="AH7" i="4"/>
  <c r="AI7" i="4"/>
  <c r="AJ7" i="4"/>
  <c r="AA7" i="4"/>
  <c r="AC6" i="4"/>
  <c r="AD6" i="4"/>
  <c r="AE6" i="4"/>
  <c r="AF6" i="4"/>
  <c r="AG6" i="4"/>
  <c r="AH6" i="4"/>
  <c r="AB6" i="4"/>
  <c r="X1205" i="7"/>
  <c r="Q1204" i="7"/>
  <c r="X1174" i="7"/>
  <c r="O1159" i="7"/>
  <c r="Q1187" i="7"/>
  <c r="R1186" i="7"/>
  <c r="W1145" i="7"/>
  <c r="W1085" i="7"/>
  <c r="P1068" i="7"/>
  <c r="O1085" i="7"/>
  <c r="O1100" i="7"/>
  <c r="P1113" i="7"/>
  <c r="W1100" i="7"/>
  <c r="Q1172" i="7"/>
  <c r="R1171" i="7"/>
  <c r="W1174" i="7"/>
  <c r="P1188" i="7"/>
  <c r="W1190" i="7"/>
  <c r="X1150" i="7"/>
  <c r="X1129" i="7"/>
  <c r="P1129" i="7"/>
  <c r="O1129" i="7"/>
  <c r="X1115" i="7"/>
  <c r="Q1142" i="7"/>
  <c r="R1141" i="7"/>
  <c r="R1097" i="7"/>
  <c r="S1096" i="7"/>
  <c r="Q1112" i="7"/>
  <c r="R1111" i="7"/>
  <c r="Q1098" i="7"/>
  <c r="Q1082" i="7"/>
  <c r="R1081" i="7"/>
  <c r="P1205" i="7"/>
  <c r="R1203" i="7"/>
  <c r="O1190" i="7"/>
  <c r="P1173" i="7"/>
  <c r="T1126" i="7"/>
  <c r="S1127" i="7"/>
  <c r="Q1128" i="7"/>
  <c r="O1071" i="7"/>
  <c r="P1143" i="7"/>
  <c r="P1100" i="7"/>
  <c r="W1116" i="7"/>
  <c r="X1101" i="7"/>
  <c r="P1083" i="7"/>
  <c r="X1071" i="7"/>
  <c r="S1202" i="7"/>
  <c r="T1201" i="7"/>
  <c r="W1159" i="7"/>
  <c r="P1158" i="7"/>
  <c r="O1174" i="7"/>
  <c r="Q1157" i="7"/>
  <c r="R1156" i="7"/>
  <c r="O1145" i="7"/>
  <c r="R1128" i="7"/>
  <c r="W1129" i="7"/>
  <c r="X1159" i="7"/>
  <c r="W1069" i="7"/>
  <c r="Q1067" i="7"/>
  <c r="R1066" i="7"/>
  <c r="X1023" i="7"/>
  <c r="Q992" i="7"/>
  <c r="O994" i="7"/>
  <c r="R992" i="7"/>
  <c r="R975" i="7"/>
  <c r="Q976" i="7"/>
  <c r="X981" i="7"/>
  <c r="X948" i="7"/>
  <c r="W979" i="7"/>
  <c r="P963" i="7"/>
  <c r="X934" i="7"/>
  <c r="O979" i="7"/>
  <c r="P932" i="7"/>
  <c r="P1053" i="7"/>
  <c r="S1051" i="7"/>
  <c r="T1050" i="7"/>
  <c r="P1023" i="7"/>
  <c r="P1008" i="7"/>
  <c r="R1006" i="7"/>
  <c r="S1005" i="7"/>
  <c r="Q961" i="7"/>
  <c r="R960" i="7"/>
  <c r="P948" i="7"/>
  <c r="O964" i="7"/>
  <c r="O935" i="7"/>
  <c r="W934" i="7"/>
  <c r="R915" i="7"/>
  <c r="Q916" i="7"/>
  <c r="W949" i="7"/>
  <c r="X919" i="7"/>
  <c r="O919" i="7"/>
  <c r="W1054" i="7"/>
  <c r="R1052" i="7"/>
  <c r="W1040" i="7"/>
  <c r="O1027" i="7"/>
  <c r="O1039" i="7"/>
  <c r="W1027" i="7"/>
  <c r="Q1007" i="7"/>
  <c r="X994" i="7"/>
  <c r="Q947" i="7"/>
  <c r="P994" i="7"/>
  <c r="P981" i="7"/>
  <c r="R946" i="7"/>
  <c r="S945" i="7"/>
  <c r="O949" i="7"/>
  <c r="W964" i="7"/>
  <c r="O1054" i="7"/>
  <c r="R1021" i="7"/>
  <c r="S1020" i="7"/>
  <c r="X1008" i="7"/>
  <c r="P1037" i="7"/>
  <c r="O1009" i="7"/>
  <c r="Q1052" i="7"/>
  <c r="X1054" i="7"/>
  <c r="Q1022" i="7"/>
  <c r="R1035" i="7"/>
  <c r="Q1036" i="7"/>
  <c r="W1008" i="7"/>
  <c r="S991" i="7"/>
  <c r="T990" i="7"/>
  <c r="W994" i="7"/>
  <c r="R930" i="7"/>
  <c r="Q931" i="7"/>
  <c r="X964" i="7"/>
  <c r="W919" i="7"/>
  <c r="P918" i="7"/>
  <c r="R886" i="7"/>
  <c r="P902" i="7"/>
  <c r="Q886" i="7"/>
  <c r="O877" i="7"/>
  <c r="R869" i="7"/>
  <c r="Q870" i="7"/>
  <c r="O843" i="7"/>
  <c r="P857" i="7"/>
  <c r="P841" i="7"/>
  <c r="W828" i="7"/>
  <c r="X843" i="7"/>
  <c r="X828" i="7"/>
  <c r="R780" i="7"/>
  <c r="S779" i="7"/>
  <c r="T765" i="7"/>
  <c r="U764" i="7"/>
  <c r="Q767" i="7"/>
  <c r="P798" i="7"/>
  <c r="X798" i="7"/>
  <c r="P768" i="7"/>
  <c r="X768" i="7"/>
  <c r="P888" i="7"/>
  <c r="X873" i="7"/>
  <c r="O812" i="7"/>
  <c r="Q825" i="7"/>
  <c r="R824" i="7"/>
  <c r="Q810" i="7"/>
  <c r="R809" i="7"/>
  <c r="O782" i="7"/>
  <c r="W903" i="7"/>
  <c r="W888" i="7"/>
  <c r="P871" i="7"/>
  <c r="W873" i="7"/>
  <c r="R855" i="7"/>
  <c r="S854" i="7"/>
  <c r="Q840" i="7"/>
  <c r="R839" i="7"/>
  <c r="P826" i="7"/>
  <c r="W843" i="7"/>
  <c r="X816" i="7"/>
  <c r="S796" i="7"/>
  <c r="O828" i="7"/>
  <c r="R766" i="7"/>
  <c r="Q797" i="7"/>
  <c r="X783" i="7"/>
  <c r="X903" i="7"/>
  <c r="S885" i="7"/>
  <c r="T884" i="7"/>
  <c r="O888" i="7"/>
  <c r="Q856" i="7"/>
  <c r="S766" i="7"/>
  <c r="R796" i="7"/>
  <c r="P781" i="7"/>
  <c r="R899" i="7"/>
  <c r="Q900" i="7"/>
  <c r="O903" i="7"/>
  <c r="X858" i="7"/>
  <c r="W812" i="7"/>
  <c r="P811" i="7"/>
  <c r="Q781" i="7"/>
  <c r="T795" i="7"/>
  <c r="U794" i="7"/>
  <c r="W782" i="7"/>
  <c r="W768" i="7"/>
  <c r="O798" i="7"/>
  <c r="W798" i="7"/>
  <c r="O768" i="7"/>
  <c r="X752" i="7"/>
  <c r="S734" i="7"/>
  <c r="T733" i="7"/>
  <c r="W737" i="7"/>
  <c r="R718" i="7"/>
  <c r="Q719" i="7"/>
  <c r="P690" i="7"/>
  <c r="R705" i="7"/>
  <c r="S675" i="7"/>
  <c r="Q706" i="7"/>
  <c r="X676" i="7"/>
  <c r="R658" i="7"/>
  <c r="Q659" i="7"/>
  <c r="S688" i="7"/>
  <c r="R689" i="7"/>
  <c r="P615" i="7"/>
  <c r="R735" i="7"/>
  <c r="P751" i="7"/>
  <c r="Q735" i="7"/>
  <c r="O727" i="7"/>
  <c r="P720" i="7"/>
  <c r="W726" i="7"/>
  <c r="P676" i="7"/>
  <c r="P660" i="7"/>
  <c r="Q645" i="7"/>
  <c r="X646" i="7"/>
  <c r="Q690" i="7"/>
  <c r="W646" i="7"/>
  <c r="Q630" i="7"/>
  <c r="X631" i="7"/>
  <c r="W752" i="7"/>
  <c r="P706" i="7"/>
  <c r="O707" i="7"/>
  <c r="W692" i="7"/>
  <c r="Q676" i="7"/>
  <c r="X706" i="7"/>
  <c r="R675" i="7"/>
  <c r="T643" i="7"/>
  <c r="S644" i="7"/>
  <c r="P646" i="7"/>
  <c r="O646" i="7"/>
  <c r="P631" i="7"/>
  <c r="S629" i="7"/>
  <c r="T628" i="7"/>
  <c r="R748" i="7"/>
  <c r="Q749" i="7"/>
  <c r="O752" i="7"/>
  <c r="P737" i="7"/>
  <c r="O737" i="7"/>
  <c r="W707" i="7"/>
  <c r="S704" i="7"/>
  <c r="T703" i="7"/>
  <c r="O692" i="7"/>
  <c r="U673" i="7"/>
  <c r="T674" i="7"/>
  <c r="R645" i="7"/>
  <c r="R613" i="7"/>
  <c r="Q614" i="7"/>
  <c r="R630" i="7"/>
  <c r="W601" i="7"/>
  <c r="P569" i="7"/>
  <c r="Q539" i="7"/>
  <c r="R540" i="7"/>
  <c r="R554" i="7"/>
  <c r="Q524" i="7"/>
  <c r="O526" i="7"/>
  <c r="X511" i="7"/>
  <c r="P496" i="7"/>
  <c r="R493" i="7"/>
  <c r="S492" i="7"/>
  <c r="S477" i="7"/>
  <c r="R478" i="7"/>
  <c r="Q599" i="7"/>
  <c r="X601" i="7"/>
  <c r="P601" i="7"/>
  <c r="Q570" i="7"/>
  <c r="P555" i="7"/>
  <c r="O556" i="7"/>
  <c r="W526" i="7"/>
  <c r="O541" i="7"/>
  <c r="P509" i="7"/>
  <c r="W481" i="7"/>
  <c r="O496" i="7"/>
  <c r="Q494" i="7"/>
  <c r="X467" i="7"/>
  <c r="Q479" i="7"/>
  <c r="S598" i="7"/>
  <c r="T597" i="7"/>
  <c r="O585" i="7"/>
  <c r="O571" i="7"/>
  <c r="W587" i="7"/>
  <c r="X572" i="7"/>
  <c r="X541" i="7"/>
  <c r="S538" i="7"/>
  <c r="T537" i="7"/>
  <c r="X556" i="7"/>
  <c r="W540" i="7"/>
  <c r="P524" i="7"/>
  <c r="X526" i="7"/>
  <c r="R508" i="7"/>
  <c r="S507" i="7"/>
  <c r="X496" i="7"/>
  <c r="W511" i="7"/>
  <c r="O511" i="7"/>
  <c r="O481" i="7"/>
  <c r="Q463" i="7"/>
  <c r="R462" i="7"/>
  <c r="P465" i="7"/>
  <c r="R599" i="7"/>
  <c r="P584" i="7"/>
  <c r="Q583" i="7"/>
  <c r="R582" i="7"/>
  <c r="O601" i="7"/>
  <c r="W571" i="7"/>
  <c r="S567" i="7"/>
  <c r="R568" i="7"/>
  <c r="Q554" i="7"/>
  <c r="W556" i="7"/>
  <c r="S553" i="7"/>
  <c r="T552" i="7"/>
  <c r="P541" i="7"/>
  <c r="R523" i="7"/>
  <c r="S522" i="7"/>
  <c r="Q509" i="7"/>
  <c r="P479" i="7"/>
  <c r="W496" i="7"/>
  <c r="R433" i="7"/>
  <c r="Q402" i="7"/>
  <c r="R401" i="7"/>
  <c r="Q374" i="7"/>
  <c r="W362" i="7"/>
  <c r="O330" i="7"/>
  <c r="X315" i="7"/>
  <c r="O450" i="7"/>
  <c r="O435" i="7"/>
  <c r="P420" i="7"/>
  <c r="O405" i="7"/>
  <c r="Q387" i="7"/>
  <c r="R386" i="7"/>
  <c r="X405" i="7"/>
  <c r="R372" i="7"/>
  <c r="S371" i="7"/>
  <c r="X390" i="7"/>
  <c r="X345" i="7"/>
  <c r="P360" i="7"/>
  <c r="R357" i="7"/>
  <c r="S356" i="7"/>
  <c r="R328" i="7"/>
  <c r="W315" i="7"/>
  <c r="O315" i="7"/>
  <c r="X330" i="7"/>
  <c r="P449" i="7"/>
  <c r="W436" i="7"/>
  <c r="Q417" i="7"/>
  <c r="R416" i="7"/>
  <c r="S433" i="7"/>
  <c r="W390" i="7"/>
  <c r="R446" i="7"/>
  <c r="Q447" i="7"/>
  <c r="X420" i="7"/>
  <c r="W421" i="7"/>
  <c r="O390" i="7"/>
  <c r="P389" i="7"/>
  <c r="X376" i="7"/>
  <c r="O363" i="7"/>
  <c r="S342" i="7"/>
  <c r="T341" i="7"/>
  <c r="R312" i="7"/>
  <c r="S311" i="7"/>
  <c r="P314" i="7"/>
  <c r="O345" i="7"/>
  <c r="W345" i="7"/>
  <c r="W330" i="7"/>
  <c r="W450" i="7"/>
  <c r="R344" i="7"/>
  <c r="Q358" i="7"/>
  <c r="P344" i="7"/>
  <c r="Q330" i="7"/>
  <c r="X450" i="7"/>
  <c r="P435" i="7"/>
  <c r="T432" i="7"/>
  <c r="U431" i="7"/>
  <c r="P403" i="7"/>
  <c r="O419" i="7"/>
  <c r="W405" i="7"/>
  <c r="P373" i="7"/>
  <c r="Q343" i="7"/>
  <c r="X360" i="7"/>
  <c r="Q313" i="7"/>
  <c r="S327" i="7"/>
  <c r="T326" i="7"/>
  <c r="P329" i="7"/>
  <c r="P298" i="7"/>
  <c r="Q283" i="7"/>
  <c r="P283" i="7"/>
  <c r="O224" i="7"/>
  <c r="T205" i="7"/>
  <c r="S206" i="7"/>
  <c r="P208" i="7"/>
  <c r="X195" i="7"/>
  <c r="O194" i="7"/>
  <c r="S177" i="7"/>
  <c r="W194" i="7"/>
  <c r="Q179" i="7"/>
  <c r="T295" i="7"/>
  <c r="S296" i="7"/>
  <c r="W299" i="7"/>
  <c r="U280" i="7"/>
  <c r="T281" i="7"/>
  <c r="O285" i="7"/>
  <c r="P252" i="7"/>
  <c r="R251" i="7"/>
  <c r="S250" i="7"/>
  <c r="R236" i="7"/>
  <c r="S235" i="7"/>
  <c r="R265" i="7"/>
  <c r="Q266" i="7"/>
  <c r="O270" i="7"/>
  <c r="R207" i="7"/>
  <c r="O209" i="7"/>
  <c r="P162" i="7"/>
  <c r="Q191" i="7"/>
  <c r="R190" i="7"/>
  <c r="P238" i="7"/>
  <c r="W269" i="7"/>
  <c r="X238" i="7"/>
  <c r="Q238" i="7"/>
  <c r="W179" i="7"/>
  <c r="R297" i="7"/>
  <c r="S282" i="7"/>
  <c r="X270" i="7"/>
  <c r="Q252" i="7"/>
  <c r="P267" i="7"/>
  <c r="W255" i="7"/>
  <c r="Q221" i="7"/>
  <c r="R220" i="7"/>
  <c r="Q207" i="7"/>
  <c r="P178" i="7"/>
  <c r="W209" i="7"/>
  <c r="P192" i="7"/>
  <c r="W164" i="7"/>
  <c r="O165" i="7"/>
  <c r="T178" i="7"/>
  <c r="W224" i="7"/>
  <c r="X179" i="7"/>
  <c r="O179" i="7"/>
  <c r="Q297" i="7"/>
  <c r="X298" i="7"/>
  <c r="O299" i="7"/>
  <c r="R282" i="7"/>
  <c r="X254" i="7"/>
  <c r="W285" i="7"/>
  <c r="O253" i="7"/>
  <c r="P222" i="7"/>
  <c r="X208" i="7"/>
  <c r="U176" i="7"/>
  <c r="V175" i="7"/>
  <c r="Q161" i="7"/>
  <c r="R160" i="7"/>
  <c r="R144" i="7"/>
  <c r="Q145" i="7"/>
  <c r="X148" i="7"/>
  <c r="O148" i="7"/>
  <c r="W148" i="7"/>
  <c r="P147" i="7"/>
  <c r="R129" i="7"/>
  <c r="Q130" i="7"/>
  <c r="X133" i="7"/>
  <c r="O133" i="7"/>
  <c r="W133" i="7"/>
  <c r="P132" i="7"/>
  <c r="R114" i="7"/>
  <c r="Q115" i="7"/>
  <c r="X118" i="7"/>
  <c r="O118" i="7"/>
  <c r="W118" i="7"/>
  <c r="P117" i="7"/>
  <c r="X103" i="7"/>
  <c r="R99" i="7"/>
  <c r="Q100" i="7"/>
  <c r="P101" i="7"/>
  <c r="R84" i="7"/>
  <c r="Q85" i="7"/>
  <c r="X88" i="7"/>
  <c r="O88" i="7"/>
  <c r="W88" i="7"/>
  <c r="P87" i="7"/>
  <c r="R69" i="7"/>
  <c r="Q70" i="7"/>
  <c r="X73" i="7"/>
  <c r="O73" i="7"/>
  <c r="W73" i="7"/>
  <c r="P72" i="7"/>
  <c r="R54" i="7"/>
  <c r="Q55" i="7"/>
  <c r="X58" i="7"/>
  <c r="O58" i="7"/>
  <c r="W58" i="7"/>
  <c r="P57" i="7"/>
  <c r="R40" i="7"/>
  <c r="S39" i="7"/>
  <c r="P43" i="7"/>
  <c r="X43" i="7"/>
  <c r="Q41" i="7"/>
  <c r="W43" i="7"/>
  <c r="O43" i="7"/>
  <c r="X28" i="7"/>
  <c r="W28" i="7"/>
  <c r="S26" i="7"/>
  <c r="T25" i="7"/>
  <c r="U24" i="7"/>
  <c r="R26" i="7"/>
  <c r="Q27" i="7"/>
  <c r="O28" i="7"/>
  <c r="P28" i="7"/>
  <c r="R9" i="7"/>
  <c r="Q10" i="7"/>
  <c r="Q11" i="7"/>
  <c r="Q12" i="7"/>
  <c r="Q13" i="7"/>
  <c r="Q14" i="7"/>
  <c r="Q15" i="7"/>
  <c r="Q16" i="7"/>
  <c r="Q17" i="7"/>
  <c r="Q18" i="7"/>
  <c r="AJ122" i="4"/>
  <c r="AA121" i="4"/>
  <c r="AB120" i="4"/>
  <c r="AC118" i="4"/>
  <c r="AI120" i="4"/>
  <c r="AB104" i="4"/>
  <c r="AA105" i="4"/>
  <c r="AI105" i="4"/>
  <c r="AJ105" i="4"/>
  <c r="AC102" i="4"/>
  <c r="AB88" i="4"/>
  <c r="AA89" i="4"/>
  <c r="AI89" i="4"/>
  <c r="AJ89" i="4"/>
  <c r="AC86" i="4"/>
  <c r="AB72" i="4"/>
  <c r="AJ73" i="4"/>
  <c r="AC72" i="4"/>
  <c r="AD70" i="4"/>
  <c r="AA73" i="4"/>
  <c r="AI73" i="4"/>
  <c r="AC54" i="4"/>
  <c r="AC38" i="4"/>
  <c r="AB24" i="4"/>
  <c r="AA25" i="4"/>
  <c r="AI25" i="4"/>
  <c r="AJ25" i="4"/>
  <c r="AC22" i="4"/>
  <c r="AL3" i="4"/>
  <c r="AU1684" i="3"/>
  <c r="AU1455" i="3"/>
  <c r="AU1456" i="3"/>
  <c r="AU1226" i="3"/>
  <c r="AU997" i="3"/>
  <c r="AU768" i="3"/>
  <c r="AU539" i="3"/>
  <c r="AU310" i="3"/>
  <c r="AU81" i="3"/>
  <c r="R116" i="3"/>
  <c r="AN1626" i="3"/>
  <c r="AM1626" i="3"/>
  <c r="AL1626" i="3"/>
  <c r="AK1626" i="3"/>
  <c r="AJ1626" i="3"/>
  <c r="AI1626" i="3"/>
  <c r="AH1626" i="3"/>
  <c r="AG1626" i="3"/>
  <c r="AF1626" i="3"/>
  <c r="AE1626" i="3"/>
  <c r="AD1626" i="3"/>
  <c r="AC1626" i="3"/>
  <c r="AB1626" i="3"/>
  <c r="AA1626" i="3"/>
  <c r="Z1626" i="3"/>
  <c r="Y1626" i="3"/>
  <c r="X1626" i="3"/>
  <c r="W1626" i="3"/>
  <c r="V1626" i="3"/>
  <c r="U1626" i="3"/>
  <c r="AN1625" i="3"/>
  <c r="AM1625" i="3"/>
  <c r="AL1625" i="3"/>
  <c r="AK1625" i="3"/>
  <c r="AJ1625" i="3"/>
  <c r="AI1625" i="3"/>
  <c r="AH1625" i="3"/>
  <c r="AG1625" i="3"/>
  <c r="AF1625" i="3"/>
  <c r="AE1625" i="3"/>
  <c r="AD1625" i="3"/>
  <c r="AC1625" i="3"/>
  <c r="AB1625" i="3"/>
  <c r="AA1625" i="3"/>
  <c r="Z1625" i="3"/>
  <c r="Y1625" i="3"/>
  <c r="X1625" i="3"/>
  <c r="W1625" i="3"/>
  <c r="V1625" i="3"/>
  <c r="U1625" i="3"/>
  <c r="AN1624" i="3"/>
  <c r="AM1624" i="3"/>
  <c r="AL1624" i="3"/>
  <c r="AK1624" i="3"/>
  <c r="AJ1624" i="3"/>
  <c r="AI1624" i="3"/>
  <c r="AH1624" i="3"/>
  <c r="AG1624" i="3"/>
  <c r="AF1624" i="3"/>
  <c r="AE1624" i="3"/>
  <c r="AD1624" i="3"/>
  <c r="AC1624" i="3"/>
  <c r="AB1624" i="3"/>
  <c r="AA1624" i="3"/>
  <c r="Z1624" i="3"/>
  <c r="Y1624" i="3"/>
  <c r="X1624" i="3"/>
  <c r="W1624" i="3"/>
  <c r="V1624" i="3"/>
  <c r="U1624" i="3"/>
  <c r="AN1623" i="3"/>
  <c r="AM1623" i="3"/>
  <c r="AL1623" i="3"/>
  <c r="AK1623" i="3"/>
  <c r="AJ1623" i="3"/>
  <c r="AI1623" i="3"/>
  <c r="AH1623" i="3"/>
  <c r="AG1623" i="3"/>
  <c r="AF1623" i="3"/>
  <c r="AE1623" i="3"/>
  <c r="AD1623" i="3"/>
  <c r="AC1623" i="3"/>
  <c r="AB1623" i="3"/>
  <c r="AA1623" i="3"/>
  <c r="Z1623" i="3"/>
  <c r="Y1623" i="3"/>
  <c r="X1623" i="3"/>
  <c r="W1623" i="3"/>
  <c r="V1623" i="3"/>
  <c r="U1623" i="3"/>
  <c r="AN1622" i="3"/>
  <c r="AM1622" i="3"/>
  <c r="AL1622" i="3"/>
  <c r="AK1622" i="3"/>
  <c r="AJ1622" i="3"/>
  <c r="AI1622" i="3"/>
  <c r="AH1622" i="3"/>
  <c r="AG1622" i="3"/>
  <c r="AF1622" i="3"/>
  <c r="AE1622" i="3"/>
  <c r="AD1622" i="3"/>
  <c r="AC1622" i="3"/>
  <c r="AB1622" i="3"/>
  <c r="AA1622" i="3"/>
  <c r="Z1622" i="3"/>
  <c r="Y1622" i="3"/>
  <c r="X1622" i="3"/>
  <c r="W1622" i="3"/>
  <c r="V1622" i="3"/>
  <c r="U1622" i="3"/>
  <c r="AN1621" i="3"/>
  <c r="AM1621" i="3"/>
  <c r="AL1621" i="3"/>
  <c r="AK1621" i="3"/>
  <c r="AJ1621" i="3"/>
  <c r="AI1621" i="3"/>
  <c r="AH1621" i="3"/>
  <c r="AG1621" i="3"/>
  <c r="AF1621" i="3"/>
  <c r="AE1621" i="3"/>
  <c r="AD1621" i="3"/>
  <c r="AC1621" i="3"/>
  <c r="AB1621" i="3"/>
  <c r="AA1621" i="3"/>
  <c r="Z1621" i="3"/>
  <c r="Y1621" i="3"/>
  <c r="X1621" i="3"/>
  <c r="W1621" i="3"/>
  <c r="V1621" i="3"/>
  <c r="U1621" i="3"/>
  <c r="AN1620" i="3"/>
  <c r="AM1620" i="3"/>
  <c r="AL1620" i="3"/>
  <c r="AK1620" i="3"/>
  <c r="AJ1620" i="3"/>
  <c r="AI1620" i="3"/>
  <c r="AH1620" i="3"/>
  <c r="AG1620" i="3"/>
  <c r="AF1620" i="3"/>
  <c r="AE1620" i="3"/>
  <c r="AD1620" i="3"/>
  <c r="AC1620" i="3"/>
  <c r="AB1620" i="3"/>
  <c r="AA1620" i="3"/>
  <c r="Z1620" i="3"/>
  <c r="Y1620" i="3"/>
  <c r="X1620" i="3"/>
  <c r="W1620" i="3"/>
  <c r="V1620" i="3"/>
  <c r="U1620" i="3"/>
  <c r="AN1619" i="3"/>
  <c r="AM1619" i="3"/>
  <c r="AL1619" i="3"/>
  <c r="AK1619" i="3"/>
  <c r="AJ1619" i="3"/>
  <c r="AI1619" i="3"/>
  <c r="AH1619" i="3"/>
  <c r="AG1619" i="3"/>
  <c r="AF1619" i="3"/>
  <c r="AE1619" i="3"/>
  <c r="AD1619" i="3"/>
  <c r="AC1619" i="3"/>
  <c r="AB1619" i="3"/>
  <c r="AA1619" i="3"/>
  <c r="Z1619" i="3"/>
  <c r="Y1619" i="3"/>
  <c r="X1619" i="3"/>
  <c r="W1619" i="3"/>
  <c r="V1619" i="3"/>
  <c r="U1619" i="3"/>
  <c r="AN1618" i="3"/>
  <c r="AM1618" i="3"/>
  <c r="AL1618" i="3"/>
  <c r="AK1618" i="3"/>
  <c r="AJ1618" i="3"/>
  <c r="AI1618" i="3"/>
  <c r="AH1618" i="3"/>
  <c r="AG1618" i="3"/>
  <c r="AF1618" i="3"/>
  <c r="AE1618" i="3"/>
  <c r="AD1618" i="3"/>
  <c r="AC1618" i="3"/>
  <c r="AB1618" i="3"/>
  <c r="AA1618" i="3"/>
  <c r="Z1618" i="3"/>
  <c r="Y1618" i="3"/>
  <c r="X1618" i="3"/>
  <c r="W1618" i="3"/>
  <c r="V1618" i="3"/>
  <c r="U1618" i="3"/>
  <c r="AN1617" i="3"/>
  <c r="AM1617" i="3"/>
  <c r="AL1617" i="3"/>
  <c r="AK1617" i="3"/>
  <c r="AJ1617" i="3"/>
  <c r="AI1617" i="3"/>
  <c r="AH1617" i="3"/>
  <c r="AG1617" i="3"/>
  <c r="AF1617" i="3"/>
  <c r="AE1617" i="3"/>
  <c r="AD1617" i="3"/>
  <c r="AC1617" i="3"/>
  <c r="AB1617" i="3"/>
  <c r="AA1617" i="3"/>
  <c r="Z1617" i="3"/>
  <c r="Y1617" i="3"/>
  <c r="X1617" i="3"/>
  <c r="W1617" i="3"/>
  <c r="V1617" i="3"/>
  <c r="U1617" i="3"/>
  <c r="AN1616" i="3"/>
  <c r="AM1616" i="3"/>
  <c r="AL1616" i="3"/>
  <c r="AK1616" i="3"/>
  <c r="AJ1616" i="3"/>
  <c r="AI1616" i="3"/>
  <c r="AH1616" i="3"/>
  <c r="AG1616" i="3"/>
  <c r="AF1616" i="3"/>
  <c r="AE1616" i="3"/>
  <c r="AD1616" i="3"/>
  <c r="AC1616" i="3"/>
  <c r="AB1616" i="3"/>
  <c r="AA1616" i="3"/>
  <c r="Z1616" i="3"/>
  <c r="Y1616" i="3"/>
  <c r="X1616" i="3"/>
  <c r="W1616" i="3"/>
  <c r="V1616" i="3"/>
  <c r="U1616" i="3"/>
  <c r="AN1615" i="3"/>
  <c r="AM1615" i="3"/>
  <c r="AL1615" i="3"/>
  <c r="AK1615" i="3"/>
  <c r="AJ1615" i="3"/>
  <c r="AI1615" i="3"/>
  <c r="AH1615" i="3"/>
  <c r="AG1615" i="3"/>
  <c r="AF1615" i="3"/>
  <c r="AE1615" i="3"/>
  <c r="AD1615" i="3"/>
  <c r="AC1615" i="3"/>
  <c r="AB1615" i="3"/>
  <c r="AA1615" i="3"/>
  <c r="Z1615" i="3"/>
  <c r="Y1615" i="3"/>
  <c r="X1615" i="3"/>
  <c r="W1615" i="3"/>
  <c r="V1615" i="3"/>
  <c r="U1615" i="3"/>
  <c r="AN1614" i="3"/>
  <c r="AM1614" i="3"/>
  <c r="AL1614" i="3"/>
  <c r="AK1614" i="3"/>
  <c r="AJ1614" i="3"/>
  <c r="AI1614" i="3"/>
  <c r="AH1614" i="3"/>
  <c r="AG1614" i="3"/>
  <c r="AF1614" i="3"/>
  <c r="AE1614" i="3"/>
  <c r="AD1614" i="3"/>
  <c r="AC1614" i="3"/>
  <c r="AB1614" i="3"/>
  <c r="AA1614" i="3"/>
  <c r="Z1614" i="3"/>
  <c r="Y1614" i="3"/>
  <c r="X1614" i="3"/>
  <c r="W1614" i="3"/>
  <c r="V1614" i="3"/>
  <c r="U1614" i="3"/>
  <c r="AN1613" i="3"/>
  <c r="AM1613" i="3"/>
  <c r="AL1613" i="3"/>
  <c r="AK1613" i="3"/>
  <c r="AJ1613" i="3"/>
  <c r="AI1613" i="3"/>
  <c r="AH1613" i="3"/>
  <c r="AG1613" i="3"/>
  <c r="AF1613" i="3"/>
  <c r="AE1613" i="3"/>
  <c r="AD1613" i="3"/>
  <c r="AC1613" i="3"/>
  <c r="AB1613" i="3"/>
  <c r="AA1613" i="3"/>
  <c r="Z1613" i="3"/>
  <c r="Y1613" i="3"/>
  <c r="X1613" i="3"/>
  <c r="W1613" i="3"/>
  <c r="V1613" i="3"/>
  <c r="U1613" i="3"/>
  <c r="AN1612" i="3"/>
  <c r="AM1612" i="3"/>
  <c r="AL1612" i="3"/>
  <c r="AK1612" i="3"/>
  <c r="AJ1612" i="3"/>
  <c r="AI1612" i="3"/>
  <c r="AH1612" i="3"/>
  <c r="AG1612" i="3"/>
  <c r="AF1612" i="3"/>
  <c r="AE1612" i="3"/>
  <c r="AD1612" i="3"/>
  <c r="AC1612" i="3"/>
  <c r="AB1612" i="3"/>
  <c r="AA1612" i="3"/>
  <c r="Z1612" i="3"/>
  <c r="Y1612" i="3"/>
  <c r="X1612" i="3"/>
  <c r="W1612" i="3"/>
  <c r="V1612" i="3"/>
  <c r="U1612" i="3"/>
  <c r="AN1611" i="3"/>
  <c r="AM1611" i="3"/>
  <c r="AL1611" i="3"/>
  <c r="AK1611" i="3"/>
  <c r="AJ1611" i="3"/>
  <c r="AI1611" i="3"/>
  <c r="AH1611" i="3"/>
  <c r="AG1611" i="3"/>
  <c r="AF1611" i="3"/>
  <c r="AE1611" i="3"/>
  <c r="AD1611" i="3"/>
  <c r="AC1611" i="3"/>
  <c r="AB1611" i="3"/>
  <c r="AA1611" i="3"/>
  <c r="Z1611" i="3"/>
  <c r="Y1611" i="3"/>
  <c r="X1611" i="3"/>
  <c r="W1611" i="3"/>
  <c r="V1611" i="3"/>
  <c r="U1611" i="3"/>
  <c r="AN1610" i="3"/>
  <c r="AM1610" i="3"/>
  <c r="AL1610" i="3"/>
  <c r="AK1610" i="3"/>
  <c r="AJ1610" i="3"/>
  <c r="AI1610" i="3"/>
  <c r="AH1610" i="3"/>
  <c r="AG1610" i="3"/>
  <c r="AF1610" i="3"/>
  <c r="AE1610" i="3"/>
  <c r="AD1610" i="3"/>
  <c r="AC1610" i="3"/>
  <c r="AB1610" i="3"/>
  <c r="AA1610" i="3"/>
  <c r="Z1610" i="3"/>
  <c r="Y1610" i="3"/>
  <c r="X1610" i="3"/>
  <c r="W1610" i="3"/>
  <c r="V1610" i="3"/>
  <c r="U1610" i="3"/>
  <c r="AN1609" i="3"/>
  <c r="AM1609" i="3"/>
  <c r="AL1609" i="3"/>
  <c r="AK1609" i="3"/>
  <c r="AJ1609" i="3"/>
  <c r="AI1609" i="3"/>
  <c r="AH1609" i="3"/>
  <c r="AG1609" i="3"/>
  <c r="AF1609" i="3"/>
  <c r="AE1609" i="3"/>
  <c r="AD1609" i="3"/>
  <c r="AC1609" i="3"/>
  <c r="AB1609" i="3"/>
  <c r="AA1609" i="3"/>
  <c r="Z1609" i="3"/>
  <c r="Y1609" i="3"/>
  <c r="X1609" i="3"/>
  <c r="W1609" i="3"/>
  <c r="V1609" i="3"/>
  <c r="U1609" i="3"/>
  <c r="AN1608" i="3"/>
  <c r="AM1608" i="3"/>
  <c r="AL1608" i="3"/>
  <c r="AK1608" i="3"/>
  <c r="AJ1608" i="3"/>
  <c r="AI1608" i="3"/>
  <c r="AH1608" i="3"/>
  <c r="AG1608" i="3"/>
  <c r="AF1608" i="3"/>
  <c r="AE1608" i="3"/>
  <c r="AD1608" i="3"/>
  <c r="AC1608" i="3"/>
  <c r="AB1608" i="3"/>
  <c r="AA1608" i="3"/>
  <c r="Z1608" i="3"/>
  <c r="Y1608" i="3"/>
  <c r="X1608" i="3"/>
  <c r="W1608" i="3"/>
  <c r="V1608" i="3"/>
  <c r="U1608" i="3"/>
  <c r="AN1607" i="3"/>
  <c r="AM1607" i="3"/>
  <c r="AL1607" i="3"/>
  <c r="AK1607" i="3"/>
  <c r="AJ1607" i="3"/>
  <c r="AI1607" i="3"/>
  <c r="AH1607" i="3"/>
  <c r="AG1607" i="3"/>
  <c r="AF1607" i="3"/>
  <c r="AE1607" i="3"/>
  <c r="AD1607" i="3"/>
  <c r="AC1607" i="3"/>
  <c r="AB1607" i="3"/>
  <c r="AA1607" i="3"/>
  <c r="Z1607" i="3"/>
  <c r="Y1607" i="3"/>
  <c r="X1607" i="3"/>
  <c r="W1607" i="3"/>
  <c r="V1607" i="3"/>
  <c r="U1607" i="3"/>
  <c r="AN1606" i="3"/>
  <c r="AM1606" i="3"/>
  <c r="AL1606" i="3"/>
  <c r="AK1606" i="3"/>
  <c r="AJ1606" i="3"/>
  <c r="AI1606" i="3"/>
  <c r="AH1606" i="3"/>
  <c r="AG1606" i="3"/>
  <c r="AF1606" i="3"/>
  <c r="AE1606" i="3"/>
  <c r="AD1606" i="3"/>
  <c r="AC1606" i="3"/>
  <c r="AB1606" i="3"/>
  <c r="AA1606" i="3"/>
  <c r="Z1606" i="3"/>
  <c r="Y1606" i="3"/>
  <c r="X1606" i="3"/>
  <c r="W1606" i="3"/>
  <c r="V1606" i="3"/>
  <c r="U1606" i="3"/>
  <c r="AN1397" i="3"/>
  <c r="AM1397" i="3"/>
  <c r="AL1397" i="3"/>
  <c r="AK1397" i="3"/>
  <c r="AJ1397" i="3"/>
  <c r="AI1397" i="3"/>
  <c r="AH1397" i="3"/>
  <c r="AG1397" i="3"/>
  <c r="AF1397" i="3"/>
  <c r="AE1397" i="3"/>
  <c r="AD1397" i="3"/>
  <c r="AC1397" i="3"/>
  <c r="AB1397" i="3"/>
  <c r="AA1397" i="3"/>
  <c r="Z1397" i="3"/>
  <c r="Y1397" i="3"/>
  <c r="X1397" i="3"/>
  <c r="W1397" i="3"/>
  <c r="V1397" i="3"/>
  <c r="U1397" i="3"/>
  <c r="AN1396" i="3"/>
  <c r="AM1396" i="3"/>
  <c r="AL1396" i="3"/>
  <c r="AK1396" i="3"/>
  <c r="AJ1396" i="3"/>
  <c r="AI1396" i="3"/>
  <c r="AH1396" i="3"/>
  <c r="AG1396" i="3"/>
  <c r="AF1396" i="3"/>
  <c r="AE1396" i="3"/>
  <c r="AD1396" i="3"/>
  <c r="AC1396" i="3"/>
  <c r="AB1396" i="3"/>
  <c r="AA1396" i="3"/>
  <c r="Z1396" i="3"/>
  <c r="Y1396" i="3"/>
  <c r="X1396" i="3"/>
  <c r="W1396" i="3"/>
  <c r="V1396" i="3"/>
  <c r="U1396" i="3"/>
  <c r="AN1395" i="3"/>
  <c r="AM1395" i="3"/>
  <c r="AL1395" i="3"/>
  <c r="AK1395" i="3"/>
  <c r="AJ1395" i="3"/>
  <c r="AI1395" i="3"/>
  <c r="AH1395" i="3"/>
  <c r="AG1395" i="3"/>
  <c r="AF1395" i="3"/>
  <c r="AE1395" i="3"/>
  <c r="AD1395" i="3"/>
  <c r="AC1395" i="3"/>
  <c r="AB1395" i="3"/>
  <c r="AA1395" i="3"/>
  <c r="Z1395" i="3"/>
  <c r="Y1395" i="3"/>
  <c r="X1395" i="3"/>
  <c r="W1395" i="3"/>
  <c r="V1395" i="3"/>
  <c r="U1395" i="3"/>
  <c r="AN1394" i="3"/>
  <c r="AM1394" i="3"/>
  <c r="AL1394" i="3"/>
  <c r="AK1394" i="3"/>
  <c r="AJ1394" i="3"/>
  <c r="AI1394" i="3"/>
  <c r="AH1394" i="3"/>
  <c r="AG1394" i="3"/>
  <c r="AF1394" i="3"/>
  <c r="AE1394" i="3"/>
  <c r="AD1394" i="3"/>
  <c r="AC1394" i="3"/>
  <c r="AB1394" i="3"/>
  <c r="AA1394" i="3"/>
  <c r="Z1394" i="3"/>
  <c r="Y1394" i="3"/>
  <c r="X1394" i="3"/>
  <c r="W1394" i="3"/>
  <c r="V1394" i="3"/>
  <c r="U1394" i="3"/>
  <c r="AN1393" i="3"/>
  <c r="AM1393" i="3"/>
  <c r="AL1393" i="3"/>
  <c r="AK1393" i="3"/>
  <c r="AJ1393" i="3"/>
  <c r="AI1393" i="3"/>
  <c r="AH1393" i="3"/>
  <c r="AG1393" i="3"/>
  <c r="AF1393" i="3"/>
  <c r="AE1393" i="3"/>
  <c r="AD1393" i="3"/>
  <c r="AC1393" i="3"/>
  <c r="AB1393" i="3"/>
  <c r="AA1393" i="3"/>
  <c r="Z1393" i="3"/>
  <c r="Y1393" i="3"/>
  <c r="X1393" i="3"/>
  <c r="W1393" i="3"/>
  <c r="V1393" i="3"/>
  <c r="U1393" i="3"/>
  <c r="AN1392" i="3"/>
  <c r="AM1392" i="3"/>
  <c r="AL1392" i="3"/>
  <c r="AK1392" i="3"/>
  <c r="AJ1392" i="3"/>
  <c r="AI1392" i="3"/>
  <c r="AH1392" i="3"/>
  <c r="AG1392" i="3"/>
  <c r="AF1392" i="3"/>
  <c r="AE1392" i="3"/>
  <c r="AD1392" i="3"/>
  <c r="AC1392" i="3"/>
  <c r="AB1392" i="3"/>
  <c r="AA1392" i="3"/>
  <c r="Z1392" i="3"/>
  <c r="Y1392" i="3"/>
  <c r="X1392" i="3"/>
  <c r="W1392" i="3"/>
  <c r="V1392" i="3"/>
  <c r="U1392" i="3"/>
  <c r="AN1391" i="3"/>
  <c r="AM1391" i="3"/>
  <c r="AL1391" i="3"/>
  <c r="AK1391" i="3"/>
  <c r="AJ1391" i="3"/>
  <c r="AI1391" i="3"/>
  <c r="AH1391" i="3"/>
  <c r="AG1391" i="3"/>
  <c r="AF1391" i="3"/>
  <c r="AE1391" i="3"/>
  <c r="AD1391" i="3"/>
  <c r="AC1391" i="3"/>
  <c r="AB1391" i="3"/>
  <c r="AA1391" i="3"/>
  <c r="Z1391" i="3"/>
  <c r="Y1391" i="3"/>
  <c r="X1391" i="3"/>
  <c r="W1391" i="3"/>
  <c r="V1391" i="3"/>
  <c r="U1391" i="3"/>
  <c r="AN1390" i="3"/>
  <c r="AM1390" i="3"/>
  <c r="AL1390" i="3"/>
  <c r="AK1390" i="3"/>
  <c r="AJ1390" i="3"/>
  <c r="AI1390" i="3"/>
  <c r="AH1390" i="3"/>
  <c r="AG1390" i="3"/>
  <c r="AF1390" i="3"/>
  <c r="AE1390" i="3"/>
  <c r="AD1390" i="3"/>
  <c r="AC1390" i="3"/>
  <c r="AB1390" i="3"/>
  <c r="AA1390" i="3"/>
  <c r="Z1390" i="3"/>
  <c r="Y1390" i="3"/>
  <c r="X1390" i="3"/>
  <c r="W1390" i="3"/>
  <c r="V1390" i="3"/>
  <c r="U1390" i="3"/>
  <c r="AN1389" i="3"/>
  <c r="AM1389" i="3"/>
  <c r="AL1389" i="3"/>
  <c r="AK1389" i="3"/>
  <c r="AJ1389" i="3"/>
  <c r="AI1389" i="3"/>
  <c r="AH1389" i="3"/>
  <c r="AG1389" i="3"/>
  <c r="AF1389" i="3"/>
  <c r="AE1389" i="3"/>
  <c r="AD1389" i="3"/>
  <c r="AC1389" i="3"/>
  <c r="AB1389" i="3"/>
  <c r="AA1389" i="3"/>
  <c r="Z1389" i="3"/>
  <c r="Y1389" i="3"/>
  <c r="X1389" i="3"/>
  <c r="W1389" i="3"/>
  <c r="V1389" i="3"/>
  <c r="U1389" i="3"/>
  <c r="AN1388" i="3"/>
  <c r="AM1388" i="3"/>
  <c r="AL1388" i="3"/>
  <c r="AK1388" i="3"/>
  <c r="AJ1388" i="3"/>
  <c r="AI1388" i="3"/>
  <c r="AH1388" i="3"/>
  <c r="AG1388" i="3"/>
  <c r="AF1388" i="3"/>
  <c r="AE1388" i="3"/>
  <c r="AD1388" i="3"/>
  <c r="AC1388" i="3"/>
  <c r="AB1388" i="3"/>
  <c r="AA1388" i="3"/>
  <c r="Z1388" i="3"/>
  <c r="Y1388" i="3"/>
  <c r="X1388" i="3"/>
  <c r="W1388" i="3"/>
  <c r="V1388" i="3"/>
  <c r="U1388" i="3"/>
  <c r="AN1387" i="3"/>
  <c r="AM1387" i="3"/>
  <c r="AL1387" i="3"/>
  <c r="AK1387" i="3"/>
  <c r="AJ1387" i="3"/>
  <c r="AI1387" i="3"/>
  <c r="AH1387" i="3"/>
  <c r="AG1387" i="3"/>
  <c r="AF1387" i="3"/>
  <c r="AE1387" i="3"/>
  <c r="AD1387" i="3"/>
  <c r="AC1387" i="3"/>
  <c r="AB1387" i="3"/>
  <c r="AA1387" i="3"/>
  <c r="Z1387" i="3"/>
  <c r="Y1387" i="3"/>
  <c r="X1387" i="3"/>
  <c r="W1387" i="3"/>
  <c r="V1387" i="3"/>
  <c r="U1387" i="3"/>
  <c r="AN1386" i="3"/>
  <c r="AM1386" i="3"/>
  <c r="AL1386" i="3"/>
  <c r="AK1386" i="3"/>
  <c r="AJ1386" i="3"/>
  <c r="AI1386" i="3"/>
  <c r="AH1386" i="3"/>
  <c r="AG1386" i="3"/>
  <c r="AF1386" i="3"/>
  <c r="AE1386" i="3"/>
  <c r="AD1386" i="3"/>
  <c r="AC1386" i="3"/>
  <c r="AB1386" i="3"/>
  <c r="AA1386" i="3"/>
  <c r="Z1386" i="3"/>
  <c r="Y1386" i="3"/>
  <c r="X1386" i="3"/>
  <c r="W1386" i="3"/>
  <c r="V1386" i="3"/>
  <c r="U1386" i="3"/>
  <c r="AN1385" i="3"/>
  <c r="AM1385" i="3"/>
  <c r="AL1385" i="3"/>
  <c r="AK1385" i="3"/>
  <c r="AJ1385" i="3"/>
  <c r="AI1385" i="3"/>
  <c r="AH1385" i="3"/>
  <c r="AG1385" i="3"/>
  <c r="AF1385" i="3"/>
  <c r="AE1385" i="3"/>
  <c r="AD1385" i="3"/>
  <c r="AC1385" i="3"/>
  <c r="AB1385" i="3"/>
  <c r="AA1385" i="3"/>
  <c r="Z1385" i="3"/>
  <c r="Y1385" i="3"/>
  <c r="X1385" i="3"/>
  <c r="W1385" i="3"/>
  <c r="V1385" i="3"/>
  <c r="U1385" i="3"/>
  <c r="AN1384" i="3"/>
  <c r="AM1384" i="3"/>
  <c r="AL1384" i="3"/>
  <c r="AK1384" i="3"/>
  <c r="AJ1384" i="3"/>
  <c r="AI1384" i="3"/>
  <c r="AH1384" i="3"/>
  <c r="AG1384" i="3"/>
  <c r="AF1384" i="3"/>
  <c r="AE1384" i="3"/>
  <c r="AD1384" i="3"/>
  <c r="AC1384" i="3"/>
  <c r="AB1384" i="3"/>
  <c r="AA1384" i="3"/>
  <c r="Z1384" i="3"/>
  <c r="Y1384" i="3"/>
  <c r="X1384" i="3"/>
  <c r="W1384" i="3"/>
  <c r="V1384" i="3"/>
  <c r="U1384" i="3"/>
  <c r="AN1383" i="3"/>
  <c r="AM1383" i="3"/>
  <c r="AL1383" i="3"/>
  <c r="AK1383" i="3"/>
  <c r="AJ1383" i="3"/>
  <c r="AI1383" i="3"/>
  <c r="AH1383" i="3"/>
  <c r="AG1383" i="3"/>
  <c r="AF1383" i="3"/>
  <c r="AE1383" i="3"/>
  <c r="AD1383" i="3"/>
  <c r="AC1383" i="3"/>
  <c r="AB1383" i="3"/>
  <c r="AA1383" i="3"/>
  <c r="Z1383" i="3"/>
  <c r="Y1383" i="3"/>
  <c r="X1383" i="3"/>
  <c r="W1383" i="3"/>
  <c r="V1383" i="3"/>
  <c r="U1383" i="3"/>
  <c r="AN1382" i="3"/>
  <c r="AM1382" i="3"/>
  <c r="AL1382" i="3"/>
  <c r="AK1382" i="3"/>
  <c r="AJ1382" i="3"/>
  <c r="AI1382" i="3"/>
  <c r="AH1382" i="3"/>
  <c r="AG1382" i="3"/>
  <c r="AF1382" i="3"/>
  <c r="AE1382" i="3"/>
  <c r="AD1382" i="3"/>
  <c r="AC1382" i="3"/>
  <c r="AB1382" i="3"/>
  <c r="AA1382" i="3"/>
  <c r="Z1382" i="3"/>
  <c r="Y1382" i="3"/>
  <c r="X1382" i="3"/>
  <c r="W1382" i="3"/>
  <c r="V1382" i="3"/>
  <c r="U1382" i="3"/>
  <c r="AN1381" i="3"/>
  <c r="AM1381" i="3"/>
  <c r="AL1381" i="3"/>
  <c r="AK1381" i="3"/>
  <c r="AJ1381" i="3"/>
  <c r="AI1381" i="3"/>
  <c r="AH1381" i="3"/>
  <c r="AG1381" i="3"/>
  <c r="AF1381" i="3"/>
  <c r="AE1381" i="3"/>
  <c r="AD1381" i="3"/>
  <c r="AC1381" i="3"/>
  <c r="AB1381" i="3"/>
  <c r="AA1381" i="3"/>
  <c r="Z1381" i="3"/>
  <c r="Y1381" i="3"/>
  <c r="X1381" i="3"/>
  <c r="W1381" i="3"/>
  <c r="V1381" i="3"/>
  <c r="U1381" i="3"/>
  <c r="AN1380" i="3"/>
  <c r="AM1380" i="3"/>
  <c r="AL1380" i="3"/>
  <c r="AK1380" i="3"/>
  <c r="AJ1380" i="3"/>
  <c r="AI1380" i="3"/>
  <c r="AH1380" i="3"/>
  <c r="AG1380" i="3"/>
  <c r="AF1380" i="3"/>
  <c r="AE1380" i="3"/>
  <c r="AD1380" i="3"/>
  <c r="AC1380" i="3"/>
  <c r="AB1380" i="3"/>
  <c r="AA1380" i="3"/>
  <c r="Z1380" i="3"/>
  <c r="Y1380" i="3"/>
  <c r="X1380" i="3"/>
  <c r="W1380" i="3"/>
  <c r="V1380" i="3"/>
  <c r="U1380" i="3"/>
  <c r="AN1379" i="3"/>
  <c r="AM1379" i="3"/>
  <c r="AL1379" i="3"/>
  <c r="AK1379" i="3"/>
  <c r="AJ1379" i="3"/>
  <c r="AI1379" i="3"/>
  <c r="AH1379" i="3"/>
  <c r="AG1379" i="3"/>
  <c r="AF1379" i="3"/>
  <c r="AE1379" i="3"/>
  <c r="AD1379" i="3"/>
  <c r="AC1379" i="3"/>
  <c r="AB1379" i="3"/>
  <c r="AA1379" i="3"/>
  <c r="Z1379" i="3"/>
  <c r="Y1379" i="3"/>
  <c r="X1379" i="3"/>
  <c r="W1379" i="3"/>
  <c r="V1379" i="3"/>
  <c r="U1379" i="3"/>
  <c r="AN1378" i="3"/>
  <c r="AM1378" i="3"/>
  <c r="AL1378" i="3"/>
  <c r="AK1378" i="3"/>
  <c r="AJ1378" i="3"/>
  <c r="AI1378" i="3"/>
  <c r="AH1378" i="3"/>
  <c r="AG1378" i="3"/>
  <c r="AF1378" i="3"/>
  <c r="AE1378" i="3"/>
  <c r="AD1378" i="3"/>
  <c r="AC1378" i="3"/>
  <c r="AB1378" i="3"/>
  <c r="AA1378" i="3"/>
  <c r="Z1378" i="3"/>
  <c r="Y1378" i="3"/>
  <c r="X1378" i="3"/>
  <c r="W1378" i="3"/>
  <c r="V1378" i="3"/>
  <c r="U1378" i="3"/>
  <c r="AN1377" i="3"/>
  <c r="AM1377" i="3"/>
  <c r="AL1377" i="3"/>
  <c r="AK1377" i="3"/>
  <c r="AJ1377" i="3"/>
  <c r="AI1377" i="3"/>
  <c r="AH1377" i="3"/>
  <c r="AG1377" i="3"/>
  <c r="AF1377" i="3"/>
  <c r="AE1377" i="3"/>
  <c r="AD1377" i="3"/>
  <c r="AC1377" i="3"/>
  <c r="AB1377" i="3"/>
  <c r="AA1377" i="3"/>
  <c r="Z1377" i="3"/>
  <c r="Y1377" i="3"/>
  <c r="X1377" i="3"/>
  <c r="W1377" i="3"/>
  <c r="V1377" i="3"/>
  <c r="U1377" i="3"/>
  <c r="AN1168" i="3"/>
  <c r="AM1168" i="3"/>
  <c r="AL1168" i="3"/>
  <c r="AK1168" i="3"/>
  <c r="AJ1168" i="3"/>
  <c r="AI1168" i="3"/>
  <c r="AH1168" i="3"/>
  <c r="AG1168" i="3"/>
  <c r="AF1168" i="3"/>
  <c r="AE1168" i="3"/>
  <c r="AD1168" i="3"/>
  <c r="AC1168" i="3"/>
  <c r="AB1168" i="3"/>
  <c r="AA1168" i="3"/>
  <c r="Z1168" i="3"/>
  <c r="Y1168" i="3"/>
  <c r="X1168" i="3"/>
  <c r="W1168" i="3"/>
  <c r="V1168" i="3"/>
  <c r="U1168" i="3"/>
  <c r="AN1167" i="3"/>
  <c r="AM1167" i="3"/>
  <c r="AL1167" i="3"/>
  <c r="AK1167" i="3"/>
  <c r="AJ1167" i="3"/>
  <c r="AI1167" i="3"/>
  <c r="AH1167" i="3"/>
  <c r="AG1167" i="3"/>
  <c r="AF1167" i="3"/>
  <c r="AE1167" i="3"/>
  <c r="AD1167" i="3"/>
  <c r="AC1167" i="3"/>
  <c r="AB1167" i="3"/>
  <c r="AA1167" i="3"/>
  <c r="Z1167" i="3"/>
  <c r="Y1167" i="3"/>
  <c r="X1167" i="3"/>
  <c r="W1167" i="3"/>
  <c r="V1167" i="3"/>
  <c r="U1167" i="3"/>
  <c r="AN1166" i="3"/>
  <c r="AM1166" i="3"/>
  <c r="AL1166" i="3"/>
  <c r="AK1166" i="3"/>
  <c r="AJ1166" i="3"/>
  <c r="AI1166" i="3"/>
  <c r="AH1166" i="3"/>
  <c r="AG1166" i="3"/>
  <c r="AF1166" i="3"/>
  <c r="AE1166" i="3"/>
  <c r="AD1166" i="3"/>
  <c r="AC1166" i="3"/>
  <c r="AB1166" i="3"/>
  <c r="AA1166" i="3"/>
  <c r="Z1166" i="3"/>
  <c r="Y1166" i="3"/>
  <c r="X1166" i="3"/>
  <c r="W1166" i="3"/>
  <c r="V1166" i="3"/>
  <c r="U1166" i="3"/>
  <c r="AN1165" i="3"/>
  <c r="AM1165" i="3"/>
  <c r="AL1165" i="3"/>
  <c r="AK1165" i="3"/>
  <c r="AJ1165" i="3"/>
  <c r="AI1165" i="3"/>
  <c r="AH1165" i="3"/>
  <c r="AG1165" i="3"/>
  <c r="AF1165" i="3"/>
  <c r="AE1165" i="3"/>
  <c r="AD1165" i="3"/>
  <c r="AC1165" i="3"/>
  <c r="AB1165" i="3"/>
  <c r="AA1165" i="3"/>
  <c r="Z1165" i="3"/>
  <c r="Y1165" i="3"/>
  <c r="X1165" i="3"/>
  <c r="W1165" i="3"/>
  <c r="V1165" i="3"/>
  <c r="U1165" i="3"/>
  <c r="AN1164" i="3"/>
  <c r="AM1164" i="3"/>
  <c r="AL1164" i="3"/>
  <c r="AK1164" i="3"/>
  <c r="AJ1164" i="3"/>
  <c r="AI1164" i="3"/>
  <c r="AH1164" i="3"/>
  <c r="AG1164" i="3"/>
  <c r="AF1164" i="3"/>
  <c r="AE1164" i="3"/>
  <c r="AD1164" i="3"/>
  <c r="AC1164" i="3"/>
  <c r="AB1164" i="3"/>
  <c r="AA1164" i="3"/>
  <c r="Z1164" i="3"/>
  <c r="Y1164" i="3"/>
  <c r="X1164" i="3"/>
  <c r="W1164" i="3"/>
  <c r="V1164" i="3"/>
  <c r="U1164" i="3"/>
  <c r="AN1163" i="3"/>
  <c r="AM1163" i="3"/>
  <c r="AL1163" i="3"/>
  <c r="AK1163" i="3"/>
  <c r="AJ1163" i="3"/>
  <c r="AI1163" i="3"/>
  <c r="AH1163" i="3"/>
  <c r="AG1163" i="3"/>
  <c r="AF1163" i="3"/>
  <c r="AE1163" i="3"/>
  <c r="AD1163" i="3"/>
  <c r="AC1163" i="3"/>
  <c r="AB1163" i="3"/>
  <c r="AA1163" i="3"/>
  <c r="Z1163" i="3"/>
  <c r="Y1163" i="3"/>
  <c r="X1163" i="3"/>
  <c r="W1163" i="3"/>
  <c r="V1163" i="3"/>
  <c r="U1163" i="3"/>
  <c r="AN1162" i="3"/>
  <c r="AM1162" i="3"/>
  <c r="AL1162" i="3"/>
  <c r="AK1162" i="3"/>
  <c r="AJ1162" i="3"/>
  <c r="AI1162" i="3"/>
  <c r="AH1162" i="3"/>
  <c r="AG1162" i="3"/>
  <c r="AF1162" i="3"/>
  <c r="AE1162" i="3"/>
  <c r="AD1162" i="3"/>
  <c r="AC1162" i="3"/>
  <c r="AB1162" i="3"/>
  <c r="AA1162" i="3"/>
  <c r="Z1162" i="3"/>
  <c r="Y1162" i="3"/>
  <c r="X1162" i="3"/>
  <c r="W1162" i="3"/>
  <c r="V1162" i="3"/>
  <c r="U1162" i="3"/>
  <c r="AN1161" i="3"/>
  <c r="AM1161" i="3"/>
  <c r="AL1161" i="3"/>
  <c r="AK1161" i="3"/>
  <c r="AJ1161" i="3"/>
  <c r="AI1161" i="3"/>
  <c r="AH1161" i="3"/>
  <c r="AG1161" i="3"/>
  <c r="AF1161" i="3"/>
  <c r="AE1161" i="3"/>
  <c r="AD1161" i="3"/>
  <c r="AC1161" i="3"/>
  <c r="AB1161" i="3"/>
  <c r="AA1161" i="3"/>
  <c r="Z1161" i="3"/>
  <c r="Y1161" i="3"/>
  <c r="X1161" i="3"/>
  <c r="W1161" i="3"/>
  <c r="V1161" i="3"/>
  <c r="U1161" i="3"/>
  <c r="AN1160" i="3"/>
  <c r="AM1160" i="3"/>
  <c r="AL1160" i="3"/>
  <c r="AK1160" i="3"/>
  <c r="AJ1160" i="3"/>
  <c r="AI1160" i="3"/>
  <c r="AH1160" i="3"/>
  <c r="AG1160" i="3"/>
  <c r="AF1160" i="3"/>
  <c r="AE1160" i="3"/>
  <c r="AD1160" i="3"/>
  <c r="AC1160" i="3"/>
  <c r="AB1160" i="3"/>
  <c r="AA1160" i="3"/>
  <c r="Z1160" i="3"/>
  <c r="Y1160" i="3"/>
  <c r="X1160" i="3"/>
  <c r="W1160" i="3"/>
  <c r="V1160" i="3"/>
  <c r="U1160" i="3"/>
  <c r="AN1159" i="3"/>
  <c r="AM1159" i="3"/>
  <c r="AL1159" i="3"/>
  <c r="AK1159" i="3"/>
  <c r="AJ1159" i="3"/>
  <c r="AI1159" i="3"/>
  <c r="AH1159" i="3"/>
  <c r="AG1159" i="3"/>
  <c r="AF1159" i="3"/>
  <c r="AE1159" i="3"/>
  <c r="AD1159" i="3"/>
  <c r="AC1159" i="3"/>
  <c r="AB1159" i="3"/>
  <c r="AA1159" i="3"/>
  <c r="Z1159" i="3"/>
  <c r="Y1159" i="3"/>
  <c r="X1159" i="3"/>
  <c r="W1159" i="3"/>
  <c r="V1159" i="3"/>
  <c r="U1159" i="3"/>
  <c r="AN1158" i="3"/>
  <c r="AM1158" i="3"/>
  <c r="AL1158" i="3"/>
  <c r="AK1158" i="3"/>
  <c r="AJ1158" i="3"/>
  <c r="AI1158" i="3"/>
  <c r="AH1158" i="3"/>
  <c r="AG1158" i="3"/>
  <c r="AF1158" i="3"/>
  <c r="AE1158" i="3"/>
  <c r="AD1158" i="3"/>
  <c r="AC1158" i="3"/>
  <c r="AB1158" i="3"/>
  <c r="AA1158" i="3"/>
  <c r="Z1158" i="3"/>
  <c r="Y1158" i="3"/>
  <c r="X1158" i="3"/>
  <c r="W1158" i="3"/>
  <c r="V1158" i="3"/>
  <c r="U1158" i="3"/>
  <c r="AN1157" i="3"/>
  <c r="AM1157" i="3"/>
  <c r="AL1157" i="3"/>
  <c r="AK1157" i="3"/>
  <c r="AJ1157" i="3"/>
  <c r="AI1157" i="3"/>
  <c r="AH1157" i="3"/>
  <c r="AG1157" i="3"/>
  <c r="AF1157" i="3"/>
  <c r="AE1157" i="3"/>
  <c r="AD1157" i="3"/>
  <c r="AC1157" i="3"/>
  <c r="AB1157" i="3"/>
  <c r="AA1157" i="3"/>
  <c r="Z1157" i="3"/>
  <c r="Y1157" i="3"/>
  <c r="X1157" i="3"/>
  <c r="W1157" i="3"/>
  <c r="V1157" i="3"/>
  <c r="U1157" i="3"/>
  <c r="AN1156" i="3"/>
  <c r="AM1156" i="3"/>
  <c r="AL1156" i="3"/>
  <c r="AK1156" i="3"/>
  <c r="AJ1156" i="3"/>
  <c r="AI1156" i="3"/>
  <c r="AH1156" i="3"/>
  <c r="AG1156" i="3"/>
  <c r="AF1156" i="3"/>
  <c r="AE1156" i="3"/>
  <c r="AD1156" i="3"/>
  <c r="AC1156" i="3"/>
  <c r="AB1156" i="3"/>
  <c r="AA1156" i="3"/>
  <c r="Z1156" i="3"/>
  <c r="Y1156" i="3"/>
  <c r="X1156" i="3"/>
  <c r="W1156" i="3"/>
  <c r="V1156" i="3"/>
  <c r="U1156" i="3"/>
  <c r="AN1155" i="3"/>
  <c r="AM1155" i="3"/>
  <c r="AL1155" i="3"/>
  <c r="AK1155" i="3"/>
  <c r="AJ1155" i="3"/>
  <c r="AI1155" i="3"/>
  <c r="AH1155" i="3"/>
  <c r="AG1155" i="3"/>
  <c r="AF1155" i="3"/>
  <c r="AE1155" i="3"/>
  <c r="AD1155" i="3"/>
  <c r="AC1155" i="3"/>
  <c r="AB1155" i="3"/>
  <c r="AA1155" i="3"/>
  <c r="Z1155" i="3"/>
  <c r="Y1155" i="3"/>
  <c r="X1155" i="3"/>
  <c r="W1155" i="3"/>
  <c r="V1155" i="3"/>
  <c r="U1155" i="3"/>
  <c r="AN1154" i="3"/>
  <c r="AM1154" i="3"/>
  <c r="AL1154" i="3"/>
  <c r="AK1154" i="3"/>
  <c r="AJ1154" i="3"/>
  <c r="AI1154" i="3"/>
  <c r="AH1154" i="3"/>
  <c r="AG1154" i="3"/>
  <c r="AF1154" i="3"/>
  <c r="AE1154" i="3"/>
  <c r="AD1154" i="3"/>
  <c r="AC1154" i="3"/>
  <c r="AB1154" i="3"/>
  <c r="AA1154" i="3"/>
  <c r="Z1154" i="3"/>
  <c r="Y1154" i="3"/>
  <c r="X1154" i="3"/>
  <c r="W1154" i="3"/>
  <c r="V1154" i="3"/>
  <c r="U1154" i="3"/>
  <c r="AN1153" i="3"/>
  <c r="AM1153" i="3"/>
  <c r="AL1153" i="3"/>
  <c r="AK1153" i="3"/>
  <c r="AJ1153" i="3"/>
  <c r="AI1153" i="3"/>
  <c r="AH1153" i="3"/>
  <c r="AG1153" i="3"/>
  <c r="AF1153" i="3"/>
  <c r="AE1153" i="3"/>
  <c r="AD1153" i="3"/>
  <c r="AC1153" i="3"/>
  <c r="AB1153" i="3"/>
  <c r="AA1153" i="3"/>
  <c r="Z1153" i="3"/>
  <c r="Y1153" i="3"/>
  <c r="X1153" i="3"/>
  <c r="W1153" i="3"/>
  <c r="V1153" i="3"/>
  <c r="U1153" i="3"/>
  <c r="AN1152" i="3"/>
  <c r="AM1152" i="3"/>
  <c r="AL1152" i="3"/>
  <c r="AK1152" i="3"/>
  <c r="AJ1152" i="3"/>
  <c r="AI1152" i="3"/>
  <c r="AH1152" i="3"/>
  <c r="AG1152" i="3"/>
  <c r="AF1152" i="3"/>
  <c r="AE1152" i="3"/>
  <c r="AD1152" i="3"/>
  <c r="AC1152" i="3"/>
  <c r="AB1152" i="3"/>
  <c r="AA1152" i="3"/>
  <c r="Z1152" i="3"/>
  <c r="Y1152" i="3"/>
  <c r="X1152" i="3"/>
  <c r="W1152" i="3"/>
  <c r="V1152" i="3"/>
  <c r="U1152" i="3"/>
  <c r="AN1151" i="3"/>
  <c r="AM1151" i="3"/>
  <c r="AL1151" i="3"/>
  <c r="AK1151" i="3"/>
  <c r="AJ1151" i="3"/>
  <c r="AI1151" i="3"/>
  <c r="AH1151" i="3"/>
  <c r="AG1151" i="3"/>
  <c r="AF1151" i="3"/>
  <c r="AE1151" i="3"/>
  <c r="AD1151" i="3"/>
  <c r="AC1151" i="3"/>
  <c r="AB1151" i="3"/>
  <c r="AA1151" i="3"/>
  <c r="Z1151" i="3"/>
  <c r="Y1151" i="3"/>
  <c r="X1151" i="3"/>
  <c r="W1151" i="3"/>
  <c r="V1151" i="3"/>
  <c r="U1151" i="3"/>
  <c r="AN1150" i="3"/>
  <c r="AM1150" i="3"/>
  <c r="AL1150" i="3"/>
  <c r="AK1150" i="3"/>
  <c r="AJ1150" i="3"/>
  <c r="AI1150" i="3"/>
  <c r="AH1150" i="3"/>
  <c r="AG1150" i="3"/>
  <c r="AF1150" i="3"/>
  <c r="AE1150" i="3"/>
  <c r="AD1150" i="3"/>
  <c r="AC1150" i="3"/>
  <c r="AB1150" i="3"/>
  <c r="AA1150" i="3"/>
  <c r="Z1150" i="3"/>
  <c r="Y1150" i="3"/>
  <c r="X1150" i="3"/>
  <c r="W1150" i="3"/>
  <c r="V1150" i="3"/>
  <c r="U1150" i="3"/>
  <c r="AN1149" i="3"/>
  <c r="AM1149" i="3"/>
  <c r="AL1149" i="3"/>
  <c r="AK1149" i="3"/>
  <c r="AJ1149" i="3"/>
  <c r="AI1149" i="3"/>
  <c r="AH1149" i="3"/>
  <c r="AG1149" i="3"/>
  <c r="AF1149" i="3"/>
  <c r="AE1149" i="3"/>
  <c r="AD1149" i="3"/>
  <c r="AC1149" i="3"/>
  <c r="AB1149" i="3"/>
  <c r="AA1149" i="3"/>
  <c r="Z1149" i="3"/>
  <c r="Y1149" i="3"/>
  <c r="X1149" i="3"/>
  <c r="W1149" i="3"/>
  <c r="V1149" i="3"/>
  <c r="U1149" i="3"/>
  <c r="AN1148" i="3"/>
  <c r="AM1148" i="3"/>
  <c r="AL1148" i="3"/>
  <c r="AK1148" i="3"/>
  <c r="AJ1148" i="3"/>
  <c r="AI1148" i="3"/>
  <c r="AH1148" i="3"/>
  <c r="AG1148" i="3"/>
  <c r="AF1148" i="3"/>
  <c r="AE1148" i="3"/>
  <c r="AD1148" i="3"/>
  <c r="AC1148" i="3"/>
  <c r="AB1148" i="3"/>
  <c r="AA1148" i="3"/>
  <c r="Z1148" i="3"/>
  <c r="Y1148" i="3"/>
  <c r="X1148" i="3"/>
  <c r="W1148" i="3"/>
  <c r="V1148" i="3"/>
  <c r="U1148" i="3"/>
  <c r="AN939" i="3"/>
  <c r="AM939" i="3"/>
  <c r="AL939" i="3"/>
  <c r="AK939" i="3"/>
  <c r="AJ939" i="3"/>
  <c r="AI939" i="3"/>
  <c r="AH939" i="3"/>
  <c r="AG939" i="3"/>
  <c r="AF939" i="3"/>
  <c r="AE939" i="3"/>
  <c r="AD939" i="3"/>
  <c r="AC939" i="3"/>
  <c r="AB939" i="3"/>
  <c r="AA939" i="3"/>
  <c r="Z939" i="3"/>
  <c r="Y939" i="3"/>
  <c r="X939" i="3"/>
  <c r="W939" i="3"/>
  <c r="V939" i="3"/>
  <c r="U939" i="3"/>
  <c r="AN938" i="3"/>
  <c r="AM938" i="3"/>
  <c r="AL938" i="3"/>
  <c r="AK938" i="3"/>
  <c r="AJ938" i="3"/>
  <c r="AI938" i="3"/>
  <c r="AH938" i="3"/>
  <c r="AG938" i="3"/>
  <c r="AF938" i="3"/>
  <c r="AE938" i="3"/>
  <c r="AD938" i="3"/>
  <c r="AC938" i="3"/>
  <c r="AB938" i="3"/>
  <c r="AA938" i="3"/>
  <c r="Z938" i="3"/>
  <c r="Y938" i="3"/>
  <c r="X938" i="3"/>
  <c r="W938" i="3"/>
  <c r="V938" i="3"/>
  <c r="U938" i="3"/>
  <c r="AN937" i="3"/>
  <c r="AM937" i="3"/>
  <c r="AL937" i="3"/>
  <c r="AK937" i="3"/>
  <c r="AJ937" i="3"/>
  <c r="AI937" i="3"/>
  <c r="AH937" i="3"/>
  <c r="AG937" i="3"/>
  <c r="AF937" i="3"/>
  <c r="AE937" i="3"/>
  <c r="AD937" i="3"/>
  <c r="AC937" i="3"/>
  <c r="AB937" i="3"/>
  <c r="AA937" i="3"/>
  <c r="Z937" i="3"/>
  <c r="Y937" i="3"/>
  <c r="X937" i="3"/>
  <c r="W937" i="3"/>
  <c r="V937" i="3"/>
  <c r="U937" i="3"/>
  <c r="AN936" i="3"/>
  <c r="AM936" i="3"/>
  <c r="AL936" i="3"/>
  <c r="AK936" i="3"/>
  <c r="AJ936" i="3"/>
  <c r="AI936" i="3"/>
  <c r="AH936" i="3"/>
  <c r="AG936" i="3"/>
  <c r="AF936" i="3"/>
  <c r="AE936" i="3"/>
  <c r="AD936" i="3"/>
  <c r="AC936" i="3"/>
  <c r="AB936" i="3"/>
  <c r="AA936" i="3"/>
  <c r="Z936" i="3"/>
  <c r="Y936" i="3"/>
  <c r="X936" i="3"/>
  <c r="W936" i="3"/>
  <c r="V936" i="3"/>
  <c r="U936" i="3"/>
  <c r="AN935" i="3"/>
  <c r="AM935" i="3"/>
  <c r="AL935" i="3"/>
  <c r="AK935" i="3"/>
  <c r="AJ935" i="3"/>
  <c r="AI935" i="3"/>
  <c r="AH935" i="3"/>
  <c r="AG935" i="3"/>
  <c r="AF935" i="3"/>
  <c r="AE935" i="3"/>
  <c r="AD935" i="3"/>
  <c r="AC935" i="3"/>
  <c r="AB935" i="3"/>
  <c r="AA935" i="3"/>
  <c r="Z935" i="3"/>
  <c r="Y935" i="3"/>
  <c r="X935" i="3"/>
  <c r="W935" i="3"/>
  <c r="V935" i="3"/>
  <c r="U935" i="3"/>
  <c r="AN934" i="3"/>
  <c r="AM934" i="3"/>
  <c r="AL934" i="3"/>
  <c r="AK934" i="3"/>
  <c r="AJ934" i="3"/>
  <c r="AI934" i="3"/>
  <c r="AH934" i="3"/>
  <c r="AG934" i="3"/>
  <c r="AF934" i="3"/>
  <c r="AE934" i="3"/>
  <c r="AD934" i="3"/>
  <c r="AC934" i="3"/>
  <c r="AB934" i="3"/>
  <c r="AA934" i="3"/>
  <c r="Z934" i="3"/>
  <c r="Y934" i="3"/>
  <c r="X934" i="3"/>
  <c r="W934" i="3"/>
  <c r="V934" i="3"/>
  <c r="U934" i="3"/>
  <c r="AN933" i="3"/>
  <c r="AM933" i="3"/>
  <c r="AL933" i="3"/>
  <c r="AK933" i="3"/>
  <c r="AJ933" i="3"/>
  <c r="AI933" i="3"/>
  <c r="AH933" i="3"/>
  <c r="AG933" i="3"/>
  <c r="AF933" i="3"/>
  <c r="AE933" i="3"/>
  <c r="AD933" i="3"/>
  <c r="AC933" i="3"/>
  <c r="AB933" i="3"/>
  <c r="AA933" i="3"/>
  <c r="Z933" i="3"/>
  <c r="Y933" i="3"/>
  <c r="X933" i="3"/>
  <c r="W933" i="3"/>
  <c r="V933" i="3"/>
  <c r="U933" i="3"/>
  <c r="AN932" i="3"/>
  <c r="AM932" i="3"/>
  <c r="AL932" i="3"/>
  <c r="AK932" i="3"/>
  <c r="AJ932" i="3"/>
  <c r="AI932" i="3"/>
  <c r="AH932" i="3"/>
  <c r="AG932" i="3"/>
  <c r="AF932" i="3"/>
  <c r="AE932" i="3"/>
  <c r="AD932" i="3"/>
  <c r="AC932" i="3"/>
  <c r="AB932" i="3"/>
  <c r="AA932" i="3"/>
  <c r="Z932" i="3"/>
  <c r="Y932" i="3"/>
  <c r="X932" i="3"/>
  <c r="W932" i="3"/>
  <c r="V932" i="3"/>
  <c r="U932" i="3"/>
  <c r="AN931" i="3"/>
  <c r="AM931" i="3"/>
  <c r="AL931" i="3"/>
  <c r="AK931" i="3"/>
  <c r="AJ931" i="3"/>
  <c r="AI931" i="3"/>
  <c r="AH931" i="3"/>
  <c r="AG931" i="3"/>
  <c r="AF931" i="3"/>
  <c r="AE931" i="3"/>
  <c r="AD931" i="3"/>
  <c r="AC931" i="3"/>
  <c r="AB931" i="3"/>
  <c r="AA931" i="3"/>
  <c r="Z931" i="3"/>
  <c r="Y931" i="3"/>
  <c r="X931" i="3"/>
  <c r="W931" i="3"/>
  <c r="V931" i="3"/>
  <c r="U931" i="3"/>
  <c r="AN930" i="3"/>
  <c r="AM930" i="3"/>
  <c r="AL930" i="3"/>
  <c r="AK930" i="3"/>
  <c r="AJ930" i="3"/>
  <c r="AI930" i="3"/>
  <c r="AH930" i="3"/>
  <c r="AG930" i="3"/>
  <c r="AF930" i="3"/>
  <c r="AE930" i="3"/>
  <c r="AD930" i="3"/>
  <c r="AC930" i="3"/>
  <c r="AB930" i="3"/>
  <c r="AA930" i="3"/>
  <c r="Z930" i="3"/>
  <c r="Y930" i="3"/>
  <c r="X930" i="3"/>
  <c r="W930" i="3"/>
  <c r="V930" i="3"/>
  <c r="U930" i="3"/>
  <c r="AN929" i="3"/>
  <c r="AM929" i="3"/>
  <c r="AL929" i="3"/>
  <c r="AK929" i="3"/>
  <c r="AJ929" i="3"/>
  <c r="AI929" i="3"/>
  <c r="AH929" i="3"/>
  <c r="AG929" i="3"/>
  <c r="AF929" i="3"/>
  <c r="AE929" i="3"/>
  <c r="AD929" i="3"/>
  <c r="AC929" i="3"/>
  <c r="AB929" i="3"/>
  <c r="AA929" i="3"/>
  <c r="Z929" i="3"/>
  <c r="Y929" i="3"/>
  <c r="X929" i="3"/>
  <c r="W929" i="3"/>
  <c r="V929" i="3"/>
  <c r="U929" i="3"/>
  <c r="AN928" i="3"/>
  <c r="AM928" i="3"/>
  <c r="AL928" i="3"/>
  <c r="AK928" i="3"/>
  <c r="AJ928" i="3"/>
  <c r="AI928" i="3"/>
  <c r="AH928" i="3"/>
  <c r="AG928" i="3"/>
  <c r="AF928" i="3"/>
  <c r="AE928" i="3"/>
  <c r="AD928" i="3"/>
  <c r="AC928" i="3"/>
  <c r="AB928" i="3"/>
  <c r="AA928" i="3"/>
  <c r="Z928" i="3"/>
  <c r="Y928" i="3"/>
  <c r="X928" i="3"/>
  <c r="W928" i="3"/>
  <c r="V928" i="3"/>
  <c r="U928" i="3"/>
  <c r="AN927" i="3"/>
  <c r="AM927" i="3"/>
  <c r="AL927" i="3"/>
  <c r="AK927" i="3"/>
  <c r="AJ927" i="3"/>
  <c r="AI927" i="3"/>
  <c r="AH927" i="3"/>
  <c r="AG927" i="3"/>
  <c r="AF927" i="3"/>
  <c r="AE927" i="3"/>
  <c r="AD927" i="3"/>
  <c r="AC927" i="3"/>
  <c r="AB927" i="3"/>
  <c r="AA927" i="3"/>
  <c r="Z927" i="3"/>
  <c r="Y927" i="3"/>
  <c r="X927" i="3"/>
  <c r="W927" i="3"/>
  <c r="V927" i="3"/>
  <c r="U927" i="3"/>
  <c r="AN926" i="3"/>
  <c r="AM926" i="3"/>
  <c r="AL926" i="3"/>
  <c r="AK926" i="3"/>
  <c r="AJ926" i="3"/>
  <c r="AI926" i="3"/>
  <c r="AH926" i="3"/>
  <c r="AG926" i="3"/>
  <c r="AF926" i="3"/>
  <c r="AE926" i="3"/>
  <c r="AD926" i="3"/>
  <c r="AC926" i="3"/>
  <c r="AB926" i="3"/>
  <c r="AA926" i="3"/>
  <c r="Z926" i="3"/>
  <c r="Y926" i="3"/>
  <c r="X926" i="3"/>
  <c r="W926" i="3"/>
  <c r="V926" i="3"/>
  <c r="U926" i="3"/>
  <c r="AN925" i="3"/>
  <c r="AM925" i="3"/>
  <c r="AL925" i="3"/>
  <c r="AK925" i="3"/>
  <c r="AJ925" i="3"/>
  <c r="AI925" i="3"/>
  <c r="AH925" i="3"/>
  <c r="AG925" i="3"/>
  <c r="AF925" i="3"/>
  <c r="AE925" i="3"/>
  <c r="AD925" i="3"/>
  <c r="AC925" i="3"/>
  <c r="AB925" i="3"/>
  <c r="AA925" i="3"/>
  <c r="Z925" i="3"/>
  <c r="Y925" i="3"/>
  <c r="X925" i="3"/>
  <c r="W925" i="3"/>
  <c r="V925" i="3"/>
  <c r="U925" i="3"/>
  <c r="AN924" i="3"/>
  <c r="AM924" i="3"/>
  <c r="AL924" i="3"/>
  <c r="AK924" i="3"/>
  <c r="AJ924" i="3"/>
  <c r="AI924" i="3"/>
  <c r="AH924" i="3"/>
  <c r="AG924" i="3"/>
  <c r="AF924" i="3"/>
  <c r="AE924" i="3"/>
  <c r="AD924" i="3"/>
  <c r="AC924" i="3"/>
  <c r="AB924" i="3"/>
  <c r="AA924" i="3"/>
  <c r="Z924" i="3"/>
  <c r="Y924" i="3"/>
  <c r="X924" i="3"/>
  <c r="W924" i="3"/>
  <c r="V924" i="3"/>
  <c r="U924" i="3"/>
  <c r="AN923" i="3"/>
  <c r="AM923" i="3"/>
  <c r="AL923" i="3"/>
  <c r="AK923" i="3"/>
  <c r="AJ923" i="3"/>
  <c r="AI923" i="3"/>
  <c r="AH923" i="3"/>
  <c r="AG923" i="3"/>
  <c r="AF923" i="3"/>
  <c r="AE923" i="3"/>
  <c r="AD923" i="3"/>
  <c r="AC923" i="3"/>
  <c r="AB923" i="3"/>
  <c r="AA923" i="3"/>
  <c r="Z923" i="3"/>
  <c r="Y923" i="3"/>
  <c r="X923" i="3"/>
  <c r="W923" i="3"/>
  <c r="V923" i="3"/>
  <c r="U923" i="3"/>
  <c r="AN922" i="3"/>
  <c r="AM922" i="3"/>
  <c r="AL922" i="3"/>
  <c r="AK922" i="3"/>
  <c r="AJ922" i="3"/>
  <c r="AI922" i="3"/>
  <c r="AH922" i="3"/>
  <c r="AG922" i="3"/>
  <c r="AF922" i="3"/>
  <c r="AE922" i="3"/>
  <c r="AD922" i="3"/>
  <c r="AC922" i="3"/>
  <c r="AB922" i="3"/>
  <c r="AA922" i="3"/>
  <c r="Z922" i="3"/>
  <c r="Y922" i="3"/>
  <c r="X922" i="3"/>
  <c r="W922" i="3"/>
  <c r="V922" i="3"/>
  <c r="U922" i="3"/>
  <c r="AN921" i="3"/>
  <c r="AM921" i="3"/>
  <c r="AL921" i="3"/>
  <c r="AK921" i="3"/>
  <c r="AJ921" i="3"/>
  <c r="AI921" i="3"/>
  <c r="AH921" i="3"/>
  <c r="AG921" i="3"/>
  <c r="AF921" i="3"/>
  <c r="AE921" i="3"/>
  <c r="AD921" i="3"/>
  <c r="AC921" i="3"/>
  <c r="AB921" i="3"/>
  <c r="AA921" i="3"/>
  <c r="Z921" i="3"/>
  <c r="Y921" i="3"/>
  <c r="X921" i="3"/>
  <c r="W921" i="3"/>
  <c r="V921" i="3"/>
  <c r="U921" i="3"/>
  <c r="AN920" i="3"/>
  <c r="AM920" i="3"/>
  <c r="AL920" i="3"/>
  <c r="AK920" i="3"/>
  <c r="AJ920" i="3"/>
  <c r="AI920" i="3"/>
  <c r="AH920" i="3"/>
  <c r="AG920" i="3"/>
  <c r="AF920" i="3"/>
  <c r="AE920" i="3"/>
  <c r="AD920" i="3"/>
  <c r="AC920" i="3"/>
  <c r="AB920" i="3"/>
  <c r="AA920" i="3"/>
  <c r="Z920" i="3"/>
  <c r="Y920" i="3"/>
  <c r="X920" i="3"/>
  <c r="W920" i="3"/>
  <c r="V920" i="3"/>
  <c r="U920" i="3"/>
  <c r="AN919" i="3"/>
  <c r="AM919" i="3"/>
  <c r="AL919" i="3"/>
  <c r="AK919" i="3"/>
  <c r="AJ919" i="3"/>
  <c r="AI919" i="3"/>
  <c r="AH919" i="3"/>
  <c r="AG919" i="3"/>
  <c r="AF919" i="3"/>
  <c r="AE919" i="3"/>
  <c r="AD919" i="3"/>
  <c r="AC919" i="3"/>
  <c r="AB919" i="3"/>
  <c r="AA919" i="3"/>
  <c r="Z919" i="3"/>
  <c r="Y919" i="3"/>
  <c r="X919" i="3"/>
  <c r="W919" i="3"/>
  <c r="V919" i="3"/>
  <c r="U919" i="3"/>
  <c r="AN710" i="3"/>
  <c r="AM710" i="3"/>
  <c r="AL710" i="3"/>
  <c r="AK710" i="3"/>
  <c r="AJ710" i="3"/>
  <c r="AI710" i="3"/>
  <c r="AH710" i="3"/>
  <c r="AG710" i="3"/>
  <c r="AF710" i="3"/>
  <c r="AE710" i="3"/>
  <c r="AD710" i="3"/>
  <c r="AC710" i="3"/>
  <c r="AB710" i="3"/>
  <c r="AA710" i="3"/>
  <c r="Z710" i="3"/>
  <c r="Y710" i="3"/>
  <c r="X710" i="3"/>
  <c r="W710" i="3"/>
  <c r="V710" i="3"/>
  <c r="U710" i="3"/>
  <c r="AN709" i="3"/>
  <c r="AM709" i="3"/>
  <c r="AL709" i="3"/>
  <c r="AK709" i="3"/>
  <c r="AJ709" i="3"/>
  <c r="AI709" i="3"/>
  <c r="AH709" i="3"/>
  <c r="AG709" i="3"/>
  <c r="AF709" i="3"/>
  <c r="AE709" i="3"/>
  <c r="AD709" i="3"/>
  <c r="AC709" i="3"/>
  <c r="AB709" i="3"/>
  <c r="AA709" i="3"/>
  <c r="Z709" i="3"/>
  <c r="Y709" i="3"/>
  <c r="X709" i="3"/>
  <c r="W709" i="3"/>
  <c r="V709" i="3"/>
  <c r="U709" i="3"/>
  <c r="AN708" i="3"/>
  <c r="AM708" i="3"/>
  <c r="AL708" i="3"/>
  <c r="AK708" i="3"/>
  <c r="AJ708" i="3"/>
  <c r="AI708" i="3"/>
  <c r="AH708" i="3"/>
  <c r="AG708" i="3"/>
  <c r="AF708" i="3"/>
  <c r="AE708" i="3"/>
  <c r="AD708" i="3"/>
  <c r="AC708" i="3"/>
  <c r="AB708" i="3"/>
  <c r="AA708" i="3"/>
  <c r="Z708" i="3"/>
  <c r="Y708" i="3"/>
  <c r="X708" i="3"/>
  <c r="W708" i="3"/>
  <c r="V708" i="3"/>
  <c r="U708" i="3"/>
  <c r="AN707" i="3"/>
  <c r="AM707" i="3"/>
  <c r="AL707" i="3"/>
  <c r="AK707" i="3"/>
  <c r="AJ707" i="3"/>
  <c r="AI707" i="3"/>
  <c r="AH707" i="3"/>
  <c r="AG707" i="3"/>
  <c r="AF707" i="3"/>
  <c r="AE707" i="3"/>
  <c r="AD707" i="3"/>
  <c r="AC707" i="3"/>
  <c r="AB707" i="3"/>
  <c r="AA707" i="3"/>
  <c r="Z707" i="3"/>
  <c r="Y707" i="3"/>
  <c r="X707" i="3"/>
  <c r="W707" i="3"/>
  <c r="V707" i="3"/>
  <c r="U707" i="3"/>
  <c r="AN706" i="3"/>
  <c r="AM706" i="3"/>
  <c r="AL706" i="3"/>
  <c r="AK706" i="3"/>
  <c r="AJ706" i="3"/>
  <c r="AI706" i="3"/>
  <c r="AH706" i="3"/>
  <c r="AG706" i="3"/>
  <c r="AF706" i="3"/>
  <c r="AE706" i="3"/>
  <c r="AD706" i="3"/>
  <c r="AC706" i="3"/>
  <c r="AB706" i="3"/>
  <c r="AA706" i="3"/>
  <c r="Z706" i="3"/>
  <c r="Y706" i="3"/>
  <c r="X706" i="3"/>
  <c r="W706" i="3"/>
  <c r="V706" i="3"/>
  <c r="U706" i="3"/>
  <c r="AN705" i="3"/>
  <c r="AM705" i="3"/>
  <c r="AL705" i="3"/>
  <c r="AK705" i="3"/>
  <c r="AJ705" i="3"/>
  <c r="AI705" i="3"/>
  <c r="AH705" i="3"/>
  <c r="AG705" i="3"/>
  <c r="AF705" i="3"/>
  <c r="AE705" i="3"/>
  <c r="AD705" i="3"/>
  <c r="AC705" i="3"/>
  <c r="AB705" i="3"/>
  <c r="AA705" i="3"/>
  <c r="Z705" i="3"/>
  <c r="Y705" i="3"/>
  <c r="X705" i="3"/>
  <c r="W705" i="3"/>
  <c r="V705" i="3"/>
  <c r="U705" i="3"/>
  <c r="AN704" i="3"/>
  <c r="AM704" i="3"/>
  <c r="AL704" i="3"/>
  <c r="AK704" i="3"/>
  <c r="AJ704" i="3"/>
  <c r="AI704" i="3"/>
  <c r="AH704" i="3"/>
  <c r="AG704" i="3"/>
  <c r="AF704" i="3"/>
  <c r="AE704" i="3"/>
  <c r="AD704" i="3"/>
  <c r="AC704" i="3"/>
  <c r="AB704" i="3"/>
  <c r="AA704" i="3"/>
  <c r="Z704" i="3"/>
  <c r="Y704" i="3"/>
  <c r="X704" i="3"/>
  <c r="W704" i="3"/>
  <c r="V704" i="3"/>
  <c r="U704" i="3"/>
  <c r="AN703" i="3"/>
  <c r="AM703" i="3"/>
  <c r="AL703" i="3"/>
  <c r="AK703" i="3"/>
  <c r="AJ703" i="3"/>
  <c r="AI703" i="3"/>
  <c r="AH703" i="3"/>
  <c r="AG703" i="3"/>
  <c r="AF703" i="3"/>
  <c r="AE703" i="3"/>
  <c r="AD703" i="3"/>
  <c r="AC703" i="3"/>
  <c r="AB703" i="3"/>
  <c r="AA703" i="3"/>
  <c r="Z703" i="3"/>
  <c r="Y703" i="3"/>
  <c r="X703" i="3"/>
  <c r="W703" i="3"/>
  <c r="V703" i="3"/>
  <c r="U703" i="3"/>
  <c r="AN702" i="3"/>
  <c r="AM702" i="3"/>
  <c r="AL702" i="3"/>
  <c r="AK702" i="3"/>
  <c r="AJ702" i="3"/>
  <c r="AI702" i="3"/>
  <c r="AH702" i="3"/>
  <c r="AG702" i="3"/>
  <c r="AF702" i="3"/>
  <c r="AE702" i="3"/>
  <c r="AD702" i="3"/>
  <c r="AC702" i="3"/>
  <c r="AB702" i="3"/>
  <c r="AA702" i="3"/>
  <c r="Z702" i="3"/>
  <c r="Y702" i="3"/>
  <c r="X702" i="3"/>
  <c r="W702" i="3"/>
  <c r="V702" i="3"/>
  <c r="U702" i="3"/>
  <c r="AN701" i="3"/>
  <c r="AM701" i="3"/>
  <c r="AL701" i="3"/>
  <c r="AK701" i="3"/>
  <c r="AJ701" i="3"/>
  <c r="AI701" i="3"/>
  <c r="AH701" i="3"/>
  <c r="AG701" i="3"/>
  <c r="AF701" i="3"/>
  <c r="AE701" i="3"/>
  <c r="AD701" i="3"/>
  <c r="AC701" i="3"/>
  <c r="AB701" i="3"/>
  <c r="AA701" i="3"/>
  <c r="Z701" i="3"/>
  <c r="Y701" i="3"/>
  <c r="X701" i="3"/>
  <c r="W701" i="3"/>
  <c r="V701" i="3"/>
  <c r="U701" i="3"/>
  <c r="AN700" i="3"/>
  <c r="AM700" i="3"/>
  <c r="AL700" i="3"/>
  <c r="AK700" i="3"/>
  <c r="AJ700" i="3"/>
  <c r="AI700" i="3"/>
  <c r="AH700" i="3"/>
  <c r="AG700" i="3"/>
  <c r="AF700" i="3"/>
  <c r="AE700" i="3"/>
  <c r="AD700" i="3"/>
  <c r="AC700" i="3"/>
  <c r="AB700" i="3"/>
  <c r="AA700" i="3"/>
  <c r="Z700" i="3"/>
  <c r="Y700" i="3"/>
  <c r="X700" i="3"/>
  <c r="W700" i="3"/>
  <c r="V700" i="3"/>
  <c r="U700" i="3"/>
  <c r="AN699" i="3"/>
  <c r="AM699" i="3"/>
  <c r="AL699" i="3"/>
  <c r="AK699" i="3"/>
  <c r="AJ699" i="3"/>
  <c r="AI699" i="3"/>
  <c r="AH699" i="3"/>
  <c r="AG699" i="3"/>
  <c r="AF699" i="3"/>
  <c r="AE699" i="3"/>
  <c r="AD699" i="3"/>
  <c r="AC699" i="3"/>
  <c r="AB699" i="3"/>
  <c r="AA699" i="3"/>
  <c r="Z699" i="3"/>
  <c r="Y699" i="3"/>
  <c r="X699" i="3"/>
  <c r="W699" i="3"/>
  <c r="V699" i="3"/>
  <c r="U699" i="3"/>
  <c r="AN698" i="3"/>
  <c r="AM698" i="3"/>
  <c r="AL698" i="3"/>
  <c r="AK698" i="3"/>
  <c r="AJ698" i="3"/>
  <c r="AI698" i="3"/>
  <c r="AH698" i="3"/>
  <c r="AG698" i="3"/>
  <c r="AF698" i="3"/>
  <c r="AE698" i="3"/>
  <c r="AD698" i="3"/>
  <c r="AC698" i="3"/>
  <c r="AB698" i="3"/>
  <c r="AA698" i="3"/>
  <c r="Z698" i="3"/>
  <c r="Y698" i="3"/>
  <c r="X698" i="3"/>
  <c r="W698" i="3"/>
  <c r="V698" i="3"/>
  <c r="U698" i="3"/>
  <c r="AN697" i="3"/>
  <c r="AM697" i="3"/>
  <c r="AL697" i="3"/>
  <c r="AK697" i="3"/>
  <c r="AJ697" i="3"/>
  <c r="AI697" i="3"/>
  <c r="AH697" i="3"/>
  <c r="AG697" i="3"/>
  <c r="AF697" i="3"/>
  <c r="AE697" i="3"/>
  <c r="AD697" i="3"/>
  <c r="AC697" i="3"/>
  <c r="AB697" i="3"/>
  <c r="AA697" i="3"/>
  <c r="Z697" i="3"/>
  <c r="Y697" i="3"/>
  <c r="X697" i="3"/>
  <c r="W697" i="3"/>
  <c r="V697" i="3"/>
  <c r="U697" i="3"/>
  <c r="AN696" i="3"/>
  <c r="AM696" i="3"/>
  <c r="AL696" i="3"/>
  <c r="AK696" i="3"/>
  <c r="AJ696" i="3"/>
  <c r="AI696" i="3"/>
  <c r="AH696" i="3"/>
  <c r="AG696" i="3"/>
  <c r="AF696" i="3"/>
  <c r="AE696" i="3"/>
  <c r="AD696" i="3"/>
  <c r="AC696" i="3"/>
  <c r="AB696" i="3"/>
  <c r="AA696" i="3"/>
  <c r="Z696" i="3"/>
  <c r="Y696" i="3"/>
  <c r="X696" i="3"/>
  <c r="W696" i="3"/>
  <c r="V696" i="3"/>
  <c r="U696" i="3"/>
  <c r="AN695" i="3"/>
  <c r="AM695" i="3"/>
  <c r="AL695" i="3"/>
  <c r="AK695" i="3"/>
  <c r="AJ695" i="3"/>
  <c r="AI695" i="3"/>
  <c r="AH695" i="3"/>
  <c r="AG695" i="3"/>
  <c r="AF695" i="3"/>
  <c r="AE695" i="3"/>
  <c r="AD695" i="3"/>
  <c r="AC695" i="3"/>
  <c r="AB695" i="3"/>
  <c r="AA695" i="3"/>
  <c r="Z695" i="3"/>
  <c r="Y695" i="3"/>
  <c r="X695" i="3"/>
  <c r="W695" i="3"/>
  <c r="V695" i="3"/>
  <c r="U695" i="3"/>
  <c r="AN694" i="3"/>
  <c r="AM694" i="3"/>
  <c r="AL694" i="3"/>
  <c r="AK694" i="3"/>
  <c r="AJ694" i="3"/>
  <c r="AI694" i="3"/>
  <c r="AH694" i="3"/>
  <c r="AG694" i="3"/>
  <c r="AF694" i="3"/>
  <c r="AE694" i="3"/>
  <c r="AD694" i="3"/>
  <c r="AC694" i="3"/>
  <c r="AB694" i="3"/>
  <c r="AA694" i="3"/>
  <c r="Z694" i="3"/>
  <c r="Y694" i="3"/>
  <c r="X694" i="3"/>
  <c r="W694" i="3"/>
  <c r="V694" i="3"/>
  <c r="U694" i="3"/>
  <c r="AN693" i="3"/>
  <c r="AM693" i="3"/>
  <c r="AL693" i="3"/>
  <c r="AK693" i="3"/>
  <c r="AJ693" i="3"/>
  <c r="AI693" i="3"/>
  <c r="AH693" i="3"/>
  <c r="AG693" i="3"/>
  <c r="AF693" i="3"/>
  <c r="AE693" i="3"/>
  <c r="AD693" i="3"/>
  <c r="AC693" i="3"/>
  <c r="AB693" i="3"/>
  <c r="AA693" i="3"/>
  <c r="Z693" i="3"/>
  <c r="Y693" i="3"/>
  <c r="X693" i="3"/>
  <c r="W693" i="3"/>
  <c r="V693" i="3"/>
  <c r="U693" i="3"/>
  <c r="AN692" i="3"/>
  <c r="AM692" i="3"/>
  <c r="AL692" i="3"/>
  <c r="AK692" i="3"/>
  <c r="AJ692" i="3"/>
  <c r="AI692" i="3"/>
  <c r="AH692" i="3"/>
  <c r="AG692" i="3"/>
  <c r="AF692" i="3"/>
  <c r="AE692" i="3"/>
  <c r="AD692" i="3"/>
  <c r="AC692" i="3"/>
  <c r="AB692" i="3"/>
  <c r="AA692" i="3"/>
  <c r="Z692" i="3"/>
  <c r="Y692" i="3"/>
  <c r="X692" i="3"/>
  <c r="W692" i="3"/>
  <c r="V692" i="3"/>
  <c r="U692" i="3"/>
  <c r="AN691" i="3"/>
  <c r="AM691" i="3"/>
  <c r="AL691" i="3"/>
  <c r="AK691" i="3"/>
  <c r="AJ691" i="3"/>
  <c r="AI691" i="3"/>
  <c r="AH691" i="3"/>
  <c r="AG691" i="3"/>
  <c r="AF691" i="3"/>
  <c r="AE691" i="3"/>
  <c r="AD691" i="3"/>
  <c r="AC691" i="3"/>
  <c r="AB691" i="3"/>
  <c r="AA691" i="3"/>
  <c r="Z691" i="3"/>
  <c r="Y691" i="3"/>
  <c r="X691" i="3"/>
  <c r="W691" i="3"/>
  <c r="V691" i="3"/>
  <c r="U691" i="3"/>
  <c r="AN690" i="3"/>
  <c r="AM690" i="3"/>
  <c r="AL690" i="3"/>
  <c r="AK690" i="3"/>
  <c r="AJ690" i="3"/>
  <c r="AI690" i="3"/>
  <c r="AH690" i="3"/>
  <c r="AG690" i="3"/>
  <c r="AF690" i="3"/>
  <c r="AE690" i="3"/>
  <c r="AD690" i="3"/>
  <c r="AC690" i="3"/>
  <c r="AB690" i="3"/>
  <c r="AA690" i="3"/>
  <c r="Z690" i="3"/>
  <c r="Y690" i="3"/>
  <c r="X690" i="3"/>
  <c r="W690" i="3"/>
  <c r="V690" i="3"/>
  <c r="U690" i="3"/>
  <c r="AN482" i="3"/>
  <c r="AM482" i="3"/>
  <c r="AL482" i="3"/>
  <c r="AK482" i="3"/>
  <c r="AJ482" i="3"/>
  <c r="AI482" i="3"/>
  <c r="AH482" i="3"/>
  <c r="AG482" i="3"/>
  <c r="BB482" i="3"/>
  <c r="CI482" i="3"/>
  <c r="CA482" i="3"/>
  <c r="AB482" i="3"/>
  <c r="AA482" i="3"/>
  <c r="Z482" i="3"/>
  <c r="Y482" i="3"/>
  <c r="X482" i="3"/>
  <c r="W482" i="3"/>
  <c r="V482" i="3"/>
  <c r="U482" i="3"/>
  <c r="AN481" i="3"/>
  <c r="AM481" i="3"/>
  <c r="AL481" i="3"/>
  <c r="AK481" i="3"/>
  <c r="BF481" i="3"/>
  <c r="CQ481" i="3"/>
  <c r="AJ481" i="3"/>
  <c r="AI481" i="3"/>
  <c r="AH481" i="3"/>
  <c r="AG481" i="3"/>
  <c r="BB481" i="3"/>
  <c r="CI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AN480" i="3"/>
  <c r="AM480" i="3"/>
  <c r="AL480" i="3"/>
  <c r="AK480" i="3"/>
  <c r="BF480" i="3"/>
  <c r="CQ480" i="3"/>
  <c r="AJ480" i="3"/>
  <c r="AI480" i="3"/>
  <c r="AH480" i="3"/>
  <c r="AG480" i="3"/>
  <c r="AF480" i="3"/>
  <c r="AE480" i="3"/>
  <c r="AD480" i="3"/>
  <c r="AC480" i="3"/>
  <c r="AB480" i="3"/>
  <c r="AA480" i="3"/>
  <c r="Z480" i="3"/>
  <c r="Y480" i="3"/>
  <c r="AT480" i="3"/>
  <c r="BS480" i="3"/>
  <c r="X480" i="3"/>
  <c r="W480" i="3"/>
  <c r="V480" i="3"/>
  <c r="U480" i="3"/>
  <c r="AP480" i="3"/>
  <c r="BK480" i="3"/>
  <c r="AN479" i="3"/>
  <c r="AM479" i="3"/>
  <c r="AL479" i="3"/>
  <c r="AK479" i="3"/>
  <c r="AJ479" i="3"/>
  <c r="AI479" i="3"/>
  <c r="AH479" i="3"/>
  <c r="AG479" i="3"/>
  <c r="AF479" i="3"/>
  <c r="AE479" i="3"/>
  <c r="AD479" i="3"/>
  <c r="AC479" i="3"/>
  <c r="AX479" i="3"/>
  <c r="CA479" i="3"/>
  <c r="AB479" i="3"/>
  <c r="AA479" i="3"/>
  <c r="Z479" i="3"/>
  <c r="Y479" i="3"/>
  <c r="AT479" i="3"/>
  <c r="BS479" i="3"/>
  <c r="X479" i="3"/>
  <c r="W479" i="3"/>
  <c r="V479" i="3"/>
  <c r="U479" i="3"/>
  <c r="AN478" i="3"/>
  <c r="AM478" i="3"/>
  <c r="AL478" i="3"/>
  <c r="AK478" i="3"/>
  <c r="AJ478" i="3"/>
  <c r="AI478" i="3"/>
  <c r="AH478" i="3"/>
  <c r="AG478" i="3"/>
  <c r="BB478" i="3"/>
  <c r="CI478" i="3"/>
  <c r="AF478" i="3"/>
  <c r="AE478" i="3"/>
  <c r="AD478" i="3"/>
  <c r="AC478" i="3"/>
  <c r="AX478" i="3"/>
  <c r="CA478" i="3"/>
  <c r="AB478" i="3"/>
  <c r="AA478" i="3"/>
  <c r="Z478" i="3"/>
  <c r="Y478" i="3"/>
  <c r="X478" i="3"/>
  <c r="W478" i="3"/>
  <c r="V478" i="3"/>
  <c r="U478" i="3"/>
  <c r="AN477" i="3"/>
  <c r="AM477" i="3"/>
  <c r="AL477" i="3"/>
  <c r="AK477" i="3"/>
  <c r="BF477" i="3"/>
  <c r="CQ477" i="3"/>
  <c r="AJ477" i="3"/>
  <c r="AI477" i="3"/>
  <c r="AH477" i="3"/>
  <c r="AG477" i="3"/>
  <c r="BB477" i="3"/>
  <c r="CI477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AP477" i="3"/>
  <c r="BK477" i="3"/>
  <c r="AN476" i="3"/>
  <c r="AM476" i="3"/>
  <c r="AL476" i="3"/>
  <c r="AK476" i="3"/>
  <c r="BF476" i="3"/>
  <c r="CQ476" i="3"/>
  <c r="AJ476" i="3"/>
  <c r="AI476" i="3"/>
  <c r="AH476" i="3"/>
  <c r="AG476" i="3"/>
  <c r="AF476" i="3"/>
  <c r="AE476" i="3"/>
  <c r="AD476" i="3"/>
  <c r="AC476" i="3"/>
  <c r="AB476" i="3"/>
  <c r="AA476" i="3"/>
  <c r="Z476" i="3"/>
  <c r="Y476" i="3"/>
  <c r="AT476" i="3"/>
  <c r="BS476" i="3"/>
  <c r="X476" i="3"/>
  <c r="W476" i="3"/>
  <c r="V476" i="3"/>
  <c r="U476" i="3"/>
  <c r="AP476" i="3"/>
  <c r="BK476" i="3"/>
  <c r="AN475" i="3"/>
  <c r="AM475" i="3"/>
  <c r="AL475" i="3"/>
  <c r="AK475" i="3"/>
  <c r="AJ475" i="3"/>
  <c r="AI475" i="3"/>
  <c r="AH475" i="3"/>
  <c r="AG475" i="3"/>
  <c r="BB475" i="3"/>
  <c r="CI475" i="3"/>
  <c r="AF475" i="3"/>
  <c r="AE475" i="3"/>
  <c r="AD475" i="3"/>
  <c r="AC475" i="3"/>
  <c r="AX475" i="3"/>
  <c r="CA475" i="3"/>
  <c r="AB475" i="3"/>
  <c r="AA475" i="3"/>
  <c r="Z475" i="3"/>
  <c r="Y475" i="3"/>
  <c r="X475" i="3"/>
  <c r="W475" i="3"/>
  <c r="V475" i="3"/>
  <c r="U475" i="3"/>
  <c r="AN474" i="3"/>
  <c r="AM474" i="3"/>
  <c r="AL474" i="3"/>
  <c r="AK474" i="3"/>
  <c r="BF474" i="3"/>
  <c r="CQ474" i="3"/>
  <c r="AJ474" i="3"/>
  <c r="AI474" i="3"/>
  <c r="AH474" i="3"/>
  <c r="AG474" i="3"/>
  <c r="AF474" i="3"/>
  <c r="AE474" i="3"/>
  <c r="AD474" i="3"/>
  <c r="AC474" i="3"/>
  <c r="AB474" i="3"/>
  <c r="AA474" i="3"/>
  <c r="Z474" i="3"/>
  <c r="Y474" i="3"/>
  <c r="AT474" i="3"/>
  <c r="BS474" i="3"/>
  <c r="X474" i="3"/>
  <c r="W474" i="3"/>
  <c r="V474" i="3"/>
  <c r="U474" i="3"/>
  <c r="AP474" i="3"/>
  <c r="BK474" i="3"/>
  <c r="AN473" i="3"/>
  <c r="AM473" i="3"/>
  <c r="AL473" i="3"/>
  <c r="AK473" i="3"/>
  <c r="AJ473" i="3"/>
  <c r="AI473" i="3"/>
  <c r="AH473" i="3"/>
  <c r="AG473" i="3"/>
  <c r="AF473" i="3"/>
  <c r="AE473" i="3"/>
  <c r="AD473" i="3"/>
  <c r="AC473" i="3"/>
  <c r="AX473" i="3"/>
  <c r="CA473" i="3"/>
  <c r="AB473" i="3"/>
  <c r="AA473" i="3"/>
  <c r="Z473" i="3"/>
  <c r="Y473" i="3"/>
  <c r="AT473" i="3"/>
  <c r="BS473" i="3"/>
  <c r="X473" i="3"/>
  <c r="W473" i="3"/>
  <c r="V473" i="3"/>
  <c r="U473" i="3"/>
  <c r="AN472" i="3"/>
  <c r="AM472" i="3"/>
  <c r="AL472" i="3"/>
  <c r="AK472" i="3"/>
  <c r="AJ472" i="3"/>
  <c r="AI472" i="3"/>
  <c r="AH472" i="3"/>
  <c r="AG472" i="3"/>
  <c r="BB472" i="3"/>
  <c r="CI472" i="3"/>
  <c r="AF472" i="3"/>
  <c r="AE472" i="3"/>
  <c r="AD472" i="3"/>
  <c r="AC472" i="3"/>
  <c r="AX472" i="3"/>
  <c r="CA472" i="3"/>
  <c r="AB472" i="3"/>
  <c r="AA472" i="3"/>
  <c r="Z472" i="3"/>
  <c r="Y472" i="3"/>
  <c r="X472" i="3"/>
  <c r="W472" i="3"/>
  <c r="V472" i="3"/>
  <c r="U472" i="3"/>
  <c r="AN471" i="3"/>
  <c r="AM471" i="3"/>
  <c r="AL471" i="3"/>
  <c r="AK471" i="3"/>
  <c r="BF471" i="3"/>
  <c r="CQ471" i="3"/>
  <c r="AJ471" i="3"/>
  <c r="AI471" i="3"/>
  <c r="AH471" i="3"/>
  <c r="AG471" i="3"/>
  <c r="BB471" i="3"/>
  <c r="CI471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AP471" i="3"/>
  <c r="BK471" i="3"/>
  <c r="AN470" i="3"/>
  <c r="AM470" i="3"/>
  <c r="AL470" i="3"/>
  <c r="AK470" i="3"/>
  <c r="BF470" i="3"/>
  <c r="CQ470" i="3"/>
  <c r="AJ470" i="3"/>
  <c r="AI470" i="3"/>
  <c r="AH470" i="3"/>
  <c r="AG470" i="3"/>
  <c r="AF470" i="3"/>
  <c r="AE470" i="3"/>
  <c r="AD470" i="3"/>
  <c r="AC470" i="3"/>
  <c r="AB470" i="3"/>
  <c r="AA470" i="3"/>
  <c r="Z470" i="3"/>
  <c r="Y470" i="3"/>
  <c r="AT470" i="3"/>
  <c r="BS470" i="3"/>
  <c r="X470" i="3"/>
  <c r="W470" i="3"/>
  <c r="V470" i="3"/>
  <c r="U470" i="3"/>
  <c r="AP470" i="3"/>
  <c r="BK470" i="3"/>
  <c r="AN469" i="3"/>
  <c r="AM469" i="3"/>
  <c r="AL469" i="3"/>
  <c r="AK469" i="3"/>
  <c r="AJ469" i="3"/>
  <c r="AI469" i="3"/>
  <c r="AH469" i="3"/>
  <c r="AG469" i="3"/>
  <c r="AF469" i="3"/>
  <c r="AE469" i="3"/>
  <c r="AD469" i="3"/>
  <c r="AC469" i="3"/>
  <c r="AX469" i="3"/>
  <c r="CA469" i="3"/>
  <c r="AB469" i="3"/>
  <c r="AA469" i="3"/>
  <c r="Z469" i="3"/>
  <c r="Y469" i="3"/>
  <c r="AT469" i="3"/>
  <c r="BS469" i="3"/>
  <c r="X469" i="3"/>
  <c r="W469" i="3"/>
  <c r="V469" i="3"/>
  <c r="U469" i="3"/>
  <c r="AN468" i="3"/>
  <c r="AM468" i="3"/>
  <c r="AL468" i="3"/>
  <c r="AK468" i="3"/>
  <c r="AJ468" i="3"/>
  <c r="AI468" i="3"/>
  <c r="AH468" i="3"/>
  <c r="AG468" i="3"/>
  <c r="BB468" i="3"/>
  <c r="CI468" i="3"/>
  <c r="AF468" i="3"/>
  <c r="AE468" i="3"/>
  <c r="AD468" i="3"/>
  <c r="AC468" i="3"/>
  <c r="AX468" i="3"/>
  <c r="CA468" i="3"/>
  <c r="AB468" i="3"/>
  <c r="AA468" i="3"/>
  <c r="Z468" i="3"/>
  <c r="Y468" i="3"/>
  <c r="X468" i="3"/>
  <c r="W468" i="3"/>
  <c r="V468" i="3"/>
  <c r="U468" i="3"/>
  <c r="AN467" i="3"/>
  <c r="AM467" i="3"/>
  <c r="AL467" i="3"/>
  <c r="AK467" i="3"/>
  <c r="BF467" i="3"/>
  <c r="CQ467" i="3"/>
  <c r="AJ467" i="3"/>
  <c r="AI467" i="3"/>
  <c r="AH467" i="3"/>
  <c r="AG467" i="3"/>
  <c r="BB467" i="3"/>
  <c r="CI467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AP467" i="3"/>
  <c r="AN466" i="3"/>
  <c r="AM466" i="3"/>
  <c r="AL466" i="3"/>
  <c r="AK466" i="3"/>
  <c r="BF466" i="3"/>
  <c r="CQ466" i="3"/>
  <c r="AJ466" i="3"/>
  <c r="AI466" i="3"/>
  <c r="AH466" i="3"/>
  <c r="AG466" i="3"/>
  <c r="AF466" i="3"/>
  <c r="AE466" i="3"/>
  <c r="AD466" i="3"/>
  <c r="AC466" i="3"/>
  <c r="AB466" i="3"/>
  <c r="AA466" i="3"/>
  <c r="Z466" i="3"/>
  <c r="Y466" i="3"/>
  <c r="AT466" i="3"/>
  <c r="BS466" i="3"/>
  <c r="X466" i="3"/>
  <c r="W466" i="3"/>
  <c r="V466" i="3"/>
  <c r="U466" i="3"/>
  <c r="AP466" i="3"/>
  <c r="AN465" i="3"/>
  <c r="AM465" i="3"/>
  <c r="AL465" i="3"/>
  <c r="AK465" i="3"/>
  <c r="AJ465" i="3"/>
  <c r="AI465" i="3"/>
  <c r="AH465" i="3"/>
  <c r="AG465" i="3"/>
  <c r="AF465" i="3"/>
  <c r="AE465" i="3"/>
  <c r="AD465" i="3"/>
  <c r="AC465" i="3"/>
  <c r="AX465" i="3"/>
  <c r="CA465" i="3"/>
  <c r="AB465" i="3"/>
  <c r="AA465" i="3"/>
  <c r="Z465" i="3"/>
  <c r="Y465" i="3"/>
  <c r="AT465" i="3"/>
  <c r="BS465" i="3"/>
  <c r="X465" i="3"/>
  <c r="W465" i="3"/>
  <c r="V465" i="3"/>
  <c r="U465" i="3"/>
  <c r="AN464" i="3"/>
  <c r="AM464" i="3"/>
  <c r="AL464" i="3"/>
  <c r="AK464" i="3"/>
  <c r="AJ464" i="3"/>
  <c r="AI464" i="3"/>
  <c r="AH464" i="3"/>
  <c r="AG464" i="3"/>
  <c r="BB464" i="3"/>
  <c r="CI464" i="3"/>
  <c r="AF464" i="3"/>
  <c r="AE464" i="3"/>
  <c r="AD464" i="3"/>
  <c r="AC464" i="3"/>
  <c r="AX464" i="3"/>
  <c r="CA464" i="3"/>
  <c r="AB464" i="3"/>
  <c r="AA464" i="3"/>
  <c r="Z464" i="3"/>
  <c r="Y464" i="3"/>
  <c r="X464" i="3"/>
  <c r="W464" i="3"/>
  <c r="V464" i="3"/>
  <c r="U464" i="3"/>
  <c r="AN463" i="3"/>
  <c r="AM463" i="3"/>
  <c r="AL463" i="3"/>
  <c r="AK463" i="3"/>
  <c r="BF463" i="3"/>
  <c r="CQ463" i="3"/>
  <c r="AJ463" i="3"/>
  <c r="AI463" i="3"/>
  <c r="AH463" i="3"/>
  <c r="AG463" i="3"/>
  <c r="BB463" i="3"/>
  <c r="CI463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AP463" i="3"/>
  <c r="BK463" i="3"/>
  <c r="AN462" i="3"/>
  <c r="AM462" i="3"/>
  <c r="AL462" i="3"/>
  <c r="AK462" i="3"/>
  <c r="AJ462" i="3"/>
  <c r="AI462" i="3"/>
  <c r="AH462" i="3"/>
  <c r="AG462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AN461" i="3"/>
  <c r="AM461" i="3"/>
  <c r="AL461" i="3"/>
  <c r="AK461" i="3"/>
  <c r="AJ461" i="3"/>
  <c r="AI461" i="3"/>
  <c r="AH461" i="3"/>
  <c r="AG461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AN253" i="3"/>
  <c r="AM253" i="3"/>
  <c r="AL253" i="3"/>
  <c r="AK253" i="3"/>
  <c r="AJ253" i="3"/>
  <c r="AI253" i="3"/>
  <c r="AH253" i="3"/>
  <c r="AG253" i="3"/>
  <c r="AD253" i="3"/>
  <c r="AC253" i="3"/>
  <c r="AB253" i="3"/>
  <c r="AA253" i="3"/>
  <c r="Z253" i="3"/>
  <c r="Y253" i="3"/>
  <c r="X253" i="3"/>
  <c r="W253" i="3"/>
  <c r="V253" i="3"/>
  <c r="U253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AO1811" i="3"/>
  <c r="AO1812" i="3"/>
  <c r="AO1813" i="3"/>
  <c r="AO1814" i="3"/>
  <c r="AO1815" i="3"/>
  <c r="AO1816" i="3"/>
  <c r="AO1817" i="3"/>
  <c r="AO1818" i="3"/>
  <c r="AO1819" i="3"/>
  <c r="AO1820" i="3"/>
  <c r="AO1821" i="3"/>
  <c r="AO1822" i="3"/>
  <c r="AO1823" i="3"/>
  <c r="AO1824" i="3"/>
  <c r="AO1825" i="3"/>
  <c r="AO1826" i="3"/>
  <c r="AO1827" i="3"/>
  <c r="AO1828" i="3"/>
  <c r="AO1829" i="3"/>
  <c r="AN1811" i="3"/>
  <c r="AN1812" i="3"/>
  <c r="AN1813" i="3"/>
  <c r="AN1814" i="3"/>
  <c r="AN1815" i="3"/>
  <c r="AN1816" i="3"/>
  <c r="AN1817" i="3"/>
  <c r="AN1818" i="3"/>
  <c r="AN1819" i="3"/>
  <c r="AN1820" i="3"/>
  <c r="AN1821" i="3"/>
  <c r="AN1822" i="3"/>
  <c r="AN1823" i="3"/>
  <c r="AN1824" i="3"/>
  <c r="AN1825" i="3"/>
  <c r="AN1826" i="3"/>
  <c r="AN1827" i="3"/>
  <c r="AN1828" i="3"/>
  <c r="AN1829" i="3"/>
  <c r="AO1791" i="3"/>
  <c r="AO1792" i="3"/>
  <c r="AO1793" i="3"/>
  <c r="AO1794" i="3"/>
  <c r="AO1795" i="3"/>
  <c r="AO1796" i="3"/>
  <c r="AO1797" i="3"/>
  <c r="AO1798" i="3"/>
  <c r="AO1799" i="3"/>
  <c r="AO1800" i="3"/>
  <c r="AO1801" i="3"/>
  <c r="AO1802" i="3"/>
  <c r="AO1803" i="3"/>
  <c r="AO1804" i="3"/>
  <c r="AO1805" i="3"/>
  <c r="AO1806" i="3"/>
  <c r="AO1807" i="3"/>
  <c r="AO1808" i="3"/>
  <c r="AO1809" i="3"/>
  <c r="AN1791" i="3"/>
  <c r="AN1792" i="3"/>
  <c r="AN1793" i="3"/>
  <c r="AN1794" i="3"/>
  <c r="AN1795" i="3"/>
  <c r="AN1796" i="3"/>
  <c r="AN1797" i="3"/>
  <c r="AN1798" i="3"/>
  <c r="AN1799" i="3"/>
  <c r="AN1800" i="3"/>
  <c r="AN1801" i="3"/>
  <c r="AN1802" i="3"/>
  <c r="AN1803" i="3"/>
  <c r="AN1804" i="3"/>
  <c r="AN1805" i="3"/>
  <c r="AN1806" i="3"/>
  <c r="AN1807" i="3"/>
  <c r="AN1808" i="3"/>
  <c r="AN1809" i="3"/>
  <c r="AO1771" i="3"/>
  <c r="AO1772" i="3"/>
  <c r="AO1773" i="3"/>
  <c r="AO1774" i="3"/>
  <c r="AO1775" i="3"/>
  <c r="AO1776" i="3"/>
  <c r="AO1777" i="3"/>
  <c r="AO1778" i="3"/>
  <c r="AO1779" i="3"/>
  <c r="AO1780" i="3"/>
  <c r="AO1781" i="3"/>
  <c r="AO1782" i="3"/>
  <c r="AO1783" i="3"/>
  <c r="AO1784" i="3"/>
  <c r="AO1785" i="3"/>
  <c r="AO1786" i="3"/>
  <c r="AO1787" i="3"/>
  <c r="AO1788" i="3"/>
  <c r="AO1789" i="3"/>
  <c r="AN1771" i="3"/>
  <c r="AN1772" i="3"/>
  <c r="AN1773" i="3"/>
  <c r="AN1774" i="3"/>
  <c r="AN1775" i="3"/>
  <c r="AN1776" i="3"/>
  <c r="AN1777" i="3"/>
  <c r="AN1778" i="3"/>
  <c r="AN1779" i="3"/>
  <c r="AN1780" i="3"/>
  <c r="AN1781" i="3"/>
  <c r="AN1782" i="3"/>
  <c r="AN1783" i="3"/>
  <c r="AN1784" i="3"/>
  <c r="AN1785" i="3"/>
  <c r="AN1786" i="3"/>
  <c r="AN1787" i="3"/>
  <c r="AN1788" i="3"/>
  <c r="AN1789" i="3"/>
  <c r="AO1751" i="3"/>
  <c r="AO1752" i="3"/>
  <c r="AO1753" i="3"/>
  <c r="AO1754" i="3"/>
  <c r="AO1755" i="3"/>
  <c r="AO1756" i="3"/>
  <c r="AO1757" i="3"/>
  <c r="AO1758" i="3"/>
  <c r="AO1759" i="3"/>
  <c r="AO1760" i="3"/>
  <c r="AO1761" i="3"/>
  <c r="AO1762" i="3"/>
  <c r="AO1763" i="3"/>
  <c r="AO1764" i="3"/>
  <c r="AO1765" i="3"/>
  <c r="AO1766" i="3"/>
  <c r="AO1767" i="3"/>
  <c r="AO1768" i="3"/>
  <c r="AO1769" i="3"/>
  <c r="AN1751" i="3"/>
  <c r="AN1752" i="3"/>
  <c r="AN1753" i="3"/>
  <c r="AN1754" i="3"/>
  <c r="AN1755" i="3"/>
  <c r="AN1756" i="3"/>
  <c r="AN1757" i="3"/>
  <c r="AN1758" i="3"/>
  <c r="AN1759" i="3"/>
  <c r="AN1760" i="3"/>
  <c r="AN1761" i="3"/>
  <c r="AN1762" i="3"/>
  <c r="AN1763" i="3"/>
  <c r="AN1764" i="3"/>
  <c r="AN1765" i="3"/>
  <c r="AN1766" i="3"/>
  <c r="AN1767" i="3"/>
  <c r="AN1768" i="3"/>
  <c r="AN1769" i="3"/>
  <c r="AO1731" i="3"/>
  <c r="AO1732" i="3"/>
  <c r="AO1733" i="3"/>
  <c r="AO1734" i="3"/>
  <c r="AO1735" i="3"/>
  <c r="AO1736" i="3"/>
  <c r="AO1737" i="3"/>
  <c r="AO1738" i="3"/>
  <c r="AO1739" i="3"/>
  <c r="AO1740" i="3"/>
  <c r="AO1741" i="3"/>
  <c r="AO1742" i="3"/>
  <c r="AO1743" i="3"/>
  <c r="AO1744" i="3"/>
  <c r="AO1745" i="3"/>
  <c r="AO1746" i="3"/>
  <c r="AO1747" i="3"/>
  <c r="AO1748" i="3"/>
  <c r="AO1749" i="3"/>
  <c r="AN1731" i="3"/>
  <c r="AN1732" i="3"/>
  <c r="AN1733" i="3"/>
  <c r="AN1734" i="3"/>
  <c r="AN1735" i="3"/>
  <c r="AN1736" i="3"/>
  <c r="AN1737" i="3"/>
  <c r="AN1738" i="3"/>
  <c r="AN1739" i="3"/>
  <c r="AN1740" i="3"/>
  <c r="AN1741" i="3"/>
  <c r="AN1742" i="3"/>
  <c r="AN1743" i="3"/>
  <c r="AN1744" i="3"/>
  <c r="AN1745" i="3"/>
  <c r="AN1746" i="3"/>
  <c r="AN1747" i="3"/>
  <c r="AN1748" i="3"/>
  <c r="AN1749" i="3"/>
  <c r="AU1729" i="3"/>
  <c r="AU1728" i="3"/>
  <c r="AU1727" i="3"/>
  <c r="AU1726" i="3"/>
  <c r="AU1725" i="3"/>
  <c r="AU1724" i="3"/>
  <c r="AU1723" i="3"/>
  <c r="AU1722" i="3"/>
  <c r="AU1721" i="3"/>
  <c r="AU1720" i="3"/>
  <c r="AU1719" i="3"/>
  <c r="AU1718" i="3"/>
  <c r="AU1717" i="3"/>
  <c r="AU1716" i="3"/>
  <c r="AU1715" i="3"/>
  <c r="AU1714" i="3"/>
  <c r="AU1713" i="3"/>
  <c r="AO1713" i="3"/>
  <c r="AO1714" i="3"/>
  <c r="AO1715" i="3"/>
  <c r="AO1716" i="3"/>
  <c r="AO1717" i="3"/>
  <c r="AO1718" i="3"/>
  <c r="AO1719" i="3"/>
  <c r="AO1720" i="3"/>
  <c r="AO1721" i="3"/>
  <c r="AO1722" i="3"/>
  <c r="AO1723" i="3"/>
  <c r="AO1724" i="3"/>
  <c r="AO1725" i="3"/>
  <c r="AO1726" i="3"/>
  <c r="AO1727" i="3"/>
  <c r="AO1728" i="3"/>
  <c r="AO1729" i="3"/>
  <c r="AU1712" i="3"/>
  <c r="AU1711" i="3"/>
  <c r="AO1711" i="3"/>
  <c r="AO1712" i="3"/>
  <c r="AN1711" i="3"/>
  <c r="AN1712" i="3"/>
  <c r="AN1713" i="3"/>
  <c r="AN1714" i="3"/>
  <c r="AN1715" i="3"/>
  <c r="AN1716" i="3"/>
  <c r="AN1717" i="3"/>
  <c r="AN1718" i="3"/>
  <c r="AN1719" i="3"/>
  <c r="AN1720" i="3"/>
  <c r="AN1721" i="3"/>
  <c r="AN1722" i="3"/>
  <c r="AN1723" i="3"/>
  <c r="AN1724" i="3"/>
  <c r="AN1725" i="3"/>
  <c r="AN1726" i="3"/>
  <c r="AN1727" i="3"/>
  <c r="AN1728" i="3"/>
  <c r="AN1729" i="3"/>
  <c r="AU1710" i="3"/>
  <c r="AU1709" i="3"/>
  <c r="AU1708" i="3"/>
  <c r="AU1707" i="3"/>
  <c r="AU1706" i="3"/>
  <c r="AU1705" i="3"/>
  <c r="AU1704" i="3"/>
  <c r="AU1703" i="3"/>
  <c r="AU1702" i="3"/>
  <c r="AU1701" i="3"/>
  <c r="AU1700" i="3"/>
  <c r="AU1699" i="3"/>
  <c r="AU1698" i="3"/>
  <c r="AU1697" i="3"/>
  <c r="AU1696" i="3"/>
  <c r="AU1695" i="3"/>
  <c r="AU1694" i="3"/>
  <c r="AU1693" i="3"/>
  <c r="AU1692" i="3"/>
  <c r="AO1692" i="3"/>
  <c r="AO1693" i="3"/>
  <c r="AO1694" i="3"/>
  <c r="AO1695" i="3"/>
  <c r="AO1696" i="3"/>
  <c r="AO1697" i="3"/>
  <c r="AO1698" i="3"/>
  <c r="AO1699" i="3"/>
  <c r="AO1700" i="3"/>
  <c r="AO1701" i="3"/>
  <c r="AO1702" i="3"/>
  <c r="AO1703" i="3"/>
  <c r="AO1704" i="3"/>
  <c r="AO1705" i="3"/>
  <c r="AO1706" i="3"/>
  <c r="AO1707" i="3"/>
  <c r="AO1708" i="3"/>
  <c r="AO1709" i="3"/>
  <c r="AU1691" i="3"/>
  <c r="AO1691" i="3"/>
  <c r="AN1691" i="3"/>
  <c r="AN1692" i="3"/>
  <c r="AN1693" i="3"/>
  <c r="AN1694" i="3"/>
  <c r="AN1695" i="3"/>
  <c r="AN1696" i="3"/>
  <c r="AN1697" i="3"/>
  <c r="AN1698" i="3"/>
  <c r="AN1699" i="3"/>
  <c r="AN1700" i="3"/>
  <c r="AN1701" i="3"/>
  <c r="AN1702" i="3"/>
  <c r="AN1703" i="3"/>
  <c r="AN1704" i="3"/>
  <c r="AN1705" i="3"/>
  <c r="AN1706" i="3"/>
  <c r="AN1707" i="3"/>
  <c r="AN1708" i="3"/>
  <c r="AN1709" i="3"/>
  <c r="AU1690" i="3"/>
  <c r="AU1689" i="3"/>
  <c r="AU1688" i="3"/>
  <c r="AU1687" i="3"/>
  <c r="AU1686" i="3"/>
  <c r="AU1685" i="3"/>
  <c r="AU1683" i="3"/>
  <c r="AU1682" i="3"/>
  <c r="AU1681" i="3"/>
  <c r="AU1680" i="3"/>
  <c r="AU1679" i="3"/>
  <c r="AU1678" i="3"/>
  <c r="AU1677" i="3"/>
  <c r="AU1676" i="3"/>
  <c r="AU1675" i="3"/>
  <c r="AU1674" i="3"/>
  <c r="AN1674" i="3"/>
  <c r="AN1675" i="3"/>
  <c r="AN1676" i="3"/>
  <c r="AN1677" i="3"/>
  <c r="AN1678" i="3"/>
  <c r="AN1679" i="3"/>
  <c r="AN1680" i="3"/>
  <c r="AN1681" i="3"/>
  <c r="AN1682" i="3"/>
  <c r="AN1683" i="3"/>
  <c r="AN1684" i="3"/>
  <c r="AN1685" i="3"/>
  <c r="AN1686" i="3"/>
  <c r="AN1687" i="3"/>
  <c r="AN1688" i="3"/>
  <c r="AN1689" i="3"/>
  <c r="AU1673" i="3"/>
  <c r="AU1672" i="3"/>
  <c r="AO1672" i="3"/>
  <c r="AO1673" i="3"/>
  <c r="AO1674" i="3"/>
  <c r="AO1675" i="3"/>
  <c r="AO1676" i="3"/>
  <c r="AO1677" i="3"/>
  <c r="AO1678" i="3"/>
  <c r="AO1679" i="3"/>
  <c r="AO1680" i="3"/>
  <c r="AO1681" i="3"/>
  <c r="AO1682" i="3"/>
  <c r="AO1683" i="3"/>
  <c r="AO1684" i="3"/>
  <c r="AO1685" i="3"/>
  <c r="AO1686" i="3"/>
  <c r="AO1687" i="3"/>
  <c r="AO1688" i="3"/>
  <c r="AO1689" i="3"/>
  <c r="AN1672" i="3"/>
  <c r="AN1673" i="3"/>
  <c r="AU1671" i="3"/>
  <c r="AO1671" i="3"/>
  <c r="AN1671" i="3"/>
  <c r="AU1670" i="3"/>
  <c r="AU1669" i="3"/>
  <c r="AU1668" i="3"/>
  <c r="AU1667" i="3"/>
  <c r="AU1666" i="3"/>
  <c r="AU1665" i="3"/>
  <c r="AU1664" i="3"/>
  <c r="AU1663" i="3"/>
  <c r="AU1662" i="3"/>
  <c r="AU1661" i="3"/>
  <c r="AU1660" i="3"/>
  <c r="AU1659" i="3"/>
  <c r="AU1658" i="3"/>
  <c r="AU1657" i="3"/>
  <c r="AU1656" i="3"/>
  <c r="AU1655" i="3"/>
  <c r="AU1654" i="3"/>
  <c r="AU1653" i="3"/>
  <c r="AU1652" i="3"/>
  <c r="AU1651" i="3"/>
  <c r="AO1651" i="3"/>
  <c r="AO1652" i="3"/>
  <c r="AO1653" i="3"/>
  <c r="AO1654" i="3"/>
  <c r="AO1655" i="3"/>
  <c r="AO1656" i="3"/>
  <c r="AO1657" i="3"/>
  <c r="AO1658" i="3"/>
  <c r="AO1659" i="3"/>
  <c r="AO1660" i="3"/>
  <c r="AO1661" i="3"/>
  <c r="AO1662" i="3"/>
  <c r="AO1663" i="3"/>
  <c r="AO1664" i="3"/>
  <c r="AO1665" i="3"/>
  <c r="AO1666" i="3"/>
  <c r="AO1667" i="3"/>
  <c r="AO1668" i="3"/>
  <c r="AO1669" i="3"/>
  <c r="AN1651" i="3"/>
  <c r="AN1652" i="3"/>
  <c r="AN1653" i="3"/>
  <c r="AN1654" i="3"/>
  <c r="AN1655" i="3"/>
  <c r="AN1656" i="3"/>
  <c r="AN1657" i="3"/>
  <c r="AN1658" i="3"/>
  <c r="AN1659" i="3"/>
  <c r="AN1660" i="3"/>
  <c r="AN1661" i="3"/>
  <c r="AN1662" i="3"/>
  <c r="AN1663" i="3"/>
  <c r="AN1664" i="3"/>
  <c r="AN1665" i="3"/>
  <c r="AN1666" i="3"/>
  <c r="AN1667" i="3"/>
  <c r="AN1668" i="3"/>
  <c r="AN1669" i="3"/>
  <c r="AU1650" i="3"/>
  <c r="AU1649" i="3"/>
  <c r="AU1648" i="3"/>
  <c r="AU1647" i="3"/>
  <c r="AU1646" i="3"/>
  <c r="AU1645" i="3"/>
  <c r="AU1644" i="3"/>
  <c r="AU1643" i="3"/>
  <c r="AU1642" i="3"/>
  <c r="AU1641" i="3"/>
  <c r="AU1640" i="3"/>
  <c r="AU1639" i="3"/>
  <c r="AU1638" i="3"/>
  <c r="AU1637" i="3"/>
  <c r="AU1636" i="3"/>
  <c r="AU1635" i="3"/>
  <c r="AU1634" i="3"/>
  <c r="AU1633" i="3"/>
  <c r="AU1632" i="3"/>
  <c r="AX1631" i="3"/>
  <c r="AX1632" i="3"/>
  <c r="AX1633" i="3"/>
  <c r="AX1634" i="3"/>
  <c r="AX1635" i="3"/>
  <c r="AX1636" i="3"/>
  <c r="AX1637" i="3"/>
  <c r="AX1638" i="3"/>
  <c r="AX1639" i="3"/>
  <c r="AX1640" i="3"/>
  <c r="AX1641" i="3"/>
  <c r="AX1642" i="3"/>
  <c r="AX1643" i="3"/>
  <c r="AX1644" i="3"/>
  <c r="AX1645" i="3"/>
  <c r="AX1646" i="3"/>
  <c r="AX1647" i="3"/>
  <c r="AX1648" i="3"/>
  <c r="AX1649" i="3"/>
  <c r="AU1631" i="3"/>
  <c r="AS1631" i="3"/>
  <c r="AS1632" i="3"/>
  <c r="AO1631" i="3"/>
  <c r="AO1632" i="3"/>
  <c r="AO1633" i="3"/>
  <c r="AO1634" i="3"/>
  <c r="AO1635" i="3"/>
  <c r="AO1636" i="3"/>
  <c r="AO1637" i="3"/>
  <c r="AO1638" i="3"/>
  <c r="AO1639" i="3"/>
  <c r="AO1640" i="3"/>
  <c r="AO1641" i="3"/>
  <c r="AO1642" i="3"/>
  <c r="AO1643" i="3"/>
  <c r="AO1644" i="3"/>
  <c r="AO1645" i="3"/>
  <c r="AO1646" i="3"/>
  <c r="AO1647" i="3"/>
  <c r="AO1648" i="3"/>
  <c r="AO1649" i="3"/>
  <c r="AU1630" i="3"/>
  <c r="BB1626" i="3"/>
  <c r="CI1626" i="3"/>
  <c r="AT1626" i="3"/>
  <c r="BS1626" i="3"/>
  <c r="BF1625" i="3"/>
  <c r="CQ1625" i="3"/>
  <c r="AX1625" i="3"/>
  <c r="CA1625" i="3"/>
  <c r="AP1625" i="3"/>
  <c r="AX1624" i="3"/>
  <c r="CA1624" i="3"/>
  <c r="BF1624" i="3"/>
  <c r="BF1623" i="3"/>
  <c r="CQ1623" i="3"/>
  <c r="CR1623" i="3"/>
  <c r="CS1623" i="3"/>
  <c r="AX1623" i="3"/>
  <c r="CA1623" i="3"/>
  <c r="CB1623" i="3"/>
  <c r="AP1623" i="3"/>
  <c r="BK1623" i="3"/>
  <c r="BL1623" i="3"/>
  <c r="BB1622" i="3"/>
  <c r="CI1622" i="3"/>
  <c r="CJ1622" i="3"/>
  <c r="CK1622" i="3"/>
  <c r="AT1622" i="3"/>
  <c r="BS1622" i="3"/>
  <c r="BT1622" i="3"/>
  <c r="Q1621" i="3"/>
  <c r="Q1622" i="3"/>
  <c r="Q1623" i="3"/>
  <c r="Q1624" i="3"/>
  <c r="Q1625" i="3"/>
  <c r="Q1626" i="3"/>
  <c r="Q1627" i="3"/>
  <c r="Q1628" i="3"/>
  <c r="Q1629" i="3"/>
  <c r="Q1630" i="3"/>
  <c r="Q1631" i="3"/>
  <c r="Q1632" i="3"/>
  <c r="Q1633" i="3"/>
  <c r="Q1634" i="3"/>
  <c r="Q1635" i="3"/>
  <c r="Q1636" i="3"/>
  <c r="Q1637" i="3"/>
  <c r="Q1638" i="3"/>
  <c r="Q1639" i="3"/>
  <c r="Q1640" i="3"/>
  <c r="Q1641" i="3"/>
  <c r="Q1642" i="3"/>
  <c r="Q1643" i="3"/>
  <c r="Q1644" i="3"/>
  <c r="Q1645" i="3"/>
  <c r="Q1646" i="3"/>
  <c r="Q1647" i="3"/>
  <c r="Q1648" i="3"/>
  <c r="Q1649" i="3"/>
  <c r="Q1650" i="3"/>
  <c r="Q1651" i="3"/>
  <c r="Q1652" i="3"/>
  <c r="Q1653" i="3"/>
  <c r="Q1654" i="3"/>
  <c r="Q1655" i="3"/>
  <c r="Q1656" i="3"/>
  <c r="Q1657" i="3"/>
  <c r="Q1658" i="3"/>
  <c r="Q1659" i="3"/>
  <c r="Q1660" i="3"/>
  <c r="Q1661" i="3"/>
  <c r="Q1662" i="3"/>
  <c r="Q1663" i="3"/>
  <c r="Q1664" i="3"/>
  <c r="Q1665" i="3"/>
  <c r="Q1666" i="3"/>
  <c r="Q1667" i="3"/>
  <c r="Q1668" i="3"/>
  <c r="Q1669" i="3"/>
  <c r="Q1670" i="3"/>
  <c r="Q1671" i="3"/>
  <c r="Q1672" i="3"/>
  <c r="Q1673" i="3"/>
  <c r="Q1674" i="3"/>
  <c r="Q1675" i="3"/>
  <c r="Q1676" i="3"/>
  <c r="Q1677" i="3"/>
  <c r="Q1678" i="3"/>
  <c r="Q1679" i="3"/>
  <c r="Q1680" i="3"/>
  <c r="Q1681" i="3"/>
  <c r="Q1682" i="3"/>
  <c r="Q1683" i="3"/>
  <c r="Q1684" i="3"/>
  <c r="Q1685" i="3"/>
  <c r="Q1686" i="3"/>
  <c r="Q1687" i="3"/>
  <c r="Q1688" i="3"/>
  <c r="Q1689" i="3"/>
  <c r="Q1690" i="3"/>
  <c r="Q1691" i="3"/>
  <c r="Q1692" i="3"/>
  <c r="Q1693" i="3"/>
  <c r="Q1694" i="3"/>
  <c r="Q1695" i="3"/>
  <c r="Q1696" i="3"/>
  <c r="Q1697" i="3"/>
  <c r="Q1698" i="3"/>
  <c r="Q1699" i="3"/>
  <c r="Q1700" i="3"/>
  <c r="Q1701" i="3"/>
  <c r="Q1702" i="3"/>
  <c r="Q1703" i="3"/>
  <c r="Q1704" i="3"/>
  <c r="Q1705" i="3"/>
  <c r="Q1706" i="3"/>
  <c r="Q1707" i="3"/>
  <c r="Q1708" i="3"/>
  <c r="Q1709" i="3"/>
  <c r="Q1710" i="3"/>
  <c r="Q1711" i="3"/>
  <c r="Q1712" i="3"/>
  <c r="Q1713" i="3"/>
  <c r="Q1714" i="3"/>
  <c r="Q1715" i="3"/>
  <c r="Q1716" i="3"/>
  <c r="Q1717" i="3"/>
  <c r="Q1718" i="3"/>
  <c r="BB1620" i="3"/>
  <c r="CI1620" i="3"/>
  <c r="CJ1620" i="3"/>
  <c r="AT1620" i="3"/>
  <c r="BS1620" i="3"/>
  <c r="BT1620" i="3"/>
  <c r="Q1620" i="3"/>
  <c r="BB1617" i="3"/>
  <c r="CI1617" i="3"/>
  <c r="AT1617" i="3"/>
  <c r="BS1617" i="3"/>
  <c r="BF1616" i="3"/>
  <c r="CQ1616" i="3"/>
  <c r="AX1616" i="3"/>
  <c r="CA1616" i="3"/>
  <c r="AP1616" i="3"/>
  <c r="BK1616" i="3"/>
  <c r="AX1615" i="3"/>
  <c r="AP1615" i="3"/>
  <c r="BK1615" i="3"/>
  <c r="AT1614" i="3"/>
  <c r="AX1613" i="3"/>
  <c r="CA1613" i="3"/>
  <c r="BB1612" i="3"/>
  <c r="CI1612" i="3"/>
  <c r="BF1611" i="3"/>
  <c r="CQ1611" i="3"/>
  <c r="AP1611" i="3"/>
  <c r="AT1610" i="3"/>
  <c r="BS1610" i="3"/>
  <c r="AX1609" i="3"/>
  <c r="CA1609" i="3"/>
  <c r="BB1608" i="3"/>
  <c r="CI1608" i="3"/>
  <c r="AO1582" i="3"/>
  <c r="AO1583" i="3"/>
  <c r="AO1584" i="3"/>
  <c r="AO1585" i="3"/>
  <c r="AO1586" i="3"/>
  <c r="AO1587" i="3"/>
  <c r="AO1588" i="3"/>
  <c r="AO1589" i="3"/>
  <c r="AO1590" i="3"/>
  <c r="AO1591" i="3"/>
  <c r="AO1592" i="3"/>
  <c r="AO1593" i="3"/>
  <c r="AO1594" i="3"/>
  <c r="AO1595" i="3"/>
  <c r="AO1596" i="3"/>
  <c r="AO1597" i="3"/>
  <c r="AO1598" i="3"/>
  <c r="AO1599" i="3"/>
  <c r="AO1600" i="3"/>
  <c r="AN1582" i="3"/>
  <c r="AN1583" i="3"/>
  <c r="AN1584" i="3"/>
  <c r="AN1585" i="3"/>
  <c r="AN1586" i="3"/>
  <c r="AN1587" i="3"/>
  <c r="AN1588" i="3"/>
  <c r="AN1589" i="3"/>
  <c r="AN1590" i="3"/>
  <c r="AN1591" i="3"/>
  <c r="AN1592" i="3"/>
  <c r="AN1593" i="3"/>
  <c r="AN1594" i="3"/>
  <c r="AN1595" i="3"/>
  <c r="AN1596" i="3"/>
  <c r="AN1597" i="3"/>
  <c r="AN1598" i="3"/>
  <c r="AN1599" i="3"/>
  <c r="AN1600" i="3"/>
  <c r="AO1562" i="3"/>
  <c r="AO1563" i="3"/>
  <c r="AO1564" i="3"/>
  <c r="AO1565" i="3"/>
  <c r="AO1566" i="3"/>
  <c r="AO1567" i="3"/>
  <c r="AO1568" i="3"/>
  <c r="AO1569" i="3"/>
  <c r="AO1570" i="3"/>
  <c r="AO1571" i="3"/>
  <c r="AO1572" i="3"/>
  <c r="AO1573" i="3"/>
  <c r="AO1574" i="3"/>
  <c r="AO1575" i="3"/>
  <c r="AO1576" i="3"/>
  <c r="AO1577" i="3"/>
  <c r="AO1578" i="3"/>
  <c r="AO1579" i="3"/>
  <c r="AO1580" i="3"/>
  <c r="AN1562" i="3"/>
  <c r="AN1563" i="3"/>
  <c r="AN1564" i="3"/>
  <c r="AN1565" i="3"/>
  <c r="AN1566" i="3"/>
  <c r="AN1567" i="3"/>
  <c r="AN1568" i="3"/>
  <c r="AN1569" i="3"/>
  <c r="AN1570" i="3"/>
  <c r="AN1571" i="3"/>
  <c r="AN1572" i="3"/>
  <c r="AN1573" i="3"/>
  <c r="AN1574" i="3"/>
  <c r="AN1575" i="3"/>
  <c r="AN1576" i="3"/>
  <c r="AN1577" i="3"/>
  <c r="AN1578" i="3"/>
  <c r="AN1579" i="3"/>
  <c r="AN1580" i="3"/>
  <c r="AO1542" i="3"/>
  <c r="AO1543" i="3"/>
  <c r="AO1544" i="3"/>
  <c r="AO1545" i="3"/>
  <c r="AO1546" i="3"/>
  <c r="AO1547" i="3"/>
  <c r="AO1548" i="3"/>
  <c r="AO1549" i="3"/>
  <c r="AO1550" i="3"/>
  <c r="AO1551" i="3"/>
  <c r="AO1552" i="3"/>
  <c r="AO1553" i="3"/>
  <c r="AO1554" i="3"/>
  <c r="AO1555" i="3"/>
  <c r="AO1556" i="3"/>
  <c r="AO1557" i="3"/>
  <c r="AO1558" i="3"/>
  <c r="AO1559" i="3"/>
  <c r="AO1560" i="3"/>
  <c r="AN1542" i="3"/>
  <c r="AN1543" i="3"/>
  <c r="AN1544" i="3"/>
  <c r="AN1545" i="3"/>
  <c r="AN1546" i="3"/>
  <c r="AN1547" i="3"/>
  <c r="AN1548" i="3"/>
  <c r="AN1549" i="3"/>
  <c r="AN1550" i="3"/>
  <c r="AN1551" i="3"/>
  <c r="AN1552" i="3"/>
  <c r="AN1553" i="3"/>
  <c r="AN1554" i="3"/>
  <c r="AN1555" i="3"/>
  <c r="AN1556" i="3"/>
  <c r="AN1557" i="3"/>
  <c r="AN1558" i="3"/>
  <c r="AN1559" i="3"/>
  <c r="AN1560" i="3"/>
  <c r="AO1522" i="3"/>
  <c r="AO1523" i="3"/>
  <c r="AO1524" i="3"/>
  <c r="AO1525" i="3"/>
  <c r="AO1526" i="3"/>
  <c r="AO1527" i="3"/>
  <c r="AO1528" i="3"/>
  <c r="AO1529" i="3"/>
  <c r="AO1530" i="3"/>
  <c r="AO1531" i="3"/>
  <c r="AO1532" i="3"/>
  <c r="AO1533" i="3"/>
  <c r="AO1534" i="3"/>
  <c r="AO1535" i="3"/>
  <c r="AO1536" i="3"/>
  <c r="AO1537" i="3"/>
  <c r="AO1538" i="3"/>
  <c r="AO1539" i="3"/>
  <c r="AO1540" i="3"/>
  <c r="AN1522" i="3"/>
  <c r="AN1523" i="3"/>
  <c r="AN1524" i="3"/>
  <c r="AN1525" i="3"/>
  <c r="AN1526" i="3"/>
  <c r="AN1527" i="3"/>
  <c r="AN1528" i="3"/>
  <c r="AN1529" i="3"/>
  <c r="AN1530" i="3"/>
  <c r="AN1531" i="3"/>
  <c r="AN1532" i="3"/>
  <c r="AN1533" i="3"/>
  <c r="AN1534" i="3"/>
  <c r="AN1535" i="3"/>
  <c r="AN1536" i="3"/>
  <c r="AN1537" i="3"/>
  <c r="AN1538" i="3"/>
  <c r="AN1539" i="3"/>
  <c r="AN1540" i="3"/>
  <c r="AO1502" i="3"/>
  <c r="AO1503" i="3"/>
  <c r="AO1504" i="3"/>
  <c r="AO1505" i="3"/>
  <c r="AO1506" i="3"/>
  <c r="AO1507" i="3"/>
  <c r="AO1508" i="3"/>
  <c r="AO1509" i="3"/>
  <c r="AO1510" i="3"/>
  <c r="AO1511" i="3"/>
  <c r="AO1512" i="3"/>
  <c r="AO1513" i="3"/>
  <c r="AO1514" i="3"/>
  <c r="AO1515" i="3"/>
  <c r="AO1516" i="3"/>
  <c r="AO1517" i="3"/>
  <c r="AO1518" i="3"/>
  <c r="AO1519" i="3"/>
  <c r="AO1520" i="3"/>
  <c r="AN1502" i="3"/>
  <c r="AN1503" i="3"/>
  <c r="AN1504" i="3"/>
  <c r="AN1505" i="3"/>
  <c r="AN1506" i="3"/>
  <c r="AN1507" i="3"/>
  <c r="AN1508" i="3"/>
  <c r="AN1509" i="3"/>
  <c r="AN1510" i="3"/>
  <c r="AN1511" i="3"/>
  <c r="AN1512" i="3"/>
  <c r="AN1513" i="3"/>
  <c r="AN1514" i="3"/>
  <c r="AN1515" i="3"/>
  <c r="AN1516" i="3"/>
  <c r="AN1517" i="3"/>
  <c r="AN1518" i="3"/>
  <c r="AN1519" i="3"/>
  <c r="AN1520" i="3"/>
  <c r="AU1500" i="3"/>
  <c r="AU1499" i="3"/>
  <c r="AU1498" i="3"/>
  <c r="AU1497" i="3"/>
  <c r="AU1496" i="3"/>
  <c r="AU1495" i="3"/>
  <c r="AU1494" i="3"/>
  <c r="AU1493" i="3"/>
  <c r="AU1492" i="3"/>
  <c r="AU1491" i="3"/>
  <c r="AU1490" i="3"/>
  <c r="AU1489" i="3"/>
  <c r="AU1488" i="3"/>
  <c r="AU1487" i="3"/>
  <c r="AU1486" i="3"/>
  <c r="AU1485" i="3"/>
  <c r="AU1484" i="3"/>
  <c r="AU1483" i="3"/>
  <c r="AU1482" i="3"/>
  <c r="AO1482" i="3"/>
  <c r="AO1483" i="3"/>
  <c r="AO1484" i="3"/>
  <c r="AO1485" i="3"/>
  <c r="AO1486" i="3"/>
  <c r="AO1487" i="3"/>
  <c r="AO1488" i="3"/>
  <c r="AO1489" i="3"/>
  <c r="AO1490" i="3"/>
  <c r="AO1491" i="3"/>
  <c r="AO1492" i="3"/>
  <c r="AO1493" i="3"/>
  <c r="AO1494" i="3"/>
  <c r="AO1495" i="3"/>
  <c r="AO1496" i="3"/>
  <c r="AO1497" i="3"/>
  <c r="AO1498" i="3"/>
  <c r="AO1499" i="3"/>
  <c r="AO1500" i="3"/>
  <c r="AN1482" i="3"/>
  <c r="AN1483" i="3"/>
  <c r="AN1484" i="3"/>
  <c r="AN1485" i="3"/>
  <c r="AN1486" i="3"/>
  <c r="AN1487" i="3"/>
  <c r="AN1488" i="3"/>
  <c r="AN1489" i="3"/>
  <c r="AN1490" i="3"/>
  <c r="AN1491" i="3"/>
  <c r="AN1492" i="3"/>
  <c r="AN1493" i="3"/>
  <c r="AN1494" i="3"/>
  <c r="AN1495" i="3"/>
  <c r="AN1496" i="3"/>
  <c r="AN1497" i="3"/>
  <c r="AN1498" i="3"/>
  <c r="AN1499" i="3"/>
  <c r="AN1500" i="3"/>
  <c r="AU1481" i="3"/>
  <c r="AU1480" i="3"/>
  <c r="AU1479" i="3"/>
  <c r="AU1478" i="3"/>
  <c r="AU1477" i="3"/>
  <c r="AU1476" i="3"/>
  <c r="AU1475" i="3"/>
  <c r="AU1474" i="3"/>
  <c r="AU1473" i="3"/>
  <c r="AU1472" i="3"/>
  <c r="AU1471" i="3"/>
  <c r="AU1470" i="3"/>
  <c r="AU1469" i="3"/>
  <c r="AU1468" i="3"/>
  <c r="AU1467" i="3"/>
  <c r="AU1466" i="3"/>
  <c r="AU1465" i="3"/>
  <c r="AU1464" i="3"/>
  <c r="AU1463" i="3"/>
  <c r="AN1463" i="3"/>
  <c r="AN1464" i="3"/>
  <c r="AN1465" i="3"/>
  <c r="AN1466" i="3"/>
  <c r="AN1467" i="3"/>
  <c r="AN1468" i="3"/>
  <c r="AN1469" i="3"/>
  <c r="AN1470" i="3"/>
  <c r="AN1471" i="3"/>
  <c r="AN1472" i="3"/>
  <c r="AN1473" i="3"/>
  <c r="AN1474" i="3"/>
  <c r="AN1475" i="3"/>
  <c r="AN1476" i="3"/>
  <c r="AN1477" i="3"/>
  <c r="AN1478" i="3"/>
  <c r="AN1479" i="3"/>
  <c r="AN1480" i="3"/>
  <c r="AU1462" i="3"/>
  <c r="AO1462" i="3"/>
  <c r="AO1463" i="3"/>
  <c r="AO1464" i="3"/>
  <c r="AO1465" i="3"/>
  <c r="AO1466" i="3"/>
  <c r="AO1467" i="3"/>
  <c r="AO1468" i="3"/>
  <c r="AO1469" i="3"/>
  <c r="AO1470" i="3"/>
  <c r="AO1471" i="3"/>
  <c r="AO1472" i="3"/>
  <c r="AO1473" i="3"/>
  <c r="AO1474" i="3"/>
  <c r="AO1475" i="3"/>
  <c r="AO1476" i="3"/>
  <c r="AO1477" i="3"/>
  <c r="AO1478" i="3"/>
  <c r="AO1479" i="3"/>
  <c r="AO1480" i="3"/>
  <c r="AN1462" i="3"/>
  <c r="AU1461" i="3"/>
  <c r="AU1460" i="3"/>
  <c r="AU1459" i="3"/>
  <c r="AU1458" i="3"/>
  <c r="AU1457" i="3"/>
  <c r="AU1454" i="3"/>
  <c r="AU1453" i="3"/>
  <c r="AU1452" i="3"/>
  <c r="AU1451" i="3"/>
  <c r="AU1450" i="3"/>
  <c r="AU1449" i="3"/>
  <c r="AU1448" i="3"/>
  <c r="AU1447" i="3"/>
  <c r="AU1446" i="3"/>
  <c r="AU1445" i="3"/>
  <c r="AU1444" i="3"/>
  <c r="AU1443" i="3"/>
  <c r="AN1443" i="3"/>
  <c r="AN1444" i="3"/>
  <c r="AN1445" i="3"/>
  <c r="AN1446" i="3"/>
  <c r="AN1447" i="3"/>
  <c r="AN1448" i="3"/>
  <c r="AN1449" i="3"/>
  <c r="AN1450" i="3"/>
  <c r="AN1451" i="3"/>
  <c r="AN1452" i="3"/>
  <c r="AN1453" i="3"/>
  <c r="AN1454" i="3"/>
  <c r="AN1455" i="3"/>
  <c r="AN1456" i="3"/>
  <c r="AN1457" i="3"/>
  <c r="AN1458" i="3"/>
  <c r="AN1459" i="3"/>
  <c r="AN1460" i="3"/>
  <c r="AU1442" i="3"/>
  <c r="AO1442" i="3"/>
  <c r="AO1443" i="3"/>
  <c r="AO1444" i="3"/>
  <c r="AO1445" i="3"/>
  <c r="AO1446" i="3"/>
  <c r="AO1447" i="3"/>
  <c r="AO1448" i="3"/>
  <c r="AO1449" i="3"/>
  <c r="AO1450" i="3"/>
  <c r="AO1451" i="3"/>
  <c r="AO1452" i="3"/>
  <c r="AO1453" i="3"/>
  <c r="AO1454" i="3"/>
  <c r="AO1455" i="3"/>
  <c r="AO1456" i="3"/>
  <c r="AO1457" i="3"/>
  <c r="AO1458" i="3"/>
  <c r="AO1459" i="3"/>
  <c r="AO1460" i="3"/>
  <c r="AN1442" i="3"/>
  <c r="AU1441" i="3"/>
  <c r="AU1440" i="3"/>
  <c r="AU1439" i="3"/>
  <c r="AU1438" i="3"/>
  <c r="AU1437" i="3"/>
  <c r="AU1436" i="3"/>
  <c r="AU1435" i="3"/>
  <c r="AU1434" i="3"/>
  <c r="AU1433" i="3"/>
  <c r="AU1432" i="3"/>
  <c r="AU1431" i="3"/>
  <c r="AU1430" i="3"/>
  <c r="AU1429" i="3"/>
  <c r="AU1428" i="3"/>
  <c r="AU1427" i="3"/>
  <c r="AU1426" i="3"/>
  <c r="AU1425" i="3"/>
  <c r="AU1424" i="3"/>
  <c r="AU1423" i="3"/>
  <c r="AO1423" i="3"/>
  <c r="AO1424" i="3"/>
  <c r="AO1425" i="3"/>
  <c r="AO1426" i="3"/>
  <c r="AO1427" i="3"/>
  <c r="AO1428" i="3"/>
  <c r="AO1429" i="3"/>
  <c r="AO1430" i="3"/>
  <c r="AO1431" i="3"/>
  <c r="AO1432" i="3"/>
  <c r="AO1433" i="3"/>
  <c r="AO1434" i="3"/>
  <c r="AO1435" i="3"/>
  <c r="AO1436" i="3"/>
  <c r="AO1437" i="3"/>
  <c r="AO1438" i="3"/>
  <c r="AO1439" i="3"/>
  <c r="AO1440" i="3"/>
  <c r="AU1422" i="3"/>
  <c r="AO1422" i="3"/>
  <c r="AN1422" i="3"/>
  <c r="AN1423" i="3"/>
  <c r="AN1424" i="3"/>
  <c r="AN1425" i="3"/>
  <c r="AN1426" i="3"/>
  <c r="AN1427" i="3"/>
  <c r="AN1428" i="3"/>
  <c r="AN1429" i="3"/>
  <c r="AN1430" i="3"/>
  <c r="AN1431" i="3"/>
  <c r="AN1432" i="3"/>
  <c r="AN1433" i="3"/>
  <c r="AN1434" i="3"/>
  <c r="AN1435" i="3"/>
  <c r="AN1436" i="3"/>
  <c r="AN1437" i="3"/>
  <c r="AN1438" i="3"/>
  <c r="AN1439" i="3"/>
  <c r="AN1440" i="3"/>
  <c r="AU1421" i="3"/>
  <c r="AU1420" i="3"/>
  <c r="AU1419" i="3"/>
  <c r="AU1418" i="3"/>
  <c r="AU1417" i="3"/>
  <c r="AU1416" i="3"/>
  <c r="AU1415" i="3"/>
  <c r="AU1414" i="3"/>
  <c r="AU1413" i="3"/>
  <c r="AU1412" i="3"/>
  <c r="AU1411" i="3"/>
  <c r="AU1410" i="3"/>
  <c r="AU1409" i="3"/>
  <c r="AU1408" i="3"/>
  <c r="AU1407" i="3"/>
  <c r="AU1406" i="3"/>
  <c r="AU1405" i="3"/>
  <c r="AU1404" i="3"/>
  <c r="AU1403" i="3"/>
  <c r="AS1403" i="3"/>
  <c r="AX1402" i="3"/>
  <c r="AX1403" i="3"/>
  <c r="AX1404" i="3"/>
  <c r="AX1405" i="3"/>
  <c r="AX1406" i="3"/>
  <c r="AX1407" i="3"/>
  <c r="AX1408" i="3"/>
  <c r="AX1409" i="3"/>
  <c r="AX1410" i="3"/>
  <c r="AX1411" i="3"/>
  <c r="AX1412" i="3"/>
  <c r="AX1413" i="3"/>
  <c r="AX1414" i="3"/>
  <c r="AX1415" i="3"/>
  <c r="AX1416" i="3"/>
  <c r="AX1417" i="3"/>
  <c r="AX1418" i="3"/>
  <c r="AX1419" i="3"/>
  <c r="AX1420" i="3"/>
  <c r="AU1402" i="3"/>
  <c r="AS1402" i="3"/>
  <c r="AO1402" i="3"/>
  <c r="AO1403" i="3"/>
  <c r="AO1404" i="3"/>
  <c r="AO1405" i="3"/>
  <c r="AO1406" i="3"/>
  <c r="AO1407" i="3"/>
  <c r="AO1408" i="3"/>
  <c r="AO1409" i="3"/>
  <c r="AO1410" i="3"/>
  <c r="AO1411" i="3"/>
  <c r="AO1412" i="3"/>
  <c r="AO1413" i="3"/>
  <c r="AO1414" i="3"/>
  <c r="AO1415" i="3"/>
  <c r="AO1416" i="3"/>
  <c r="AO1417" i="3"/>
  <c r="AO1418" i="3"/>
  <c r="AO1419" i="3"/>
  <c r="AO1420" i="3"/>
  <c r="AU1401" i="3"/>
  <c r="CI1398" i="3"/>
  <c r="BB1397" i="3"/>
  <c r="CI1397" i="3"/>
  <c r="BF1397" i="3"/>
  <c r="AP1397" i="3"/>
  <c r="BK1397" i="3"/>
  <c r="BB1395" i="3"/>
  <c r="CI1395" i="3"/>
  <c r="AT1395" i="3"/>
  <c r="BS1395" i="3"/>
  <c r="BF1394" i="3"/>
  <c r="CQ1394" i="3"/>
  <c r="AX1394" i="3"/>
  <c r="CA1394" i="3"/>
  <c r="AP1394" i="3"/>
  <c r="BB1393" i="3"/>
  <c r="CI1393" i="3"/>
  <c r="AT1393" i="3"/>
  <c r="BF1391" i="3"/>
  <c r="CQ1391" i="3"/>
  <c r="AX1391" i="3"/>
  <c r="CA1391" i="3"/>
  <c r="AP1391" i="3"/>
  <c r="BK1391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BF1390" i="3"/>
  <c r="CQ1390" i="3"/>
  <c r="AX1390" i="3"/>
  <c r="AP1390" i="3"/>
  <c r="BK1390" i="3"/>
  <c r="BB1389" i="3"/>
  <c r="AT1389" i="3"/>
  <c r="BS1389" i="3"/>
  <c r="BF1388" i="3"/>
  <c r="AP1388" i="3"/>
  <c r="BK1388" i="3"/>
  <c r="AT1387" i="3"/>
  <c r="AX1386" i="3"/>
  <c r="CA1386" i="3"/>
  <c r="BB1385" i="3"/>
  <c r="BF1384" i="3"/>
  <c r="CQ1384" i="3"/>
  <c r="AO1353" i="3"/>
  <c r="AO1354" i="3"/>
  <c r="AO1355" i="3"/>
  <c r="AO1356" i="3"/>
  <c r="AO1357" i="3"/>
  <c r="AO1358" i="3"/>
  <c r="AO1359" i="3"/>
  <c r="AO1360" i="3"/>
  <c r="AO1361" i="3"/>
  <c r="AO1362" i="3"/>
  <c r="AO1363" i="3"/>
  <c r="AO1364" i="3"/>
  <c r="AO1365" i="3"/>
  <c r="AO1366" i="3"/>
  <c r="AO1367" i="3"/>
  <c r="AO1368" i="3"/>
  <c r="AO1369" i="3"/>
  <c r="AO1370" i="3"/>
  <c r="AO1371" i="3"/>
  <c r="AN1353" i="3"/>
  <c r="AN1354" i="3"/>
  <c r="AN1355" i="3"/>
  <c r="AN1356" i="3"/>
  <c r="AN1357" i="3"/>
  <c r="AN1358" i="3"/>
  <c r="AN1359" i="3"/>
  <c r="AN1360" i="3"/>
  <c r="AN1361" i="3"/>
  <c r="AN1362" i="3"/>
  <c r="AN1363" i="3"/>
  <c r="AN1364" i="3"/>
  <c r="AN1365" i="3"/>
  <c r="AN1366" i="3"/>
  <c r="AN1367" i="3"/>
  <c r="AN1368" i="3"/>
  <c r="AN1369" i="3"/>
  <c r="AN1370" i="3"/>
  <c r="AN1371" i="3"/>
  <c r="AO1333" i="3"/>
  <c r="AO1334" i="3"/>
  <c r="AO1335" i="3"/>
  <c r="AO1336" i="3"/>
  <c r="AO1337" i="3"/>
  <c r="AO1338" i="3"/>
  <c r="AO1339" i="3"/>
  <c r="AO1340" i="3"/>
  <c r="AO1341" i="3"/>
  <c r="AO1342" i="3"/>
  <c r="AO1343" i="3"/>
  <c r="AO1344" i="3"/>
  <c r="AO1345" i="3"/>
  <c r="AO1346" i="3"/>
  <c r="AO1347" i="3"/>
  <c r="AO1348" i="3"/>
  <c r="AO1349" i="3"/>
  <c r="AO1350" i="3"/>
  <c r="AO1351" i="3"/>
  <c r="AN1333" i="3"/>
  <c r="AN1334" i="3"/>
  <c r="AN1335" i="3"/>
  <c r="AN1336" i="3"/>
  <c r="AN1337" i="3"/>
  <c r="AN1338" i="3"/>
  <c r="AN1339" i="3"/>
  <c r="AN1340" i="3"/>
  <c r="AN1341" i="3"/>
  <c r="AN1342" i="3"/>
  <c r="AN1343" i="3"/>
  <c r="AN1344" i="3"/>
  <c r="AN1345" i="3"/>
  <c r="AN1346" i="3"/>
  <c r="AN1347" i="3"/>
  <c r="AN1348" i="3"/>
  <c r="AN1349" i="3"/>
  <c r="AN1350" i="3"/>
  <c r="AN1351" i="3"/>
  <c r="AO1313" i="3"/>
  <c r="AO1314" i="3"/>
  <c r="AO1315" i="3"/>
  <c r="AO1316" i="3"/>
  <c r="AO1317" i="3"/>
  <c r="AO1318" i="3"/>
  <c r="AO1319" i="3"/>
  <c r="AO1320" i="3"/>
  <c r="AO1321" i="3"/>
  <c r="AO1322" i="3"/>
  <c r="AO1323" i="3"/>
  <c r="AO1324" i="3"/>
  <c r="AO1325" i="3"/>
  <c r="AO1326" i="3"/>
  <c r="AO1327" i="3"/>
  <c r="AO1328" i="3"/>
  <c r="AO1329" i="3"/>
  <c r="AO1330" i="3"/>
  <c r="AO1331" i="3"/>
  <c r="AN1313" i="3"/>
  <c r="AN1314" i="3"/>
  <c r="AN1315" i="3"/>
  <c r="AN1316" i="3"/>
  <c r="AN1317" i="3"/>
  <c r="AN1318" i="3"/>
  <c r="AN1319" i="3"/>
  <c r="AN1320" i="3"/>
  <c r="AN1321" i="3"/>
  <c r="AN1322" i="3"/>
  <c r="AN1323" i="3"/>
  <c r="AN1324" i="3"/>
  <c r="AN1325" i="3"/>
  <c r="AN1326" i="3"/>
  <c r="AN1327" i="3"/>
  <c r="AN1328" i="3"/>
  <c r="AN1329" i="3"/>
  <c r="AN1330" i="3"/>
  <c r="AN1331" i="3"/>
  <c r="AO1293" i="3"/>
  <c r="AO1294" i="3"/>
  <c r="AO1295" i="3"/>
  <c r="AO1296" i="3"/>
  <c r="AO1297" i="3"/>
  <c r="AO1298" i="3"/>
  <c r="AO1299" i="3"/>
  <c r="AO1300" i="3"/>
  <c r="AO1301" i="3"/>
  <c r="AO1302" i="3"/>
  <c r="AO1303" i="3"/>
  <c r="AO1304" i="3"/>
  <c r="AO1305" i="3"/>
  <c r="AO1306" i="3"/>
  <c r="AO1307" i="3"/>
  <c r="AO1308" i="3"/>
  <c r="AO1309" i="3"/>
  <c r="AO1310" i="3"/>
  <c r="AO1311" i="3"/>
  <c r="AN1293" i="3"/>
  <c r="AN1294" i="3"/>
  <c r="AN1295" i="3"/>
  <c r="AN1296" i="3"/>
  <c r="AN1297" i="3"/>
  <c r="AN1298" i="3"/>
  <c r="AN1299" i="3"/>
  <c r="AN1300" i="3"/>
  <c r="AN1301" i="3"/>
  <c r="AN1302" i="3"/>
  <c r="AN1303" i="3"/>
  <c r="AN1304" i="3"/>
  <c r="AN1305" i="3"/>
  <c r="AN1306" i="3"/>
  <c r="AN1307" i="3"/>
  <c r="AN1308" i="3"/>
  <c r="AN1309" i="3"/>
  <c r="AN1310" i="3"/>
  <c r="AN1311" i="3"/>
  <c r="AO1273" i="3"/>
  <c r="AO1274" i="3"/>
  <c r="AO1275" i="3"/>
  <c r="AO1276" i="3"/>
  <c r="AO1277" i="3"/>
  <c r="AO1278" i="3"/>
  <c r="AO1279" i="3"/>
  <c r="AO1280" i="3"/>
  <c r="AO1281" i="3"/>
  <c r="AO1282" i="3"/>
  <c r="AO1283" i="3"/>
  <c r="AO1284" i="3"/>
  <c r="AO1285" i="3"/>
  <c r="AO1286" i="3"/>
  <c r="AO1287" i="3"/>
  <c r="AO1288" i="3"/>
  <c r="AO1289" i="3"/>
  <c r="AO1290" i="3"/>
  <c r="AO1291" i="3"/>
  <c r="AN1273" i="3"/>
  <c r="AN1274" i="3"/>
  <c r="AN1275" i="3"/>
  <c r="AN1276" i="3"/>
  <c r="AN1277" i="3"/>
  <c r="AN1278" i="3"/>
  <c r="AN1279" i="3"/>
  <c r="AN1280" i="3"/>
  <c r="AN1281" i="3"/>
  <c r="AN1282" i="3"/>
  <c r="AN1283" i="3"/>
  <c r="AN1284" i="3"/>
  <c r="AN1285" i="3"/>
  <c r="AN1286" i="3"/>
  <c r="AN1287" i="3"/>
  <c r="AN1288" i="3"/>
  <c r="AN1289" i="3"/>
  <c r="AN1290" i="3"/>
  <c r="AN1291" i="3"/>
  <c r="AU1271" i="3"/>
  <c r="AU1270" i="3"/>
  <c r="AU1269" i="3"/>
  <c r="AU1268" i="3"/>
  <c r="AU1267" i="3"/>
  <c r="AU1266" i="3"/>
  <c r="AU1265" i="3"/>
  <c r="AU1264" i="3"/>
  <c r="AU1263" i="3"/>
  <c r="AU1262" i="3"/>
  <c r="AU1261" i="3"/>
  <c r="AU1260" i="3"/>
  <c r="AU1259" i="3"/>
  <c r="AU1258" i="3"/>
  <c r="AU1257" i="3"/>
  <c r="AN1257" i="3"/>
  <c r="AN1258" i="3"/>
  <c r="AN1259" i="3"/>
  <c r="AN1260" i="3"/>
  <c r="AN1261" i="3"/>
  <c r="AN1262" i="3"/>
  <c r="AN1263" i="3"/>
  <c r="AN1264" i="3"/>
  <c r="AN1265" i="3"/>
  <c r="AN1266" i="3"/>
  <c r="AN1267" i="3"/>
  <c r="AN1268" i="3"/>
  <c r="AN1269" i="3"/>
  <c r="AN1270" i="3"/>
  <c r="AN1271" i="3"/>
  <c r="AU1256" i="3"/>
  <c r="AU1255" i="3"/>
  <c r="AU1254" i="3"/>
  <c r="AO1254" i="3"/>
  <c r="AO1255" i="3"/>
  <c r="AO1256" i="3"/>
  <c r="AO1257" i="3"/>
  <c r="AO1258" i="3"/>
  <c r="AO1259" i="3"/>
  <c r="AO1260" i="3"/>
  <c r="AO1261" i="3"/>
  <c r="AO1262" i="3"/>
  <c r="AO1263" i="3"/>
  <c r="AO1264" i="3"/>
  <c r="AO1265" i="3"/>
  <c r="AO1266" i="3"/>
  <c r="AO1267" i="3"/>
  <c r="AO1268" i="3"/>
  <c r="AO1269" i="3"/>
  <c r="AO1270" i="3"/>
  <c r="AO1271" i="3"/>
  <c r="AN1254" i="3"/>
  <c r="AN1255" i="3"/>
  <c r="AN1256" i="3"/>
  <c r="AU1253" i="3"/>
  <c r="AO1253" i="3"/>
  <c r="AN1253" i="3"/>
  <c r="AU1252" i="3"/>
  <c r="AU1251" i="3"/>
  <c r="AU1250" i="3"/>
  <c r="AU1249" i="3"/>
  <c r="AU1248" i="3"/>
  <c r="AU1247" i="3"/>
  <c r="AU1246" i="3"/>
  <c r="AU1245" i="3"/>
  <c r="AU1244" i="3"/>
  <c r="AU1243" i="3"/>
  <c r="AU1242" i="3"/>
  <c r="AU1241" i="3"/>
  <c r="AU1240" i="3"/>
  <c r="AU1239" i="3"/>
  <c r="AU1238" i="3"/>
  <c r="AU1237" i="3"/>
  <c r="AU1236" i="3"/>
  <c r="AU1235" i="3"/>
  <c r="AU1234" i="3"/>
  <c r="AO1234" i="3"/>
  <c r="AO1235" i="3"/>
  <c r="AO1236" i="3"/>
  <c r="AO1237" i="3"/>
  <c r="AO1238" i="3"/>
  <c r="AO1239" i="3"/>
  <c r="AO1240" i="3"/>
  <c r="AO1241" i="3"/>
  <c r="AO1242" i="3"/>
  <c r="AO1243" i="3"/>
  <c r="AO1244" i="3"/>
  <c r="AO1245" i="3"/>
  <c r="AO1246" i="3"/>
  <c r="AO1247" i="3"/>
  <c r="AO1248" i="3"/>
  <c r="AO1249" i="3"/>
  <c r="AO1250" i="3"/>
  <c r="AO1251" i="3"/>
  <c r="AU1233" i="3"/>
  <c r="AO1233" i="3"/>
  <c r="AN1233" i="3"/>
  <c r="AN1234" i="3"/>
  <c r="AN1235" i="3"/>
  <c r="AN1236" i="3"/>
  <c r="AN1237" i="3"/>
  <c r="AN1238" i="3"/>
  <c r="AN1239" i="3"/>
  <c r="AN1240" i="3"/>
  <c r="AN1241" i="3"/>
  <c r="AN1242" i="3"/>
  <c r="AN1243" i="3"/>
  <c r="AN1244" i="3"/>
  <c r="AN1245" i="3"/>
  <c r="AN1246" i="3"/>
  <c r="AN1247" i="3"/>
  <c r="AN1248" i="3"/>
  <c r="AN1249" i="3"/>
  <c r="AN1250" i="3"/>
  <c r="AN1251" i="3"/>
  <c r="AU1232" i="3"/>
  <c r="AU1231" i="3"/>
  <c r="AU1230" i="3"/>
  <c r="AU1229" i="3"/>
  <c r="AU1228" i="3"/>
  <c r="AU1227" i="3"/>
  <c r="AU1225" i="3"/>
  <c r="AU1224" i="3"/>
  <c r="AU1223" i="3"/>
  <c r="AU1222" i="3"/>
  <c r="AU1221" i="3"/>
  <c r="AU1220" i="3"/>
  <c r="AU1219" i="3"/>
  <c r="AU1218" i="3"/>
  <c r="AU1217" i="3"/>
  <c r="AU1216" i="3"/>
  <c r="AU1215" i="3"/>
  <c r="AU1214" i="3"/>
  <c r="AU1213" i="3"/>
  <c r="AO1213" i="3"/>
  <c r="AO1214" i="3"/>
  <c r="AO1215" i="3"/>
  <c r="AO1216" i="3"/>
  <c r="AO1217" i="3"/>
  <c r="AO1218" i="3"/>
  <c r="AO1219" i="3"/>
  <c r="AO1220" i="3"/>
  <c r="AO1221" i="3"/>
  <c r="AO1222" i="3"/>
  <c r="AO1223" i="3"/>
  <c r="AO1224" i="3"/>
  <c r="AO1225" i="3"/>
  <c r="AO1226" i="3"/>
  <c r="AO1227" i="3"/>
  <c r="AO1228" i="3"/>
  <c r="AO1229" i="3"/>
  <c r="AO1230" i="3"/>
  <c r="AO1231" i="3"/>
  <c r="AN1213" i="3"/>
  <c r="AN1214" i="3"/>
  <c r="AN1215" i="3"/>
  <c r="AN1216" i="3"/>
  <c r="AN1217" i="3"/>
  <c r="AN1218" i="3"/>
  <c r="AN1219" i="3"/>
  <c r="AN1220" i="3"/>
  <c r="AN1221" i="3"/>
  <c r="AN1222" i="3"/>
  <c r="AN1223" i="3"/>
  <c r="AN1224" i="3"/>
  <c r="AN1225" i="3"/>
  <c r="AN1226" i="3"/>
  <c r="AN1227" i="3"/>
  <c r="AN1228" i="3"/>
  <c r="AN1229" i="3"/>
  <c r="AN1230" i="3"/>
  <c r="AN1231" i="3"/>
  <c r="AU1212" i="3"/>
  <c r="AU1211" i="3"/>
  <c r="AU1210" i="3"/>
  <c r="AU1209" i="3"/>
  <c r="AU1208" i="3"/>
  <c r="AU1207" i="3"/>
  <c r="AU1206" i="3"/>
  <c r="AU1205" i="3"/>
  <c r="AU1204" i="3"/>
  <c r="AU1203" i="3"/>
  <c r="AU1202" i="3"/>
  <c r="AU1201" i="3"/>
  <c r="AU1200" i="3"/>
  <c r="AU1199" i="3"/>
  <c r="AU1198" i="3"/>
  <c r="AU1197" i="3"/>
  <c r="AU1196" i="3"/>
  <c r="AU1195" i="3"/>
  <c r="AU1194" i="3"/>
  <c r="AN1194" i="3"/>
  <c r="AN1195" i="3"/>
  <c r="AN1196" i="3"/>
  <c r="AN1197" i="3"/>
  <c r="AN1198" i="3"/>
  <c r="AN1199" i="3"/>
  <c r="AN1200" i="3"/>
  <c r="AN1201" i="3"/>
  <c r="AN1202" i="3"/>
  <c r="AN1203" i="3"/>
  <c r="AN1204" i="3"/>
  <c r="AN1205" i="3"/>
  <c r="AN1206" i="3"/>
  <c r="AN1207" i="3"/>
  <c r="AN1208" i="3"/>
  <c r="AN1209" i="3"/>
  <c r="AN1210" i="3"/>
  <c r="AN1211" i="3"/>
  <c r="AU1193" i="3"/>
  <c r="AO1193" i="3"/>
  <c r="AO1194" i="3"/>
  <c r="AO1195" i="3"/>
  <c r="AO1196" i="3"/>
  <c r="AO1197" i="3"/>
  <c r="AO1198" i="3"/>
  <c r="AO1199" i="3"/>
  <c r="AO1200" i="3"/>
  <c r="AO1201" i="3"/>
  <c r="AO1202" i="3"/>
  <c r="AO1203" i="3"/>
  <c r="AO1204" i="3"/>
  <c r="AO1205" i="3"/>
  <c r="AO1206" i="3"/>
  <c r="AO1207" i="3"/>
  <c r="AO1208" i="3"/>
  <c r="AO1209" i="3"/>
  <c r="AO1210" i="3"/>
  <c r="AO1211" i="3"/>
  <c r="AN1193" i="3"/>
  <c r="AU1192" i="3"/>
  <c r="AU1191" i="3"/>
  <c r="AU1190" i="3"/>
  <c r="AU1189" i="3"/>
  <c r="AU1188" i="3"/>
  <c r="AU1187" i="3"/>
  <c r="AU1186" i="3"/>
  <c r="AU1185" i="3"/>
  <c r="AU1184" i="3"/>
  <c r="AU1183" i="3"/>
  <c r="AU1182" i="3"/>
  <c r="AU1181" i="3"/>
  <c r="AU1180" i="3"/>
  <c r="AU1179" i="3"/>
  <c r="AU1178" i="3"/>
  <c r="AU1177" i="3"/>
  <c r="AU1176" i="3"/>
  <c r="AU1175" i="3"/>
  <c r="AU1174" i="3"/>
  <c r="AX1173" i="3"/>
  <c r="AX1174" i="3"/>
  <c r="AX1175" i="3"/>
  <c r="AX1176" i="3"/>
  <c r="AX1177" i="3"/>
  <c r="AX1178" i="3"/>
  <c r="AX1179" i="3"/>
  <c r="AX1180" i="3"/>
  <c r="AX1181" i="3"/>
  <c r="AX1182" i="3"/>
  <c r="AX1183" i="3"/>
  <c r="AX1184" i="3"/>
  <c r="AX1185" i="3"/>
  <c r="AX1186" i="3"/>
  <c r="AX1187" i="3"/>
  <c r="AX1188" i="3"/>
  <c r="AX1189" i="3"/>
  <c r="AX1190" i="3"/>
  <c r="AX1191" i="3"/>
  <c r="AU1173" i="3"/>
  <c r="AS1173" i="3"/>
  <c r="AS1174" i="3"/>
  <c r="AO1173" i="3"/>
  <c r="AO1174" i="3"/>
  <c r="AO1175" i="3"/>
  <c r="AO1176" i="3"/>
  <c r="AO1177" i="3"/>
  <c r="AO1178" i="3"/>
  <c r="AO1179" i="3"/>
  <c r="AO1180" i="3"/>
  <c r="AO1181" i="3"/>
  <c r="AO1182" i="3"/>
  <c r="AO1183" i="3"/>
  <c r="AO1184" i="3"/>
  <c r="AO1185" i="3"/>
  <c r="AO1186" i="3"/>
  <c r="AO1187" i="3"/>
  <c r="AO1188" i="3"/>
  <c r="AO1189" i="3"/>
  <c r="AO1190" i="3"/>
  <c r="AO1191" i="3"/>
  <c r="AU1172" i="3"/>
  <c r="AU1272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AO1124" i="3"/>
  <c r="AO1125" i="3"/>
  <c r="AO1126" i="3"/>
  <c r="AO1127" i="3"/>
  <c r="AO1128" i="3"/>
  <c r="AO1129" i="3"/>
  <c r="AO1130" i="3"/>
  <c r="AO1131" i="3"/>
  <c r="AO1132" i="3"/>
  <c r="AO1133" i="3"/>
  <c r="AO1134" i="3"/>
  <c r="AO1135" i="3"/>
  <c r="AO1136" i="3"/>
  <c r="AO1137" i="3"/>
  <c r="AO1138" i="3"/>
  <c r="AO1139" i="3"/>
  <c r="AO1140" i="3"/>
  <c r="AO1141" i="3"/>
  <c r="AO1142" i="3"/>
  <c r="AN1124" i="3"/>
  <c r="AN1125" i="3"/>
  <c r="AN1126" i="3"/>
  <c r="AN1127" i="3"/>
  <c r="AN1128" i="3"/>
  <c r="AN1129" i="3"/>
  <c r="AN1130" i="3"/>
  <c r="AN1131" i="3"/>
  <c r="AN1132" i="3"/>
  <c r="AN1133" i="3"/>
  <c r="AN1134" i="3"/>
  <c r="AN1135" i="3"/>
  <c r="AN1136" i="3"/>
  <c r="AN1137" i="3"/>
  <c r="AN1138" i="3"/>
  <c r="AN1139" i="3"/>
  <c r="AN1140" i="3"/>
  <c r="AN1141" i="3"/>
  <c r="AN1142" i="3"/>
  <c r="AO1104" i="3"/>
  <c r="AO1105" i="3"/>
  <c r="AO1106" i="3"/>
  <c r="AO1107" i="3"/>
  <c r="AO1108" i="3"/>
  <c r="AO1109" i="3"/>
  <c r="AO1110" i="3"/>
  <c r="AO1111" i="3"/>
  <c r="AO1112" i="3"/>
  <c r="AO1113" i="3"/>
  <c r="AO1114" i="3"/>
  <c r="AO1115" i="3"/>
  <c r="AO1116" i="3"/>
  <c r="AO1117" i="3"/>
  <c r="AO1118" i="3"/>
  <c r="AO1119" i="3"/>
  <c r="AO1120" i="3"/>
  <c r="AO1121" i="3"/>
  <c r="AO1122" i="3"/>
  <c r="AN1104" i="3"/>
  <c r="AN1105" i="3"/>
  <c r="AN1106" i="3"/>
  <c r="AN1107" i="3"/>
  <c r="AN1108" i="3"/>
  <c r="AN1109" i="3"/>
  <c r="AN1110" i="3"/>
  <c r="AN1111" i="3"/>
  <c r="AN1112" i="3"/>
  <c r="AN1113" i="3"/>
  <c r="AN1114" i="3"/>
  <c r="AN1115" i="3"/>
  <c r="AN1116" i="3"/>
  <c r="AN1117" i="3"/>
  <c r="AN1118" i="3"/>
  <c r="AN1119" i="3"/>
  <c r="AN1120" i="3"/>
  <c r="AN1121" i="3"/>
  <c r="AN1122" i="3"/>
  <c r="AO1084" i="3"/>
  <c r="AO1085" i="3"/>
  <c r="AO1086" i="3"/>
  <c r="AO1087" i="3"/>
  <c r="AO1088" i="3"/>
  <c r="AO1089" i="3"/>
  <c r="AO1090" i="3"/>
  <c r="AO1091" i="3"/>
  <c r="AO1092" i="3"/>
  <c r="AO1093" i="3"/>
  <c r="AO1094" i="3"/>
  <c r="AO1095" i="3"/>
  <c r="AO1096" i="3"/>
  <c r="AO1097" i="3"/>
  <c r="AO1098" i="3"/>
  <c r="AO1099" i="3"/>
  <c r="AO1100" i="3"/>
  <c r="AO1101" i="3"/>
  <c r="AO1102" i="3"/>
  <c r="AN1084" i="3"/>
  <c r="AN1085" i="3"/>
  <c r="AN1086" i="3"/>
  <c r="AN1087" i="3"/>
  <c r="AN1088" i="3"/>
  <c r="AN1089" i="3"/>
  <c r="AN1090" i="3"/>
  <c r="AN1091" i="3"/>
  <c r="AN1092" i="3"/>
  <c r="AN1093" i="3"/>
  <c r="AN1094" i="3"/>
  <c r="AN1095" i="3"/>
  <c r="AN1096" i="3"/>
  <c r="AN1097" i="3"/>
  <c r="AN1098" i="3"/>
  <c r="AN1099" i="3"/>
  <c r="AN1100" i="3"/>
  <c r="AN1101" i="3"/>
  <c r="AN1102" i="3"/>
  <c r="AO1064" i="3"/>
  <c r="AO1065" i="3"/>
  <c r="AO1066" i="3"/>
  <c r="AO1067" i="3"/>
  <c r="AO1068" i="3"/>
  <c r="AO1069" i="3"/>
  <c r="AO1070" i="3"/>
  <c r="AO1071" i="3"/>
  <c r="AO1072" i="3"/>
  <c r="AO1073" i="3"/>
  <c r="AO1074" i="3"/>
  <c r="AO1075" i="3"/>
  <c r="AO1076" i="3"/>
  <c r="AO1077" i="3"/>
  <c r="AO1078" i="3"/>
  <c r="AO1079" i="3"/>
  <c r="AO1080" i="3"/>
  <c r="AO1081" i="3"/>
  <c r="AO1082" i="3"/>
  <c r="AN1064" i="3"/>
  <c r="AN1065" i="3"/>
  <c r="AN1066" i="3"/>
  <c r="AN1067" i="3"/>
  <c r="AN1068" i="3"/>
  <c r="AN1069" i="3"/>
  <c r="AN1070" i="3"/>
  <c r="AN1071" i="3"/>
  <c r="AN1072" i="3"/>
  <c r="AN1073" i="3"/>
  <c r="AN1074" i="3"/>
  <c r="AN1075" i="3"/>
  <c r="AN1076" i="3"/>
  <c r="AN1077" i="3"/>
  <c r="AN1078" i="3"/>
  <c r="AN1079" i="3"/>
  <c r="AN1080" i="3"/>
  <c r="AN1081" i="3"/>
  <c r="AN1082" i="3"/>
  <c r="AO1044" i="3"/>
  <c r="AO1045" i="3"/>
  <c r="AO1046" i="3"/>
  <c r="AO1047" i="3"/>
  <c r="AO1048" i="3"/>
  <c r="AO1049" i="3"/>
  <c r="AO1050" i="3"/>
  <c r="AO1051" i="3"/>
  <c r="AO1052" i="3"/>
  <c r="AO1053" i="3"/>
  <c r="AO1054" i="3"/>
  <c r="AO1055" i="3"/>
  <c r="AO1056" i="3"/>
  <c r="AO1057" i="3"/>
  <c r="AO1058" i="3"/>
  <c r="AO1059" i="3"/>
  <c r="AO1060" i="3"/>
  <c r="AO1061" i="3"/>
  <c r="AO1062" i="3"/>
  <c r="AN1044" i="3"/>
  <c r="AN1045" i="3"/>
  <c r="AN1046" i="3"/>
  <c r="AN1047" i="3"/>
  <c r="AN1048" i="3"/>
  <c r="AN1049" i="3"/>
  <c r="AN1050" i="3"/>
  <c r="AN1051" i="3"/>
  <c r="AN1052" i="3"/>
  <c r="AN1053" i="3"/>
  <c r="AN1054" i="3"/>
  <c r="AN1055" i="3"/>
  <c r="AN1056" i="3"/>
  <c r="AN1057" i="3"/>
  <c r="AN1058" i="3"/>
  <c r="AN1059" i="3"/>
  <c r="AN1060" i="3"/>
  <c r="AN1061" i="3"/>
  <c r="AN1062" i="3"/>
  <c r="AU1042" i="3"/>
  <c r="AU1041" i="3"/>
  <c r="AU1040" i="3"/>
  <c r="AU1039" i="3"/>
  <c r="AU1038" i="3"/>
  <c r="AU1037" i="3"/>
  <c r="AU1036" i="3"/>
  <c r="AU1035" i="3"/>
  <c r="AU1034" i="3"/>
  <c r="AU1033" i="3"/>
  <c r="AU1032" i="3"/>
  <c r="AU1031" i="3"/>
  <c r="AU1030" i="3"/>
  <c r="AU1029" i="3"/>
  <c r="AU1028" i="3"/>
  <c r="AU1027" i="3"/>
  <c r="AU1026" i="3"/>
  <c r="AN1026" i="3"/>
  <c r="AN1027" i="3"/>
  <c r="AN1028" i="3"/>
  <c r="AN1029" i="3"/>
  <c r="AN1030" i="3"/>
  <c r="AN1031" i="3"/>
  <c r="AN1032" i="3"/>
  <c r="AN1033" i="3"/>
  <c r="AN1034" i="3"/>
  <c r="AN1035" i="3"/>
  <c r="AN1036" i="3"/>
  <c r="AN1037" i="3"/>
  <c r="AN1038" i="3"/>
  <c r="AN1039" i="3"/>
  <c r="AN1040" i="3"/>
  <c r="AN1041" i="3"/>
  <c r="AN1042" i="3"/>
  <c r="AU1025" i="3"/>
  <c r="AN1025" i="3"/>
  <c r="AU1024" i="3"/>
  <c r="AO1024" i="3"/>
  <c r="AO1025" i="3"/>
  <c r="AO1026" i="3"/>
  <c r="AO1027" i="3"/>
  <c r="AO1028" i="3"/>
  <c r="AO1029" i="3"/>
  <c r="AO1030" i="3"/>
  <c r="AO1031" i="3"/>
  <c r="AO1032" i="3"/>
  <c r="AO1033" i="3"/>
  <c r="AO1034" i="3"/>
  <c r="AO1035" i="3"/>
  <c r="AO1036" i="3"/>
  <c r="AO1037" i="3"/>
  <c r="AO1038" i="3"/>
  <c r="AO1039" i="3"/>
  <c r="AO1040" i="3"/>
  <c r="AO1041" i="3"/>
  <c r="AO1042" i="3"/>
  <c r="AN1024" i="3"/>
  <c r="AU1023" i="3"/>
  <c r="AU1022" i="3"/>
  <c r="AU1021" i="3"/>
  <c r="AU1020" i="3"/>
  <c r="AU1019" i="3"/>
  <c r="AU1018" i="3"/>
  <c r="AU1017" i="3"/>
  <c r="AU1016" i="3"/>
  <c r="AU1015" i="3"/>
  <c r="AU1014" i="3"/>
  <c r="AU1013" i="3"/>
  <c r="AU1012" i="3"/>
  <c r="AU1011" i="3"/>
  <c r="AU1010" i="3"/>
  <c r="AU1009" i="3"/>
  <c r="AU1008" i="3"/>
  <c r="AU1007" i="3"/>
  <c r="AU1006" i="3"/>
  <c r="AU1005" i="3"/>
  <c r="AO1005" i="3"/>
  <c r="AO1006" i="3"/>
  <c r="AO1007" i="3"/>
  <c r="AO1008" i="3"/>
  <c r="AO1009" i="3"/>
  <c r="AO1010" i="3"/>
  <c r="AO1011" i="3"/>
  <c r="AO1012" i="3"/>
  <c r="AO1013" i="3"/>
  <c r="AO1014" i="3"/>
  <c r="AO1015" i="3"/>
  <c r="AO1016" i="3"/>
  <c r="AO1017" i="3"/>
  <c r="AO1018" i="3"/>
  <c r="AO1019" i="3"/>
  <c r="AO1020" i="3"/>
  <c r="AO1021" i="3"/>
  <c r="AO1022" i="3"/>
  <c r="AU1004" i="3"/>
  <c r="AO1004" i="3"/>
  <c r="AN1004" i="3"/>
  <c r="AN1005" i="3"/>
  <c r="AN1006" i="3"/>
  <c r="AN1007" i="3"/>
  <c r="AN1008" i="3"/>
  <c r="AN1009" i="3"/>
  <c r="AN1010" i="3"/>
  <c r="AN1011" i="3"/>
  <c r="AN1012" i="3"/>
  <c r="AN1013" i="3"/>
  <c r="AN1014" i="3"/>
  <c r="AN1015" i="3"/>
  <c r="AN1016" i="3"/>
  <c r="AN1017" i="3"/>
  <c r="AN1018" i="3"/>
  <c r="AN1019" i="3"/>
  <c r="AN1020" i="3"/>
  <c r="AN1021" i="3"/>
  <c r="AN1022" i="3"/>
  <c r="AU1003" i="3"/>
  <c r="AU1002" i="3"/>
  <c r="AU1001" i="3"/>
  <c r="AU1000" i="3"/>
  <c r="AU999" i="3"/>
  <c r="AU998" i="3"/>
  <c r="AU996" i="3"/>
  <c r="AU995" i="3"/>
  <c r="AU994" i="3"/>
  <c r="AU993" i="3"/>
  <c r="AU992" i="3"/>
  <c r="AU991" i="3"/>
  <c r="AU990" i="3"/>
  <c r="AU989" i="3"/>
  <c r="AU988" i="3"/>
  <c r="AU987" i="3"/>
  <c r="AU986" i="3"/>
  <c r="AU985" i="3"/>
  <c r="AU984" i="3"/>
  <c r="AO984" i="3"/>
  <c r="AO985" i="3"/>
  <c r="AO986" i="3"/>
  <c r="AO987" i="3"/>
  <c r="AO988" i="3"/>
  <c r="AO989" i="3"/>
  <c r="AO990" i="3"/>
  <c r="AO991" i="3"/>
  <c r="AO992" i="3"/>
  <c r="AO993" i="3"/>
  <c r="AO994" i="3"/>
  <c r="AO995" i="3"/>
  <c r="AO996" i="3"/>
  <c r="AO997" i="3"/>
  <c r="AO998" i="3"/>
  <c r="AO999" i="3"/>
  <c r="AO1000" i="3"/>
  <c r="AO1001" i="3"/>
  <c r="AO1002" i="3"/>
  <c r="AN984" i="3"/>
  <c r="AN985" i="3"/>
  <c r="AN986" i="3"/>
  <c r="AN987" i="3"/>
  <c r="AN988" i="3"/>
  <c r="AN989" i="3"/>
  <c r="AN990" i="3"/>
  <c r="AN991" i="3"/>
  <c r="AN992" i="3"/>
  <c r="AN993" i="3"/>
  <c r="AN994" i="3"/>
  <c r="AN995" i="3"/>
  <c r="AN996" i="3"/>
  <c r="AN997" i="3"/>
  <c r="AN998" i="3"/>
  <c r="AN999" i="3"/>
  <c r="AN1000" i="3"/>
  <c r="AN1001" i="3"/>
  <c r="AN1002" i="3"/>
  <c r="AU983" i="3"/>
  <c r="AU982" i="3"/>
  <c r="AU981" i="3"/>
  <c r="AU980" i="3"/>
  <c r="AU979" i="3"/>
  <c r="AU978" i="3"/>
  <c r="AU977" i="3"/>
  <c r="AU976" i="3"/>
  <c r="AU975" i="3"/>
  <c r="AU974" i="3"/>
  <c r="AU973" i="3"/>
  <c r="AU972" i="3"/>
  <c r="AU971" i="3"/>
  <c r="AU970" i="3"/>
  <c r="AU969" i="3"/>
  <c r="AU968" i="3"/>
  <c r="AU967" i="3"/>
  <c r="AU966" i="3"/>
  <c r="AU965" i="3"/>
  <c r="AO965" i="3"/>
  <c r="AO966" i="3"/>
  <c r="AO967" i="3"/>
  <c r="AO968" i="3"/>
  <c r="AO969" i="3"/>
  <c r="AO970" i="3"/>
  <c r="AO971" i="3"/>
  <c r="AO972" i="3"/>
  <c r="AO973" i="3"/>
  <c r="AO974" i="3"/>
  <c r="AO975" i="3"/>
  <c r="AO976" i="3"/>
  <c r="AO977" i="3"/>
  <c r="AO978" i="3"/>
  <c r="AO979" i="3"/>
  <c r="AO980" i="3"/>
  <c r="AO981" i="3"/>
  <c r="AO982" i="3"/>
  <c r="AU964" i="3"/>
  <c r="AO964" i="3"/>
  <c r="AN964" i="3"/>
  <c r="AN965" i="3"/>
  <c r="AN966" i="3"/>
  <c r="AN967" i="3"/>
  <c r="AN968" i="3"/>
  <c r="AN969" i="3"/>
  <c r="AN970" i="3"/>
  <c r="AN971" i="3"/>
  <c r="AN972" i="3"/>
  <c r="AN973" i="3"/>
  <c r="AN974" i="3"/>
  <c r="AN975" i="3"/>
  <c r="AN976" i="3"/>
  <c r="AN977" i="3"/>
  <c r="AN978" i="3"/>
  <c r="AN979" i="3"/>
  <c r="AN980" i="3"/>
  <c r="AN981" i="3"/>
  <c r="AN982" i="3"/>
  <c r="AU963" i="3"/>
  <c r="AU962" i="3"/>
  <c r="AU961" i="3"/>
  <c r="AU960" i="3"/>
  <c r="AU959" i="3"/>
  <c r="AU958" i="3"/>
  <c r="AU957" i="3"/>
  <c r="AU956" i="3"/>
  <c r="AU955" i="3"/>
  <c r="AU954" i="3"/>
  <c r="AU953" i="3"/>
  <c r="AU952" i="3"/>
  <c r="AU951" i="3"/>
  <c r="AU950" i="3"/>
  <c r="AU949" i="3"/>
  <c r="AU948" i="3"/>
  <c r="AU947" i="3"/>
  <c r="AU946" i="3"/>
  <c r="AU945" i="3"/>
  <c r="AX944" i="3"/>
  <c r="AX945" i="3"/>
  <c r="AX946" i="3"/>
  <c r="AX947" i="3"/>
  <c r="AX948" i="3"/>
  <c r="AX949" i="3"/>
  <c r="AX950" i="3"/>
  <c r="AX951" i="3"/>
  <c r="AX952" i="3"/>
  <c r="AX953" i="3"/>
  <c r="AX954" i="3"/>
  <c r="AX955" i="3"/>
  <c r="AX956" i="3"/>
  <c r="AX957" i="3"/>
  <c r="AX958" i="3"/>
  <c r="AX959" i="3"/>
  <c r="AX960" i="3"/>
  <c r="AX961" i="3"/>
  <c r="AX962" i="3"/>
  <c r="AU944" i="3"/>
  <c r="AS944" i="3"/>
  <c r="AS945" i="3"/>
  <c r="AO944" i="3"/>
  <c r="AO945" i="3"/>
  <c r="AO946" i="3"/>
  <c r="AO947" i="3"/>
  <c r="AO948" i="3"/>
  <c r="AO949" i="3"/>
  <c r="AO950" i="3"/>
  <c r="AO951" i="3"/>
  <c r="AO952" i="3"/>
  <c r="AO953" i="3"/>
  <c r="AO954" i="3"/>
  <c r="AO955" i="3"/>
  <c r="AO956" i="3"/>
  <c r="AO957" i="3"/>
  <c r="AO958" i="3"/>
  <c r="AO959" i="3"/>
  <c r="AO960" i="3"/>
  <c r="AO961" i="3"/>
  <c r="AO962" i="3"/>
  <c r="AU94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933" i="3"/>
  <c r="AO895" i="3"/>
  <c r="AO896" i="3"/>
  <c r="AO897" i="3"/>
  <c r="AO898" i="3"/>
  <c r="AO899" i="3"/>
  <c r="AO900" i="3"/>
  <c r="AO901" i="3"/>
  <c r="AO902" i="3"/>
  <c r="AO903" i="3"/>
  <c r="AO904" i="3"/>
  <c r="AO905" i="3"/>
  <c r="AO906" i="3"/>
  <c r="AO907" i="3"/>
  <c r="AO908" i="3"/>
  <c r="AO909" i="3"/>
  <c r="AO910" i="3"/>
  <c r="AO911" i="3"/>
  <c r="AO912" i="3"/>
  <c r="AO913" i="3"/>
  <c r="AN895" i="3"/>
  <c r="AN896" i="3"/>
  <c r="AN897" i="3"/>
  <c r="AN898" i="3"/>
  <c r="AN899" i="3"/>
  <c r="AN900" i="3"/>
  <c r="AN901" i="3"/>
  <c r="AN902" i="3"/>
  <c r="AN903" i="3"/>
  <c r="AN904" i="3"/>
  <c r="AN905" i="3"/>
  <c r="AN906" i="3"/>
  <c r="AN907" i="3"/>
  <c r="AN908" i="3"/>
  <c r="AN909" i="3"/>
  <c r="AN910" i="3"/>
  <c r="AN911" i="3"/>
  <c r="AN912" i="3"/>
  <c r="AN913" i="3"/>
  <c r="AO875" i="3"/>
  <c r="AO876" i="3"/>
  <c r="AO877" i="3"/>
  <c r="AO878" i="3"/>
  <c r="AO879" i="3"/>
  <c r="AO880" i="3"/>
  <c r="AO881" i="3"/>
  <c r="AO882" i="3"/>
  <c r="AO883" i="3"/>
  <c r="AO884" i="3"/>
  <c r="AO885" i="3"/>
  <c r="AO886" i="3"/>
  <c r="AO887" i="3"/>
  <c r="AO888" i="3"/>
  <c r="AO889" i="3"/>
  <c r="AO890" i="3"/>
  <c r="AO891" i="3"/>
  <c r="AO892" i="3"/>
  <c r="AO893" i="3"/>
  <c r="AN875" i="3"/>
  <c r="AN876" i="3"/>
  <c r="AN877" i="3"/>
  <c r="AN878" i="3"/>
  <c r="AN879" i="3"/>
  <c r="AN880" i="3"/>
  <c r="AN881" i="3"/>
  <c r="AN882" i="3"/>
  <c r="AN883" i="3"/>
  <c r="AN884" i="3"/>
  <c r="AN885" i="3"/>
  <c r="AN886" i="3"/>
  <c r="AN887" i="3"/>
  <c r="AN888" i="3"/>
  <c r="AN889" i="3"/>
  <c r="AN890" i="3"/>
  <c r="AN891" i="3"/>
  <c r="AN892" i="3"/>
  <c r="AN893" i="3"/>
  <c r="AO855" i="3"/>
  <c r="AO856" i="3"/>
  <c r="AO857" i="3"/>
  <c r="AO858" i="3"/>
  <c r="AO859" i="3"/>
  <c r="AO860" i="3"/>
  <c r="AO861" i="3"/>
  <c r="AO862" i="3"/>
  <c r="AO863" i="3"/>
  <c r="AO864" i="3"/>
  <c r="AO865" i="3"/>
  <c r="AO866" i="3"/>
  <c r="AO867" i="3"/>
  <c r="AO868" i="3"/>
  <c r="AO869" i="3"/>
  <c r="AO870" i="3"/>
  <c r="AO871" i="3"/>
  <c r="AO872" i="3"/>
  <c r="AO873" i="3"/>
  <c r="AN855" i="3"/>
  <c r="AN856" i="3"/>
  <c r="AN857" i="3"/>
  <c r="AN858" i="3"/>
  <c r="AN859" i="3"/>
  <c r="AN860" i="3"/>
  <c r="AN861" i="3"/>
  <c r="AN862" i="3"/>
  <c r="AN863" i="3"/>
  <c r="AN864" i="3"/>
  <c r="AN865" i="3"/>
  <c r="AN866" i="3"/>
  <c r="AN867" i="3"/>
  <c r="AN868" i="3"/>
  <c r="AN869" i="3"/>
  <c r="AN870" i="3"/>
  <c r="AN871" i="3"/>
  <c r="AN872" i="3"/>
  <c r="AN873" i="3"/>
  <c r="AO835" i="3"/>
  <c r="AO836" i="3"/>
  <c r="AO837" i="3"/>
  <c r="AO838" i="3"/>
  <c r="AO839" i="3"/>
  <c r="AO840" i="3"/>
  <c r="AO841" i="3"/>
  <c r="AO842" i="3"/>
  <c r="AO843" i="3"/>
  <c r="AO844" i="3"/>
  <c r="AO845" i="3"/>
  <c r="AO846" i="3"/>
  <c r="AO847" i="3"/>
  <c r="AO848" i="3"/>
  <c r="AO849" i="3"/>
  <c r="AO850" i="3"/>
  <c r="AO851" i="3"/>
  <c r="AO852" i="3"/>
  <c r="AO853" i="3"/>
  <c r="AN835" i="3"/>
  <c r="AN836" i="3"/>
  <c r="AN837" i="3"/>
  <c r="AN838" i="3"/>
  <c r="AN839" i="3"/>
  <c r="AN840" i="3"/>
  <c r="AN841" i="3"/>
  <c r="AN842" i="3"/>
  <c r="AN843" i="3"/>
  <c r="AN844" i="3"/>
  <c r="AN845" i="3"/>
  <c r="AN846" i="3"/>
  <c r="AN847" i="3"/>
  <c r="AN848" i="3"/>
  <c r="AN849" i="3"/>
  <c r="AN850" i="3"/>
  <c r="AN851" i="3"/>
  <c r="AN852" i="3"/>
  <c r="AN853" i="3"/>
  <c r="AO815" i="3"/>
  <c r="AO816" i="3"/>
  <c r="AO817" i="3"/>
  <c r="AO818" i="3"/>
  <c r="AO819" i="3"/>
  <c r="AO820" i="3"/>
  <c r="AO821" i="3"/>
  <c r="AO822" i="3"/>
  <c r="AO823" i="3"/>
  <c r="AO824" i="3"/>
  <c r="AO825" i="3"/>
  <c r="AO826" i="3"/>
  <c r="AO827" i="3"/>
  <c r="AO828" i="3"/>
  <c r="AO829" i="3"/>
  <c r="AO830" i="3"/>
  <c r="AO831" i="3"/>
  <c r="AO832" i="3"/>
  <c r="AO833" i="3"/>
  <c r="AN815" i="3"/>
  <c r="AN816" i="3"/>
  <c r="AN817" i="3"/>
  <c r="AN818" i="3"/>
  <c r="AN819" i="3"/>
  <c r="AN820" i="3"/>
  <c r="AN821" i="3"/>
  <c r="AN822" i="3"/>
  <c r="AN823" i="3"/>
  <c r="AN824" i="3"/>
  <c r="AN825" i="3"/>
  <c r="AN826" i="3"/>
  <c r="AN827" i="3"/>
  <c r="AN828" i="3"/>
  <c r="AN829" i="3"/>
  <c r="AN830" i="3"/>
  <c r="AN831" i="3"/>
  <c r="AN832" i="3"/>
  <c r="AN833" i="3"/>
  <c r="AU813" i="3"/>
  <c r="AU812" i="3"/>
  <c r="AU811" i="3"/>
  <c r="AU810" i="3"/>
  <c r="AU809" i="3"/>
  <c r="AU808" i="3"/>
  <c r="AU807" i="3"/>
  <c r="AU806" i="3"/>
  <c r="AU805" i="3"/>
  <c r="AU804" i="3"/>
  <c r="AU803" i="3"/>
  <c r="AU802" i="3"/>
  <c r="AU801" i="3"/>
  <c r="AU800" i="3"/>
  <c r="AU799" i="3"/>
  <c r="AU798" i="3"/>
  <c r="AU797" i="3"/>
  <c r="AU796" i="3"/>
  <c r="AO796" i="3"/>
  <c r="AO797" i="3"/>
  <c r="AO798" i="3"/>
  <c r="AO799" i="3"/>
  <c r="AO800" i="3"/>
  <c r="AO801" i="3"/>
  <c r="AO802" i="3"/>
  <c r="AO803" i="3"/>
  <c r="AO804" i="3"/>
  <c r="AO805" i="3"/>
  <c r="AO806" i="3"/>
  <c r="AO807" i="3"/>
  <c r="AO808" i="3"/>
  <c r="AO809" i="3"/>
  <c r="AO810" i="3"/>
  <c r="AO811" i="3"/>
  <c r="AO812" i="3"/>
  <c r="AO813" i="3"/>
  <c r="AU795" i="3"/>
  <c r="AO795" i="3"/>
  <c r="AN795" i="3"/>
  <c r="AN796" i="3"/>
  <c r="AN797" i="3"/>
  <c r="AN798" i="3"/>
  <c r="AN799" i="3"/>
  <c r="AN800" i="3"/>
  <c r="AN801" i="3"/>
  <c r="AN802" i="3"/>
  <c r="AN803" i="3"/>
  <c r="AN804" i="3"/>
  <c r="AN805" i="3"/>
  <c r="AN806" i="3"/>
  <c r="AN807" i="3"/>
  <c r="AN808" i="3"/>
  <c r="AN809" i="3"/>
  <c r="AN810" i="3"/>
  <c r="AN811" i="3"/>
  <c r="AN812" i="3"/>
  <c r="AN813" i="3"/>
  <c r="AU794" i="3"/>
  <c r="AU793" i="3"/>
  <c r="AU792" i="3"/>
  <c r="AU791" i="3"/>
  <c r="AU790" i="3"/>
  <c r="AU789" i="3"/>
  <c r="AU788" i="3"/>
  <c r="AU787" i="3"/>
  <c r="AU786" i="3"/>
  <c r="AU785" i="3"/>
  <c r="AU784" i="3"/>
  <c r="AU783" i="3"/>
  <c r="AU782" i="3"/>
  <c r="AU781" i="3"/>
  <c r="AU780" i="3"/>
  <c r="AU779" i="3"/>
  <c r="AU778" i="3"/>
  <c r="AU777" i="3"/>
  <c r="AU776" i="3"/>
  <c r="AO776" i="3"/>
  <c r="AO777" i="3"/>
  <c r="AO778" i="3"/>
  <c r="AO779" i="3"/>
  <c r="AO780" i="3"/>
  <c r="AO781" i="3"/>
  <c r="AO782" i="3"/>
  <c r="AO783" i="3"/>
  <c r="AO784" i="3"/>
  <c r="AO785" i="3"/>
  <c r="AO786" i="3"/>
  <c r="AO787" i="3"/>
  <c r="AO788" i="3"/>
  <c r="AO789" i="3"/>
  <c r="AO790" i="3"/>
  <c r="AO791" i="3"/>
  <c r="AO792" i="3"/>
  <c r="AO793" i="3"/>
  <c r="AN776" i="3"/>
  <c r="AN777" i="3"/>
  <c r="AN778" i="3"/>
  <c r="AN779" i="3"/>
  <c r="AN780" i="3"/>
  <c r="AN781" i="3"/>
  <c r="AN782" i="3"/>
  <c r="AN783" i="3"/>
  <c r="AN784" i="3"/>
  <c r="AN785" i="3"/>
  <c r="AN786" i="3"/>
  <c r="AN787" i="3"/>
  <c r="AN788" i="3"/>
  <c r="AN789" i="3"/>
  <c r="AN790" i="3"/>
  <c r="AN791" i="3"/>
  <c r="AN792" i="3"/>
  <c r="AN793" i="3"/>
  <c r="AU775" i="3"/>
  <c r="AO775" i="3"/>
  <c r="AN775" i="3"/>
  <c r="AU774" i="3"/>
  <c r="AU773" i="3"/>
  <c r="AU772" i="3"/>
  <c r="AU771" i="3"/>
  <c r="AU770" i="3"/>
  <c r="AU769" i="3"/>
  <c r="AU767" i="3"/>
  <c r="AU766" i="3"/>
  <c r="AU765" i="3"/>
  <c r="AU764" i="3"/>
  <c r="AU763" i="3"/>
  <c r="AU762" i="3"/>
  <c r="AU761" i="3"/>
  <c r="AU760" i="3"/>
  <c r="AU759" i="3"/>
  <c r="AU758" i="3"/>
  <c r="AU757" i="3"/>
  <c r="AU756" i="3"/>
  <c r="AO756" i="3"/>
  <c r="AO757" i="3"/>
  <c r="AO758" i="3"/>
  <c r="AO759" i="3"/>
  <c r="AO760" i="3"/>
  <c r="AO761" i="3"/>
  <c r="AO762" i="3"/>
  <c r="AO763" i="3"/>
  <c r="AO764" i="3"/>
  <c r="AO765" i="3"/>
  <c r="AO766" i="3"/>
  <c r="AO767" i="3"/>
  <c r="AO768" i="3"/>
  <c r="AO769" i="3"/>
  <c r="AO770" i="3"/>
  <c r="AO771" i="3"/>
  <c r="AO772" i="3"/>
  <c r="AO773" i="3"/>
  <c r="AU755" i="3"/>
  <c r="AO755" i="3"/>
  <c r="AN755" i="3"/>
  <c r="AN756" i="3"/>
  <c r="AN757" i="3"/>
  <c r="AN758" i="3"/>
  <c r="AN759" i="3"/>
  <c r="AN760" i="3"/>
  <c r="AN761" i="3"/>
  <c r="AN762" i="3"/>
  <c r="AN763" i="3"/>
  <c r="AN764" i="3"/>
  <c r="AN765" i="3"/>
  <c r="AN766" i="3"/>
  <c r="AN767" i="3"/>
  <c r="AN768" i="3"/>
  <c r="AN769" i="3"/>
  <c r="AN770" i="3"/>
  <c r="AN771" i="3"/>
  <c r="AN772" i="3"/>
  <c r="AN773" i="3"/>
  <c r="AU754" i="3"/>
  <c r="AU753" i="3"/>
  <c r="AU752" i="3"/>
  <c r="AU751" i="3"/>
  <c r="AU750" i="3"/>
  <c r="AU749" i="3"/>
  <c r="AU748" i="3"/>
  <c r="AU747" i="3"/>
  <c r="AU746" i="3"/>
  <c r="AU745" i="3"/>
  <c r="AU744" i="3"/>
  <c r="AU743" i="3"/>
  <c r="AU742" i="3"/>
  <c r="AU741" i="3"/>
  <c r="AU740" i="3"/>
  <c r="AU739" i="3"/>
  <c r="AU738" i="3"/>
  <c r="AU737" i="3"/>
  <c r="AU736" i="3"/>
  <c r="AO736" i="3"/>
  <c r="AO737" i="3"/>
  <c r="AO738" i="3"/>
  <c r="AO739" i="3"/>
  <c r="AO740" i="3"/>
  <c r="AO741" i="3"/>
  <c r="AO742" i="3"/>
  <c r="AO743" i="3"/>
  <c r="AO744" i="3"/>
  <c r="AO745" i="3"/>
  <c r="AO746" i="3"/>
  <c r="AO747" i="3"/>
  <c r="AO748" i="3"/>
  <c r="AO749" i="3"/>
  <c r="AO750" i="3"/>
  <c r="AO751" i="3"/>
  <c r="AO752" i="3"/>
  <c r="AO753" i="3"/>
  <c r="AU735" i="3"/>
  <c r="AO735" i="3"/>
  <c r="AN735" i="3"/>
  <c r="AN736" i="3"/>
  <c r="AN737" i="3"/>
  <c r="AN738" i="3"/>
  <c r="AN739" i="3"/>
  <c r="AN740" i="3"/>
  <c r="AN741" i="3"/>
  <c r="AN742" i="3"/>
  <c r="AN743" i="3"/>
  <c r="AN744" i="3"/>
  <c r="AN745" i="3"/>
  <c r="AN746" i="3"/>
  <c r="AN747" i="3"/>
  <c r="AN748" i="3"/>
  <c r="AN749" i="3"/>
  <c r="AN750" i="3"/>
  <c r="AN751" i="3"/>
  <c r="AN752" i="3"/>
  <c r="AN753" i="3"/>
  <c r="AU734" i="3"/>
  <c r="AU733" i="3"/>
  <c r="AU732" i="3"/>
  <c r="AU731" i="3"/>
  <c r="AU730" i="3"/>
  <c r="AU729" i="3"/>
  <c r="AU728" i="3"/>
  <c r="AU727" i="3"/>
  <c r="AU726" i="3"/>
  <c r="AU725" i="3"/>
  <c r="AU724" i="3"/>
  <c r="AU723" i="3"/>
  <c r="AU722" i="3"/>
  <c r="AU721" i="3"/>
  <c r="AU720" i="3"/>
  <c r="AU719" i="3"/>
  <c r="AU718" i="3"/>
  <c r="AU717" i="3"/>
  <c r="AU716" i="3"/>
  <c r="AO716" i="3"/>
  <c r="AO717" i="3"/>
  <c r="AO718" i="3"/>
  <c r="AO719" i="3"/>
  <c r="AO720" i="3"/>
  <c r="AO721" i="3"/>
  <c r="AO722" i="3"/>
  <c r="AO723" i="3"/>
  <c r="AO724" i="3"/>
  <c r="AO725" i="3"/>
  <c r="AO726" i="3"/>
  <c r="AO727" i="3"/>
  <c r="AO728" i="3"/>
  <c r="AO729" i="3"/>
  <c r="AO730" i="3"/>
  <c r="AO731" i="3"/>
  <c r="AO732" i="3"/>
  <c r="AO733" i="3"/>
  <c r="AX715" i="3"/>
  <c r="AX716" i="3"/>
  <c r="AX717" i="3"/>
  <c r="AX718" i="3"/>
  <c r="AX719" i="3"/>
  <c r="AX720" i="3"/>
  <c r="AX721" i="3"/>
  <c r="AX722" i="3"/>
  <c r="AX723" i="3"/>
  <c r="AX724" i="3"/>
  <c r="AX725" i="3"/>
  <c r="AX726" i="3"/>
  <c r="AX727" i="3"/>
  <c r="AX728" i="3"/>
  <c r="AX729" i="3"/>
  <c r="AX730" i="3"/>
  <c r="AX731" i="3"/>
  <c r="AX732" i="3"/>
  <c r="AX733" i="3"/>
  <c r="AU715" i="3"/>
  <c r="AS715" i="3"/>
  <c r="AS716" i="3"/>
  <c r="AO715" i="3"/>
  <c r="AU714" i="3"/>
  <c r="AU814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AO666" i="3"/>
  <c r="AO667" i="3"/>
  <c r="AO668" i="3"/>
  <c r="AO669" i="3"/>
  <c r="AO670" i="3"/>
  <c r="AO671" i="3"/>
  <c r="AO672" i="3"/>
  <c r="AO673" i="3"/>
  <c r="AO674" i="3"/>
  <c r="AO675" i="3"/>
  <c r="AO676" i="3"/>
  <c r="AO677" i="3"/>
  <c r="AO678" i="3"/>
  <c r="AO679" i="3"/>
  <c r="AO680" i="3"/>
  <c r="AO681" i="3"/>
  <c r="AO682" i="3"/>
  <c r="AO683" i="3"/>
  <c r="AO684" i="3"/>
  <c r="AN666" i="3"/>
  <c r="AN667" i="3"/>
  <c r="AN668" i="3"/>
  <c r="AN669" i="3"/>
  <c r="AN670" i="3"/>
  <c r="AN671" i="3"/>
  <c r="AN672" i="3"/>
  <c r="AN673" i="3"/>
  <c r="AN674" i="3"/>
  <c r="AN675" i="3"/>
  <c r="AN676" i="3"/>
  <c r="AN677" i="3"/>
  <c r="AN678" i="3"/>
  <c r="AN679" i="3"/>
  <c r="AN680" i="3"/>
  <c r="AN681" i="3"/>
  <c r="AN682" i="3"/>
  <c r="AN683" i="3"/>
  <c r="AN684" i="3"/>
  <c r="AO646" i="3"/>
  <c r="AO647" i="3"/>
  <c r="AO648" i="3"/>
  <c r="AO649" i="3"/>
  <c r="AO650" i="3"/>
  <c r="AO651" i="3"/>
  <c r="AO652" i="3"/>
  <c r="AO653" i="3"/>
  <c r="AO654" i="3"/>
  <c r="AO655" i="3"/>
  <c r="AO656" i="3"/>
  <c r="AO657" i="3"/>
  <c r="AO658" i="3"/>
  <c r="AO659" i="3"/>
  <c r="AO660" i="3"/>
  <c r="AO661" i="3"/>
  <c r="AO662" i="3"/>
  <c r="AO663" i="3"/>
  <c r="AO664" i="3"/>
  <c r="AN646" i="3"/>
  <c r="AN647" i="3"/>
  <c r="AN648" i="3"/>
  <c r="AN649" i="3"/>
  <c r="AN650" i="3"/>
  <c r="AN651" i="3"/>
  <c r="AN652" i="3"/>
  <c r="AN653" i="3"/>
  <c r="AN654" i="3"/>
  <c r="AN655" i="3"/>
  <c r="AN656" i="3"/>
  <c r="AN657" i="3"/>
  <c r="AN658" i="3"/>
  <c r="AN659" i="3"/>
  <c r="AN660" i="3"/>
  <c r="AN661" i="3"/>
  <c r="AN662" i="3"/>
  <c r="AN663" i="3"/>
  <c r="AN664" i="3"/>
  <c r="AO626" i="3"/>
  <c r="AO627" i="3"/>
  <c r="AO628" i="3"/>
  <c r="AO629" i="3"/>
  <c r="AO630" i="3"/>
  <c r="AO631" i="3"/>
  <c r="AO632" i="3"/>
  <c r="AO633" i="3"/>
  <c r="AO634" i="3"/>
  <c r="AO635" i="3"/>
  <c r="AO636" i="3"/>
  <c r="AO637" i="3"/>
  <c r="AO638" i="3"/>
  <c r="AO639" i="3"/>
  <c r="AO640" i="3"/>
  <c r="AO641" i="3"/>
  <c r="AO642" i="3"/>
  <c r="AO643" i="3"/>
  <c r="AO644" i="3"/>
  <c r="AN626" i="3"/>
  <c r="AN627" i="3"/>
  <c r="AN628" i="3"/>
  <c r="AN629" i="3"/>
  <c r="AN630" i="3"/>
  <c r="AN631" i="3"/>
  <c r="AN632" i="3"/>
  <c r="AN633" i="3"/>
  <c r="AN634" i="3"/>
  <c r="AN635" i="3"/>
  <c r="AN636" i="3"/>
  <c r="AN637" i="3"/>
  <c r="AN638" i="3"/>
  <c r="AN639" i="3"/>
  <c r="AN640" i="3"/>
  <c r="AN641" i="3"/>
  <c r="AN642" i="3"/>
  <c r="AN643" i="3"/>
  <c r="AN644" i="3"/>
  <c r="AO606" i="3"/>
  <c r="AO607" i="3"/>
  <c r="AO608" i="3"/>
  <c r="AO609" i="3"/>
  <c r="AO610" i="3"/>
  <c r="AO611" i="3"/>
  <c r="AO612" i="3"/>
  <c r="AO613" i="3"/>
  <c r="AO614" i="3"/>
  <c r="AO615" i="3"/>
  <c r="AO616" i="3"/>
  <c r="AO617" i="3"/>
  <c r="AO618" i="3"/>
  <c r="AO619" i="3"/>
  <c r="AO620" i="3"/>
  <c r="AO621" i="3"/>
  <c r="AO622" i="3"/>
  <c r="AO623" i="3"/>
  <c r="AO624" i="3"/>
  <c r="AN606" i="3"/>
  <c r="AN607" i="3"/>
  <c r="AN608" i="3"/>
  <c r="AN609" i="3"/>
  <c r="AN610" i="3"/>
  <c r="AN611" i="3"/>
  <c r="AN612" i="3"/>
  <c r="AN613" i="3"/>
  <c r="AN614" i="3"/>
  <c r="AN615" i="3"/>
  <c r="AN616" i="3"/>
  <c r="AN617" i="3"/>
  <c r="AN618" i="3"/>
  <c r="AN619" i="3"/>
  <c r="AN620" i="3"/>
  <c r="AN621" i="3"/>
  <c r="AN622" i="3"/>
  <c r="AN623" i="3"/>
  <c r="AN624" i="3"/>
  <c r="AO586" i="3"/>
  <c r="AO587" i="3"/>
  <c r="AO588" i="3"/>
  <c r="AO589" i="3"/>
  <c r="AO590" i="3"/>
  <c r="AO591" i="3"/>
  <c r="AO592" i="3"/>
  <c r="AO593" i="3"/>
  <c r="AO594" i="3"/>
  <c r="AO595" i="3"/>
  <c r="AO596" i="3"/>
  <c r="AO597" i="3"/>
  <c r="AO598" i="3"/>
  <c r="AO599" i="3"/>
  <c r="AO600" i="3"/>
  <c r="AO601" i="3"/>
  <c r="AO602" i="3"/>
  <c r="AO603" i="3"/>
  <c r="AO604" i="3"/>
  <c r="AN586" i="3"/>
  <c r="AN587" i="3"/>
  <c r="AN588" i="3"/>
  <c r="AN589" i="3"/>
  <c r="AN590" i="3"/>
  <c r="AN591" i="3"/>
  <c r="AN592" i="3"/>
  <c r="AN593" i="3"/>
  <c r="AN594" i="3"/>
  <c r="AN595" i="3"/>
  <c r="AN596" i="3"/>
  <c r="AN597" i="3"/>
  <c r="AN598" i="3"/>
  <c r="AN599" i="3"/>
  <c r="AN600" i="3"/>
  <c r="AN601" i="3"/>
  <c r="AN602" i="3"/>
  <c r="AN603" i="3"/>
  <c r="AN604" i="3"/>
  <c r="AU584" i="3"/>
  <c r="AU583" i="3"/>
  <c r="AU582" i="3"/>
  <c r="AU581" i="3"/>
  <c r="AU580" i="3"/>
  <c r="AU579" i="3"/>
  <c r="AU578" i="3"/>
  <c r="AU577" i="3"/>
  <c r="AU576" i="3"/>
  <c r="AU575" i="3"/>
  <c r="AU574" i="3"/>
  <c r="AU573" i="3"/>
  <c r="AU572" i="3"/>
  <c r="AU571" i="3"/>
  <c r="AU570" i="3"/>
  <c r="AU569" i="3"/>
  <c r="AU568" i="3"/>
  <c r="AU567" i="3"/>
  <c r="AU566" i="3"/>
  <c r="AO566" i="3"/>
  <c r="AO567" i="3"/>
  <c r="AO568" i="3"/>
  <c r="AO569" i="3"/>
  <c r="AO570" i="3"/>
  <c r="AO571" i="3"/>
  <c r="AO572" i="3"/>
  <c r="AO573" i="3"/>
  <c r="AO574" i="3"/>
  <c r="AO575" i="3"/>
  <c r="AO576" i="3"/>
  <c r="AO577" i="3"/>
  <c r="AO578" i="3"/>
  <c r="AO579" i="3"/>
  <c r="AO580" i="3"/>
  <c r="AO581" i="3"/>
  <c r="AO582" i="3"/>
  <c r="AO583" i="3"/>
  <c r="AO584" i="3"/>
  <c r="AN566" i="3"/>
  <c r="AN567" i="3"/>
  <c r="AN568" i="3"/>
  <c r="AN569" i="3"/>
  <c r="AN570" i="3"/>
  <c r="AN571" i="3"/>
  <c r="AN572" i="3"/>
  <c r="AN573" i="3"/>
  <c r="AN574" i="3"/>
  <c r="AN575" i="3"/>
  <c r="AN576" i="3"/>
  <c r="AN577" i="3"/>
  <c r="AN578" i="3"/>
  <c r="AN579" i="3"/>
  <c r="AN580" i="3"/>
  <c r="AN581" i="3"/>
  <c r="AN582" i="3"/>
  <c r="AN583" i="3"/>
  <c r="AN584" i="3"/>
  <c r="AU565" i="3"/>
  <c r="AU564" i="3"/>
  <c r="AU563" i="3"/>
  <c r="AU562" i="3"/>
  <c r="AU561" i="3"/>
  <c r="AU560" i="3"/>
  <c r="AU559" i="3"/>
  <c r="AU558" i="3"/>
  <c r="AU557" i="3"/>
  <c r="AU556" i="3"/>
  <c r="AU555" i="3"/>
  <c r="AU554" i="3"/>
  <c r="AU553" i="3"/>
  <c r="AU552" i="3"/>
  <c r="AU551" i="3"/>
  <c r="AU550" i="3"/>
  <c r="AU549" i="3"/>
  <c r="AU548" i="3"/>
  <c r="AU547" i="3"/>
  <c r="AO547" i="3"/>
  <c r="AO548" i="3"/>
  <c r="AO549" i="3"/>
  <c r="AO550" i="3"/>
  <c r="AO551" i="3"/>
  <c r="AO552" i="3"/>
  <c r="AO553" i="3"/>
  <c r="AO554" i="3"/>
  <c r="AO555" i="3"/>
  <c r="AO556" i="3"/>
  <c r="AO557" i="3"/>
  <c r="AO558" i="3"/>
  <c r="AO559" i="3"/>
  <c r="AO560" i="3"/>
  <c r="AO561" i="3"/>
  <c r="AO562" i="3"/>
  <c r="AO563" i="3"/>
  <c r="AO564" i="3"/>
  <c r="AU546" i="3"/>
  <c r="AO546" i="3"/>
  <c r="AN546" i="3"/>
  <c r="AN547" i="3"/>
  <c r="AN548" i="3"/>
  <c r="AN549" i="3"/>
  <c r="AN550" i="3"/>
  <c r="AN551" i="3"/>
  <c r="AN552" i="3"/>
  <c r="AN553" i="3"/>
  <c r="AN554" i="3"/>
  <c r="AN555" i="3"/>
  <c r="AN556" i="3"/>
  <c r="AN557" i="3"/>
  <c r="AN558" i="3"/>
  <c r="AN559" i="3"/>
  <c r="AN560" i="3"/>
  <c r="AN561" i="3"/>
  <c r="AN562" i="3"/>
  <c r="AN563" i="3"/>
  <c r="AN564" i="3"/>
  <c r="AU545" i="3"/>
  <c r="AU544" i="3"/>
  <c r="AU543" i="3"/>
  <c r="AU542" i="3"/>
  <c r="AU541" i="3"/>
  <c r="AU540" i="3"/>
  <c r="AU538" i="3"/>
  <c r="AU537" i="3"/>
  <c r="AU536" i="3"/>
  <c r="AU535" i="3"/>
  <c r="AU534" i="3"/>
  <c r="AU533" i="3"/>
  <c r="AU532" i="3"/>
  <c r="AU531" i="3"/>
  <c r="AU530" i="3"/>
  <c r="AU529" i="3"/>
  <c r="AU528" i="3"/>
  <c r="AU527" i="3"/>
  <c r="AU526" i="3"/>
  <c r="AO526" i="3"/>
  <c r="AO527" i="3"/>
  <c r="AO528" i="3"/>
  <c r="AO529" i="3"/>
  <c r="AO530" i="3"/>
  <c r="AO531" i="3"/>
  <c r="AO532" i="3"/>
  <c r="AO533" i="3"/>
  <c r="AO534" i="3"/>
  <c r="AO535" i="3"/>
  <c r="AO536" i="3"/>
  <c r="AO537" i="3"/>
  <c r="AO538" i="3"/>
  <c r="AO539" i="3"/>
  <c r="AO540" i="3"/>
  <c r="AO541" i="3"/>
  <c r="AO542" i="3"/>
  <c r="AO543" i="3"/>
  <c r="AO544" i="3"/>
  <c r="AN526" i="3"/>
  <c r="AN527" i="3"/>
  <c r="AN528" i="3"/>
  <c r="AN529" i="3"/>
  <c r="AN530" i="3"/>
  <c r="AN531" i="3"/>
  <c r="AN532" i="3"/>
  <c r="AN533" i="3"/>
  <c r="AN534" i="3"/>
  <c r="AN535" i="3"/>
  <c r="AN536" i="3"/>
  <c r="AN537" i="3"/>
  <c r="AN538" i="3"/>
  <c r="AN539" i="3"/>
  <c r="AN540" i="3"/>
  <c r="AN541" i="3"/>
  <c r="AN542" i="3"/>
  <c r="AN543" i="3"/>
  <c r="AN544" i="3"/>
  <c r="AU525" i="3"/>
  <c r="AU524" i="3"/>
  <c r="AU523" i="3"/>
  <c r="AU522" i="3"/>
  <c r="AU521" i="3"/>
  <c r="AU520" i="3"/>
  <c r="AU519" i="3"/>
  <c r="AU518" i="3"/>
  <c r="AU517" i="3"/>
  <c r="AU516" i="3"/>
  <c r="AU515" i="3"/>
  <c r="AU514" i="3"/>
  <c r="AU513" i="3"/>
  <c r="AU512" i="3"/>
  <c r="AU511" i="3"/>
  <c r="AU510" i="3"/>
  <c r="AU509" i="3"/>
  <c r="AU508" i="3"/>
  <c r="AU507" i="3"/>
  <c r="AN507" i="3"/>
  <c r="AN508" i="3"/>
  <c r="AN509" i="3"/>
  <c r="AN510" i="3"/>
  <c r="AN511" i="3"/>
  <c r="AN512" i="3"/>
  <c r="AN513" i="3"/>
  <c r="AN514" i="3"/>
  <c r="AN515" i="3"/>
  <c r="AN516" i="3"/>
  <c r="AN517" i="3"/>
  <c r="AN518" i="3"/>
  <c r="AN519" i="3"/>
  <c r="AN520" i="3"/>
  <c r="AN521" i="3"/>
  <c r="AN522" i="3"/>
  <c r="AN523" i="3"/>
  <c r="AN524" i="3"/>
  <c r="AU506" i="3"/>
  <c r="AO506" i="3"/>
  <c r="AO507" i="3"/>
  <c r="AO508" i="3"/>
  <c r="AO509" i="3"/>
  <c r="AO510" i="3"/>
  <c r="AO511" i="3"/>
  <c r="AO512" i="3"/>
  <c r="AO513" i="3"/>
  <c r="AO514" i="3"/>
  <c r="AO515" i="3"/>
  <c r="AO516" i="3"/>
  <c r="AO517" i="3"/>
  <c r="AO518" i="3"/>
  <c r="AO519" i="3"/>
  <c r="AO520" i="3"/>
  <c r="AO521" i="3"/>
  <c r="AO522" i="3"/>
  <c r="AO523" i="3"/>
  <c r="AO524" i="3"/>
  <c r="AN506" i="3"/>
  <c r="AU505" i="3"/>
  <c r="AU504" i="3"/>
  <c r="AU503" i="3"/>
  <c r="AU502" i="3"/>
  <c r="AU501" i="3"/>
  <c r="AU500" i="3"/>
  <c r="AU499" i="3"/>
  <c r="AU498" i="3"/>
  <c r="AU497" i="3"/>
  <c r="AU496" i="3"/>
  <c r="AU495" i="3"/>
  <c r="AU494" i="3"/>
  <c r="AU493" i="3"/>
  <c r="AU492" i="3"/>
  <c r="AU491" i="3"/>
  <c r="AU490" i="3"/>
  <c r="AU489" i="3"/>
  <c r="AU488" i="3"/>
  <c r="AU487" i="3"/>
  <c r="AX486" i="3"/>
  <c r="AX487" i="3"/>
  <c r="AX488" i="3"/>
  <c r="AX489" i="3"/>
  <c r="AX490" i="3"/>
  <c r="AX491" i="3"/>
  <c r="AX492" i="3"/>
  <c r="AX493" i="3"/>
  <c r="AX494" i="3"/>
  <c r="AX495" i="3"/>
  <c r="AX496" i="3"/>
  <c r="AX497" i="3"/>
  <c r="AX498" i="3"/>
  <c r="AX499" i="3"/>
  <c r="AX500" i="3"/>
  <c r="AX501" i="3"/>
  <c r="AX502" i="3"/>
  <c r="AX503" i="3"/>
  <c r="AX504" i="3"/>
  <c r="AU486" i="3"/>
  <c r="AS486" i="3"/>
  <c r="AS487" i="3"/>
  <c r="AO486" i="3"/>
  <c r="AO487" i="3"/>
  <c r="AO488" i="3"/>
  <c r="AO489" i="3"/>
  <c r="AO490" i="3"/>
  <c r="AO491" i="3"/>
  <c r="AO492" i="3"/>
  <c r="AO493" i="3"/>
  <c r="AO494" i="3"/>
  <c r="AO495" i="3"/>
  <c r="AO496" i="3"/>
  <c r="AO497" i="3"/>
  <c r="AO498" i="3"/>
  <c r="AO499" i="3"/>
  <c r="AO500" i="3"/>
  <c r="AO501" i="3"/>
  <c r="AO502" i="3"/>
  <c r="AO503" i="3"/>
  <c r="AO504" i="3"/>
  <c r="AU48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475" i="3"/>
  <c r="AO453" i="3"/>
  <c r="AO454" i="3"/>
  <c r="AO455" i="3"/>
  <c r="AO437" i="3"/>
  <c r="AO438" i="3"/>
  <c r="AO439" i="3"/>
  <c r="AO440" i="3"/>
  <c r="AO441" i="3"/>
  <c r="AO442" i="3"/>
  <c r="AO443" i="3"/>
  <c r="AO444" i="3"/>
  <c r="AO445" i="3"/>
  <c r="AO446" i="3"/>
  <c r="AO447" i="3"/>
  <c r="AO448" i="3"/>
  <c r="AO449" i="3"/>
  <c r="AO450" i="3"/>
  <c r="AO451" i="3"/>
  <c r="AO452" i="3"/>
  <c r="AN437" i="3"/>
  <c r="AN438" i="3"/>
  <c r="AN439" i="3"/>
  <c r="AN440" i="3"/>
  <c r="AN441" i="3"/>
  <c r="AN442" i="3"/>
  <c r="AN443" i="3"/>
  <c r="AN444" i="3"/>
  <c r="AN445" i="3"/>
  <c r="AN446" i="3"/>
  <c r="AN447" i="3"/>
  <c r="AN448" i="3"/>
  <c r="AN449" i="3"/>
  <c r="AN450" i="3"/>
  <c r="AN451" i="3"/>
  <c r="AN452" i="3"/>
  <c r="AN453" i="3"/>
  <c r="AN454" i="3"/>
  <c r="AN455" i="3"/>
  <c r="AO422" i="3"/>
  <c r="AO423" i="3"/>
  <c r="AO424" i="3"/>
  <c r="AO425" i="3"/>
  <c r="AO426" i="3"/>
  <c r="AO427" i="3"/>
  <c r="AO428" i="3"/>
  <c r="AO429" i="3"/>
  <c r="AO430" i="3"/>
  <c r="AO431" i="3"/>
  <c r="AO432" i="3"/>
  <c r="AO433" i="3"/>
  <c r="AO434" i="3"/>
  <c r="AO435" i="3"/>
  <c r="AO418" i="3"/>
  <c r="AO419" i="3"/>
  <c r="AO420" i="3"/>
  <c r="AO421" i="3"/>
  <c r="AO417" i="3"/>
  <c r="AN417" i="3"/>
  <c r="AN418" i="3"/>
  <c r="AN419" i="3"/>
  <c r="AN420" i="3"/>
  <c r="AN421" i="3"/>
  <c r="AN422" i="3"/>
  <c r="AN423" i="3"/>
  <c r="AN424" i="3"/>
  <c r="AN425" i="3"/>
  <c r="AN426" i="3"/>
  <c r="AN427" i="3"/>
  <c r="AN428" i="3"/>
  <c r="AN429" i="3"/>
  <c r="AN430" i="3"/>
  <c r="AN431" i="3"/>
  <c r="AN432" i="3"/>
  <c r="AN433" i="3"/>
  <c r="AN434" i="3"/>
  <c r="AN435" i="3"/>
  <c r="AN402" i="3"/>
  <c r="AN403" i="3"/>
  <c r="AN404" i="3"/>
  <c r="AN405" i="3"/>
  <c r="AN406" i="3"/>
  <c r="AN407" i="3"/>
  <c r="AN408" i="3"/>
  <c r="AN409" i="3"/>
  <c r="AN410" i="3"/>
  <c r="AN411" i="3"/>
  <c r="AN412" i="3"/>
  <c r="AN413" i="3"/>
  <c r="AN414" i="3"/>
  <c r="AN415" i="3"/>
  <c r="AN398" i="3"/>
  <c r="AN399" i="3"/>
  <c r="AN400" i="3"/>
  <c r="AN401" i="3"/>
  <c r="AO397" i="3"/>
  <c r="AO398" i="3"/>
  <c r="AO399" i="3"/>
  <c r="AO400" i="3"/>
  <c r="AO401" i="3"/>
  <c r="AO402" i="3"/>
  <c r="AO403" i="3"/>
  <c r="AO404" i="3"/>
  <c r="AO405" i="3"/>
  <c r="AO406" i="3"/>
  <c r="AO407" i="3"/>
  <c r="AO408" i="3"/>
  <c r="AO409" i="3"/>
  <c r="AO410" i="3"/>
  <c r="AO411" i="3"/>
  <c r="AO412" i="3"/>
  <c r="AO413" i="3"/>
  <c r="AO414" i="3"/>
  <c r="AO415" i="3"/>
  <c r="AN397" i="3"/>
  <c r="AO389" i="3"/>
  <c r="AO390" i="3"/>
  <c r="AO391" i="3"/>
  <c r="AO392" i="3"/>
  <c r="AO393" i="3"/>
  <c r="AO394" i="3"/>
  <c r="AO395" i="3"/>
  <c r="AO381" i="3"/>
  <c r="AO382" i="3"/>
  <c r="AO383" i="3"/>
  <c r="AO384" i="3"/>
  <c r="AO385" i="3"/>
  <c r="AO386" i="3"/>
  <c r="AO387" i="3"/>
  <c r="AO388" i="3"/>
  <c r="AO380" i="3"/>
  <c r="AO377" i="3"/>
  <c r="AO378" i="3"/>
  <c r="AO379" i="3"/>
  <c r="AN377" i="3"/>
  <c r="AN378" i="3"/>
  <c r="AN379" i="3"/>
  <c r="AN380" i="3"/>
  <c r="AN381" i="3"/>
  <c r="AN382" i="3"/>
  <c r="AN383" i="3"/>
  <c r="AN384" i="3"/>
  <c r="AN385" i="3"/>
  <c r="AN386" i="3"/>
  <c r="AN387" i="3"/>
  <c r="AN388" i="3"/>
  <c r="AN389" i="3"/>
  <c r="AN390" i="3"/>
  <c r="AN391" i="3"/>
  <c r="AN392" i="3"/>
  <c r="AN393" i="3"/>
  <c r="AN394" i="3"/>
  <c r="AN395" i="3"/>
  <c r="AN368" i="3"/>
  <c r="AN369" i="3"/>
  <c r="AN370" i="3"/>
  <c r="AN371" i="3"/>
  <c r="AN372" i="3"/>
  <c r="AN373" i="3"/>
  <c r="AN374" i="3"/>
  <c r="AN375" i="3"/>
  <c r="AO357" i="3"/>
  <c r="AO358" i="3"/>
  <c r="AO359" i="3"/>
  <c r="AO360" i="3"/>
  <c r="AO361" i="3"/>
  <c r="AO362" i="3"/>
  <c r="AO363" i="3"/>
  <c r="AO364" i="3"/>
  <c r="AO365" i="3"/>
  <c r="AO366" i="3"/>
  <c r="AO367" i="3"/>
  <c r="AO368" i="3"/>
  <c r="AO369" i="3"/>
  <c r="AO370" i="3"/>
  <c r="AO371" i="3"/>
  <c r="AO372" i="3"/>
  <c r="AO373" i="3"/>
  <c r="AO374" i="3"/>
  <c r="AO375" i="3"/>
  <c r="AN357" i="3"/>
  <c r="AN358" i="3"/>
  <c r="AN359" i="3"/>
  <c r="AN360" i="3"/>
  <c r="AN361" i="3"/>
  <c r="AN362" i="3"/>
  <c r="AN363" i="3"/>
  <c r="AN364" i="3"/>
  <c r="AN365" i="3"/>
  <c r="AN366" i="3"/>
  <c r="AN367" i="3"/>
  <c r="AU355" i="3"/>
  <c r="AU354" i="3"/>
  <c r="AU353" i="3"/>
  <c r="AU352" i="3"/>
  <c r="AU351" i="3"/>
  <c r="AU350" i="3"/>
  <c r="AU349" i="3"/>
  <c r="AU348" i="3"/>
  <c r="AU347" i="3"/>
  <c r="AN347" i="3"/>
  <c r="AN348" i="3"/>
  <c r="AN349" i="3"/>
  <c r="AN350" i="3"/>
  <c r="AN351" i="3"/>
  <c r="AN352" i="3"/>
  <c r="AN353" i="3"/>
  <c r="AN354" i="3"/>
  <c r="AN355" i="3"/>
  <c r="AU346" i="3"/>
  <c r="AU345" i="3"/>
  <c r="AU344" i="3"/>
  <c r="AU343" i="3"/>
  <c r="AU342" i="3"/>
  <c r="AU341" i="3"/>
  <c r="AU340" i="3"/>
  <c r="AU339" i="3"/>
  <c r="AU338" i="3"/>
  <c r="AN338" i="3"/>
  <c r="AN339" i="3"/>
  <c r="AN340" i="3"/>
  <c r="AN341" i="3"/>
  <c r="AN342" i="3"/>
  <c r="AN343" i="3"/>
  <c r="AN344" i="3"/>
  <c r="AN345" i="3"/>
  <c r="AN346" i="3"/>
  <c r="AU337" i="3"/>
  <c r="AO337" i="3"/>
  <c r="AO338" i="3"/>
  <c r="AO339" i="3"/>
  <c r="AO340" i="3"/>
  <c r="AO341" i="3"/>
  <c r="AO342" i="3"/>
  <c r="AO343" i="3"/>
  <c r="AO344" i="3"/>
  <c r="AO345" i="3"/>
  <c r="AO346" i="3"/>
  <c r="AO347" i="3"/>
  <c r="AO348" i="3"/>
  <c r="AO349" i="3"/>
  <c r="AO350" i="3"/>
  <c r="AO351" i="3"/>
  <c r="AO352" i="3"/>
  <c r="AO353" i="3"/>
  <c r="AO354" i="3"/>
  <c r="AO355" i="3"/>
  <c r="AN337" i="3"/>
  <c r="AU336" i="3"/>
  <c r="AU335" i="3"/>
  <c r="AU334" i="3"/>
  <c r="AU333" i="3"/>
  <c r="AU332" i="3"/>
  <c r="AU331" i="3"/>
  <c r="AU330" i="3"/>
  <c r="AU329" i="3"/>
  <c r="AU328" i="3"/>
  <c r="AU327" i="3"/>
  <c r="AU326" i="3"/>
  <c r="AU325" i="3"/>
  <c r="AU324" i="3"/>
  <c r="AU323" i="3"/>
  <c r="AU322" i="3"/>
  <c r="AU321" i="3"/>
  <c r="AU320" i="3"/>
  <c r="AU319" i="3"/>
  <c r="AU318" i="3"/>
  <c r="AO318" i="3"/>
  <c r="AO319" i="3"/>
  <c r="AO320" i="3"/>
  <c r="AO321" i="3"/>
  <c r="AO322" i="3"/>
  <c r="AO323" i="3"/>
  <c r="AO324" i="3"/>
  <c r="AO325" i="3"/>
  <c r="AO326" i="3"/>
  <c r="AO327" i="3"/>
  <c r="AO328" i="3"/>
  <c r="AO329" i="3"/>
  <c r="AO330" i="3"/>
  <c r="AO331" i="3"/>
  <c r="AO332" i="3"/>
  <c r="AO333" i="3"/>
  <c r="AO334" i="3"/>
  <c r="AO335" i="3"/>
  <c r="AU317" i="3"/>
  <c r="AO317" i="3"/>
  <c r="AN317" i="3"/>
  <c r="AN318" i="3"/>
  <c r="AN319" i="3"/>
  <c r="AN320" i="3"/>
  <c r="AN321" i="3"/>
  <c r="AN322" i="3"/>
  <c r="AN323" i="3"/>
  <c r="AN324" i="3"/>
  <c r="AN325" i="3"/>
  <c r="AN326" i="3"/>
  <c r="AN327" i="3"/>
  <c r="AN328" i="3"/>
  <c r="AN329" i="3"/>
  <c r="AN330" i="3"/>
  <c r="AN331" i="3"/>
  <c r="AN332" i="3"/>
  <c r="AN333" i="3"/>
  <c r="AN334" i="3"/>
  <c r="AN335" i="3"/>
  <c r="AU316" i="3"/>
  <c r="AU315" i="3"/>
  <c r="AU314" i="3"/>
  <c r="AU313" i="3"/>
  <c r="AU312" i="3"/>
  <c r="AU311" i="3"/>
  <c r="AU309" i="3"/>
  <c r="AU308" i="3"/>
  <c r="AU307" i="3"/>
  <c r="AU306" i="3"/>
  <c r="AU305" i="3"/>
  <c r="AU304" i="3"/>
  <c r="AU303" i="3"/>
  <c r="AU302" i="3"/>
  <c r="AU301" i="3"/>
  <c r="AU300" i="3"/>
  <c r="AU299" i="3"/>
  <c r="AN299" i="3"/>
  <c r="AN300" i="3"/>
  <c r="AN301" i="3"/>
  <c r="AN302" i="3"/>
  <c r="AN303" i="3"/>
  <c r="AN304" i="3"/>
  <c r="AN305" i="3"/>
  <c r="AN306" i="3"/>
  <c r="AN307" i="3"/>
  <c r="AN308" i="3"/>
  <c r="AN309" i="3"/>
  <c r="AN310" i="3"/>
  <c r="AN311" i="3"/>
  <c r="AN312" i="3"/>
  <c r="AN313" i="3"/>
  <c r="AN314" i="3"/>
  <c r="AN315" i="3"/>
  <c r="AU298" i="3"/>
  <c r="AU297" i="3"/>
  <c r="AO297" i="3"/>
  <c r="AO298" i="3"/>
  <c r="AO299" i="3"/>
  <c r="AO300" i="3"/>
  <c r="AO301" i="3"/>
  <c r="AO302" i="3"/>
  <c r="AO303" i="3"/>
  <c r="AO304" i="3"/>
  <c r="AO305" i="3"/>
  <c r="AO306" i="3"/>
  <c r="AO307" i="3"/>
  <c r="AO308" i="3"/>
  <c r="AO309" i="3"/>
  <c r="AO310" i="3"/>
  <c r="AO311" i="3"/>
  <c r="AO312" i="3"/>
  <c r="AO313" i="3"/>
  <c r="AO314" i="3"/>
  <c r="AO315" i="3"/>
  <c r="AN297" i="3"/>
  <c r="AN298" i="3"/>
  <c r="AU296" i="3"/>
  <c r="AU295" i="3"/>
  <c r="AU294" i="3"/>
  <c r="AU293" i="3"/>
  <c r="AU292" i="3"/>
  <c r="AU291" i="3"/>
  <c r="AU290" i="3"/>
  <c r="AU289" i="3"/>
  <c r="AU288" i="3"/>
  <c r="AU287" i="3"/>
  <c r="AU286" i="3"/>
  <c r="AU285" i="3"/>
  <c r="AU284" i="3"/>
  <c r="AU283" i="3"/>
  <c r="AU282" i="3"/>
  <c r="AU281" i="3"/>
  <c r="AU280" i="3"/>
  <c r="AU279" i="3"/>
  <c r="AU278" i="3"/>
  <c r="AO278" i="3"/>
  <c r="AO279" i="3"/>
  <c r="AO280" i="3"/>
  <c r="AO281" i="3"/>
  <c r="AO282" i="3"/>
  <c r="AO283" i="3"/>
  <c r="AO284" i="3"/>
  <c r="AO285" i="3"/>
  <c r="AO286" i="3"/>
  <c r="AO287" i="3"/>
  <c r="AO288" i="3"/>
  <c r="AO289" i="3"/>
  <c r="AO290" i="3"/>
  <c r="AO291" i="3"/>
  <c r="AO292" i="3"/>
  <c r="AO293" i="3"/>
  <c r="AO294" i="3"/>
  <c r="AO295" i="3"/>
  <c r="AN278" i="3"/>
  <c r="AN279" i="3"/>
  <c r="AN280" i="3"/>
  <c r="AN281" i="3"/>
  <c r="AN282" i="3"/>
  <c r="AN283" i="3"/>
  <c r="AN284" i="3"/>
  <c r="AN285" i="3"/>
  <c r="AN286" i="3"/>
  <c r="AN287" i="3"/>
  <c r="AN288" i="3"/>
  <c r="AN289" i="3"/>
  <c r="AN290" i="3"/>
  <c r="AN291" i="3"/>
  <c r="AN292" i="3"/>
  <c r="AN293" i="3"/>
  <c r="AN294" i="3"/>
  <c r="AN295" i="3"/>
  <c r="AU277" i="3"/>
  <c r="AO277" i="3"/>
  <c r="AN277" i="3"/>
  <c r="AU276" i="3"/>
  <c r="AU275" i="3"/>
  <c r="AU274" i="3"/>
  <c r="AU273" i="3"/>
  <c r="AU272" i="3"/>
  <c r="AU271" i="3"/>
  <c r="AU270" i="3"/>
  <c r="AU269" i="3"/>
  <c r="AU268" i="3"/>
  <c r="AU267" i="3"/>
  <c r="AU266" i="3"/>
  <c r="AU265" i="3"/>
  <c r="AU264" i="3"/>
  <c r="AU263" i="3"/>
  <c r="AU262" i="3"/>
  <c r="AU261" i="3"/>
  <c r="AU260" i="3"/>
  <c r="AU259" i="3"/>
  <c r="AU258" i="3"/>
  <c r="AX257" i="3"/>
  <c r="AX258" i="3"/>
  <c r="AX259" i="3"/>
  <c r="AX260" i="3"/>
  <c r="AX261" i="3"/>
  <c r="AX262" i="3"/>
  <c r="AX263" i="3"/>
  <c r="AX264" i="3"/>
  <c r="AX265" i="3"/>
  <c r="AX266" i="3"/>
  <c r="AX267" i="3"/>
  <c r="AX268" i="3"/>
  <c r="AX269" i="3"/>
  <c r="AX270" i="3"/>
  <c r="AX271" i="3"/>
  <c r="AX272" i="3"/>
  <c r="AX273" i="3"/>
  <c r="AX274" i="3"/>
  <c r="AX275" i="3"/>
  <c r="AU257" i="3"/>
  <c r="AS257" i="3"/>
  <c r="AS258" i="3"/>
  <c r="AO257" i="3"/>
  <c r="AO258" i="3"/>
  <c r="AO259" i="3"/>
  <c r="AO260" i="3"/>
  <c r="AO261" i="3"/>
  <c r="AO262" i="3"/>
  <c r="AO263" i="3"/>
  <c r="AO264" i="3"/>
  <c r="AO265" i="3"/>
  <c r="AO266" i="3"/>
  <c r="AO267" i="3"/>
  <c r="AO268" i="3"/>
  <c r="AO269" i="3"/>
  <c r="AO270" i="3"/>
  <c r="AO271" i="3"/>
  <c r="AO272" i="3"/>
  <c r="AO273" i="3"/>
  <c r="AO274" i="3"/>
  <c r="AO275" i="3"/>
  <c r="AU25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246" i="3"/>
  <c r="D414" i="5"/>
  <c r="D360" i="5"/>
  <c r="D306" i="5"/>
  <c r="D252" i="5"/>
  <c r="D198" i="5"/>
  <c r="D144" i="5"/>
  <c r="D90" i="5"/>
  <c r="D36" i="5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104" i="3"/>
  <c r="AU105" i="3"/>
  <c r="AU106" i="3"/>
  <c r="AU107" i="3"/>
  <c r="AU108" i="3"/>
  <c r="AU109" i="3"/>
  <c r="AU110" i="3"/>
  <c r="AU111" i="3"/>
  <c r="AU112" i="3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27" i="3"/>
  <c r="AU1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8" i="3"/>
  <c r="AN149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8" i="3"/>
  <c r="AN209" i="3"/>
  <c r="AN210" i="3"/>
  <c r="AN211" i="3"/>
  <c r="AN212" i="3"/>
  <c r="AN213" i="3"/>
  <c r="AN214" i="3"/>
  <c r="AN215" i="3"/>
  <c r="AN216" i="3"/>
  <c r="AN217" i="3"/>
  <c r="AN218" i="3"/>
  <c r="AN219" i="3"/>
  <c r="AN220" i="3"/>
  <c r="AN221" i="3"/>
  <c r="AN222" i="3"/>
  <c r="AN223" i="3"/>
  <c r="AN224" i="3"/>
  <c r="AN225" i="3"/>
  <c r="AN226" i="3"/>
  <c r="AN48" i="3"/>
  <c r="AO208" i="3"/>
  <c r="AO209" i="3"/>
  <c r="AO210" i="3"/>
  <c r="AO211" i="3"/>
  <c r="AO212" i="3"/>
  <c r="AO213" i="3"/>
  <c r="AO214" i="3"/>
  <c r="AO215" i="3"/>
  <c r="AO216" i="3"/>
  <c r="AO217" i="3"/>
  <c r="AO218" i="3"/>
  <c r="AO219" i="3"/>
  <c r="AO220" i="3"/>
  <c r="AO221" i="3"/>
  <c r="AO222" i="3"/>
  <c r="AO223" i="3"/>
  <c r="AO224" i="3"/>
  <c r="AO225" i="3"/>
  <c r="AO226" i="3"/>
  <c r="AO188" i="3"/>
  <c r="AO189" i="3"/>
  <c r="AO190" i="3"/>
  <c r="AO191" i="3"/>
  <c r="AO192" i="3"/>
  <c r="AO193" i="3"/>
  <c r="AO194" i="3"/>
  <c r="AO195" i="3"/>
  <c r="AO196" i="3"/>
  <c r="AO197" i="3"/>
  <c r="AO198" i="3"/>
  <c r="AO199" i="3"/>
  <c r="AO200" i="3"/>
  <c r="AO201" i="3"/>
  <c r="AO202" i="3"/>
  <c r="AO203" i="3"/>
  <c r="AO204" i="3"/>
  <c r="AO205" i="3"/>
  <c r="AO206" i="3"/>
  <c r="AO168" i="3"/>
  <c r="AO169" i="3"/>
  <c r="AO170" i="3"/>
  <c r="AO171" i="3"/>
  <c r="AO172" i="3"/>
  <c r="AO173" i="3"/>
  <c r="AO174" i="3"/>
  <c r="AO175" i="3"/>
  <c r="AO176" i="3"/>
  <c r="AO177" i="3"/>
  <c r="AO178" i="3"/>
  <c r="AO179" i="3"/>
  <c r="AO180" i="3"/>
  <c r="AO181" i="3"/>
  <c r="AO182" i="3"/>
  <c r="AO183" i="3"/>
  <c r="AO184" i="3"/>
  <c r="AO185" i="3"/>
  <c r="AO186" i="3"/>
  <c r="AO148" i="3"/>
  <c r="AO149" i="3"/>
  <c r="AO150" i="3"/>
  <c r="AO151" i="3"/>
  <c r="AO152" i="3"/>
  <c r="AO153" i="3"/>
  <c r="AO154" i="3"/>
  <c r="AO155" i="3"/>
  <c r="AO156" i="3"/>
  <c r="AO157" i="3"/>
  <c r="AO158" i="3"/>
  <c r="AO159" i="3"/>
  <c r="AO160" i="3"/>
  <c r="AO161" i="3"/>
  <c r="AO162" i="3"/>
  <c r="AO163" i="3"/>
  <c r="AO164" i="3"/>
  <c r="AO165" i="3"/>
  <c r="AO166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AO142" i="3"/>
  <c r="AO143" i="3"/>
  <c r="AO144" i="3"/>
  <c r="AO145" i="3"/>
  <c r="AO146" i="3"/>
  <c r="AO108" i="3"/>
  <c r="AO109" i="3"/>
  <c r="AO110" i="3"/>
  <c r="AO111" i="3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45" i="3"/>
  <c r="AO46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28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U3" i="3"/>
  <c r="U4" i="3"/>
  <c r="AM6" i="3"/>
  <c r="AN6" i="3"/>
  <c r="AM7" i="3"/>
  <c r="AN7" i="3"/>
  <c r="AM8" i="3"/>
  <c r="AN8" i="3"/>
  <c r="AM9" i="3"/>
  <c r="AN9" i="3"/>
  <c r="AM10" i="3"/>
  <c r="AN10" i="3"/>
  <c r="AM11" i="3"/>
  <c r="AN11" i="3"/>
  <c r="AM12" i="3"/>
  <c r="AN12" i="3"/>
  <c r="AM13" i="3"/>
  <c r="AN13" i="3"/>
  <c r="AM14" i="3"/>
  <c r="AN14" i="3"/>
  <c r="AM15" i="3"/>
  <c r="AN15" i="3"/>
  <c r="AM16" i="3"/>
  <c r="AN16" i="3"/>
  <c r="AM17" i="3"/>
  <c r="AN17" i="3"/>
  <c r="AM18" i="3"/>
  <c r="AN18" i="3"/>
  <c r="AM19" i="3"/>
  <c r="AN19" i="3"/>
  <c r="AM20" i="3"/>
  <c r="AN20" i="3"/>
  <c r="AM21" i="3"/>
  <c r="AN21" i="3"/>
  <c r="AM22" i="3"/>
  <c r="AN22" i="3"/>
  <c r="AM23" i="3"/>
  <c r="AN23" i="3"/>
  <c r="AM24" i="3"/>
  <c r="AN24" i="3"/>
  <c r="AI6" i="3"/>
  <c r="AJ6" i="3"/>
  <c r="AK6" i="3"/>
  <c r="AL6" i="3"/>
  <c r="AI7" i="3"/>
  <c r="AJ7" i="3"/>
  <c r="AK7" i="3"/>
  <c r="AL7" i="3"/>
  <c r="AI8" i="3"/>
  <c r="AJ8" i="3"/>
  <c r="AK8" i="3"/>
  <c r="AL8" i="3"/>
  <c r="AI9" i="3"/>
  <c r="AJ9" i="3"/>
  <c r="AK9" i="3"/>
  <c r="AL9" i="3"/>
  <c r="AI10" i="3"/>
  <c r="AJ10" i="3"/>
  <c r="AK10" i="3"/>
  <c r="AL10" i="3"/>
  <c r="AI11" i="3"/>
  <c r="AJ11" i="3"/>
  <c r="AK11" i="3"/>
  <c r="AL11" i="3"/>
  <c r="AI12" i="3"/>
  <c r="AJ12" i="3"/>
  <c r="AK12" i="3"/>
  <c r="AL12" i="3"/>
  <c r="AI13" i="3"/>
  <c r="AJ13" i="3"/>
  <c r="AK13" i="3"/>
  <c r="AL13" i="3"/>
  <c r="AI14" i="3"/>
  <c r="AJ14" i="3"/>
  <c r="AK14" i="3"/>
  <c r="AL14" i="3"/>
  <c r="AI15" i="3"/>
  <c r="AJ15" i="3"/>
  <c r="AK15" i="3"/>
  <c r="AL15" i="3"/>
  <c r="AI16" i="3"/>
  <c r="AJ16" i="3"/>
  <c r="AK16" i="3"/>
  <c r="AL16" i="3"/>
  <c r="AI17" i="3"/>
  <c r="AJ17" i="3"/>
  <c r="AK17" i="3"/>
  <c r="AL17" i="3"/>
  <c r="AI18" i="3"/>
  <c r="AJ18" i="3"/>
  <c r="AK18" i="3"/>
  <c r="AL18" i="3"/>
  <c r="AI19" i="3"/>
  <c r="AJ19" i="3"/>
  <c r="AK19" i="3"/>
  <c r="AL19" i="3"/>
  <c r="AI20" i="3"/>
  <c r="AJ20" i="3"/>
  <c r="AK20" i="3"/>
  <c r="AL20" i="3"/>
  <c r="AI21" i="3"/>
  <c r="AJ21" i="3"/>
  <c r="AK21" i="3"/>
  <c r="AL21" i="3"/>
  <c r="AI22" i="3"/>
  <c r="AJ22" i="3"/>
  <c r="AK22" i="3"/>
  <c r="AL22" i="3"/>
  <c r="AI23" i="3"/>
  <c r="AJ23" i="3"/>
  <c r="AK23" i="3"/>
  <c r="AL23" i="3"/>
  <c r="AI24" i="3"/>
  <c r="AJ24" i="3"/>
  <c r="AK24" i="3"/>
  <c r="AL24" i="3"/>
  <c r="U5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U24" i="3"/>
  <c r="V24" i="3"/>
  <c r="W24" i="3"/>
  <c r="X24" i="3"/>
  <c r="Y24" i="3"/>
  <c r="Z24" i="3"/>
  <c r="AA24" i="3"/>
  <c r="AB24" i="3"/>
  <c r="AC24" i="3"/>
  <c r="AD24" i="3"/>
  <c r="AG24" i="3"/>
  <c r="AH24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7" i="3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Q1068" i="7"/>
  <c r="R1129" i="7"/>
  <c r="S1156" i="7"/>
  <c r="R1157" i="7"/>
  <c r="S1128" i="7"/>
  <c r="Q1083" i="7"/>
  <c r="P1130" i="7"/>
  <c r="R1172" i="7"/>
  <c r="S1171" i="7"/>
  <c r="W1101" i="7"/>
  <c r="O1101" i="7"/>
  <c r="O1160" i="7"/>
  <c r="Q1205" i="7"/>
  <c r="W1070" i="7"/>
  <c r="O1146" i="7"/>
  <c r="Q1158" i="7"/>
  <c r="P1159" i="7"/>
  <c r="T1202" i="7"/>
  <c r="U1201" i="7"/>
  <c r="U1126" i="7"/>
  <c r="T1127" i="7"/>
  <c r="O1191" i="7"/>
  <c r="P1206" i="7"/>
  <c r="Q1099" i="7"/>
  <c r="Q1113" i="7"/>
  <c r="X1116" i="7"/>
  <c r="P1189" i="7"/>
  <c r="O1086" i="7"/>
  <c r="W1086" i="7"/>
  <c r="W1130" i="7"/>
  <c r="O1175" i="7"/>
  <c r="W1160" i="7"/>
  <c r="S1203" i="7"/>
  <c r="P1084" i="7"/>
  <c r="W1117" i="7"/>
  <c r="P1144" i="7"/>
  <c r="Q1129" i="7"/>
  <c r="P1174" i="7"/>
  <c r="R1204" i="7"/>
  <c r="S1081" i="7"/>
  <c r="R1082" i="7"/>
  <c r="S1097" i="7"/>
  <c r="T1096" i="7"/>
  <c r="S1141" i="7"/>
  <c r="R1142" i="7"/>
  <c r="X1130" i="7"/>
  <c r="W1175" i="7"/>
  <c r="Q1173" i="7"/>
  <c r="P1114" i="7"/>
  <c r="S1186" i="7"/>
  <c r="R1187" i="7"/>
  <c r="X1175" i="7"/>
  <c r="S1066" i="7"/>
  <c r="R1067" i="7"/>
  <c r="X1160" i="7"/>
  <c r="X1072" i="7"/>
  <c r="X1102" i="7"/>
  <c r="P1101" i="7"/>
  <c r="O1072" i="7"/>
  <c r="S1111" i="7"/>
  <c r="R1112" i="7"/>
  <c r="R1098" i="7"/>
  <c r="Q1143" i="7"/>
  <c r="O1130" i="7"/>
  <c r="W1191" i="7"/>
  <c r="P1069" i="7"/>
  <c r="W1146" i="7"/>
  <c r="Q1188" i="7"/>
  <c r="X1206" i="7"/>
  <c r="X995" i="7"/>
  <c r="T1005" i="7"/>
  <c r="S1006" i="7"/>
  <c r="P1024" i="7"/>
  <c r="S1052" i="7"/>
  <c r="P933" i="7"/>
  <c r="X935" i="7"/>
  <c r="Q993" i="7"/>
  <c r="W920" i="7"/>
  <c r="T991" i="7"/>
  <c r="U990" i="7"/>
  <c r="Q1023" i="7"/>
  <c r="Q1053" i="7"/>
  <c r="S1021" i="7"/>
  <c r="T1020" i="7"/>
  <c r="O1055" i="7"/>
  <c r="O950" i="7"/>
  <c r="P982" i="7"/>
  <c r="Q948" i="7"/>
  <c r="W1041" i="7"/>
  <c r="Q917" i="7"/>
  <c r="S960" i="7"/>
  <c r="R961" i="7"/>
  <c r="R1007" i="7"/>
  <c r="O980" i="7"/>
  <c r="X949" i="7"/>
  <c r="P995" i="7"/>
  <c r="O920" i="7"/>
  <c r="W935" i="7"/>
  <c r="R931" i="7"/>
  <c r="S930" i="7"/>
  <c r="S992" i="7"/>
  <c r="P1038" i="7"/>
  <c r="W965" i="7"/>
  <c r="S946" i="7"/>
  <c r="T945" i="7"/>
  <c r="Q1008" i="7"/>
  <c r="O1040" i="7"/>
  <c r="W1055" i="7"/>
  <c r="X920" i="7"/>
  <c r="O936" i="7"/>
  <c r="P949" i="7"/>
  <c r="Q962" i="7"/>
  <c r="P1009" i="7"/>
  <c r="P1054" i="7"/>
  <c r="P964" i="7"/>
  <c r="Q977" i="7"/>
  <c r="X1024" i="7"/>
  <c r="Q932" i="7"/>
  <c r="W995" i="7"/>
  <c r="W1009" i="7"/>
  <c r="S1035" i="7"/>
  <c r="R1036" i="7"/>
  <c r="X1055" i="7"/>
  <c r="W950" i="7"/>
  <c r="O965" i="7"/>
  <c r="R993" i="7"/>
  <c r="P919" i="7"/>
  <c r="X965" i="7"/>
  <c r="Q1037" i="7"/>
  <c r="O1010" i="7"/>
  <c r="X1009" i="7"/>
  <c r="R1022" i="7"/>
  <c r="R947" i="7"/>
  <c r="W1028" i="7"/>
  <c r="O1028" i="7"/>
  <c r="R1053" i="7"/>
  <c r="R916" i="7"/>
  <c r="S915" i="7"/>
  <c r="T1051" i="7"/>
  <c r="U1050" i="7"/>
  <c r="W980" i="7"/>
  <c r="X982" i="7"/>
  <c r="R976" i="7"/>
  <c r="S975" i="7"/>
  <c r="O995" i="7"/>
  <c r="T796" i="7"/>
  <c r="S855" i="7"/>
  <c r="T854" i="7"/>
  <c r="W874" i="7"/>
  <c r="P889" i="7"/>
  <c r="P769" i="7"/>
  <c r="P799" i="7"/>
  <c r="V764" i="7"/>
  <c r="U765" i="7"/>
  <c r="R781" i="7"/>
  <c r="X844" i="7"/>
  <c r="P842" i="7"/>
  <c r="O769" i="7"/>
  <c r="O799" i="7"/>
  <c r="W813" i="7"/>
  <c r="R900" i="7"/>
  <c r="S899" i="7"/>
  <c r="T885" i="7"/>
  <c r="U884" i="7"/>
  <c r="X784" i="7"/>
  <c r="R767" i="7"/>
  <c r="W844" i="7"/>
  <c r="R856" i="7"/>
  <c r="S809" i="7"/>
  <c r="R810" i="7"/>
  <c r="S824" i="7"/>
  <c r="R825" i="7"/>
  <c r="Q768" i="7"/>
  <c r="T766" i="7"/>
  <c r="X829" i="7"/>
  <c r="P858" i="7"/>
  <c r="Q871" i="7"/>
  <c r="P903" i="7"/>
  <c r="R797" i="7"/>
  <c r="Q857" i="7"/>
  <c r="Q798" i="7"/>
  <c r="O878" i="7"/>
  <c r="W799" i="7"/>
  <c r="Q782" i="7"/>
  <c r="O904" i="7"/>
  <c r="P782" i="7"/>
  <c r="O889" i="7"/>
  <c r="S886" i="7"/>
  <c r="S797" i="7"/>
  <c r="S839" i="7"/>
  <c r="R840" i="7"/>
  <c r="P872" i="7"/>
  <c r="W904" i="7"/>
  <c r="Q826" i="7"/>
  <c r="X874" i="7"/>
  <c r="X769" i="7"/>
  <c r="X799" i="7"/>
  <c r="W829" i="7"/>
  <c r="R887" i="7"/>
  <c r="W783" i="7"/>
  <c r="X904" i="7"/>
  <c r="O829" i="7"/>
  <c r="X817" i="7"/>
  <c r="W769" i="7"/>
  <c r="V794" i="7"/>
  <c r="U795" i="7"/>
  <c r="P812" i="7"/>
  <c r="X859" i="7"/>
  <c r="Q901" i="7"/>
  <c r="S767" i="7"/>
  <c r="P827" i="7"/>
  <c r="Q841" i="7"/>
  <c r="W889" i="7"/>
  <c r="O783" i="7"/>
  <c r="Q811" i="7"/>
  <c r="O813" i="7"/>
  <c r="T779" i="7"/>
  <c r="S780" i="7"/>
  <c r="O844" i="7"/>
  <c r="S869" i="7"/>
  <c r="R870" i="7"/>
  <c r="Q887" i="7"/>
  <c r="R631" i="7"/>
  <c r="S613" i="7"/>
  <c r="R614" i="7"/>
  <c r="T675" i="7"/>
  <c r="P738" i="7"/>
  <c r="S630" i="7"/>
  <c r="W693" i="7"/>
  <c r="W647" i="7"/>
  <c r="X647" i="7"/>
  <c r="W727" i="7"/>
  <c r="S689" i="7"/>
  <c r="T688" i="7"/>
  <c r="X677" i="7"/>
  <c r="S718" i="7"/>
  <c r="R719" i="7"/>
  <c r="T734" i="7"/>
  <c r="U733" i="7"/>
  <c r="V673" i="7"/>
  <c r="U674" i="7"/>
  <c r="U703" i="7"/>
  <c r="T704" i="7"/>
  <c r="O738" i="7"/>
  <c r="R749" i="7"/>
  <c r="S748" i="7"/>
  <c r="P632" i="7"/>
  <c r="P647" i="7"/>
  <c r="T644" i="7"/>
  <c r="U643" i="7"/>
  <c r="X707" i="7"/>
  <c r="P707" i="7"/>
  <c r="X632" i="7"/>
  <c r="P661" i="7"/>
  <c r="P752" i="7"/>
  <c r="P616" i="7"/>
  <c r="Q660" i="7"/>
  <c r="S676" i="7"/>
  <c r="P691" i="7"/>
  <c r="W738" i="7"/>
  <c r="S735" i="7"/>
  <c r="Q615" i="7"/>
  <c r="R646" i="7"/>
  <c r="O693" i="7"/>
  <c r="S705" i="7"/>
  <c r="O753" i="7"/>
  <c r="Q677" i="7"/>
  <c r="O708" i="7"/>
  <c r="P677" i="7"/>
  <c r="R736" i="7"/>
  <c r="R690" i="7"/>
  <c r="Q720" i="7"/>
  <c r="W708" i="7"/>
  <c r="Q750" i="7"/>
  <c r="U628" i="7"/>
  <c r="T629" i="7"/>
  <c r="O647" i="7"/>
  <c r="S645" i="7"/>
  <c r="R676" i="7"/>
  <c r="W753" i="7"/>
  <c r="Q631" i="7"/>
  <c r="Q691" i="7"/>
  <c r="Q646" i="7"/>
  <c r="P721" i="7"/>
  <c r="Q736" i="7"/>
  <c r="R659" i="7"/>
  <c r="S658" i="7"/>
  <c r="Q707" i="7"/>
  <c r="R706" i="7"/>
  <c r="X753" i="7"/>
  <c r="W497" i="7"/>
  <c r="Q510" i="7"/>
  <c r="S554" i="7"/>
  <c r="Q555" i="7"/>
  <c r="O602" i="7"/>
  <c r="P466" i="7"/>
  <c r="O512" i="7"/>
  <c r="X497" i="7"/>
  <c r="X527" i="7"/>
  <c r="W541" i="7"/>
  <c r="W482" i="7"/>
  <c r="O542" i="7"/>
  <c r="Q571" i="7"/>
  <c r="R479" i="7"/>
  <c r="R494" i="7"/>
  <c r="X512" i="7"/>
  <c r="Q525" i="7"/>
  <c r="P542" i="7"/>
  <c r="P585" i="7"/>
  <c r="O482" i="7"/>
  <c r="S508" i="7"/>
  <c r="T507" i="7"/>
  <c r="T538" i="7"/>
  <c r="U537" i="7"/>
  <c r="Q480" i="7"/>
  <c r="Q495" i="7"/>
  <c r="O557" i="7"/>
  <c r="X602" i="7"/>
  <c r="R541" i="7"/>
  <c r="P570" i="7"/>
  <c r="S523" i="7"/>
  <c r="T522" i="7"/>
  <c r="R569" i="7"/>
  <c r="W572" i="7"/>
  <c r="S582" i="7"/>
  <c r="R583" i="7"/>
  <c r="R600" i="7"/>
  <c r="R463" i="7"/>
  <c r="S462" i="7"/>
  <c r="W512" i="7"/>
  <c r="R509" i="7"/>
  <c r="P525" i="7"/>
  <c r="S539" i="7"/>
  <c r="X573" i="7"/>
  <c r="O572" i="7"/>
  <c r="T598" i="7"/>
  <c r="U597" i="7"/>
  <c r="X468" i="7"/>
  <c r="O497" i="7"/>
  <c r="P510" i="7"/>
  <c r="Q600" i="7"/>
  <c r="S478" i="7"/>
  <c r="T477" i="7"/>
  <c r="R555" i="7"/>
  <c r="Q540" i="7"/>
  <c r="P480" i="7"/>
  <c r="R524" i="7"/>
  <c r="T553" i="7"/>
  <c r="U552" i="7"/>
  <c r="W557" i="7"/>
  <c r="S568" i="7"/>
  <c r="T567" i="7"/>
  <c r="Q584" i="7"/>
  <c r="Q464" i="7"/>
  <c r="X557" i="7"/>
  <c r="X542" i="7"/>
  <c r="W588" i="7"/>
  <c r="O586" i="7"/>
  <c r="S599" i="7"/>
  <c r="W527" i="7"/>
  <c r="P556" i="7"/>
  <c r="P602" i="7"/>
  <c r="S493" i="7"/>
  <c r="T492" i="7"/>
  <c r="P497" i="7"/>
  <c r="O527" i="7"/>
  <c r="W602" i="7"/>
  <c r="Q344" i="7"/>
  <c r="O364" i="7"/>
  <c r="P390" i="7"/>
  <c r="W422" i="7"/>
  <c r="Q448" i="7"/>
  <c r="W391" i="7"/>
  <c r="R417" i="7"/>
  <c r="S416" i="7"/>
  <c r="R373" i="7"/>
  <c r="Q403" i="7"/>
  <c r="S328" i="7"/>
  <c r="O420" i="7"/>
  <c r="P436" i="7"/>
  <c r="Q331" i="7"/>
  <c r="Q359" i="7"/>
  <c r="W451" i="7"/>
  <c r="T342" i="7"/>
  <c r="U341" i="7"/>
  <c r="Q418" i="7"/>
  <c r="P450" i="7"/>
  <c r="O316" i="7"/>
  <c r="S386" i="7"/>
  <c r="R387" i="7"/>
  <c r="P421" i="7"/>
  <c r="O331" i="7"/>
  <c r="Q375" i="7"/>
  <c r="T327" i="7"/>
  <c r="U326" i="7"/>
  <c r="P315" i="7"/>
  <c r="R358" i="7"/>
  <c r="X361" i="7"/>
  <c r="P374" i="7"/>
  <c r="U432" i="7"/>
  <c r="V431" i="7"/>
  <c r="P345" i="7"/>
  <c r="W331" i="7"/>
  <c r="O346" i="7"/>
  <c r="S312" i="7"/>
  <c r="T311" i="7"/>
  <c r="S343" i="7"/>
  <c r="X377" i="7"/>
  <c r="X421" i="7"/>
  <c r="R447" i="7"/>
  <c r="S446" i="7"/>
  <c r="S434" i="7"/>
  <c r="W437" i="7"/>
  <c r="S357" i="7"/>
  <c r="T356" i="7"/>
  <c r="P361" i="7"/>
  <c r="X391" i="7"/>
  <c r="X406" i="7"/>
  <c r="Q388" i="7"/>
  <c r="O451" i="7"/>
  <c r="W346" i="7"/>
  <c r="R329" i="7"/>
  <c r="P330" i="7"/>
  <c r="Q314" i="7"/>
  <c r="W406" i="7"/>
  <c r="P404" i="7"/>
  <c r="T433" i="7"/>
  <c r="X451" i="7"/>
  <c r="R345" i="7"/>
  <c r="R313" i="7"/>
  <c r="O391" i="7"/>
  <c r="X331" i="7"/>
  <c r="W316" i="7"/>
  <c r="X346" i="7"/>
  <c r="S372" i="7"/>
  <c r="T371" i="7"/>
  <c r="O406" i="7"/>
  <c r="O436" i="7"/>
  <c r="X316" i="7"/>
  <c r="W363" i="7"/>
  <c r="R402" i="7"/>
  <c r="S401" i="7"/>
  <c r="R434" i="7"/>
  <c r="O166" i="7"/>
  <c r="S283" i="7"/>
  <c r="O286" i="7"/>
  <c r="S160" i="7"/>
  <c r="R161" i="7"/>
  <c r="P223" i="7"/>
  <c r="W286" i="7"/>
  <c r="R283" i="7"/>
  <c r="O180" i="7"/>
  <c r="P193" i="7"/>
  <c r="S220" i="7"/>
  <c r="R221" i="7"/>
  <c r="Q239" i="7"/>
  <c r="P163" i="7"/>
  <c r="R208" i="7"/>
  <c r="Q267" i="7"/>
  <c r="R237" i="7"/>
  <c r="P253" i="7"/>
  <c r="Q180" i="7"/>
  <c r="S178" i="7"/>
  <c r="Q284" i="7"/>
  <c r="U177" i="7"/>
  <c r="X299" i="7"/>
  <c r="W225" i="7"/>
  <c r="Q253" i="7"/>
  <c r="S236" i="7"/>
  <c r="T235" i="7"/>
  <c r="Q162" i="7"/>
  <c r="X209" i="7"/>
  <c r="O254" i="7"/>
  <c r="X255" i="7"/>
  <c r="O300" i="7"/>
  <c r="X180" i="7"/>
  <c r="T179" i="7"/>
  <c r="W210" i="7"/>
  <c r="Q222" i="7"/>
  <c r="P268" i="7"/>
  <c r="X271" i="7"/>
  <c r="R298" i="7"/>
  <c r="W270" i="7"/>
  <c r="S190" i="7"/>
  <c r="R191" i="7"/>
  <c r="O210" i="7"/>
  <c r="O271" i="7"/>
  <c r="R266" i="7"/>
  <c r="S265" i="7"/>
  <c r="T282" i="7"/>
  <c r="S297" i="7"/>
  <c r="X196" i="7"/>
  <c r="S207" i="7"/>
  <c r="P299" i="7"/>
  <c r="P179" i="7"/>
  <c r="R252" i="7"/>
  <c r="W300" i="7"/>
  <c r="T296" i="7"/>
  <c r="U295" i="7"/>
  <c r="O195" i="7"/>
  <c r="O225" i="7"/>
  <c r="V176" i="7"/>
  <c r="Q298" i="7"/>
  <c r="W165" i="7"/>
  <c r="Q208" i="7"/>
  <c r="W256" i="7"/>
  <c r="W180" i="7"/>
  <c r="X239" i="7"/>
  <c r="P239" i="7"/>
  <c r="Q192" i="7"/>
  <c r="T250" i="7"/>
  <c r="S251" i="7"/>
  <c r="V280" i="7"/>
  <c r="U281" i="7"/>
  <c r="W195" i="7"/>
  <c r="P209" i="7"/>
  <c r="T206" i="7"/>
  <c r="U205" i="7"/>
  <c r="P284" i="7"/>
  <c r="W149" i="7"/>
  <c r="X149" i="7"/>
  <c r="Q146" i="7"/>
  <c r="P148" i="7"/>
  <c r="O149" i="7"/>
  <c r="R145" i="7"/>
  <c r="S144" i="7"/>
  <c r="W134" i="7"/>
  <c r="X134" i="7"/>
  <c r="Q131" i="7"/>
  <c r="P133" i="7"/>
  <c r="O134" i="7"/>
  <c r="R130" i="7"/>
  <c r="S129" i="7"/>
  <c r="W119" i="7"/>
  <c r="X119" i="7"/>
  <c r="Q116" i="7"/>
  <c r="P118" i="7"/>
  <c r="O119" i="7"/>
  <c r="R115" i="7"/>
  <c r="S114" i="7"/>
  <c r="S99" i="7"/>
  <c r="R100" i="7"/>
  <c r="P102" i="7"/>
  <c r="Q101" i="7"/>
  <c r="X104" i="7"/>
  <c r="W89" i="7"/>
  <c r="X89" i="7"/>
  <c r="Q86" i="7"/>
  <c r="P88" i="7"/>
  <c r="O89" i="7"/>
  <c r="R85" i="7"/>
  <c r="S84" i="7"/>
  <c r="W74" i="7"/>
  <c r="X74" i="7"/>
  <c r="Q71" i="7"/>
  <c r="P73" i="7"/>
  <c r="O74" i="7"/>
  <c r="R70" i="7"/>
  <c r="S69" i="7"/>
  <c r="W59" i="7"/>
  <c r="X59" i="7"/>
  <c r="Q56" i="7"/>
  <c r="P58" i="7"/>
  <c r="O59" i="7"/>
  <c r="R55" i="7"/>
  <c r="S54" i="7"/>
  <c r="O44" i="7"/>
  <c r="P44" i="7"/>
  <c r="S40" i="7"/>
  <c r="T39" i="7"/>
  <c r="W44" i="7"/>
  <c r="X44" i="7"/>
  <c r="R41" i="7"/>
  <c r="Q42" i="7"/>
  <c r="P29" i="7"/>
  <c r="V24" i="7"/>
  <c r="U25" i="7"/>
  <c r="R27" i="7"/>
  <c r="T26" i="7"/>
  <c r="W29" i="7"/>
  <c r="O29" i="7"/>
  <c r="Q28" i="7"/>
  <c r="S27" i="7"/>
  <c r="X29" i="7"/>
  <c r="S9" i="7"/>
  <c r="R10" i="7"/>
  <c r="R11" i="7"/>
  <c r="R12" i="7"/>
  <c r="R13" i="7"/>
  <c r="R14" i="7"/>
  <c r="R15" i="7"/>
  <c r="R16" i="7"/>
  <c r="R17" i="7"/>
  <c r="R18" i="7"/>
  <c r="CU1627" i="3"/>
  <c r="AR234" i="3"/>
  <c r="BO234" i="3"/>
  <c r="AV234" i="3"/>
  <c r="BW234" i="3"/>
  <c r="AZ234" i="3"/>
  <c r="CE234" i="3"/>
  <c r="BD234" i="3"/>
  <c r="CM234" i="3"/>
  <c r="BH234" i="3"/>
  <c r="CU234" i="3"/>
  <c r="AR235" i="3"/>
  <c r="BO235" i="3"/>
  <c r="AV235" i="3"/>
  <c r="BW235" i="3"/>
  <c r="AZ235" i="3"/>
  <c r="CE235" i="3"/>
  <c r="BD235" i="3"/>
  <c r="CM235" i="3"/>
  <c r="BH235" i="3"/>
  <c r="CU235" i="3"/>
  <c r="AR236" i="3"/>
  <c r="BO236" i="3"/>
  <c r="AV236" i="3"/>
  <c r="BW236" i="3"/>
  <c r="AZ236" i="3"/>
  <c r="CE236" i="3"/>
  <c r="BD236" i="3"/>
  <c r="CM236" i="3"/>
  <c r="BH236" i="3"/>
  <c r="CU236" i="3"/>
  <c r="AR237" i="3"/>
  <c r="BO237" i="3"/>
  <c r="AV237" i="3"/>
  <c r="BW237" i="3"/>
  <c r="AZ237" i="3"/>
  <c r="CE237" i="3"/>
  <c r="BD237" i="3"/>
  <c r="CM237" i="3"/>
  <c r="BH237" i="3"/>
  <c r="CU237" i="3"/>
  <c r="AR238" i="3"/>
  <c r="BO238" i="3"/>
  <c r="AV238" i="3"/>
  <c r="BW238" i="3"/>
  <c r="AZ238" i="3"/>
  <c r="CE238" i="3"/>
  <c r="BD238" i="3"/>
  <c r="CM238" i="3"/>
  <c r="BH238" i="3"/>
  <c r="CU238" i="3"/>
  <c r="AR239" i="3"/>
  <c r="BO239" i="3"/>
  <c r="AV239" i="3"/>
  <c r="BW239" i="3"/>
  <c r="BX239" i="3"/>
  <c r="BY239" i="3"/>
  <c r="AZ239" i="3"/>
  <c r="CE239" i="3"/>
  <c r="BD239" i="3"/>
  <c r="CM239" i="3"/>
  <c r="BH239" i="3"/>
  <c r="CU239" i="3"/>
  <c r="AR240" i="3"/>
  <c r="BO240" i="3"/>
  <c r="BP240" i="3"/>
  <c r="AV240" i="3"/>
  <c r="BW240" i="3"/>
  <c r="AZ240" i="3"/>
  <c r="CE240" i="3"/>
  <c r="BD240" i="3"/>
  <c r="CM240" i="3"/>
  <c r="BH240" i="3"/>
  <c r="CU240" i="3"/>
  <c r="AR241" i="3"/>
  <c r="BO241" i="3"/>
  <c r="AV241" i="3"/>
  <c r="BW241" i="3"/>
  <c r="AZ241" i="3"/>
  <c r="CE241" i="3"/>
  <c r="BD241" i="3"/>
  <c r="CM241" i="3"/>
  <c r="BH241" i="3"/>
  <c r="CU241" i="3"/>
  <c r="AR242" i="3"/>
  <c r="BO242" i="3"/>
  <c r="AV242" i="3"/>
  <c r="BW242" i="3"/>
  <c r="AZ242" i="3"/>
  <c r="CE242" i="3"/>
  <c r="BD242" i="3"/>
  <c r="CM242" i="3"/>
  <c r="BH242" i="3"/>
  <c r="CU242" i="3"/>
  <c r="AR243" i="3"/>
  <c r="BO243" i="3"/>
  <c r="AV243" i="3"/>
  <c r="BW243" i="3"/>
  <c r="AZ243" i="3"/>
  <c r="CE243" i="3"/>
  <c r="BD243" i="3"/>
  <c r="CM243" i="3"/>
  <c r="BH243" i="3"/>
  <c r="CU243" i="3"/>
  <c r="BD1615" i="3"/>
  <c r="CM1615" i="3"/>
  <c r="AR244" i="3"/>
  <c r="BO244" i="3"/>
  <c r="AV244" i="3"/>
  <c r="BW244" i="3"/>
  <c r="AZ244" i="3"/>
  <c r="CE244" i="3"/>
  <c r="BD244" i="3"/>
  <c r="CM244" i="3"/>
  <c r="CN244" i="3"/>
  <c r="BH244" i="3"/>
  <c r="CU244" i="3"/>
  <c r="CV244" i="3"/>
  <c r="AR246" i="3"/>
  <c r="BO246" i="3"/>
  <c r="AV246" i="3"/>
  <c r="BW246" i="3"/>
  <c r="AZ246" i="3"/>
  <c r="CE246" i="3"/>
  <c r="BD246" i="3"/>
  <c r="CM246" i="3"/>
  <c r="BH246" i="3"/>
  <c r="CU246" i="3"/>
  <c r="AR248" i="3"/>
  <c r="BO248" i="3"/>
  <c r="AV248" i="3"/>
  <c r="BW248" i="3"/>
  <c r="BW272" i="3"/>
  <c r="BX272" i="3"/>
  <c r="AZ248" i="3"/>
  <c r="CE248" i="3"/>
  <c r="CF248" i="3"/>
  <c r="BD248" i="3"/>
  <c r="CM248" i="3"/>
  <c r="CN248" i="3"/>
  <c r="BH248" i="3"/>
  <c r="CU248" i="3"/>
  <c r="CV248" i="3"/>
  <c r="AR249" i="3"/>
  <c r="BO249" i="3"/>
  <c r="BP249" i="3"/>
  <c r="AV249" i="3"/>
  <c r="BW249" i="3"/>
  <c r="BX249" i="3"/>
  <c r="AZ249" i="3"/>
  <c r="CE249" i="3"/>
  <c r="CF249" i="3"/>
  <c r="BD249" i="3"/>
  <c r="CM249" i="3"/>
  <c r="CN249" i="3"/>
  <c r="BH249" i="3"/>
  <c r="CU249" i="3"/>
  <c r="CV249" i="3"/>
  <c r="AR250" i="3"/>
  <c r="BO250" i="3"/>
  <c r="BP250" i="3"/>
  <c r="AV250" i="3"/>
  <c r="BW250" i="3"/>
  <c r="BX250" i="3"/>
  <c r="AZ250" i="3"/>
  <c r="CE250" i="3"/>
  <c r="CF250" i="3"/>
  <c r="BD250" i="3"/>
  <c r="CM250" i="3"/>
  <c r="CN250" i="3"/>
  <c r="BH250" i="3"/>
  <c r="CU250" i="3"/>
  <c r="CV250" i="3"/>
  <c r="AR252" i="3"/>
  <c r="BO252" i="3"/>
  <c r="BP252" i="3"/>
  <c r="AV252" i="3"/>
  <c r="BW252" i="3"/>
  <c r="BX252" i="3"/>
  <c r="AZ252" i="3"/>
  <c r="CE252" i="3"/>
  <c r="CF252" i="3"/>
  <c r="BD252" i="3"/>
  <c r="CM252" i="3"/>
  <c r="CN252" i="3"/>
  <c r="BH252" i="3"/>
  <c r="CU252" i="3"/>
  <c r="CV252" i="3"/>
  <c r="AR253" i="3"/>
  <c r="BO253" i="3"/>
  <c r="BP253" i="3"/>
  <c r="AV253" i="3"/>
  <c r="BW253" i="3"/>
  <c r="BX253" i="3"/>
  <c r="BD253" i="3"/>
  <c r="CM253" i="3"/>
  <c r="CN253" i="3"/>
  <c r="BH253" i="3"/>
  <c r="CU253" i="3"/>
  <c r="CV253" i="3"/>
  <c r="AR463" i="3"/>
  <c r="BO463" i="3"/>
  <c r="AV463" i="3"/>
  <c r="BW463" i="3"/>
  <c r="AZ463" i="3"/>
  <c r="CE463" i="3"/>
  <c r="BD463" i="3"/>
  <c r="CM463" i="3"/>
  <c r="BH463" i="3"/>
  <c r="CU463" i="3"/>
  <c r="AR464" i="3"/>
  <c r="BO464" i="3"/>
  <c r="AV464" i="3"/>
  <c r="BW464" i="3"/>
  <c r="AZ464" i="3"/>
  <c r="CE464" i="3"/>
  <c r="BD464" i="3"/>
  <c r="CM464" i="3"/>
  <c r="BH464" i="3"/>
  <c r="CU464" i="3"/>
  <c r="AR465" i="3"/>
  <c r="BO465" i="3"/>
  <c r="AV465" i="3"/>
  <c r="BW465" i="3"/>
  <c r="AZ465" i="3"/>
  <c r="CE465" i="3"/>
  <c r="BD465" i="3"/>
  <c r="CM465" i="3"/>
  <c r="BH465" i="3"/>
  <c r="CU465" i="3"/>
  <c r="AR466" i="3"/>
  <c r="BO466" i="3"/>
  <c r="AV466" i="3"/>
  <c r="BW466" i="3"/>
  <c r="AZ466" i="3"/>
  <c r="CE466" i="3"/>
  <c r="BD466" i="3"/>
  <c r="CM466" i="3"/>
  <c r="BH466" i="3"/>
  <c r="CU466" i="3"/>
  <c r="AR467" i="3"/>
  <c r="BO467" i="3"/>
  <c r="AV467" i="3"/>
  <c r="BW467" i="3"/>
  <c r="AZ467" i="3"/>
  <c r="CE467" i="3"/>
  <c r="BD467" i="3"/>
  <c r="CM467" i="3"/>
  <c r="BH467" i="3"/>
  <c r="CU467" i="3"/>
  <c r="AR468" i="3"/>
  <c r="BO468" i="3"/>
  <c r="AV468" i="3"/>
  <c r="BW468" i="3"/>
  <c r="AZ468" i="3"/>
  <c r="CE468" i="3"/>
  <c r="BD468" i="3"/>
  <c r="CM468" i="3"/>
  <c r="BH468" i="3"/>
  <c r="CU468" i="3"/>
  <c r="AR469" i="3"/>
  <c r="BO469" i="3"/>
  <c r="AV469" i="3"/>
  <c r="BW469" i="3"/>
  <c r="AZ469" i="3"/>
  <c r="CE469" i="3"/>
  <c r="BD469" i="3"/>
  <c r="CM469" i="3"/>
  <c r="BH469" i="3"/>
  <c r="CU469" i="3"/>
  <c r="AR470" i="3"/>
  <c r="BO470" i="3"/>
  <c r="AV470" i="3"/>
  <c r="BW470" i="3"/>
  <c r="AZ470" i="3"/>
  <c r="CE470" i="3"/>
  <c r="BD470" i="3"/>
  <c r="CM470" i="3"/>
  <c r="BH470" i="3"/>
  <c r="CU470" i="3"/>
  <c r="AR471" i="3"/>
  <c r="BO471" i="3"/>
  <c r="AV471" i="3"/>
  <c r="BW471" i="3"/>
  <c r="AZ471" i="3"/>
  <c r="CE471" i="3"/>
  <c r="BD471" i="3"/>
  <c r="CM471" i="3"/>
  <c r="BH471" i="3"/>
  <c r="CU471" i="3"/>
  <c r="AR472" i="3"/>
  <c r="BO472" i="3"/>
  <c r="AV472" i="3"/>
  <c r="BW472" i="3"/>
  <c r="AZ472" i="3"/>
  <c r="CE472" i="3"/>
  <c r="BD472" i="3"/>
  <c r="CM472" i="3"/>
  <c r="BH472" i="3"/>
  <c r="CU472" i="3"/>
  <c r="AR473" i="3"/>
  <c r="BO473" i="3"/>
  <c r="AV473" i="3"/>
  <c r="BW473" i="3"/>
  <c r="AZ473" i="3"/>
  <c r="CE473" i="3"/>
  <c r="BD473" i="3"/>
  <c r="CM473" i="3"/>
  <c r="BH473" i="3"/>
  <c r="CU473" i="3"/>
  <c r="AR474" i="3"/>
  <c r="BO474" i="3"/>
  <c r="AV474" i="3"/>
  <c r="BW474" i="3"/>
  <c r="BD474" i="3"/>
  <c r="CM474" i="3"/>
  <c r="BH474" i="3"/>
  <c r="CU474" i="3"/>
  <c r="AR475" i="3"/>
  <c r="BO475" i="3"/>
  <c r="AV475" i="3"/>
  <c r="BW475" i="3"/>
  <c r="AZ475" i="3"/>
  <c r="CE475" i="3"/>
  <c r="BD475" i="3"/>
  <c r="CM475" i="3"/>
  <c r="BH475" i="3"/>
  <c r="CU475" i="3"/>
  <c r="AR476" i="3"/>
  <c r="BO476" i="3"/>
  <c r="AV476" i="3"/>
  <c r="BW476" i="3"/>
  <c r="AZ476" i="3"/>
  <c r="CE476" i="3"/>
  <c r="BD476" i="3"/>
  <c r="CM476" i="3"/>
  <c r="BH476" i="3"/>
  <c r="CU476" i="3"/>
  <c r="AR477" i="3"/>
  <c r="BO477" i="3"/>
  <c r="AV477" i="3"/>
  <c r="BW477" i="3"/>
  <c r="AZ477" i="3"/>
  <c r="CE477" i="3"/>
  <c r="BD477" i="3"/>
  <c r="CM477" i="3"/>
  <c r="BH477" i="3"/>
  <c r="CU477" i="3"/>
  <c r="AR478" i="3"/>
  <c r="BO478" i="3"/>
  <c r="AV478" i="3"/>
  <c r="BW478" i="3"/>
  <c r="AZ478" i="3"/>
  <c r="CE478" i="3"/>
  <c r="BD478" i="3"/>
  <c r="CM478" i="3"/>
  <c r="BH478" i="3"/>
  <c r="CU478" i="3"/>
  <c r="AR479" i="3"/>
  <c r="BO479" i="3"/>
  <c r="AV479" i="3"/>
  <c r="BW479" i="3"/>
  <c r="AZ479" i="3"/>
  <c r="CE479" i="3"/>
  <c r="CF479" i="3"/>
  <c r="CG479" i="3"/>
  <c r="BD479" i="3"/>
  <c r="CM479" i="3"/>
  <c r="BH479" i="3"/>
  <c r="CU479" i="3"/>
  <c r="CV479" i="3"/>
  <c r="AR480" i="3"/>
  <c r="BO480" i="3"/>
  <c r="AV480" i="3"/>
  <c r="BW480" i="3"/>
  <c r="BX480" i="3"/>
  <c r="AZ480" i="3"/>
  <c r="CE480" i="3"/>
  <c r="BD480" i="3"/>
  <c r="CM480" i="3"/>
  <c r="BH480" i="3"/>
  <c r="CU480" i="3"/>
  <c r="AR481" i="3"/>
  <c r="BO481" i="3"/>
  <c r="AV481" i="3"/>
  <c r="BW481" i="3"/>
  <c r="AZ481" i="3"/>
  <c r="CE481" i="3"/>
  <c r="BD481" i="3"/>
  <c r="CM481" i="3"/>
  <c r="BH481" i="3"/>
  <c r="CU481" i="3"/>
  <c r="AR482" i="3"/>
  <c r="BO482" i="3"/>
  <c r="AV482" i="3"/>
  <c r="BW482" i="3"/>
  <c r="BD482" i="3"/>
  <c r="CM482" i="3"/>
  <c r="BH482" i="3"/>
  <c r="CU482" i="3"/>
  <c r="AR692" i="3"/>
  <c r="BO692" i="3"/>
  <c r="AV692" i="3"/>
  <c r="BW692" i="3"/>
  <c r="BX692" i="3"/>
  <c r="AZ692" i="3"/>
  <c r="CE692" i="3"/>
  <c r="BD692" i="3"/>
  <c r="CM692" i="3"/>
  <c r="CN692" i="3"/>
  <c r="CO692" i="3"/>
  <c r="BH692" i="3"/>
  <c r="CU692" i="3"/>
  <c r="AR693" i="3"/>
  <c r="BO693" i="3"/>
  <c r="AV693" i="3"/>
  <c r="BW693" i="3"/>
  <c r="AZ693" i="3"/>
  <c r="CE693" i="3"/>
  <c r="CE717" i="3"/>
  <c r="CF717" i="3"/>
  <c r="BD693" i="3"/>
  <c r="CM693" i="3"/>
  <c r="BH693" i="3"/>
  <c r="CU693" i="3"/>
  <c r="AR694" i="3"/>
  <c r="BO694" i="3"/>
  <c r="AV694" i="3"/>
  <c r="BW694" i="3"/>
  <c r="BX694" i="3"/>
  <c r="AZ694" i="3"/>
  <c r="CE694" i="3"/>
  <c r="BD694" i="3"/>
  <c r="CM694" i="3"/>
  <c r="BH694" i="3"/>
  <c r="CU694" i="3"/>
  <c r="AR695" i="3"/>
  <c r="BO695" i="3"/>
  <c r="BP695" i="3"/>
  <c r="BQ695" i="3"/>
  <c r="AV695" i="3"/>
  <c r="BW695" i="3"/>
  <c r="AZ695" i="3"/>
  <c r="CE695" i="3"/>
  <c r="BD695" i="3"/>
  <c r="CM695" i="3"/>
  <c r="BH695" i="3"/>
  <c r="CU695" i="3"/>
  <c r="CV695" i="3"/>
  <c r="CW695" i="3"/>
  <c r="AR696" i="3"/>
  <c r="BO696" i="3"/>
  <c r="AV696" i="3"/>
  <c r="BW696" i="3"/>
  <c r="AZ696" i="3"/>
  <c r="CE696" i="3"/>
  <c r="BD696" i="3"/>
  <c r="CM696" i="3"/>
  <c r="CN696" i="3"/>
  <c r="CO696" i="3"/>
  <c r="BH696" i="3"/>
  <c r="CU696" i="3"/>
  <c r="AR697" i="3"/>
  <c r="BO697" i="3"/>
  <c r="AV697" i="3"/>
  <c r="BW697" i="3"/>
  <c r="AZ697" i="3"/>
  <c r="CE697" i="3"/>
  <c r="CF697" i="3"/>
  <c r="CG697" i="3"/>
  <c r="BD697" i="3"/>
  <c r="CM697" i="3"/>
  <c r="BH697" i="3"/>
  <c r="CU697" i="3"/>
  <c r="AR698" i="3"/>
  <c r="BO698" i="3"/>
  <c r="AV698" i="3"/>
  <c r="BW698" i="3"/>
  <c r="BX698" i="3"/>
  <c r="BY698" i="3"/>
  <c r="AZ698" i="3"/>
  <c r="CE698" i="3"/>
  <c r="BD698" i="3"/>
  <c r="CM698" i="3"/>
  <c r="BH698" i="3"/>
  <c r="CU698" i="3"/>
  <c r="AR699" i="3"/>
  <c r="BO699" i="3"/>
  <c r="BP699" i="3"/>
  <c r="AV699" i="3"/>
  <c r="BW699" i="3"/>
  <c r="AZ699" i="3"/>
  <c r="CE699" i="3"/>
  <c r="BD699" i="3"/>
  <c r="CM699" i="3"/>
  <c r="BH699" i="3"/>
  <c r="CU699" i="3"/>
  <c r="CV699" i="3"/>
  <c r="AR700" i="3"/>
  <c r="BO700" i="3"/>
  <c r="AV700" i="3"/>
  <c r="BW700" i="3"/>
  <c r="AZ700" i="3"/>
  <c r="CE700" i="3"/>
  <c r="BD700" i="3"/>
  <c r="CM700" i="3"/>
  <c r="CM724" i="3"/>
  <c r="CN724" i="3"/>
  <c r="BH700" i="3"/>
  <c r="CU700" i="3"/>
  <c r="AR701" i="3"/>
  <c r="BO701" i="3"/>
  <c r="AV701" i="3"/>
  <c r="BW701" i="3"/>
  <c r="AZ701" i="3"/>
  <c r="CE701" i="3"/>
  <c r="BD701" i="3"/>
  <c r="CM701" i="3"/>
  <c r="BH701" i="3"/>
  <c r="CU701" i="3"/>
  <c r="AR702" i="3"/>
  <c r="BO702" i="3"/>
  <c r="AV702" i="3"/>
  <c r="BW702" i="3"/>
  <c r="AZ702" i="3"/>
  <c r="CE702" i="3"/>
  <c r="BD702" i="3"/>
  <c r="CM702" i="3"/>
  <c r="BH702" i="3"/>
  <c r="CU702" i="3"/>
  <c r="AR703" i="3"/>
  <c r="BO703" i="3"/>
  <c r="AV703" i="3"/>
  <c r="BW703" i="3"/>
  <c r="AZ703" i="3"/>
  <c r="CE703" i="3"/>
  <c r="BD703" i="3"/>
  <c r="CM703" i="3"/>
  <c r="BH703" i="3"/>
  <c r="CU703" i="3"/>
  <c r="AR704" i="3"/>
  <c r="BO704" i="3"/>
  <c r="AV704" i="3"/>
  <c r="BW704" i="3"/>
  <c r="AZ704" i="3"/>
  <c r="CE704" i="3"/>
  <c r="BD704" i="3"/>
  <c r="CM704" i="3"/>
  <c r="BH704" i="3"/>
  <c r="CU704" i="3"/>
  <c r="AR705" i="3"/>
  <c r="BO705" i="3"/>
  <c r="AV705" i="3"/>
  <c r="BW705" i="3"/>
  <c r="AZ705" i="3"/>
  <c r="CE705" i="3"/>
  <c r="BD705" i="3"/>
  <c r="CM705" i="3"/>
  <c r="BH705" i="3"/>
  <c r="CU705" i="3"/>
  <c r="AR706" i="3"/>
  <c r="BO706" i="3"/>
  <c r="AV706" i="3"/>
  <c r="BW706" i="3"/>
  <c r="AZ706" i="3"/>
  <c r="CE706" i="3"/>
  <c r="BD706" i="3"/>
  <c r="CM706" i="3"/>
  <c r="BH706" i="3"/>
  <c r="CU706" i="3"/>
  <c r="AR707" i="3"/>
  <c r="BO707" i="3"/>
  <c r="AV707" i="3"/>
  <c r="BW707" i="3"/>
  <c r="AZ707" i="3"/>
  <c r="CE707" i="3"/>
  <c r="BD707" i="3"/>
  <c r="CM707" i="3"/>
  <c r="BH707" i="3"/>
  <c r="CU707" i="3"/>
  <c r="AR708" i="3"/>
  <c r="BO708" i="3"/>
  <c r="AV708" i="3"/>
  <c r="BW708" i="3"/>
  <c r="AZ708" i="3"/>
  <c r="CE708" i="3"/>
  <c r="BD708" i="3"/>
  <c r="CM708" i="3"/>
  <c r="BH708" i="3"/>
  <c r="CU708" i="3"/>
  <c r="AR709" i="3"/>
  <c r="BO709" i="3"/>
  <c r="AV709" i="3"/>
  <c r="BW709" i="3"/>
  <c r="AZ709" i="3"/>
  <c r="CE709" i="3"/>
  <c r="BD709" i="3"/>
  <c r="CM709" i="3"/>
  <c r="BH709" i="3"/>
  <c r="CU709" i="3"/>
  <c r="AR710" i="3"/>
  <c r="BO710" i="3"/>
  <c r="AV710" i="3"/>
  <c r="BW710" i="3"/>
  <c r="AZ710" i="3"/>
  <c r="CE710" i="3"/>
  <c r="BD710" i="3"/>
  <c r="CM710" i="3"/>
  <c r="BH710" i="3"/>
  <c r="CU710" i="3"/>
  <c r="AR921" i="3"/>
  <c r="BO921" i="3"/>
  <c r="AV921" i="3"/>
  <c r="BW921" i="3"/>
  <c r="AZ921" i="3"/>
  <c r="CE921" i="3"/>
  <c r="BD921" i="3"/>
  <c r="CM921" i="3"/>
  <c r="BH921" i="3"/>
  <c r="CU921" i="3"/>
  <c r="AR922" i="3"/>
  <c r="BO922" i="3"/>
  <c r="AV922" i="3"/>
  <c r="BW922" i="3"/>
  <c r="AZ922" i="3"/>
  <c r="CE922" i="3"/>
  <c r="BD922" i="3"/>
  <c r="CM922" i="3"/>
  <c r="BH922" i="3"/>
  <c r="CU922" i="3"/>
  <c r="AR923" i="3"/>
  <c r="BO923" i="3"/>
  <c r="AV923" i="3"/>
  <c r="BW923" i="3"/>
  <c r="AZ923" i="3"/>
  <c r="CE923" i="3"/>
  <c r="BD923" i="3"/>
  <c r="CM923" i="3"/>
  <c r="BH923" i="3"/>
  <c r="CU923" i="3"/>
  <c r="AR924" i="3"/>
  <c r="BO924" i="3"/>
  <c r="AV924" i="3"/>
  <c r="BW924" i="3"/>
  <c r="AZ924" i="3"/>
  <c r="CE924" i="3"/>
  <c r="BD924" i="3"/>
  <c r="CM924" i="3"/>
  <c r="BH924" i="3"/>
  <c r="CU924" i="3"/>
  <c r="AR925" i="3"/>
  <c r="BO925" i="3"/>
  <c r="AV925" i="3"/>
  <c r="BW925" i="3"/>
  <c r="AZ925" i="3"/>
  <c r="CE925" i="3"/>
  <c r="BD925" i="3"/>
  <c r="CM925" i="3"/>
  <c r="BH925" i="3"/>
  <c r="CU925" i="3"/>
  <c r="AR926" i="3"/>
  <c r="BO926" i="3"/>
  <c r="AV926" i="3"/>
  <c r="BW926" i="3"/>
  <c r="AZ926" i="3"/>
  <c r="CE926" i="3"/>
  <c r="BD926" i="3"/>
  <c r="CM926" i="3"/>
  <c r="BH926" i="3"/>
  <c r="CU926" i="3"/>
  <c r="AR927" i="3"/>
  <c r="BO927" i="3"/>
  <c r="AV927" i="3"/>
  <c r="BW927" i="3"/>
  <c r="AZ927" i="3"/>
  <c r="CE927" i="3"/>
  <c r="BD927" i="3"/>
  <c r="CM927" i="3"/>
  <c r="BH927" i="3"/>
  <c r="CU927" i="3"/>
  <c r="AR928" i="3"/>
  <c r="BO928" i="3"/>
  <c r="AV928" i="3"/>
  <c r="BW928" i="3"/>
  <c r="AZ928" i="3"/>
  <c r="CE928" i="3"/>
  <c r="BD928" i="3"/>
  <c r="CM928" i="3"/>
  <c r="BH928" i="3"/>
  <c r="CU928" i="3"/>
  <c r="AR929" i="3"/>
  <c r="BO929" i="3"/>
  <c r="AV929" i="3"/>
  <c r="BW929" i="3"/>
  <c r="AZ929" i="3"/>
  <c r="CE929" i="3"/>
  <c r="BD929" i="3"/>
  <c r="CM929" i="3"/>
  <c r="BH929" i="3"/>
  <c r="CU929" i="3"/>
  <c r="AR930" i="3"/>
  <c r="BO930" i="3"/>
  <c r="AV930" i="3"/>
  <c r="BW930" i="3"/>
  <c r="AZ930" i="3"/>
  <c r="CE930" i="3"/>
  <c r="BD930" i="3"/>
  <c r="CM930" i="3"/>
  <c r="BH930" i="3"/>
  <c r="CU930" i="3"/>
  <c r="AR931" i="3"/>
  <c r="BO931" i="3"/>
  <c r="AV931" i="3"/>
  <c r="BW931" i="3"/>
  <c r="AZ931" i="3"/>
  <c r="CE931" i="3"/>
  <c r="BD931" i="3"/>
  <c r="CM931" i="3"/>
  <c r="BH931" i="3"/>
  <c r="CU931" i="3"/>
  <c r="AR932" i="3"/>
  <c r="BO932" i="3"/>
  <c r="AV932" i="3"/>
  <c r="BW932" i="3"/>
  <c r="AZ932" i="3"/>
  <c r="CE932" i="3"/>
  <c r="BD932" i="3"/>
  <c r="CM932" i="3"/>
  <c r="BH932" i="3"/>
  <c r="CU932" i="3"/>
  <c r="AR933" i="3"/>
  <c r="BO933" i="3"/>
  <c r="AV933" i="3"/>
  <c r="BW933" i="3"/>
  <c r="AZ933" i="3"/>
  <c r="CE933" i="3"/>
  <c r="BD933" i="3"/>
  <c r="CM933" i="3"/>
  <c r="BH933" i="3"/>
  <c r="CU933" i="3"/>
  <c r="AR934" i="3"/>
  <c r="BO934" i="3"/>
  <c r="AV934" i="3"/>
  <c r="BW934" i="3"/>
  <c r="AZ934" i="3"/>
  <c r="CE934" i="3"/>
  <c r="BD934" i="3"/>
  <c r="CM934" i="3"/>
  <c r="BH934" i="3"/>
  <c r="CU934" i="3"/>
  <c r="AR935" i="3"/>
  <c r="BO935" i="3"/>
  <c r="AV935" i="3"/>
  <c r="BW935" i="3"/>
  <c r="AZ935" i="3"/>
  <c r="CE935" i="3"/>
  <c r="BD935" i="3"/>
  <c r="CM935" i="3"/>
  <c r="BH935" i="3"/>
  <c r="CU935" i="3"/>
  <c r="AR936" i="3"/>
  <c r="BO936" i="3"/>
  <c r="AV936" i="3"/>
  <c r="BW936" i="3"/>
  <c r="AZ936" i="3"/>
  <c r="CE936" i="3"/>
  <c r="BD936" i="3"/>
  <c r="CM936" i="3"/>
  <c r="BH936" i="3"/>
  <c r="CU936" i="3"/>
  <c r="AR937" i="3"/>
  <c r="BO937" i="3"/>
  <c r="AV937" i="3"/>
  <c r="BW937" i="3"/>
  <c r="AZ937" i="3"/>
  <c r="CE937" i="3"/>
  <c r="BD937" i="3"/>
  <c r="CM937" i="3"/>
  <c r="BH937" i="3"/>
  <c r="CU937" i="3"/>
  <c r="AR939" i="3"/>
  <c r="BO939" i="3"/>
  <c r="AV939" i="3"/>
  <c r="BW939" i="3"/>
  <c r="AZ939" i="3"/>
  <c r="CE939" i="3"/>
  <c r="BD939" i="3"/>
  <c r="CM939" i="3"/>
  <c r="BH939" i="3"/>
  <c r="CU939" i="3"/>
  <c r="CM940" i="3"/>
  <c r="CU940" i="3"/>
  <c r="AR1150" i="3"/>
  <c r="AV1150" i="3"/>
  <c r="BW1150" i="3"/>
  <c r="BW1174" i="3"/>
  <c r="BX1174" i="3"/>
  <c r="AZ1150" i="3"/>
  <c r="BD1150" i="3"/>
  <c r="BH1150" i="3"/>
  <c r="AR1151" i="3"/>
  <c r="BO1151" i="3"/>
  <c r="BP1151" i="3"/>
  <c r="BQ1151" i="3"/>
  <c r="AV1151" i="3"/>
  <c r="BW1151" i="3"/>
  <c r="AZ1151" i="3"/>
  <c r="CE1151" i="3"/>
  <c r="BD1151" i="3"/>
  <c r="CM1151" i="3"/>
  <c r="BH1151" i="3"/>
  <c r="CU1151" i="3"/>
  <c r="CV1151" i="3"/>
  <c r="CW1151" i="3"/>
  <c r="AR1152" i="3"/>
  <c r="BO1152" i="3"/>
  <c r="AV1152" i="3"/>
  <c r="BW1152" i="3"/>
  <c r="AZ1152" i="3"/>
  <c r="CE1152" i="3"/>
  <c r="BD1152" i="3"/>
  <c r="CM1152" i="3"/>
  <c r="BH1152" i="3"/>
  <c r="CU1152" i="3"/>
  <c r="AR1153" i="3"/>
  <c r="BO1153" i="3"/>
  <c r="AV1153" i="3"/>
  <c r="BW1153" i="3"/>
  <c r="AZ1153" i="3"/>
  <c r="CE1153" i="3"/>
  <c r="BD1153" i="3"/>
  <c r="CM1153" i="3"/>
  <c r="BH1153" i="3"/>
  <c r="CU1153" i="3"/>
  <c r="AR1154" i="3"/>
  <c r="BO1154" i="3"/>
  <c r="AV1154" i="3"/>
  <c r="BW1154" i="3"/>
  <c r="AZ1154" i="3"/>
  <c r="CE1154" i="3"/>
  <c r="BD1154" i="3"/>
  <c r="CM1154" i="3"/>
  <c r="BH1154" i="3"/>
  <c r="CU1154" i="3"/>
  <c r="AR1155" i="3"/>
  <c r="BO1155" i="3"/>
  <c r="BP1155" i="3"/>
  <c r="BQ1155" i="3"/>
  <c r="AV1155" i="3"/>
  <c r="BW1155" i="3"/>
  <c r="AZ1155" i="3"/>
  <c r="CE1155" i="3"/>
  <c r="BD1155" i="3"/>
  <c r="CM1155" i="3"/>
  <c r="BH1155" i="3"/>
  <c r="CU1155" i="3"/>
  <c r="CV1155" i="3"/>
  <c r="AR1156" i="3"/>
  <c r="BO1156" i="3"/>
  <c r="AV1156" i="3"/>
  <c r="BW1156" i="3"/>
  <c r="AZ1156" i="3"/>
  <c r="CE1156" i="3"/>
  <c r="BD1156" i="3"/>
  <c r="CM1156" i="3"/>
  <c r="CN1156" i="3"/>
  <c r="CO1156" i="3"/>
  <c r="BH1156" i="3"/>
  <c r="CU1156" i="3"/>
  <c r="AR1157" i="3"/>
  <c r="BO1157" i="3"/>
  <c r="AV1157" i="3"/>
  <c r="BW1157" i="3"/>
  <c r="AZ1157" i="3"/>
  <c r="CE1157" i="3"/>
  <c r="CF1157" i="3"/>
  <c r="BD1157" i="3"/>
  <c r="CM1157" i="3"/>
  <c r="BH1157" i="3"/>
  <c r="CU1157" i="3"/>
  <c r="AR1158" i="3"/>
  <c r="BO1158" i="3"/>
  <c r="AV1158" i="3"/>
  <c r="BW1158" i="3"/>
  <c r="BX1158" i="3"/>
  <c r="AZ1158" i="3"/>
  <c r="BD1158" i="3"/>
  <c r="BH1158" i="3"/>
  <c r="AR1159" i="3"/>
  <c r="BO1159" i="3"/>
  <c r="BO1183" i="3"/>
  <c r="BP1183" i="3"/>
  <c r="AV1159" i="3"/>
  <c r="AZ1159" i="3"/>
  <c r="BD1159" i="3"/>
  <c r="BH1159" i="3"/>
  <c r="CU1159" i="3"/>
  <c r="CU1183" i="3"/>
  <c r="CV1183" i="3"/>
  <c r="AR1160" i="3"/>
  <c r="AV1160" i="3"/>
  <c r="AZ1160" i="3"/>
  <c r="BD1160" i="3"/>
  <c r="CM1160" i="3"/>
  <c r="CM1184" i="3"/>
  <c r="CN1184" i="3"/>
  <c r="BH1160" i="3"/>
  <c r="AR1161" i="3"/>
  <c r="AV1161" i="3"/>
  <c r="AZ1161" i="3"/>
  <c r="CE1161" i="3"/>
  <c r="CE1185" i="3"/>
  <c r="CF1185" i="3"/>
  <c r="BD1161" i="3"/>
  <c r="BH1161" i="3"/>
  <c r="CU1161" i="3"/>
  <c r="CV1161" i="3"/>
  <c r="AR1162" i="3"/>
  <c r="AV1162" i="3"/>
  <c r="BW1162" i="3"/>
  <c r="AZ1162" i="3"/>
  <c r="CE1162" i="3"/>
  <c r="CF1162" i="3"/>
  <c r="BD1162" i="3"/>
  <c r="BH1162" i="3"/>
  <c r="CU1162" i="3"/>
  <c r="CV1162" i="3"/>
  <c r="AR1163" i="3"/>
  <c r="AV1163" i="3"/>
  <c r="AZ1163" i="3"/>
  <c r="CE1163" i="3"/>
  <c r="CF1163" i="3"/>
  <c r="BD1163" i="3"/>
  <c r="CM1163" i="3"/>
  <c r="CN1163" i="3"/>
  <c r="BH1163" i="3"/>
  <c r="CU1163" i="3"/>
  <c r="AR1164" i="3"/>
  <c r="AV1164" i="3"/>
  <c r="BW1164" i="3"/>
  <c r="AZ1164" i="3"/>
  <c r="CE1164" i="3"/>
  <c r="CF1164" i="3"/>
  <c r="CG1164" i="3"/>
  <c r="BD1164" i="3"/>
  <c r="CM1164" i="3"/>
  <c r="CM1188" i="3"/>
  <c r="CN1188" i="3"/>
  <c r="BH1164" i="3"/>
  <c r="AR1165" i="3"/>
  <c r="AV1165" i="3"/>
  <c r="AZ1165" i="3"/>
  <c r="CE1165" i="3"/>
  <c r="CF1165" i="3"/>
  <c r="BD1165" i="3"/>
  <c r="CM1165" i="3"/>
  <c r="BH1165" i="3"/>
  <c r="CU1165" i="3"/>
  <c r="AR1166" i="3"/>
  <c r="BO1166" i="3"/>
  <c r="BP1166" i="3"/>
  <c r="BQ1166" i="3"/>
  <c r="AV1166" i="3"/>
  <c r="BW1166" i="3"/>
  <c r="AZ1166" i="3"/>
  <c r="BD1166" i="3"/>
  <c r="BH1166" i="3"/>
  <c r="AR1167" i="3"/>
  <c r="BO1167" i="3"/>
  <c r="AV1167" i="3"/>
  <c r="BW1167" i="3"/>
  <c r="AZ1167" i="3"/>
  <c r="CE1167" i="3"/>
  <c r="BD1167" i="3"/>
  <c r="CM1167" i="3"/>
  <c r="BH1167" i="3"/>
  <c r="AR1168" i="3"/>
  <c r="AV1168" i="3"/>
  <c r="BW1168" i="3"/>
  <c r="AZ1168" i="3"/>
  <c r="CE1168" i="3"/>
  <c r="BD1168" i="3"/>
  <c r="CM1168" i="3"/>
  <c r="BH1168" i="3"/>
  <c r="CU1168" i="3"/>
  <c r="BO1169" i="3"/>
  <c r="BW1169" i="3"/>
  <c r="CM1169" i="3"/>
  <c r="CU1169" i="3"/>
  <c r="AR1379" i="3"/>
  <c r="BO1379" i="3"/>
  <c r="AV1379" i="3"/>
  <c r="BW1379" i="3"/>
  <c r="BW1403" i="3"/>
  <c r="BX1403" i="3"/>
  <c r="AZ1379" i="3"/>
  <c r="CE1379" i="3"/>
  <c r="AZ474" i="3"/>
  <c r="CE474" i="3"/>
  <c r="AP1150" i="3"/>
  <c r="BK1150" i="3"/>
  <c r="AT1150" i="3"/>
  <c r="BS1150" i="3"/>
  <c r="BT1150" i="3"/>
  <c r="BU1150" i="3"/>
  <c r="AX1150" i="3"/>
  <c r="CA1150" i="3"/>
  <c r="BB1150" i="3"/>
  <c r="CI1150" i="3"/>
  <c r="BF1150" i="3"/>
  <c r="CQ1150" i="3"/>
  <c r="AP1151" i="3"/>
  <c r="BK1151" i="3"/>
  <c r="BL1151" i="3"/>
  <c r="BM1151" i="3"/>
  <c r="AT1151" i="3"/>
  <c r="BS1151" i="3"/>
  <c r="AX1151" i="3"/>
  <c r="CA1151" i="3"/>
  <c r="BB1151" i="3"/>
  <c r="CI1151" i="3"/>
  <c r="BF1151" i="3"/>
  <c r="CQ1151" i="3"/>
  <c r="CR1151" i="3"/>
  <c r="CS1151" i="3"/>
  <c r="AP1152" i="3"/>
  <c r="AT1152" i="3"/>
  <c r="AX1152" i="3"/>
  <c r="BB1152" i="3"/>
  <c r="CI1152" i="3"/>
  <c r="CI1176" i="3"/>
  <c r="CJ1176" i="3"/>
  <c r="BF1152" i="3"/>
  <c r="AP1153" i="3"/>
  <c r="AT1153" i="3"/>
  <c r="AX1153" i="3"/>
  <c r="CA1153" i="3"/>
  <c r="BB1153" i="3"/>
  <c r="CI1153" i="3"/>
  <c r="BF1153" i="3"/>
  <c r="AP1154" i="3"/>
  <c r="BK1154" i="3"/>
  <c r="AT1154" i="3"/>
  <c r="BS1154" i="3"/>
  <c r="BS1178" i="3"/>
  <c r="BT1178" i="3"/>
  <c r="AX1154" i="3"/>
  <c r="CA1154" i="3"/>
  <c r="BB1154" i="3"/>
  <c r="BF1154" i="3"/>
  <c r="AP1155" i="3"/>
  <c r="BK1155" i="3"/>
  <c r="AT1155" i="3"/>
  <c r="AX1155" i="3"/>
  <c r="BB1155" i="3"/>
  <c r="BF1155" i="3"/>
  <c r="CQ1155" i="3"/>
  <c r="AP1156" i="3"/>
  <c r="AT1156" i="3"/>
  <c r="AX1156" i="3"/>
  <c r="BB1156" i="3"/>
  <c r="CI1156" i="3"/>
  <c r="BF1156" i="3"/>
  <c r="AP1157" i="3"/>
  <c r="AT1157" i="3"/>
  <c r="AX1157" i="3"/>
  <c r="CA1157" i="3"/>
  <c r="BB1157" i="3"/>
  <c r="BF1157" i="3"/>
  <c r="AP1158" i="3"/>
  <c r="AT1158" i="3"/>
  <c r="BS1158" i="3"/>
  <c r="AX1158" i="3"/>
  <c r="CA1158" i="3"/>
  <c r="BB1158" i="3"/>
  <c r="CI1158" i="3"/>
  <c r="BF1158" i="3"/>
  <c r="CQ1158" i="3"/>
  <c r="AP1159" i="3"/>
  <c r="BK1159" i="3"/>
  <c r="BL1159" i="3"/>
  <c r="BM1159" i="3"/>
  <c r="AT1159" i="3"/>
  <c r="BS1159" i="3"/>
  <c r="AX1159" i="3"/>
  <c r="CA1159" i="3"/>
  <c r="CB1159" i="3"/>
  <c r="CC1159" i="3"/>
  <c r="BB1159" i="3"/>
  <c r="CI1159" i="3"/>
  <c r="BF1159" i="3"/>
  <c r="CQ1159" i="3"/>
  <c r="CR1159" i="3"/>
  <c r="CS1159" i="3"/>
  <c r="AP1160" i="3"/>
  <c r="BK1160" i="3"/>
  <c r="AT1160" i="3"/>
  <c r="BS1160" i="3"/>
  <c r="AX1160" i="3"/>
  <c r="CA1160" i="3"/>
  <c r="BB1160" i="3"/>
  <c r="CI1160" i="3"/>
  <c r="CJ1160" i="3"/>
  <c r="CK1160" i="3"/>
  <c r="BF1160" i="3"/>
  <c r="CQ1160" i="3"/>
  <c r="AP1161" i="3"/>
  <c r="BK1161" i="3"/>
  <c r="AT1161" i="3"/>
  <c r="BS1161" i="3"/>
  <c r="AX1161" i="3"/>
  <c r="CA1161" i="3"/>
  <c r="CA1185" i="3"/>
  <c r="CB1185" i="3"/>
  <c r="BB1161" i="3"/>
  <c r="BF1161" i="3"/>
  <c r="AP1162" i="3"/>
  <c r="AT1162" i="3"/>
  <c r="BS1162" i="3"/>
  <c r="BS1186" i="3"/>
  <c r="BT1186" i="3"/>
  <c r="AX1162" i="3"/>
  <c r="BB1162" i="3"/>
  <c r="CI1162" i="3"/>
  <c r="BF1162" i="3"/>
  <c r="AP1163" i="3"/>
  <c r="BK1163" i="3"/>
  <c r="BL1163" i="3"/>
  <c r="AT1163" i="3"/>
  <c r="AX1163" i="3"/>
  <c r="CA1163" i="3"/>
  <c r="BB1163" i="3"/>
  <c r="CI1163" i="3"/>
  <c r="BF1163" i="3"/>
  <c r="CQ1163" i="3"/>
  <c r="CR1163" i="3"/>
  <c r="CS1163" i="3"/>
  <c r="AP1164" i="3"/>
  <c r="BK1164" i="3"/>
  <c r="AT1164" i="3"/>
  <c r="AX1164" i="3"/>
  <c r="BB1164" i="3"/>
  <c r="CI1164" i="3"/>
  <c r="CJ1164" i="3"/>
  <c r="BF1164" i="3"/>
  <c r="AP1165" i="3"/>
  <c r="AT1165" i="3"/>
  <c r="AX1165" i="3"/>
  <c r="CA1165" i="3"/>
  <c r="CA1189" i="3"/>
  <c r="CB1189" i="3"/>
  <c r="BB1165" i="3"/>
  <c r="BF1165" i="3"/>
  <c r="CQ1165" i="3"/>
  <c r="AP1166" i="3"/>
  <c r="AT1166" i="3"/>
  <c r="BS1166" i="3"/>
  <c r="BT1166" i="3"/>
  <c r="BU1166" i="3"/>
  <c r="AX1166" i="3"/>
  <c r="BB1166" i="3"/>
  <c r="BF1166" i="3"/>
  <c r="AP1167" i="3"/>
  <c r="BK1167" i="3"/>
  <c r="BK1191" i="3"/>
  <c r="BL1191" i="3"/>
  <c r="AT1167" i="3"/>
  <c r="AX1167" i="3"/>
  <c r="CA1167" i="3"/>
  <c r="BB1167" i="3"/>
  <c r="BF1167" i="3"/>
  <c r="CQ1167" i="3"/>
  <c r="CR1167" i="3"/>
  <c r="CS1167" i="3"/>
  <c r="AP1168" i="3"/>
  <c r="AT1168" i="3"/>
  <c r="AX1168" i="3"/>
  <c r="BB1168" i="3"/>
  <c r="CI1168" i="3"/>
  <c r="BF1168" i="3"/>
  <c r="CA1169" i="3"/>
  <c r="AP692" i="3"/>
  <c r="BK692" i="3"/>
  <c r="BB692" i="3"/>
  <c r="CI692" i="3"/>
  <c r="BF692" i="3"/>
  <c r="CQ692" i="3"/>
  <c r="AX693" i="3"/>
  <c r="CA693" i="3"/>
  <c r="CA717" i="3"/>
  <c r="CB717" i="3"/>
  <c r="BB693" i="3"/>
  <c r="CI693" i="3"/>
  <c r="AT694" i="3"/>
  <c r="BS694" i="3"/>
  <c r="AX694" i="3"/>
  <c r="CA694" i="3"/>
  <c r="AP695" i="3"/>
  <c r="BK695" i="3"/>
  <c r="BK719" i="3"/>
  <c r="BL719" i="3"/>
  <c r="AT695" i="3"/>
  <c r="BS695" i="3"/>
  <c r="BF695" i="3"/>
  <c r="CQ695" i="3"/>
  <c r="AP696" i="3"/>
  <c r="BK696" i="3"/>
  <c r="BB696" i="3"/>
  <c r="CI696" i="3"/>
  <c r="CI720" i="3"/>
  <c r="CJ720" i="3"/>
  <c r="BF696" i="3"/>
  <c r="CQ696" i="3"/>
  <c r="AX697" i="3"/>
  <c r="CA697" i="3"/>
  <c r="BB697" i="3"/>
  <c r="CI697" i="3"/>
  <c r="AT698" i="3"/>
  <c r="BS698" i="3"/>
  <c r="BS722" i="3"/>
  <c r="BT722" i="3"/>
  <c r="AX698" i="3"/>
  <c r="CA698" i="3"/>
  <c r="AP699" i="3"/>
  <c r="BK699" i="3"/>
  <c r="AT699" i="3"/>
  <c r="BS699" i="3"/>
  <c r="BF699" i="3"/>
  <c r="CQ699" i="3"/>
  <c r="CQ723" i="3"/>
  <c r="CR723" i="3"/>
  <c r="AP700" i="3"/>
  <c r="BK700" i="3"/>
  <c r="BB700" i="3"/>
  <c r="CI700" i="3"/>
  <c r="BF700" i="3"/>
  <c r="CQ700" i="3"/>
  <c r="AX701" i="3"/>
  <c r="CA701" i="3"/>
  <c r="CA725" i="3"/>
  <c r="CB725" i="3"/>
  <c r="BB701" i="3"/>
  <c r="CI701" i="3"/>
  <c r="AT702" i="3"/>
  <c r="BS702" i="3"/>
  <c r="AX702" i="3"/>
  <c r="CA702" i="3"/>
  <c r="AP703" i="3"/>
  <c r="BK703" i="3"/>
  <c r="BK727" i="3"/>
  <c r="BL727" i="3"/>
  <c r="AT703" i="3"/>
  <c r="BS703" i="3"/>
  <c r="BF703" i="3"/>
  <c r="CQ703" i="3"/>
  <c r="CR703" i="3"/>
  <c r="AX704" i="3"/>
  <c r="CA704" i="3"/>
  <c r="CB704" i="3"/>
  <c r="BB704" i="3"/>
  <c r="CI704" i="3"/>
  <c r="CJ704" i="3"/>
  <c r="AT705" i="3"/>
  <c r="BS705" i="3"/>
  <c r="BT705" i="3"/>
  <c r="BU705" i="3"/>
  <c r="AX705" i="3"/>
  <c r="CA705" i="3"/>
  <c r="CB705" i="3"/>
  <c r="AP706" i="3"/>
  <c r="BK706" i="3"/>
  <c r="BL706" i="3"/>
  <c r="AT706" i="3"/>
  <c r="BS706" i="3"/>
  <c r="BT706" i="3"/>
  <c r="BF706" i="3"/>
  <c r="CQ706" i="3"/>
  <c r="CR706" i="3"/>
  <c r="CS706" i="3"/>
  <c r="AP707" i="3"/>
  <c r="BK707" i="3"/>
  <c r="BB707" i="3"/>
  <c r="CI707" i="3"/>
  <c r="CJ707" i="3"/>
  <c r="BF707" i="3"/>
  <c r="CQ707" i="3"/>
  <c r="CQ731" i="3"/>
  <c r="CR731" i="3"/>
  <c r="AX708" i="3"/>
  <c r="CA708" i="3"/>
  <c r="CB708" i="3"/>
  <c r="CC708" i="3"/>
  <c r="BB708" i="3"/>
  <c r="CI708" i="3"/>
  <c r="CJ708" i="3"/>
  <c r="CK708" i="3"/>
  <c r="AT709" i="3"/>
  <c r="BS709" i="3"/>
  <c r="AX709" i="3"/>
  <c r="CA709" i="3"/>
  <c r="CB709" i="3"/>
  <c r="CC709" i="3"/>
  <c r="AP710" i="3"/>
  <c r="BK710" i="3"/>
  <c r="AT710" i="3"/>
  <c r="BS710" i="3"/>
  <c r="BT710" i="3"/>
  <c r="BU710" i="3"/>
  <c r="BF710" i="3"/>
  <c r="CQ710" i="3"/>
  <c r="BK711" i="3"/>
  <c r="BL711" i="3"/>
  <c r="BM711" i="3"/>
  <c r="CI711" i="3"/>
  <c r="CQ711" i="3"/>
  <c r="BP234" i="3"/>
  <c r="BX234" i="3"/>
  <c r="BY234" i="3"/>
  <c r="CF234" i="3"/>
  <c r="CG234" i="3"/>
  <c r="CV234" i="3"/>
  <c r="CW234" i="3"/>
  <c r="BP235" i="3"/>
  <c r="CF235" i="3"/>
  <c r="CG235" i="3"/>
  <c r="CN235" i="3"/>
  <c r="CO235" i="3"/>
  <c r="CV235" i="3"/>
  <c r="CW235" i="3"/>
  <c r="BP236" i="3"/>
  <c r="BX236" i="3"/>
  <c r="BY236" i="3"/>
  <c r="CF236" i="3"/>
  <c r="CG236" i="3"/>
  <c r="CN236" i="3"/>
  <c r="CO236" i="3"/>
  <c r="CV236" i="3"/>
  <c r="CW236" i="3"/>
  <c r="BP237" i="3"/>
  <c r="BX237" i="3"/>
  <c r="BY237" i="3"/>
  <c r="CF237" i="3"/>
  <c r="CG237" i="3"/>
  <c r="CN237" i="3"/>
  <c r="CO237" i="3"/>
  <c r="CV237" i="3"/>
  <c r="CW237" i="3"/>
  <c r="BP238" i="3"/>
  <c r="BX238" i="3"/>
  <c r="BY238" i="3"/>
  <c r="CF238" i="3"/>
  <c r="CG238" i="3"/>
  <c r="CN238" i="3"/>
  <c r="CO238" i="3"/>
  <c r="CV238" i="3"/>
  <c r="CW238" i="3"/>
  <c r="BP239" i="3"/>
  <c r="CF239" i="3"/>
  <c r="CG239" i="3"/>
  <c r="CN239" i="3"/>
  <c r="CO239" i="3"/>
  <c r="CV239" i="3"/>
  <c r="CW239" i="3"/>
  <c r="BX240" i="3"/>
  <c r="BY240" i="3"/>
  <c r="CF240" i="3"/>
  <c r="CG240" i="3"/>
  <c r="CN240" i="3"/>
  <c r="CO240" i="3"/>
  <c r="CV240" i="3"/>
  <c r="CW240" i="3"/>
  <c r="BP241" i="3"/>
  <c r="BX241" i="3"/>
  <c r="BY241" i="3"/>
  <c r="CF241" i="3"/>
  <c r="CG241" i="3"/>
  <c r="CN241" i="3"/>
  <c r="CO241" i="3"/>
  <c r="CV241" i="3"/>
  <c r="CW241" i="3"/>
  <c r="BP242" i="3"/>
  <c r="BX242" i="3"/>
  <c r="BY242" i="3"/>
  <c r="CF242" i="3"/>
  <c r="CG242" i="3"/>
  <c r="CN242" i="3"/>
  <c r="CO242" i="3"/>
  <c r="CV242" i="3"/>
  <c r="CW242" i="3"/>
  <c r="BP243" i="3"/>
  <c r="BX243" i="3"/>
  <c r="BY243" i="3"/>
  <c r="CF243" i="3"/>
  <c r="CG243" i="3"/>
  <c r="CN243" i="3"/>
  <c r="CO243" i="3"/>
  <c r="CV243" i="3"/>
  <c r="CW243" i="3"/>
  <c r="BP244" i="3"/>
  <c r="BX244" i="3"/>
  <c r="BY244" i="3"/>
  <c r="CF244" i="3"/>
  <c r="CG244" i="3"/>
  <c r="BP246" i="3"/>
  <c r="BX246" i="3"/>
  <c r="BY246" i="3"/>
  <c r="CF246" i="3"/>
  <c r="CG246" i="3"/>
  <c r="CN246" i="3"/>
  <c r="CO246" i="3"/>
  <c r="CV246" i="3"/>
  <c r="CW246" i="3"/>
  <c r="BP248" i="3"/>
  <c r="BX248" i="3"/>
  <c r="BY248" i="3"/>
  <c r="BX235" i="3"/>
  <c r="BY235" i="3"/>
  <c r="CN234" i="3"/>
  <c r="CO234" i="3"/>
  <c r="AT234" i="3"/>
  <c r="BS234" i="3"/>
  <c r="AP235" i="3"/>
  <c r="BK235" i="3"/>
  <c r="AT235" i="3"/>
  <c r="BS235" i="3"/>
  <c r="BS259" i="3"/>
  <c r="BT259" i="3"/>
  <c r="BF235" i="3"/>
  <c r="CQ235" i="3"/>
  <c r="BB236" i="3"/>
  <c r="CI236" i="3"/>
  <c r="CJ236" i="3"/>
  <c r="BF236" i="3"/>
  <c r="CQ236" i="3"/>
  <c r="AX237" i="3"/>
  <c r="CA237" i="3"/>
  <c r="AT238" i="3"/>
  <c r="BS238" i="3"/>
  <c r="AX238" i="3"/>
  <c r="CA238" i="3"/>
  <c r="AP239" i="3"/>
  <c r="BK239" i="3"/>
  <c r="BF239" i="3"/>
  <c r="CQ239" i="3"/>
  <c r="AP240" i="3"/>
  <c r="BK240" i="3"/>
  <c r="BB240" i="3"/>
  <c r="CI240" i="3"/>
  <c r="CJ240" i="3"/>
  <c r="AX241" i="3"/>
  <c r="CA241" i="3"/>
  <c r="BB241" i="3"/>
  <c r="CI241" i="3"/>
  <c r="AT242" i="3"/>
  <c r="BS242" i="3"/>
  <c r="BT242" i="3"/>
  <c r="BU242" i="3"/>
  <c r="AX242" i="3"/>
  <c r="CA242" i="3"/>
  <c r="AP243" i="3"/>
  <c r="BK243" i="3"/>
  <c r="AT243" i="3"/>
  <c r="BS243" i="3"/>
  <c r="BT243" i="3"/>
  <c r="BU243" i="3"/>
  <c r="BF243" i="3"/>
  <c r="CQ243" i="3"/>
  <c r="AP244" i="3"/>
  <c r="BK244" i="3"/>
  <c r="BB244" i="3"/>
  <c r="CI244" i="3"/>
  <c r="CJ244" i="3"/>
  <c r="BF244" i="3"/>
  <c r="CQ244" i="3"/>
  <c r="CR244" i="3"/>
  <c r="AX246" i="3"/>
  <c r="CA246" i="3"/>
  <c r="CA270" i="3"/>
  <c r="CB270" i="3"/>
  <c r="BF246" i="3"/>
  <c r="CQ246" i="3"/>
  <c r="AP248" i="3"/>
  <c r="BK248" i="3"/>
  <c r="BB248" i="3"/>
  <c r="CI248" i="3"/>
  <c r="CJ248" i="3"/>
  <c r="BF248" i="3"/>
  <c r="CQ248" i="3"/>
  <c r="CR248" i="3"/>
  <c r="AX249" i="3"/>
  <c r="CA249" i="3"/>
  <c r="CB249" i="3"/>
  <c r="BB249" i="3"/>
  <c r="CI249" i="3"/>
  <c r="CJ249" i="3"/>
  <c r="AT250" i="3"/>
  <c r="BS250" i="3"/>
  <c r="BT250" i="3"/>
  <c r="AX250" i="3"/>
  <c r="CA250" i="3"/>
  <c r="CB250" i="3"/>
  <c r="BF251" i="3"/>
  <c r="CQ251" i="3"/>
  <c r="CR251" i="3"/>
  <c r="AP252" i="3"/>
  <c r="BK252" i="3"/>
  <c r="BL252" i="3"/>
  <c r="BB252" i="3"/>
  <c r="CI252" i="3"/>
  <c r="CJ252" i="3"/>
  <c r="BF252" i="3"/>
  <c r="CQ252" i="3"/>
  <c r="CR252" i="3"/>
  <c r="BT1610" i="3"/>
  <c r="BU1610" i="3"/>
  <c r="CB1613" i="3"/>
  <c r="CC1613" i="3"/>
  <c r="CN1615" i="3"/>
  <c r="CO1615" i="3"/>
  <c r="BT1617" i="3"/>
  <c r="BU1617" i="3"/>
  <c r="CB1624" i="3"/>
  <c r="CC1624" i="3"/>
  <c r="BT1626" i="3"/>
  <c r="BU1626" i="3"/>
  <c r="BU1620" i="3"/>
  <c r="CK1620" i="3"/>
  <c r="BM1623" i="3"/>
  <c r="BK1611" i="3"/>
  <c r="BK1635" i="3"/>
  <c r="BL1635" i="3"/>
  <c r="BS1614" i="3"/>
  <c r="BL1616" i="3"/>
  <c r="BM1616" i="3"/>
  <c r="CJ1617" i="3"/>
  <c r="CK1617" i="3"/>
  <c r="BK1625" i="3"/>
  <c r="BK1649" i="3"/>
  <c r="BL1649" i="3"/>
  <c r="CJ1626" i="3"/>
  <c r="CK1626" i="3"/>
  <c r="BU1622" i="3"/>
  <c r="CJ1608" i="3"/>
  <c r="CK1608" i="3"/>
  <c r="CR1611" i="3"/>
  <c r="CS1611" i="3"/>
  <c r="BL1615" i="3"/>
  <c r="BM1615" i="3"/>
  <c r="CB1616" i="3"/>
  <c r="CC1616" i="3"/>
  <c r="CB1625" i="3"/>
  <c r="CC1625" i="3"/>
  <c r="CV1627" i="3"/>
  <c r="CW1627" i="3"/>
  <c r="CC1623" i="3"/>
  <c r="CB1609" i="3"/>
  <c r="CC1609" i="3"/>
  <c r="CJ1612" i="3"/>
  <c r="CK1612" i="3"/>
  <c r="CA1615" i="3"/>
  <c r="CR1616" i="3"/>
  <c r="CS1616" i="3"/>
  <c r="CQ1624" i="3"/>
  <c r="CR1625" i="3"/>
  <c r="CS1625" i="3"/>
  <c r="CR1390" i="3"/>
  <c r="CS1390" i="3"/>
  <c r="BL1397" i="3"/>
  <c r="BM1397" i="3"/>
  <c r="BS1387" i="3"/>
  <c r="CI1389" i="3"/>
  <c r="CI1413" i="3"/>
  <c r="CJ1413" i="3"/>
  <c r="BS1393" i="3"/>
  <c r="CR1394" i="3"/>
  <c r="CS1394" i="3"/>
  <c r="CQ1397" i="3"/>
  <c r="CB1386" i="3"/>
  <c r="CC1386" i="3"/>
  <c r="CR1391" i="3"/>
  <c r="CS1391" i="3"/>
  <c r="CJ1398" i="3"/>
  <c r="CK1398" i="3"/>
  <c r="CF1379" i="3"/>
  <c r="CG1379" i="3"/>
  <c r="CR1384" i="3"/>
  <c r="CS1384" i="3"/>
  <c r="BL1388" i="3"/>
  <c r="BM1388" i="3"/>
  <c r="BL1390" i="3"/>
  <c r="BM1390" i="3"/>
  <c r="BL1391" i="3"/>
  <c r="BM1391" i="3"/>
  <c r="CJ1393" i="3"/>
  <c r="CK1393" i="3"/>
  <c r="CL1622" i="3"/>
  <c r="BT1395" i="3"/>
  <c r="BU1395" i="3"/>
  <c r="CJ1397" i="3"/>
  <c r="BT1389" i="3"/>
  <c r="BU1389" i="3"/>
  <c r="CB1394" i="3"/>
  <c r="BP1379" i="3"/>
  <c r="BQ1379" i="3"/>
  <c r="CI1385" i="3"/>
  <c r="CI1409" i="3"/>
  <c r="CJ1409" i="3"/>
  <c r="CQ1388" i="3"/>
  <c r="CQ1412" i="3"/>
  <c r="CR1412" i="3"/>
  <c r="CA1390" i="3"/>
  <c r="CA1414" i="3"/>
  <c r="CB1414" i="3"/>
  <c r="CB1391" i="3"/>
  <c r="BK1394" i="3"/>
  <c r="BK1418" i="3"/>
  <c r="BL1418" i="3"/>
  <c r="CJ1395" i="3"/>
  <c r="CK1395" i="3"/>
  <c r="BS1398" i="3"/>
  <c r="BL1150" i="3"/>
  <c r="CW1161" i="3"/>
  <c r="CG1163" i="3"/>
  <c r="CG1162" i="3"/>
  <c r="CM1150" i="3"/>
  <c r="CF1151" i="3"/>
  <c r="BP1152" i="3"/>
  <c r="BQ1152" i="3"/>
  <c r="CF1152" i="3"/>
  <c r="CG1152" i="3"/>
  <c r="CN1152" i="3"/>
  <c r="CO1152" i="3"/>
  <c r="CV1152" i="3"/>
  <c r="CW1152" i="3"/>
  <c r="BP1153" i="3"/>
  <c r="BQ1153" i="3"/>
  <c r="BX1153" i="3"/>
  <c r="BY1153" i="3"/>
  <c r="CF1153" i="3"/>
  <c r="CN1153" i="3"/>
  <c r="CO1153" i="3"/>
  <c r="CV1153" i="3"/>
  <c r="CW1153" i="3"/>
  <c r="BP1154" i="3"/>
  <c r="BQ1154" i="3"/>
  <c r="BX1154" i="3"/>
  <c r="BY1154" i="3"/>
  <c r="CF1154" i="3"/>
  <c r="CG1154" i="3"/>
  <c r="CN1154" i="3"/>
  <c r="CV1154" i="3"/>
  <c r="CW1154" i="3"/>
  <c r="BX1155" i="3"/>
  <c r="BY1155" i="3"/>
  <c r="CF1155" i="3"/>
  <c r="CG1155" i="3"/>
  <c r="CN1155" i="3"/>
  <c r="CO1155" i="3"/>
  <c r="BP1156" i="3"/>
  <c r="BQ1156" i="3"/>
  <c r="BX1156" i="3"/>
  <c r="BY1156" i="3"/>
  <c r="CF1156" i="3"/>
  <c r="CG1156" i="3"/>
  <c r="CV1156" i="3"/>
  <c r="CW1156" i="3"/>
  <c r="BP1157" i="3"/>
  <c r="BQ1157" i="3"/>
  <c r="BX1157" i="3"/>
  <c r="BY1157" i="3"/>
  <c r="CN1157" i="3"/>
  <c r="CO1157" i="3"/>
  <c r="CV1157" i="3"/>
  <c r="CW1157" i="3"/>
  <c r="BP1158" i="3"/>
  <c r="BQ1158" i="3"/>
  <c r="CE1158" i="3"/>
  <c r="CM1158" i="3"/>
  <c r="CM1182" i="3"/>
  <c r="CN1182" i="3"/>
  <c r="CU1158" i="3"/>
  <c r="BW1159" i="3"/>
  <c r="CE1159" i="3"/>
  <c r="CE1183" i="3"/>
  <c r="CF1183" i="3"/>
  <c r="CM1159" i="3"/>
  <c r="BO1160" i="3"/>
  <c r="BW1160" i="3"/>
  <c r="BW1184" i="3"/>
  <c r="BX1184" i="3"/>
  <c r="CE1160" i="3"/>
  <c r="CU1160" i="3"/>
  <c r="BO1161" i="3"/>
  <c r="BO1185" i="3"/>
  <c r="BP1185" i="3"/>
  <c r="BW1161" i="3"/>
  <c r="CM1161" i="3"/>
  <c r="BO1162" i="3"/>
  <c r="BO1186" i="3"/>
  <c r="BP1186" i="3"/>
  <c r="CM1162" i="3"/>
  <c r="CM1186" i="3"/>
  <c r="CN1186" i="3"/>
  <c r="BO1163" i="3"/>
  <c r="BW1163" i="3"/>
  <c r="BW1187" i="3"/>
  <c r="BX1187" i="3"/>
  <c r="BO1164" i="3"/>
  <c r="BO1188" i="3"/>
  <c r="BP1188" i="3"/>
  <c r="BX1164" i="3"/>
  <c r="BY1164" i="3"/>
  <c r="BZ1164" i="3"/>
  <c r="CU1164" i="3"/>
  <c r="BO1165" i="3"/>
  <c r="BO1189" i="3"/>
  <c r="BP1189" i="3"/>
  <c r="BW1165" i="3"/>
  <c r="CN1165" i="3"/>
  <c r="CO1165" i="3"/>
  <c r="CV1165" i="3"/>
  <c r="CW1165" i="3"/>
  <c r="BX1166" i="3"/>
  <c r="BY1166" i="3"/>
  <c r="BZ1166" i="3"/>
  <c r="CE1166" i="3"/>
  <c r="CE1190" i="3"/>
  <c r="CF1190" i="3"/>
  <c r="CM1166" i="3"/>
  <c r="CU1166" i="3"/>
  <c r="CU1190" i="3"/>
  <c r="CV1190" i="3"/>
  <c r="BP1167" i="3"/>
  <c r="BQ1167" i="3"/>
  <c r="BX1167" i="3"/>
  <c r="BY1167" i="3"/>
  <c r="CF1167" i="3"/>
  <c r="CG1167" i="3"/>
  <c r="CN1167" i="3"/>
  <c r="CO1167" i="3"/>
  <c r="CU1167" i="3"/>
  <c r="CU1191" i="3"/>
  <c r="CV1191" i="3"/>
  <c r="BO1168" i="3"/>
  <c r="BX1168" i="3"/>
  <c r="BY1168" i="3"/>
  <c r="CF1168" i="3"/>
  <c r="CG1168" i="3"/>
  <c r="CN1168" i="3"/>
  <c r="CO1168" i="3"/>
  <c r="CV1168" i="3"/>
  <c r="CW1168" i="3"/>
  <c r="CX1168" i="3"/>
  <c r="BP1169" i="3"/>
  <c r="BQ1169" i="3"/>
  <c r="BX1169" i="3"/>
  <c r="BY1169" i="3"/>
  <c r="CG1169" i="3"/>
  <c r="CN1169" i="3"/>
  <c r="CO1169" i="3"/>
  <c r="CV1169" i="3"/>
  <c r="CW1169" i="3"/>
  <c r="CW1162" i="3"/>
  <c r="BO1150" i="3"/>
  <c r="CE1150" i="3"/>
  <c r="CE1174" i="3"/>
  <c r="CF1174" i="3"/>
  <c r="CU1150" i="3"/>
  <c r="BX1151" i="3"/>
  <c r="BY1151" i="3"/>
  <c r="CN1151" i="3"/>
  <c r="CO1151" i="3"/>
  <c r="BX1152" i="3"/>
  <c r="BY1152" i="3"/>
  <c r="CB1150" i="3"/>
  <c r="CC1150" i="3"/>
  <c r="CJ1150" i="3"/>
  <c r="CK1150" i="3"/>
  <c r="CR1150" i="3"/>
  <c r="CS1150" i="3"/>
  <c r="BT1151" i="3"/>
  <c r="CB1151" i="3"/>
  <c r="CC1151" i="3"/>
  <c r="CJ1151" i="3"/>
  <c r="CK1151" i="3"/>
  <c r="BK1152" i="3"/>
  <c r="BS1152" i="3"/>
  <c r="BS1176" i="3"/>
  <c r="BT1176" i="3"/>
  <c r="CA1152" i="3"/>
  <c r="CQ1152" i="3"/>
  <c r="CQ1176" i="3"/>
  <c r="CR1176" i="3"/>
  <c r="BK1153" i="3"/>
  <c r="BS1153" i="3"/>
  <c r="BS1177" i="3"/>
  <c r="BT1177" i="3"/>
  <c r="CJ1153" i="3"/>
  <c r="CK1153" i="3"/>
  <c r="CQ1153" i="3"/>
  <c r="CQ1177" i="3"/>
  <c r="CR1177" i="3"/>
  <c r="BL1154" i="3"/>
  <c r="BM1154" i="3"/>
  <c r="CB1154" i="3"/>
  <c r="CC1154" i="3"/>
  <c r="CI1154" i="3"/>
  <c r="CQ1154" i="3"/>
  <c r="CQ1178" i="3"/>
  <c r="CR1178" i="3"/>
  <c r="BS1155" i="3"/>
  <c r="BS1179" i="3"/>
  <c r="BT1179" i="3"/>
  <c r="CA1155" i="3"/>
  <c r="CI1155" i="3"/>
  <c r="CI1179" i="3"/>
  <c r="CJ1179" i="3"/>
  <c r="BK1156" i="3"/>
  <c r="BK1180" i="3"/>
  <c r="BL1180" i="3"/>
  <c r="BS1156" i="3"/>
  <c r="CA1156" i="3"/>
  <c r="CA1180" i="3"/>
  <c r="CB1180" i="3"/>
  <c r="CQ1156" i="3"/>
  <c r="CQ1180" i="3"/>
  <c r="CR1180" i="3"/>
  <c r="BK1157" i="3"/>
  <c r="BS1157" i="3"/>
  <c r="BS1181" i="3"/>
  <c r="BT1181" i="3"/>
  <c r="CI1157" i="3"/>
  <c r="CI1181" i="3"/>
  <c r="CJ1181" i="3"/>
  <c r="CQ1157" i="3"/>
  <c r="BK1158" i="3"/>
  <c r="BK1182" i="3"/>
  <c r="BL1182" i="3"/>
  <c r="CB1158" i="3"/>
  <c r="CC1158" i="3"/>
  <c r="CJ1158" i="3"/>
  <c r="CK1158" i="3"/>
  <c r="CR1158" i="3"/>
  <c r="CS1158" i="3"/>
  <c r="BT1159" i="3"/>
  <c r="CJ1159" i="3"/>
  <c r="CK1159" i="3"/>
  <c r="BL1160" i="3"/>
  <c r="BT1160" i="3"/>
  <c r="BU1160" i="3"/>
  <c r="CB1160" i="3"/>
  <c r="CC1160" i="3"/>
  <c r="CR1160" i="3"/>
  <c r="BL1161" i="3"/>
  <c r="BM1161" i="3"/>
  <c r="BT1161" i="3"/>
  <c r="BU1161" i="3"/>
  <c r="CI1161" i="3"/>
  <c r="CQ1161" i="3"/>
  <c r="CQ1185" i="3"/>
  <c r="CR1185" i="3"/>
  <c r="BK1162" i="3"/>
  <c r="CA1162" i="3"/>
  <c r="CJ1162" i="3"/>
  <c r="CQ1162" i="3"/>
  <c r="BS1163" i="3"/>
  <c r="CB1163" i="3"/>
  <c r="CJ1163" i="3"/>
  <c r="CK1163" i="3"/>
  <c r="BL1164" i="3"/>
  <c r="BS1164" i="3"/>
  <c r="BS1188" i="3"/>
  <c r="BT1188" i="3"/>
  <c r="CA1164" i="3"/>
  <c r="CA1188" i="3"/>
  <c r="CB1188" i="3"/>
  <c r="CQ1164" i="3"/>
  <c r="BK1165" i="3"/>
  <c r="BK1189" i="3"/>
  <c r="BL1189" i="3"/>
  <c r="BS1165" i="3"/>
  <c r="CI1165" i="3"/>
  <c r="CR1165" i="3"/>
  <c r="CS1165" i="3"/>
  <c r="BK1166" i="3"/>
  <c r="BK1190" i="3"/>
  <c r="BL1190" i="3"/>
  <c r="CA1166" i="3"/>
  <c r="CI1166" i="3"/>
  <c r="CI1190" i="3"/>
  <c r="CJ1190" i="3"/>
  <c r="CQ1166" i="3"/>
  <c r="BS1167" i="3"/>
  <c r="CB1167" i="3"/>
  <c r="CI1167" i="3"/>
  <c r="CI1191" i="3"/>
  <c r="CJ1191" i="3"/>
  <c r="BK1168" i="3"/>
  <c r="BK1192" i="3"/>
  <c r="BL1192" i="3"/>
  <c r="BS1168" i="3"/>
  <c r="CA1168" i="3"/>
  <c r="CQ1168" i="3"/>
  <c r="CQ1192" i="3"/>
  <c r="CR1192" i="3"/>
  <c r="BK1169" i="3"/>
  <c r="BS1169" i="3"/>
  <c r="CI1169" i="3"/>
  <c r="CI1193" i="3"/>
  <c r="CJ1193" i="3"/>
  <c r="CQ1169" i="3"/>
  <c r="CO1163" i="3"/>
  <c r="BP921" i="3"/>
  <c r="BQ921" i="3"/>
  <c r="CV921" i="3"/>
  <c r="CW921" i="3"/>
  <c r="CF922" i="3"/>
  <c r="CG922" i="3"/>
  <c r="CV922" i="3"/>
  <c r="CW922" i="3"/>
  <c r="BP923" i="3"/>
  <c r="BX923" i="3"/>
  <c r="CF923" i="3"/>
  <c r="CG923" i="3"/>
  <c r="CN923" i="3"/>
  <c r="CO923" i="3"/>
  <c r="CV923" i="3"/>
  <c r="CW923" i="3"/>
  <c r="CX1152" i="3"/>
  <c r="BP924" i="3"/>
  <c r="BQ924" i="3"/>
  <c r="BX924" i="3"/>
  <c r="BY924" i="3"/>
  <c r="CF924" i="3"/>
  <c r="CG924" i="3"/>
  <c r="CN924" i="3"/>
  <c r="CO924" i="3"/>
  <c r="CV924" i="3"/>
  <c r="CW924" i="3"/>
  <c r="BP925" i="3"/>
  <c r="BQ925" i="3"/>
  <c r="BR1154" i="3"/>
  <c r="CF925" i="3"/>
  <c r="CG925" i="3"/>
  <c r="CH1154" i="3"/>
  <c r="CN925" i="3"/>
  <c r="CO925" i="3"/>
  <c r="BX926" i="3"/>
  <c r="BY926" i="3"/>
  <c r="CF926" i="3"/>
  <c r="CG926" i="3"/>
  <c r="CN926" i="3"/>
  <c r="CO926" i="3"/>
  <c r="CV926" i="3"/>
  <c r="BP927" i="3"/>
  <c r="BQ927" i="3"/>
  <c r="BX927" i="3"/>
  <c r="BY927" i="3"/>
  <c r="CF927" i="3"/>
  <c r="CG927" i="3"/>
  <c r="CH1156" i="3"/>
  <c r="CN927" i="3"/>
  <c r="CO927" i="3"/>
  <c r="CV927" i="3"/>
  <c r="CW927" i="3"/>
  <c r="BP928" i="3"/>
  <c r="BQ928" i="3"/>
  <c r="BR1157" i="3"/>
  <c r="BX928" i="3"/>
  <c r="BY928" i="3"/>
  <c r="CF928" i="3"/>
  <c r="CG928" i="3"/>
  <c r="CN928" i="3"/>
  <c r="CO928" i="3"/>
  <c r="CV928" i="3"/>
  <c r="CW928" i="3"/>
  <c r="BP929" i="3"/>
  <c r="BQ929" i="3"/>
  <c r="BR1158" i="3"/>
  <c r="BX929" i="3"/>
  <c r="BY929" i="3"/>
  <c r="CF929" i="3"/>
  <c r="CG929" i="3"/>
  <c r="CN929" i="3"/>
  <c r="CO929" i="3"/>
  <c r="CV929" i="3"/>
  <c r="CW929" i="3"/>
  <c r="BP930" i="3"/>
  <c r="BQ930" i="3"/>
  <c r="BX930" i="3"/>
  <c r="BY930" i="3"/>
  <c r="CF930" i="3"/>
  <c r="CG930" i="3"/>
  <c r="CN930" i="3"/>
  <c r="CO930" i="3"/>
  <c r="CV930" i="3"/>
  <c r="CW930" i="3"/>
  <c r="BP931" i="3"/>
  <c r="BQ931" i="3"/>
  <c r="BR931" i="3"/>
  <c r="BX931" i="3"/>
  <c r="BY931" i="3"/>
  <c r="CF931" i="3"/>
  <c r="CG931" i="3"/>
  <c r="CH931" i="3"/>
  <c r="CN931" i="3"/>
  <c r="CO931" i="3"/>
  <c r="CP931" i="3"/>
  <c r="CV931" i="3"/>
  <c r="CW931" i="3"/>
  <c r="CX931" i="3"/>
  <c r="BP932" i="3"/>
  <c r="BQ932" i="3"/>
  <c r="BR932" i="3"/>
  <c r="BX932" i="3"/>
  <c r="BY932" i="3"/>
  <c r="CF932" i="3"/>
  <c r="CG932" i="3"/>
  <c r="CN932" i="3"/>
  <c r="CO932" i="3"/>
  <c r="CP932" i="3"/>
  <c r="CV932" i="3"/>
  <c r="CW932" i="3"/>
  <c r="CX932" i="3"/>
  <c r="BP933" i="3"/>
  <c r="BQ933" i="3"/>
  <c r="BX933" i="3"/>
  <c r="BY933" i="3"/>
  <c r="CF933" i="3"/>
  <c r="CG933" i="3"/>
  <c r="CN933" i="3"/>
  <c r="CO933" i="3"/>
  <c r="CP933" i="3"/>
  <c r="CV933" i="3"/>
  <c r="CW933" i="3"/>
  <c r="CX933" i="3"/>
  <c r="BP934" i="3"/>
  <c r="BQ934" i="3"/>
  <c r="BR934" i="3"/>
  <c r="BX934" i="3"/>
  <c r="BY934" i="3"/>
  <c r="BZ934" i="3"/>
  <c r="CF934" i="3"/>
  <c r="CG934" i="3"/>
  <c r="CN934" i="3"/>
  <c r="CO934" i="3"/>
  <c r="CP934" i="3"/>
  <c r="CV934" i="3"/>
  <c r="CW934" i="3"/>
  <c r="CX934" i="3"/>
  <c r="BP935" i="3"/>
  <c r="BQ935" i="3"/>
  <c r="BR935" i="3"/>
  <c r="BX935" i="3"/>
  <c r="BY935" i="3"/>
  <c r="BZ935" i="3"/>
  <c r="CF935" i="3"/>
  <c r="CG935" i="3"/>
  <c r="CH935" i="3"/>
  <c r="CN935" i="3"/>
  <c r="CO935" i="3"/>
  <c r="CP935" i="3"/>
  <c r="CV935" i="3"/>
  <c r="CW935" i="3"/>
  <c r="BP936" i="3"/>
  <c r="BQ936" i="3"/>
  <c r="BR936" i="3"/>
  <c r="BX936" i="3"/>
  <c r="BY936" i="3"/>
  <c r="BZ936" i="3"/>
  <c r="CF936" i="3"/>
  <c r="CG936" i="3"/>
  <c r="CH936" i="3"/>
  <c r="CN936" i="3"/>
  <c r="CO936" i="3"/>
  <c r="CP936" i="3"/>
  <c r="CV936" i="3"/>
  <c r="CW936" i="3"/>
  <c r="BP937" i="3"/>
  <c r="BQ937" i="3"/>
  <c r="BR937" i="3"/>
  <c r="BX937" i="3"/>
  <c r="BY937" i="3"/>
  <c r="BZ937" i="3"/>
  <c r="CF937" i="3"/>
  <c r="CG937" i="3"/>
  <c r="CH937" i="3"/>
  <c r="CN937" i="3"/>
  <c r="CO937" i="3"/>
  <c r="CP937" i="3"/>
  <c r="CV937" i="3"/>
  <c r="CW937" i="3"/>
  <c r="CX937" i="3"/>
  <c r="BP939" i="3"/>
  <c r="BQ939" i="3"/>
  <c r="BR939" i="3"/>
  <c r="BX939" i="3"/>
  <c r="BY939" i="3"/>
  <c r="BZ939" i="3"/>
  <c r="CF939" i="3"/>
  <c r="CG939" i="3"/>
  <c r="CH939" i="3"/>
  <c r="CN939" i="3"/>
  <c r="CO939" i="3"/>
  <c r="CP939" i="3"/>
  <c r="CV939" i="3"/>
  <c r="CW939" i="3"/>
  <c r="CX939" i="3"/>
  <c r="CG940" i="3"/>
  <c r="CN940" i="3"/>
  <c r="CO940" i="3"/>
  <c r="CP1169" i="3"/>
  <c r="CV940" i="3"/>
  <c r="CW940" i="3"/>
  <c r="BR1166" i="3"/>
  <c r="CP1163" i="3"/>
  <c r="CN921" i="3"/>
  <c r="CO921" i="3"/>
  <c r="CN922" i="3"/>
  <c r="CO922" i="3"/>
  <c r="BP926" i="3"/>
  <c r="BQ926" i="3"/>
  <c r="CX1162" i="3"/>
  <c r="CH1168" i="3"/>
  <c r="BX921" i="3"/>
  <c r="BY921" i="3"/>
  <c r="BP922" i="3"/>
  <c r="BQ922" i="3"/>
  <c r="BX925" i="3"/>
  <c r="CH1164" i="3"/>
  <c r="CX1165" i="3"/>
  <c r="CF921" i="3"/>
  <c r="CG921" i="3"/>
  <c r="BX922" i="3"/>
  <c r="BY922" i="3"/>
  <c r="BZ1151" i="3"/>
  <c r="CV925" i="3"/>
  <c r="BL692" i="3"/>
  <c r="BM692" i="3"/>
  <c r="CJ692" i="3"/>
  <c r="CK692" i="3"/>
  <c r="CR692" i="3"/>
  <c r="CS692" i="3"/>
  <c r="CJ693" i="3"/>
  <c r="CK693" i="3"/>
  <c r="BT694" i="3"/>
  <c r="BU694" i="3"/>
  <c r="CB694" i="3"/>
  <c r="CC694" i="3"/>
  <c r="BT695" i="3"/>
  <c r="BU695" i="3"/>
  <c r="CR695" i="3"/>
  <c r="CS695" i="3"/>
  <c r="BL696" i="3"/>
  <c r="BM696" i="3"/>
  <c r="CR696" i="3"/>
  <c r="CS696" i="3"/>
  <c r="CB697" i="3"/>
  <c r="CC697" i="3"/>
  <c r="CJ697" i="3"/>
  <c r="CK697" i="3"/>
  <c r="CB698" i="3"/>
  <c r="CC698" i="3"/>
  <c r="CD698" i="3"/>
  <c r="BL699" i="3"/>
  <c r="BT699" i="3"/>
  <c r="BU699" i="3"/>
  <c r="BL700" i="3"/>
  <c r="BM700" i="3"/>
  <c r="CJ700" i="3"/>
  <c r="CK700" i="3"/>
  <c r="CL700" i="3"/>
  <c r="CR700" i="3"/>
  <c r="CS700" i="3"/>
  <c r="CJ701" i="3"/>
  <c r="CK701" i="3"/>
  <c r="BT702" i="3"/>
  <c r="BU702" i="3"/>
  <c r="CB702" i="3"/>
  <c r="CC702" i="3"/>
  <c r="BL703" i="3"/>
  <c r="BM703" i="3"/>
  <c r="BT703" i="3"/>
  <c r="BU703" i="3"/>
  <c r="BL707" i="3"/>
  <c r="BM707" i="3"/>
  <c r="BT709" i="3"/>
  <c r="BL710" i="3"/>
  <c r="BM710" i="3"/>
  <c r="CR710" i="3"/>
  <c r="CS710" i="3"/>
  <c r="CJ711" i="3"/>
  <c r="CK711" i="3"/>
  <c r="CR711" i="3"/>
  <c r="CS711" i="3"/>
  <c r="CK707" i="3"/>
  <c r="CC705" i="3"/>
  <c r="BU709" i="3"/>
  <c r="BP693" i="3"/>
  <c r="CF693" i="3"/>
  <c r="CV693" i="3"/>
  <c r="BP694" i="3"/>
  <c r="BQ694" i="3"/>
  <c r="CF694" i="3"/>
  <c r="CG694" i="3"/>
  <c r="CV694" i="3"/>
  <c r="BX695" i="3"/>
  <c r="BY695" i="3"/>
  <c r="CF695" i="3"/>
  <c r="CN695" i="3"/>
  <c r="CO695" i="3"/>
  <c r="BP696" i="3"/>
  <c r="BQ696" i="3"/>
  <c r="BX696" i="3"/>
  <c r="CF696" i="3"/>
  <c r="CG696" i="3"/>
  <c r="CV696" i="3"/>
  <c r="CW696" i="3"/>
  <c r="BP697" i="3"/>
  <c r="BX697" i="3"/>
  <c r="BY697" i="3"/>
  <c r="CN697" i="3"/>
  <c r="CO697" i="3"/>
  <c r="CV697" i="3"/>
  <c r="CW697" i="3"/>
  <c r="BP698" i="3"/>
  <c r="BQ698" i="3"/>
  <c r="CF698" i="3"/>
  <c r="CG698" i="3"/>
  <c r="CN698" i="3"/>
  <c r="CV698" i="3"/>
  <c r="CW698" i="3"/>
  <c r="BX699" i="3"/>
  <c r="BY699" i="3"/>
  <c r="CF699" i="3"/>
  <c r="CN699" i="3"/>
  <c r="CO699" i="3"/>
  <c r="BX700" i="3"/>
  <c r="BY700" i="3"/>
  <c r="CF700" i="3"/>
  <c r="CG700" i="3"/>
  <c r="CN700" i="3"/>
  <c r="CO700" i="3"/>
  <c r="CV700" i="3"/>
  <c r="CW700" i="3"/>
  <c r="BP701" i="3"/>
  <c r="BQ701" i="3"/>
  <c r="BX701" i="3"/>
  <c r="CF701" i="3"/>
  <c r="CN701" i="3"/>
  <c r="CO701" i="3"/>
  <c r="CP701" i="3"/>
  <c r="CV701" i="3"/>
  <c r="CW701" i="3"/>
  <c r="BP702" i="3"/>
  <c r="BQ702" i="3"/>
  <c r="BR702" i="3"/>
  <c r="BX702" i="3"/>
  <c r="BY702" i="3"/>
  <c r="CF702" i="3"/>
  <c r="CG702" i="3"/>
  <c r="CN702" i="3"/>
  <c r="CO702" i="3"/>
  <c r="CV702" i="3"/>
  <c r="CW702" i="3"/>
  <c r="BP703" i="3"/>
  <c r="BQ703" i="3"/>
  <c r="BX703" i="3"/>
  <c r="BY703" i="3"/>
  <c r="CF703" i="3"/>
  <c r="CG703" i="3"/>
  <c r="CN703" i="3"/>
  <c r="CO703" i="3"/>
  <c r="CV703" i="3"/>
  <c r="CW703" i="3"/>
  <c r="CX703" i="3"/>
  <c r="BP704" i="3"/>
  <c r="BQ704" i="3"/>
  <c r="BX704" i="3"/>
  <c r="CF704" i="3"/>
  <c r="CG704" i="3"/>
  <c r="CN704" i="3"/>
  <c r="CO704" i="3"/>
  <c r="CP704" i="3"/>
  <c r="CV704" i="3"/>
  <c r="CW704" i="3"/>
  <c r="BP705" i="3"/>
  <c r="BX705" i="3"/>
  <c r="BY705" i="3"/>
  <c r="CF705" i="3"/>
  <c r="CG705" i="3"/>
  <c r="CN705" i="3"/>
  <c r="CO705" i="3"/>
  <c r="CV705" i="3"/>
  <c r="CW705" i="3"/>
  <c r="CX705" i="3"/>
  <c r="BP706" i="3"/>
  <c r="BQ706" i="3"/>
  <c r="BR706" i="3"/>
  <c r="BX706" i="3"/>
  <c r="BY706" i="3"/>
  <c r="BZ706" i="3"/>
  <c r="CF706" i="3"/>
  <c r="CG706" i="3"/>
  <c r="CH706" i="3"/>
  <c r="CN706" i="3"/>
  <c r="CO706" i="3"/>
  <c r="CP706" i="3"/>
  <c r="CV706" i="3"/>
  <c r="CW706" i="3"/>
  <c r="CX706" i="3"/>
  <c r="BP707" i="3"/>
  <c r="BQ707" i="3"/>
  <c r="BR707" i="3"/>
  <c r="BX707" i="3"/>
  <c r="BY707" i="3"/>
  <c r="BZ707" i="3"/>
  <c r="CF707" i="3"/>
  <c r="CG707" i="3"/>
  <c r="CH707" i="3"/>
  <c r="CN707" i="3"/>
  <c r="CO707" i="3"/>
  <c r="CV707" i="3"/>
  <c r="CW707" i="3"/>
  <c r="CX707" i="3"/>
  <c r="BP708" i="3"/>
  <c r="BQ708" i="3"/>
  <c r="BR708" i="3"/>
  <c r="BX708" i="3"/>
  <c r="CF708" i="3"/>
  <c r="CG708" i="3"/>
  <c r="CH708" i="3"/>
  <c r="CN708" i="3"/>
  <c r="CO708" i="3"/>
  <c r="CP708" i="3"/>
  <c r="CV708" i="3"/>
  <c r="CW708" i="3"/>
  <c r="CX708" i="3"/>
  <c r="BP709" i="3"/>
  <c r="BQ709" i="3"/>
  <c r="BX709" i="3"/>
  <c r="BY709" i="3"/>
  <c r="BZ709" i="3"/>
  <c r="CF709" i="3"/>
  <c r="CG709" i="3"/>
  <c r="CN709" i="3"/>
  <c r="CO709" i="3"/>
  <c r="CV709" i="3"/>
  <c r="CW709" i="3"/>
  <c r="CX709" i="3"/>
  <c r="BP710" i="3"/>
  <c r="BQ710" i="3"/>
  <c r="BR710" i="3"/>
  <c r="BX710" i="3"/>
  <c r="BY710" i="3"/>
  <c r="CF710" i="3"/>
  <c r="CG710" i="3"/>
  <c r="CH710" i="3"/>
  <c r="CN710" i="3"/>
  <c r="CO710" i="3"/>
  <c r="CV710" i="3"/>
  <c r="CW710" i="3"/>
  <c r="CX710" i="3"/>
  <c r="CC704" i="3"/>
  <c r="CS703" i="3"/>
  <c r="BP692" i="3"/>
  <c r="CF692" i="3"/>
  <c r="CG692" i="3"/>
  <c r="CV692" i="3"/>
  <c r="CW692" i="3"/>
  <c r="BX693" i="3"/>
  <c r="CN693" i="3"/>
  <c r="CO693" i="3"/>
  <c r="CN694" i="3"/>
  <c r="CO694" i="3"/>
  <c r="BP700" i="3"/>
  <c r="BQ700" i="3"/>
  <c r="BM706" i="3"/>
  <c r="BU706" i="3"/>
  <c r="CN463" i="3"/>
  <c r="BL463" i="3"/>
  <c r="BM463" i="3"/>
  <c r="CJ463" i="3"/>
  <c r="CR463" i="3"/>
  <c r="CB464" i="3"/>
  <c r="CJ464" i="3"/>
  <c r="CK464" i="3"/>
  <c r="BT465" i="3"/>
  <c r="BU465" i="3"/>
  <c r="CB465" i="3"/>
  <c r="CC465" i="3"/>
  <c r="BK466" i="3"/>
  <c r="BT466" i="3"/>
  <c r="BU466" i="3"/>
  <c r="CR466" i="3"/>
  <c r="CS466" i="3"/>
  <c r="BK467" i="3"/>
  <c r="CJ467" i="3"/>
  <c r="CK467" i="3"/>
  <c r="CR467" i="3"/>
  <c r="CS467" i="3"/>
  <c r="CB468" i="3"/>
  <c r="CC468" i="3"/>
  <c r="CJ468" i="3"/>
  <c r="CK468" i="3"/>
  <c r="BT469" i="3"/>
  <c r="CB469" i="3"/>
  <c r="BL470" i="3"/>
  <c r="BM470" i="3"/>
  <c r="BT470" i="3"/>
  <c r="BU470" i="3"/>
  <c r="CR470" i="3"/>
  <c r="CS470" i="3"/>
  <c r="BL471" i="3"/>
  <c r="CJ471" i="3"/>
  <c r="CK471" i="3"/>
  <c r="CR471" i="3"/>
  <c r="CS471" i="3"/>
  <c r="CB472" i="3"/>
  <c r="CC472" i="3"/>
  <c r="CJ472" i="3"/>
  <c r="CK472" i="3"/>
  <c r="BT473" i="3"/>
  <c r="BU473" i="3"/>
  <c r="CB473" i="3"/>
  <c r="CC473" i="3"/>
  <c r="BL474" i="3"/>
  <c r="BT474" i="3"/>
  <c r="BU474" i="3"/>
  <c r="BV703" i="3"/>
  <c r="CR474" i="3"/>
  <c r="CS474" i="3"/>
  <c r="CB475" i="3"/>
  <c r="CC475" i="3"/>
  <c r="CJ475" i="3"/>
  <c r="CK475" i="3"/>
  <c r="BL476" i="3"/>
  <c r="BM476" i="3"/>
  <c r="BT476" i="3"/>
  <c r="BU476" i="3"/>
  <c r="BV705" i="3"/>
  <c r="CR476" i="3"/>
  <c r="CS476" i="3"/>
  <c r="BL477" i="3"/>
  <c r="BM477" i="3"/>
  <c r="CJ477" i="3"/>
  <c r="CK477" i="3"/>
  <c r="CR477" i="3"/>
  <c r="CS477" i="3"/>
  <c r="CT706" i="3"/>
  <c r="CB478" i="3"/>
  <c r="CC478" i="3"/>
  <c r="CJ478" i="3"/>
  <c r="CK478" i="3"/>
  <c r="BT479" i="3"/>
  <c r="BU479" i="3"/>
  <c r="CB479" i="3"/>
  <c r="CC479" i="3"/>
  <c r="BL480" i="3"/>
  <c r="BM480" i="3"/>
  <c r="BT480" i="3"/>
  <c r="BU480" i="3"/>
  <c r="CR480" i="3"/>
  <c r="CS480" i="3"/>
  <c r="CJ481" i="3"/>
  <c r="CK481" i="3"/>
  <c r="CR481" i="3"/>
  <c r="CB482" i="3"/>
  <c r="CJ482" i="3"/>
  <c r="CW479" i="3"/>
  <c r="CS463" i="3"/>
  <c r="CF464" i="3"/>
  <c r="CG464" i="3"/>
  <c r="CH464" i="3"/>
  <c r="BY480" i="3"/>
  <c r="BX463" i="3"/>
  <c r="BY463" i="3"/>
  <c r="BZ463" i="3"/>
  <c r="CV463" i="3"/>
  <c r="BX464" i="3"/>
  <c r="CV464" i="3"/>
  <c r="CW464" i="3"/>
  <c r="CX464" i="3"/>
  <c r="BX465" i="3"/>
  <c r="BY465" i="3"/>
  <c r="BZ465" i="3"/>
  <c r="CN465" i="3"/>
  <c r="BP466" i="3"/>
  <c r="BQ466" i="3"/>
  <c r="CF466" i="3"/>
  <c r="CV466" i="3"/>
  <c r="CW466" i="3"/>
  <c r="BX467" i="3"/>
  <c r="BY467" i="3"/>
  <c r="CF467" i="3"/>
  <c r="CG467" i="3"/>
  <c r="CV467" i="3"/>
  <c r="BP468" i="3"/>
  <c r="BX468" i="3"/>
  <c r="CF468" i="3"/>
  <c r="CN468" i="3"/>
  <c r="CO468" i="3"/>
  <c r="CP468" i="3"/>
  <c r="CV468" i="3"/>
  <c r="CW468" i="3"/>
  <c r="BP469" i="3"/>
  <c r="BQ469" i="3"/>
  <c r="BX469" i="3"/>
  <c r="CF469" i="3"/>
  <c r="CG469" i="3"/>
  <c r="CH469" i="3"/>
  <c r="CN469" i="3"/>
  <c r="CO469" i="3"/>
  <c r="CV469" i="3"/>
  <c r="CW469" i="3"/>
  <c r="CX469" i="3"/>
  <c r="BP470" i="3"/>
  <c r="BX470" i="3"/>
  <c r="BY470" i="3"/>
  <c r="CF470" i="3"/>
  <c r="CG470" i="3"/>
  <c r="CN470" i="3"/>
  <c r="CV470" i="3"/>
  <c r="BP471" i="3"/>
  <c r="BQ471" i="3"/>
  <c r="CF471" i="3"/>
  <c r="CG471" i="3"/>
  <c r="CN471" i="3"/>
  <c r="CO471" i="3"/>
  <c r="CP471" i="3"/>
  <c r="CV471" i="3"/>
  <c r="CW471" i="3"/>
  <c r="BP472" i="3"/>
  <c r="BQ472" i="3"/>
  <c r="BX472" i="3"/>
  <c r="BY472" i="3"/>
  <c r="CF472" i="3"/>
  <c r="CG472" i="3"/>
  <c r="CH472" i="3"/>
  <c r="CN472" i="3"/>
  <c r="CO472" i="3"/>
  <c r="CV472" i="3"/>
  <c r="CW472" i="3"/>
  <c r="CX472" i="3"/>
  <c r="BP473" i="3"/>
  <c r="BQ473" i="3"/>
  <c r="BX473" i="3"/>
  <c r="BY473" i="3"/>
  <c r="BZ473" i="3"/>
  <c r="CF473" i="3"/>
  <c r="CG473" i="3"/>
  <c r="CH473" i="3"/>
  <c r="CN473" i="3"/>
  <c r="CO473" i="3"/>
  <c r="CP473" i="3"/>
  <c r="CP702" i="3"/>
  <c r="CV473" i="3"/>
  <c r="CW473" i="3"/>
  <c r="CX473" i="3"/>
  <c r="BP474" i="3"/>
  <c r="BQ474" i="3"/>
  <c r="BR703" i="3"/>
  <c r="BX474" i="3"/>
  <c r="BY474" i="3"/>
  <c r="CF474" i="3"/>
  <c r="CN474" i="3"/>
  <c r="CV474" i="3"/>
  <c r="CW474" i="3"/>
  <c r="BP475" i="3"/>
  <c r="BX475" i="3"/>
  <c r="BY475" i="3"/>
  <c r="CF475" i="3"/>
  <c r="CN475" i="3"/>
  <c r="CO475" i="3"/>
  <c r="CV475" i="3"/>
  <c r="BP476" i="3"/>
  <c r="BQ476" i="3"/>
  <c r="BX476" i="3"/>
  <c r="CF476" i="3"/>
  <c r="CG476" i="3"/>
  <c r="CN476" i="3"/>
  <c r="CV476" i="3"/>
  <c r="CW476" i="3"/>
  <c r="BP477" i="3"/>
  <c r="BX477" i="3"/>
  <c r="BY477" i="3"/>
  <c r="CF477" i="3"/>
  <c r="CN477" i="3"/>
  <c r="CO477" i="3"/>
  <c r="CV477" i="3"/>
  <c r="BP478" i="3"/>
  <c r="BQ478" i="3"/>
  <c r="BX478" i="3"/>
  <c r="CF478" i="3"/>
  <c r="CG478" i="3"/>
  <c r="CN478" i="3"/>
  <c r="CV478" i="3"/>
  <c r="CW478" i="3"/>
  <c r="BP479" i="3"/>
  <c r="BX479" i="3"/>
  <c r="BY479" i="3"/>
  <c r="BZ479" i="3"/>
  <c r="CN479" i="3"/>
  <c r="CO479" i="3"/>
  <c r="CP479" i="3"/>
  <c r="BP480" i="3"/>
  <c r="BQ480" i="3"/>
  <c r="CF480" i="3"/>
  <c r="CG480" i="3"/>
  <c r="CN480" i="3"/>
  <c r="CO480" i="3"/>
  <c r="CV480" i="3"/>
  <c r="CW480" i="3"/>
  <c r="BP481" i="3"/>
  <c r="BQ481" i="3"/>
  <c r="BR481" i="3"/>
  <c r="BX481" i="3"/>
  <c r="CF481" i="3"/>
  <c r="CN481" i="3"/>
  <c r="CO481" i="3"/>
  <c r="CP481" i="3"/>
  <c r="CV481" i="3"/>
  <c r="CW481" i="3"/>
  <c r="BP482" i="3"/>
  <c r="BX482" i="3"/>
  <c r="CN482" i="3"/>
  <c r="CO482" i="3"/>
  <c r="CV482" i="3"/>
  <c r="CW482" i="3"/>
  <c r="CH479" i="3"/>
  <c r="BP463" i="3"/>
  <c r="CF463" i="3"/>
  <c r="BP464" i="3"/>
  <c r="CN464" i="3"/>
  <c r="BP465" i="3"/>
  <c r="BQ465" i="3"/>
  <c r="CF465" i="3"/>
  <c r="CV465" i="3"/>
  <c r="BX466" i="3"/>
  <c r="CN466" i="3"/>
  <c r="BP467" i="3"/>
  <c r="CN467" i="3"/>
  <c r="CO467" i="3"/>
  <c r="CP467" i="3"/>
  <c r="BX471" i="3"/>
  <c r="BY471" i="3"/>
  <c r="CK463" i="3"/>
  <c r="CO463" i="3"/>
  <c r="CX1161" i="3"/>
  <c r="CH1162" i="3"/>
  <c r="CX479" i="3"/>
  <c r="BT234" i="3"/>
  <c r="BU234" i="3"/>
  <c r="BT238" i="3"/>
  <c r="BU238" i="3"/>
  <c r="BL235" i="3"/>
  <c r="CO244" i="3"/>
  <c r="CW244" i="3"/>
  <c r="CG248" i="3"/>
  <c r="CO248" i="3"/>
  <c r="CW248" i="3"/>
  <c r="BQ249" i="3"/>
  <c r="BY249" i="3"/>
  <c r="CG249" i="3"/>
  <c r="CO249" i="3"/>
  <c r="CW249" i="3"/>
  <c r="BQ250" i="3"/>
  <c r="BY250" i="3"/>
  <c r="CG250" i="3"/>
  <c r="CO250" i="3"/>
  <c r="CW250" i="3"/>
  <c r="BQ252" i="3"/>
  <c r="BY252" i="3"/>
  <c r="CG252" i="3"/>
  <c r="CO252" i="3"/>
  <c r="CW252" i="3"/>
  <c r="BQ253" i="3"/>
  <c r="BY253" i="3"/>
  <c r="CG253" i="3"/>
  <c r="CO253" i="3"/>
  <c r="CW253" i="3"/>
  <c r="CK240" i="3"/>
  <c r="CC249" i="3"/>
  <c r="CK249" i="3"/>
  <c r="CS251" i="3"/>
  <c r="BM252" i="3"/>
  <c r="BO258" i="3"/>
  <c r="BP258" i="3"/>
  <c r="BR258" i="3"/>
  <c r="BO262" i="3"/>
  <c r="BP262" i="3"/>
  <c r="BR262" i="3"/>
  <c r="AP481" i="3"/>
  <c r="BK481" i="3"/>
  <c r="BK505" i="3"/>
  <c r="BL505" i="3"/>
  <c r="CQ1414" i="3"/>
  <c r="CR1414" i="3"/>
  <c r="CI1422" i="3"/>
  <c r="CJ1422" i="3"/>
  <c r="CQ1635" i="3"/>
  <c r="CR1635" i="3"/>
  <c r="BS1646" i="3"/>
  <c r="BT1646" i="3"/>
  <c r="CU1651" i="3"/>
  <c r="CV1651" i="3"/>
  <c r="CM258" i="3"/>
  <c r="CN258" i="3"/>
  <c r="BW259" i="3"/>
  <c r="BX259" i="3"/>
  <c r="CU259" i="3"/>
  <c r="CV259" i="3"/>
  <c r="CE260" i="3"/>
  <c r="CF260" i="3"/>
  <c r="CE262" i="3"/>
  <c r="CF262" i="3"/>
  <c r="BW263" i="3"/>
  <c r="BX263" i="3"/>
  <c r="CU263" i="3"/>
  <c r="CV263" i="3"/>
  <c r="CE264" i="3"/>
  <c r="CF264" i="3"/>
  <c r="CU264" i="3"/>
  <c r="CV264" i="3"/>
  <c r="CE265" i="3"/>
  <c r="CF265" i="3"/>
  <c r="BO266" i="3"/>
  <c r="BP266" i="3"/>
  <c r="CM266" i="3"/>
  <c r="CN266" i="3"/>
  <c r="BW267" i="3"/>
  <c r="BX267" i="3"/>
  <c r="CM267" i="3"/>
  <c r="CN267" i="3"/>
  <c r="BW268" i="3"/>
  <c r="BX268" i="3"/>
  <c r="CU268" i="3"/>
  <c r="CV268" i="3"/>
  <c r="CM270" i="3"/>
  <c r="CN270" i="3"/>
  <c r="CU272" i="3"/>
  <c r="CV272" i="3"/>
  <c r="CE273" i="3"/>
  <c r="CF273" i="3"/>
  <c r="BO274" i="3"/>
  <c r="BP274" i="3"/>
  <c r="CM274" i="3"/>
  <c r="CN274" i="3"/>
  <c r="CE276" i="3"/>
  <c r="CF276" i="3"/>
  <c r="BO277" i="3"/>
  <c r="BP277" i="3"/>
  <c r="CM277" i="3"/>
  <c r="CN277" i="3"/>
  <c r="BW487" i="3"/>
  <c r="BX487" i="3"/>
  <c r="BW489" i="3"/>
  <c r="BX489" i="3"/>
  <c r="BK1412" i="3"/>
  <c r="BL1412" i="3"/>
  <c r="BK1415" i="3"/>
  <c r="BL1415" i="3"/>
  <c r="BS1419" i="3"/>
  <c r="BT1419" i="3"/>
  <c r="CA1637" i="3"/>
  <c r="CB1637" i="3"/>
  <c r="BS1641" i="3"/>
  <c r="BT1641" i="3"/>
  <c r="BK1647" i="3"/>
  <c r="BL1647" i="3"/>
  <c r="BS1650" i="3"/>
  <c r="BT1650" i="3"/>
  <c r="CI260" i="3"/>
  <c r="CJ260" i="3"/>
  <c r="CA262" i="3"/>
  <c r="CB262" i="3"/>
  <c r="CI264" i="3"/>
  <c r="CJ264" i="3"/>
  <c r="CA266" i="3"/>
  <c r="CB266" i="3"/>
  <c r="CQ270" i="3"/>
  <c r="CR270" i="3"/>
  <c r="CI272" i="3"/>
  <c r="CJ272" i="3"/>
  <c r="CA273" i="3"/>
  <c r="CB273" i="3"/>
  <c r="CA1410" i="3"/>
  <c r="CB1410" i="3"/>
  <c r="CQ1415" i="3"/>
  <c r="CR1415" i="3"/>
  <c r="BK1421" i="3"/>
  <c r="BL1421" i="3"/>
  <c r="CI1632" i="3"/>
  <c r="CJ1632" i="3"/>
  <c r="CA1640" i="3"/>
  <c r="CB1640" i="3"/>
  <c r="CQ1647" i="3"/>
  <c r="CR1647" i="3"/>
  <c r="CE258" i="3"/>
  <c r="CF258" i="3"/>
  <c r="BO259" i="3"/>
  <c r="BP259" i="3"/>
  <c r="CM259" i="3"/>
  <c r="CN259" i="3"/>
  <c r="BO260" i="3"/>
  <c r="BP260" i="3"/>
  <c r="CU260" i="3"/>
  <c r="CV260" i="3"/>
  <c r="BW261" i="3"/>
  <c r="BX261" i="3"/>
  <c r="CE261" i="3"/>
  <c r="CF261" i="3"/>
  <c r="CU261" i="3"/>
  <c r="CV261" i="3"/>
  <c r="CM262" i="3"/>
  <c r="CN262" i="3"/>
  <c r="BO263" i="3"/>
  <c r="BP263" i="3"/>
  <c r="CM263" i="3"/>
  <c r="CN263" i="3"/>
  <c r="BW264" i="3"/>
  <c r="BX264" i="3"/>
  <c r="BO265" i="3"/>
  <c r="BP265" i="3"/>
  <c r="CM265" i="3"/>
  <c r="CN265" i="3"/>
  <c r="CE266" i="3"/>
  <c r="CF266" i="3"/>
  <c r="BO267" i="3"/>
  <c r="BP267" i="3"/>
  <c r="CU267" i="3"/>
  <c r="CV267" i="3"/>
  <c r="CE268" i="3"/>
  <c r="CF268" i="3"/>
  <c r="BO270" i="3"/>
  <c r="BP270" i="3"/>
  <c r="CE270" i="3"/>
  <c r="CF270" i="3"/>
  <c r="BO272" i="3"/>
  <c r="BP272" i="3"/>
  <c r="CM272" i="3"/>
  <c r="CN272" i="3"/>
  <c r="BW273" i="3"/>
  <c r="BX273" i="3"/>
  <c r="CU273" i="3"/>
  <c r="CV273" i="3"/>
  <c r="CU274" i="3"/>
  <c r="CV274" i="3"/>
  <c r="BW276" i="3"/>
  <c r="BX276" i="3"/>
  <c r="CU276" i="3"/>
  <c r="CV276" i="3"/>
  <c r="CE277" i="3"/>
  <c r="CF277" i="3"/>
  <c r="BO487" i="3"/>
  <c r="BP487" i="3"/>
  <c r="CE487" i="3"/>
  <c r="CF487" i="3"/>
  <c r="CM487" i="3"/>
  <c r="CN487" i="3"/>
  <c r="CU487" i="3"/>
  <c r="CV487" i="3"/>
  <c r="BO488" i="3"/>
  <c r="BP488" i="3"/>
  <c r="BW488" i="3"/>
  <c r="BX488" i="3"/>
  <c r="CE488" i="3"/>
  <c r="CF488" i="3"/>
  <c r="CM488" i="3"/>
  <c r="CN488" i="3"/>
  <c r="CU488" i="3"/>
  <c r="CV488" i="3"/>
  <c r="CE489" i="3"/>
  <c r="CF489" i="3"/>
  <c r="CM489" i="3"/>
  <c r="CN489" i="3"/>
  <c r="CU489" i="3"/>
  <c r="CV489" i="3"/>
  <c r="BO490" i="3"/>
  <c r="BP490" i="3"/>
  <c r="BW490" i="3"/>
  <c r="BX490" i="3"/>
  <c r="CE490" i="3"/>
  <c r="CF490" i="3"/>
  <c r="CM490" i="3"/>
  <c r="CN490" i="3"/>
  <c r="CU490" i="3"/>
  <c r="CV490" i="3"/>
  <c r="BO491" i="3"/>
  <c r="BP491" i="3"/>
  <c r="BW491" i="3"/>
  <c r="BX491" i="3"/>
  <c r="CE491" i="3"/>
  <c r="CF491" i="3"/>
  <c r="CM491" i="3"/>
  <c r="CN491" i="3"/>
  <c r="CU491" i="3"/>
  <c r="CV491" i="3"/>
  <c r="BO492" i="3"/>
  <c r="BP492" i="3"/>
  <c r="BW492" i="3"/>
  <c r="BX492" i="3"/>
  <c r="CE492" i="3"/>
  <c r="CF492" i="3"/>
  <c r="CM492" i="3"/>
  <c r="CN492" i="3"/>
  <c r="CU492" i="3"/>
  <c r="CV492" i="3"/>
  <c r="BO493" i="3"/>
  <c r="BP493" i="3"/>
  <c r="BW493" i="3"/>
  <c r="BX493" i="3"/>
  <c r="CE493" i="3"/>
  <c r="CF493" i="3"/>
  <c r="CM493" i="3"/>
  <c r="CN493" i="3"/>
  <c r="CU493" i="3"/>
  <c r="CV493" i="3"/>
  <c r="BO494" i="3"/>
  <c r="BP494" i="3"/>
  <c r="BW494" i="3"/>
  <c r="BX494" i="3"/>
  <c r="CE494" i="3"/>
  <c r="CF494" i="3"/>
  <c r="CM494" i="3"/>
  <c r="CN494" i="3"/>
  <c r="CU494" i="3"/>
  <c r="CV494" i="3"/>
  <c r="BO495" i="3"/>
  <c r="BP495" i="3"/>
  <c r="BW495" i="3"/>
  <c r="BX495" i="3"/>
  <c r="CE495" i="3"/>
  <c r="CF495" i="3"/>
  <c r="CM495" i="3"/>
  <c r="CN495" i="3"/>
  <c r="CU495" i="3"/>
  <c r="CV495" i="3"/>
  <c r="BO496" i="3"/>
  <c r="BP496" i="3"/>
  <c r="BW496" i="3"/>
  <c r="BX496" i="3"/>
  <c r="CE496" i="3"/>
  <c r="CF496" i="3"/>
  <c r="CM496" i="3"/>
  <c r="CN496" i="3"/>
  <c r="CU496" i="3"/>
  <c r="CV496" i="3"/>
  <c r="BO497" i="3"/>
  <c r="BP497" i="3"/>
  <c r="BW497" i="3"/>
  <c r="BX497" i="3"/>
  <c r="CE497" i="3"/>
  <c r="CF497" i="3"/>
  <c r="CM497" i="3"/>
  <c r="CN497" i="3"/>
  <c r="CU497" i="3"/>
  <c r="CV497" i="3"/>
  <c r="BO498" i="3"/>
  <c r="BP498" i="3"/>
  <c r="BW498" i="3"/>
  <c r="BX498" i="3"/>
  <c r="CE498" i="3"/>
  <c r="CF498" i="3"/>
  <c r="CM498" i="3"/>
  <c r="CN498" i="3"/>
  <c r="CU498" i="3"/>
  <c r="CV498" i="3"/>
  <c r="BO499" i="3"/>
  <c r="BP499" i="3"/>
  <c r="BW499" i="3"/>
  <c r="BX499" i="3"/>
  <c r="CE499" i="3"/>
  <c r="CF499" i="3"/>
  <c r="CM499" i="3"/>
  <c r="CN499" i="3"/>
  <c r="CU499" i="3"/>
  <c r="CV499" i="3"/>
  <c r="BO500" i="3"/>
  <c r="BP500" i="3"/>
  <c r="BW500" i="3"/>
  <c r="BX500" i="3"/>
  <c r="CE500" i="3"/>
  <c r="CF500" i="3"/>
  <c r="CM500" i="3"/>
  <c r="CN500" i="3"/>
  <c r="CU500" i="3"/>
  <c r="CV500" i="3"/>
  <c r="BO501" i="3"/>
  <c r="BP501" i="3"/>
  <c r="BW501" i="3"/>
  <c r="BX501" i="3"/>
  <c r="CE501" i="3"/>
  <c r="CF501" i="3"/>
  <c r="CM501" i="3"/>
  <c r="CN501" i="3"/>
  <c r="CU501" i="3"/>
  <c r="CV501" i="3"/>
  <c r="BO502" i="3"/>
  <c r="BP502" i="3"/>
  <c r="BW502" i="3"/>
  <c r="BX502" i="3"/>
  <c r="CE502" i="3"/>
  <c r="CF502" i="3"/>
  <c r="CM502" i="3"/>
  <c r="CN502" i="3"/>
  <c r="CU502" i="3"/>
  <c r="CV502" i="3"/>
  <c r="BO503" i="3"/>
  <c r="BP503" i="3"/>
  <c r="BW503" i="3"/>
  <c r="BX503" i="3"/>
  <c r="CE503" i="3"/>
  <c r="CF503" i="3"/>
  <c r="CM503" i="3"/>
  <c r="CN503" i="3"/>
  <c r="CU503" i="3"/>
  <c r="CV503" i="3"/>
  <c r="BO504" i="3"/>
  <c r="BP504" i="3"/>
  <c r="BW504" i="3"/>
  <c r="BX504" i="3"/>
  <c r="CE504" i="3"/>
  <c r="CF504" i="3"/>
  <c r="CM504" i="3"/>
  <c r="CN504" i="3"/>
  <c r="CU504" i="3"/>
  <c r="CV504" i="3"/>
  <c r="BO505" i="3"/>
  <c r="BP505" i="3"/>
  <c r="BW505" i="3"/>
  <c r="BX505" i="3"/>
  <c r="CE505" i="3"/>
  <c r="CF505" i="3"/>
  <c r="CM505" i="3"/>
  <c r="CN505" i="3"/>
  <c r="CU505" i="3"/>
  <c r="CV505" i="3"/>
  <c r="BO506" i="3"/>
  <c r="BP506" i="3"/>
  <c r="BW506" i="3"/>
  <c r="BX506" i="3"/>
  <c r="CE506" i="3"/>
  <c r="CF506" i="3"/>
  <c r="CM506" i="3"/>
  <c r="CN506" i="3"/>
  <c r="CU506" i="3"/>
  <c r="CV506" i="3"/>
  <c r="BO716" i="3"/>
  <c r="BP716" i="3"/>
  <c r="CE716" i="3"/>
  <c r="CF716" i="3"/>
  <c r="CU716" i="3"/>
  <c r="CV716" i="3"/>
  <c r="BO717" i="3"/>
  <c r="BP717" i="3"/>
  <c r="BW717" i="3"/>
  <c r="BX717" i="3"/>
  <c r="CM717" i="3"/>
  <c r="CN717" i="3"/>
  <c r="CU717" i="3"/>
  <c r="CV717" i="3"/>
  <c r="BO718" i="3"/>
  <c r="BP718" i="3"/>
  <c r="CE718" i="3"/>
  <c r="CF718" i="3"/>
  <c r="CM718" i="3"/>
  <c r="CN718" i="3"/>
  <c r="CU718" i="3"/>
  <c r="CV718" i="3"/>
  <c r="BW719" i="3"/>
  <c r="BX719" i="3"/>
  <c r="CE719" i="3"/>
  <c r="CF719" i="3"/>
  <c r="CM719" i="3"/>
  <c r="CN719" i="3"/>
  <c r="BO720" i="3"/>
  <c r="BP720" i="3"/>
  <c r="BW720" i="3"/>
  <c r="BX720" i="3"/>
  <c r="CE720" i="3"/>
  <c r="CF720" i="3"/>
  <c r="CU720" i="3"/>
  <c r="CV720" i="3"/>
  <c r="BO721" i="3"/>
  <c r="BP721" i="3"/>
  <c r="BW721" i="3"/>
  <c r="BX721" i="3"/>
  <c r="CM721" i="3"/>
  <c r="CN721" i="3"/>
  <c r="CU721" i="3"/>
  <c r="CV721" i="3"/>
  <c r="BO722" i="3"/>
  <c r="BP722" i="3"/>
  <c r="CE722" i="3"/>
  <c r="CF722" i="3"/>
  <c r="CM722" i="3"/>
  <c r="CN722" i="3"/>
  <c r="CU722" i="3"/>
  <c r="CV722" i="3"/>
  <c r="BW723" i="3"/>
  <c r="BX723" i="3"/>
  <c r="CE723" i="3"/>
  <c r="CF723" i="3"/>
  <c r="CM723" i="3"/>
  <c r="CN723" i="3"/>
  <c r="BO724" i="3"/>
  <c r="BP724" i="3"/>
  <c r="BW724" i="3"/>
  <c r="BX724" i="3"/>
  <c r="CE724" i="3"/>
  <c r="CF724" i="3"/>
  <c r="CU724" i="3"/>
  <c r="CV724" i="3"/>
  <c r="BO725" i="3"/>
  <c r="BP725" i="3"/>
  <c r="BW725" i="3"/>
  <c r="BX725" i="3"/>
  <c r="CE725" i="3"/>
  <c r="CF725" i="3"/>
  <c r="CM725" i="3"/>
  <c r="CN725" i="3"/>
  <c r="CU725" i="3"/>
  <c r="CV725" i="3"/>
  <c r="BO726" i="3"/>
  <c r="BP726" i="3"/>
  <c r="BW726" i="3"/>
  <c r="BX726" i="3"/>
  <c r="CE726" i="3"/>
  <c r="CF726" i="3"/>
  <c r="CM726" i="3"/>
  <c r="CN726" i="3"/>
  <c r="CU726" i="3"/>
  <c r="CV726" i="3"/>
  <c r="BO727" i="3"/>
  <c r="BP727" i="3"/>
  <c r="BW727" i="3"/>
  <c r="BX727" i="3"/>
  <c r="CE727" i="3"/>
  <c r="CF727" i="3"/>
  <c r="CM727" i="3"/>
  <c r="CN727" i="3"/>
  <c r="CU727" i="3"/>
  <c r="CV727" i="3"/>
  <c r="BO728" i="3"/>
  <c r="BP728" i="3"/>
  <c r="BW728" i="3"/>
  <c r="BX728" i="3"/>
  <c r="CE728" i="3"/>
  <c r="CF728" i="3"/>
  <c r="CM728" i="3"/>
  <c r="CN728" i="3"/>
  <c r="CU728" i="3"/>
  <c r="CV728" i="3"/>
  <c r="BO729" i="3"/>
  <c r="BP729" i="3"/>
  <c r="BW729" i="3"/>
  <c r="BX729" i="3"/>
  <c r="CE729" i="3"/>
  <c r="CF729" i="3"/>
  <c r="CM729" i="3"/>
  <c r="CN729" i="3"/>
  <c r="CU729" i="3"/>
  <c r="CV729" i="3"/>
  <c r="BO730" i="3"/>
  <c r="BP730" i="3"/>
  <c r="BW730" i="3"/>
  <c r="BX730" i="3"/>
  <c r="CE730" i="3"/>
  <c r="CF730" i="3"/>
  <c r="CM730" i="3"/>
  <c r="CN730" i="3"/>
  <c r="CU730" i="3"/>
  <c r="CV730" i="3"/>
  <c r="BO731" i="3"/>
  <c r="BP731" i="3"/>
  <c r="BW731" i="3"/>
  <c r="BX731" i="3"/>
  <c r="CE731" i="3"/>
  <c r="CF731" i="3"/>
  <c r="CM731" i="3"/>
  <c r="CN731" i="3"/>
  <c r="CU731" i="3"/>
  <c r="CV731" i="3"/>
  <c r="BO732" i="3"/>
  <c r="BP732" i="3"/>
  <c r="BW732" i="3"/>
  <c r="BX732" i="3"/>
  <c r="CE732" i="3"/>
  <c r="CF732" i="3"/>
  <c r="CM732" i="3"/>
  <c r="CN732" i="3"/>
  <c r="CU732" i="3"/>
  <c r="CV732" i="3"/>
  <c r="BO733" i="3"/>
  <c r="BP733" i="3"/>
  <c r="BW733" i="3"/>
  <c r="BX733" i="3"/>
  <c r="CE733" i="3"/>
  <c r="CF733" i="3"/>
  <c r="CM733" i="3"/>
  <c r="CN733" i="3"/>
  <c r="CU733" i="3"/>
  <c r="CV733" i="3"/>
  <c r="BO734" i="3"/>
  <c r="BP734" i="3"/>
  <c r="BW734" i="3"/>
  <c r="BX734" i="3"/>
  <c r="CE734" i="3"/>
  <c r="CF734" i="3"/>
  <c r="CM734" i="3"/>
  <c r="CN734" i="3"/>
  <c r="CU734" i="3"/>
  <c r="CV734" i="3"/>
  <c r="BO945" i="3"/>
  <c r="BP945" i="3"/>
  <c r="BW945" i="3"/>
  <c r="BX945" i="3"/>
  <c r="CE945" i="3"/>
  <c r="CF945" i="3"/>
  <c r="CM945" i="3"/>
  <c r="CN945" i="3"/>
  <c r="CU945" i="3"/>
  <c r="CV945" i="3"/>
  <c r="BO946" i="3"/>
  <c r="BP946" i="3"/>
  <c r="BW946" i="3"/>
  <c r="BX946" i="3"/>
  <c r="CE946" i="3"/>
  <c r="CF946" i="3"/>
  <c r="CM946" i="3"/>
  <c r="CN946" i="3"/>
  <c r="CU946" i="3"/>
  <c r="CV946" i="3"/>
  <c r="BO947" i="3"/>
  <c r="BP947" i="3"/>
  <c r="BW947" i="3"/>
  <c r="BX947" i="3"/>
  <c r="CE947" i="3"/>
  <c r="CF947" i="3"/>
  <c r="CM947" i="3"/>
  <c r="CN947" i="3"/>
  <c r="CU947" i="3"/>
  <c r="CV947" i="3"/>
  <c r="BO948" i="3"/>
  <c r="BP948" i="3"/>
  <c r="BW948" i="3"/>
  <c r="BX948" i="3"/>
  <c r="CE948" i="3"/>
  <c r="CF948" i="3"/>
  <c r="CM948" i="3"/>
  <c r="CN948" i="3"/>
  <c r="CU948" i="3"/>
  <c r="CV948" i="3"/>
  <c r="BO949" i="3"/>
  <c r="BP949" i="3"/>
  <c r="BW949" i="3"/>
  <c r="BX949" i="3"/>
  <c r="CE949" i="3"/>
  <c r="CF949" i="3"/>
  <c r="CM949" i="3"/>
  <c r="CN949" i="3"/>
  <c r="CU949" i="3"/>
  <c r="CV949" i="3"/>
  <c r="BO950" i="3"/>
  <c r="BP950" i="3"/>
  <c r="BW950" i="3"/>
  <c r="BX950" i="3"/>
  <c r="CE950" i="3"/>
  <c r="CF950" i="3"/>
  <c r="CM950" i="3"/>
  <c r="CN950" i="3"/>
  <c r="CU950" i="3"/>
  <c r="CV950" i="3"/>
  <c r="BO951" i="3"/>
  <c r="BP951" i="3"/>
  <c r="BW951" i="3"/>
  <c r="BX951" i="3"/>
  <c r="CE951" i="3"/>
  <c r="CF951" i="3"/>
  <c r="CM951" i="3"/>
  <c r="CN951" i="3"/>
  <c r="CU951" i="3"/>
  <c r="CV951" i="3"/>
  <c r="BO952" i="3"/>
  <c r="BP952" i="3"/>
  <c r="BW952" i="3"/>
  <c r="BX952" i="3"/>
  <c r="CE952" i="3"/>
  <c r="CF952" i="3"/>
  <c r="CM952" i="3"/>
  <c r="CN952" i="3"/>
  <c r="CU952" i="3"/>
  <c r="CV952" i="3"/>
  <c r="BO953" i="3"/>
  <c r="BP953" i="3"/>
  <c r="BW953" i="3"/>
  <c r="BX953" i="3"/>
  <c r="CE953" i="3"/>
  <c r="CF953" i="3"/>
  <c r="CM953" i="3"/>
  <c r="CN953" i="3"/>
  <c r="CU953" i="3"/>
  <c r="CV953" i="3"/>
  <c r="BO954" i="3"/>
  <c r="BP954" i="3"/>
  <c r="BW954" i="3"/>
  <c r="BX954" i="3"/>
  <c r="CE954" i="3"/>
  <c r="CF954" i="3"/>
  <c r="CM954" i="3"/>
  <c r="CN954" i="3"/>
  <c r="CU954" i="3"/>
  <c r="CV954" i="3"/>
  <c r="BO955" i="3"/>
  <c r="BP955" i="3"/>
  <c r="BW955" i="3"/>
  <c r="BX955" i="3"/>
  <c r="CE955" i="3"/>
  <c r="CF955" i="3"/>
  <c r="CM955" i="3"/>
  <c r="CN955" i="3"/>
  <c r="CU955" i="3"/>
  <c r="CV955" i="3"/>
  <c r="BO956" i="3"/>
  <c r="BP956" i="3"/>
  <c r="BW956" i="3"/>
  <c r="BX956" i="3"/>
  <c r="CE956" i="3"/>
  <c r="CF956" i="3"/>
  <c r="CM956" i="3"/>
  <c r="CN956" i="3"/>
  <c r="CU956" i="3"/>
  <c r="CV956" i="3"/>
  <c r="BO957" i="3"/>
  <c r="BP957" i="3"/>
  <c r="BW957" i="3"/>
  <c r="BX957" i="3"/>
  <c r="CE957" i="3"/>
  <c r="CF957" i="3"/>
  <c r="CM957" i="3"/>
  <c r="CN957" i="3"/>
  <c r="CU957" i="3"/>
  <c r="CV957" i="3"/>
  <c r="BO958" i="3"/>
  <c r="BP958" i="3"/>
  <c r="BW958" i="3"/>
  <c r="BX958" i="3"/>
  <c r="CE958" i="3"/>
  <c r="CF958" i="3"/>
  <c r="CM958" i="3"/>
  <c r="CN958" i="3"/>
  <c r="CU958" i="3"/>
  <c r="CV958" i="3"/>
  <c r="BO959" i="3"/>
  <c r="BP959" i="3"/>
  <c r="BW959" i="3"/>
  <c r="BX959" i="3"/>
  <c r="CE959" i="3"/>
  <c r="CF959" i="3"/>
  <c r="CM959" i="3"/>
  <c r="CN959" i="3"/>
  <c r="CU959" i="3"/>
  <c r="CV959" i="3"/>
  <c r="BO960" i="3"/>
  <c r="BP960" i="3"/>
  <c r="BW960" i="3"/>
  <c r="BX960" i="3"/>
  <c r="CE960" i="3"/>
  <c r="CF960" i="3"/>
  <c r="CM960" i="3"/>
  <c r="CN960" i="3"/>
  <c r="CU960" i="3"/>
  <c r="CV960" i="3"/>
  <c r="BO961" i="3"/>
  <c r="BP961" i="3"/>
  <c r="BW961" i="3"/>
  <c r="BX961" i="3"/>
  <c r="CE961" i="3"/>
  <c r="CF961" i="3"/>
  <c r="CM961" i="3"/>
  <c r="CN961" i="3"/>
  <c r="CU961" i="3"/>
  <c r="CV961" i="3"/>
  <c r="BO963" i="3"/>
  <c r="BP963" i="3"/>
  <c r="BW963" i="3"/>
  <c r="BX963" i="3"/>
  <c r="CE963" i="3"/>
  <c r="CF963" i="3"/>
  <c r="CM963" i="3"/>
  <c r="CN963" i="3"/>
  <c r="CU963" i="3"/>
  <c r="CV963" i="3"/>
  <c r="CE964" i="3"/>
  <c r="CF964" i="3"/>
  <c r="CM964" i="3"/>
  <c r="CN964" i="3"/>
  <c r="BS1413" i="3"/>
  <c r="BT1413" i="3"/>
  <c r="CA1418" i="3"/>
  <c r="CB1418" i="3"/>
  <c r="BK1639" i="3"/>
  <c r="BL1639" i="3"/>
  <c r="CA1649" i="3"/>
  <c r="CB1649" i="3"/>
  <c r="BW258" i="3"/>
  <c r="BX258" i="3"/>
  <c r="CU258" i="3"/>
  <c r="CV258" i="3"/>
  <c r="CE259" i="3"/>
  <c r="CF259" i="3"/>
  <c r="BW260" i="3"/>
  <c r="BX260" i="3"/>
  <c r="CM260" i="3"/>
  <c r="CN260" i="3"/>
  <c r="BO261" i="3"/>
  <c r="BP261" i="3"/>
  <c r="CM261" i="3"/>
  <c r="CN261" i="3"/>
  <c r="BW262" i="3"/>
  <c r="BX262" i="3"/>
  <c r="CU262" i="3"/>
  <c r="CV262" i="3"/>
  <c r="CE263" i="3"/>
  <c r="CF263" i="3"/>
  <c r="CM264" i="3"/>
  <c r="CN264" i="3"/>
  <c r="BW265" i="3"/>
  <c r="BX265" i="3"/>
  <c r="CU265" i="3"/>
  <c r="CV265" i="3"/>
  <c r="BW266" i="3"/>
  <c r="BX266" i="3"/>
  <c r="CU266" i="3"/>
  <c r="CV266" i="3"/>
  <c r="CE267" i="3"/>
  <c r="CF267" i="3"/>
  <c r="BO268" i="3"/>
  <c r="BP268" i="3"/>
  <c r="CM268" i="3"/>
  <c r="CN268" i="3"/>
  <c r="BW270" i="3"/>
  <c r="BX270" i="3"/>
  <c r="CU270" i="3"/>
  <c r="CV270" i="3"/>
  <c r="CE272" i="3"/>
  <c r="CF272" i="3"/>
  <c r="BO273" i="3"/>
  <c r="BP273" i="3"/>
  <c r="CM273" i="3"/>
  <c r="CN273" i="3"/>
  <c r="BW274" i="3"/>
  <c r="BX274" i="3"/>
  <c r="CE274" i="3"/>
  <c r="CF274" i="3"/>
  <c r="BO276" i="3"/>
  <c r="BP276" i="3"/>
  <c r="CM276" i="3"/>
  <c r="CN276" i="3"/>
  <c r="BW277" i="3"/>
  <c r="BX277" i="3"/>
  <c r="CU277" i="3"/>
  <c r="CV277" i="3"/>
  <c r="BO489" i="3"/>
  <c r="BP489" i="3"/>
  <c r="CQ1408" i="3"/>
  <c r="CR1408" i="3"/>
  <c r="BK1414" i="3"/>
  <c r="BL1414" i="3"/>
  <c r="CI1417" i="3"/>
  <c r="CJ1417" i="3"/>
  <c r="CI1421" i="3"/>
  <c r="CJ1421" i="3"/>
  <c r="BS1634" i="3"/>
  <c r="BT1634" i="3"/>
  <c r="CM1639" i="3"/>
  <c r="CN1639" i="3"/>
  <c r="CI1644" i="3"/>
  <c r="CJ1644" i="3"/>
  <c r="CA1648" i="3"/>
  <c r="CB1648" i="3"/>
  <c r="BS258" i="3"/>
  <c r="BT258" i="3"/>
  <c r="CQ259" i="3"/>
  <c r="CR259" i="3"/>
  <c r="CQ260" i="3"/>
  <c r="CR260" i="3"/>
  <c r="BS262" i="3"/>
  <c r="BT262" i="3"/>
  <c r="CA265" i="3"/>
  <c r="CB265" i="3"/>
  <c r="BS266" i="3"/>
  <c r="BT266" i="3"/>
  <c r="CQ267" i="3"/>
  <c r="CR267" i="3"/>
  <c r="CI268" i="3"/>
  <c r="CJ268" i="3"/>
  <c r="CI273" i="3"/>
  <c r="CJ273" i="3"/>
  <c r="CA274" i="3"/>
  <c r="CB274" i="3"/>
  <c r="CQ275" i="3"/>
  <c r="CR275" i="3"/>
  <c r="BK276" i="3"/>
  <c r="BL276" i="3"/>
  <c r="CI487" i="3"/>
  <c r="CJ487" i="3"/>
  <c r="CQ487" i="3"/>
  <c r="CR487" i="3"/>
  <c r="CA488" i="3"/>
  <c r="CB488" i="3"/>
  <c r="CI488" i="3"/>
  <c r="CJ488" i="3"/>
  <c r="BS489" i="3"/>
  <c r="BT489" i="3"/>
  <c r="CA489" i="3"/>
  <c r="CB489" i="3"/>
  <c r="BS490" i="3"/>
  <c r="BT490" i="3"/>
  <c r="CQ490" i="3"/>
  <c r="CR490" i="3"/>
  <c r="CI491" i="3"/>
  <c r="CJ491" i="3"/>
  <c r="CQ491" i="3"/>
  <c r="CR491" i="3"/>
  <c r="CA492" i="3"/>
  <c r="CB492" i="3"/>
  <c r="CI492" i="3"/>
  <c r="CJ492" i="3"/>
  <c r="BS493" i="3"/>
  <c r="BT493" i="3"/>
  <c r="CA493" i="3"/>
  <c r="CB493" i="3"/>
  <c r="BK494" i="3"/>
  <c r="BL494" i="3"/>
  <c r="BS494" i="3"/>
  <c r="BT494" i="3"/>
  <c r="CQ494" i="3"/>
  <c r="CR494" i="3"/>
  <c r="BK495" i="3"/>
  <c r="BL495" i="3"/>
  <c r="CI495" i="3"/>
  <c r="CJ495" i="3"/>
  <c r="CQ495" i="3"/>
  <c r="CR495" i="3"/>
  <c r="CA496" i="3"/>
  <c r="CB496" i="3"/>
  <c r="CI496" i="3"/>
  <c r="CJ496" i="3"/>
  <c r="BS497" i="3"/>
  <c r="BT497" i="3"/>
  <c r="CA497" i="3"/>
  <c r="CB497" i="3"/>
  <c r="BK498" i="3"/>
  <c r="BL498" i="3"/>
  <c r="BS498" i="3"/>
  <c r="BT498" i="3"/>
  <c r="CQ498" i="3"/>
  <c r="CR498" i="3"/>
  <c r="CA499" i="3"/>
  <c r="CB499" i="3"/>
  <c r="CI499" i="3"/>
  <c r="CJ499" i="3"/>
  <c r="BK500" i="3"/>
  <c r="BL500" i="3"/>
  <c r="BS500" i="3"/>
  <c r="BT500" i="3"/>
  <c r="CQ500" i="3"/>
  <c r="CR500" i="3"/>
  <c r="BK501" i="3"/>
  <c r="BL501" i="3"/>
  <c r="CI501" i="3"/>
  <c r="CJ501" i="3"/>
  <c r="CQ501" i="3"/>
  <c r="CR501" i="3"/>
  <c r="CA502" i="3"/>
  <c r="CB502" i="3"/>
  <c r="CI502" i="3"/>
  <c r="CJ502" i="3"/>
  <c r="BS503" i="3"/>
  <c r="BT503" i="3"/>
  <c r="CA503" i="3"/>
  <c r="CB503" i="3"/>
  <c r="BK504" i="3"/>
  <c r="BL504" i="3"/>
  <c r="BS504" i="3"/>
  <c r="BT504" i="3"/>
  <c r="CQ504" i="3"/>
  <c r="CR504" i="3"/>
  <c r="CI505" i="3"/>
  <c r="CJ505" i="3"/>
  <c r="CQ505" i="3"/>
  <c r="CR505" i="3"/>
  <c r="CA506" i="3"/>
  <c r="CB506" i="3"/>
  <c r="CI506" i="3"/>
  <c r="CJ506" i="3"/>
  <c r="BK716" i="3"/>
  <c r="BL716" i="3"/>
  <c r="CI716" i="3"/>
  <c r="CJ716" i="3"/>
  <c r="CQ716" i="3"/>
  <c r="CR716" i="3"/>
  <c r="CI717" i="3"/>
  <c r="CJ717" i="3"/>
  <c r="BS718" i="3"/>
  <c r="BT718" i="3"/>
  <c r="CA718" i="3"/>
  <c r="CB718" i="3"/>
  <c r="BS719" i="3"/>
  <c r="BT719" i="3"/>
  <c r="CQ719" i="3"/>
  <c r="CR719" i="3"/>
  <c r="BK720" i="3"/>
  <c r="BL720" i="3"/>
  <c r="CQ720" i="3"/>
  <c r="CR720" i="3"/>
  <c r="CA721" i="3"/>
  <c r="CB721" i="3"/>
  <c r="CI721" i="3"/>
  <c r="CJ721" i="3"/>
  <c r="CA722" i="3"/>
  <c r="CB722" i="3"/>
  <c r="BK723" i="3"/>
  <c r="BL723" i="3"/>
  <c r="BS723" i="3"/>
  <c r="BT723" i="3"/>
  <c r="BK724" i="3"/>
  <c r="BL724" i="3"/>
  <c r="CI724" i="3"/>
  <c r="CJ724" i="3"/>
  <c r="CQ724" i="3"/>
  <c r="CR724" i="3"/>
  <c r="CI725" i="3"/>
  <c r="CJ725" i="3"/>
  <c r="BS726" i="3"/>
  <c r="BT726" i="3"/>
  <c r="CA726" i="3"/>
  <c r="CB726" i="3"/>
  <c r="BS727" i="3"/>
  <c r="BT727" i="3"/>
  <c r="CQ727" i="3"/>
  <c r="CR727" i="3"/>
  <c r="CA728" i="3"/>
  <c r="CB728" i="3"/>
  <c r="BS729" i="3"/>
  <c r="BT729" i="3"/>
  <c r="CA729" i="3"/>
  <c r="CB729" i="3"/>
  <c r="BK730" i="3"/>
  <c r="BL730" i="3"/>
  <c r="CQ730" i="3"/>
  <c r="CR730" i="3"/>
  <c r="BK731" i="3"/>
  <c r="BL731" i="3"/>
  <c r="CI731" i="3"/>
  <c r="CJ731" i="3"/>
  <c r="CA732" i="3"/>
  <c r="CB732" i="3"/>
  <c r="CI732" i="3"/>
  <c r="CJ732" i="3"/>
  <c r="BS733" i="3"/>
  <c r="BT733" i="3"/>
  <c r="BK734" i="3"/>
  <c r="BL734" i="3"/>
  <c r="CQ734" i="3"/>
  <c r="CR734" i="3"/>
  <c r="CI735" i="3"/>
  <c r="CJ735" i="3"/>
  <c r="CQ735" i="3"/>
  <c r="CR735" i="3"/>
  <c r="BK1174" i="3"/>
  <c r="BL1174" i="3"/>
  <c r="BS1174" i="3"/>
  <c r="BT1174" i="3"/>
  <c r="CA1174" i="3"/>
  <c r="CB1174" i="3"/>
  <c r="CI1174" i="3"/>
  <c r="CJ1174" i="3"/>
  <c r="CQ1174" i="3"/>
  <c r="CR1174" i="3"/>
  <c r="BK1175" i="3"/>
  <c r="BL1175" i="3"/>
  <c r="BS1175" i="3"/>
  <c r="BT1175" i="3"/>
  <c r="CA1175" i="3"/>
  <c r="CB1175" i="3"/>
  <c r="CI1175" i="3"/>
  <c r="CJ1175" i="3"/>
  <c r="CQ1175" i="3"/>
  <c r="CR1175" i="3"/>
  <c r="BW1175" i="3"/>
  <c r="BX1175" i="3"/>
  <c r="CM1175" i="3"/>
  <c r="CN1175" i="3"/>
  <c r="BO1176" i="3"/>
  <c r="BP1176" i="3"/>
  <c r="CE1176" i="3"/>
  <c r="CF1176" i="3"/>
  <c r="CU1176" i="3"/>
  <c r="CV1176" i="3"/>
  <c r="BW1177" i="3"/>
  <c r="BX1177" i="3"/>
  <c r="CM1177" i="3"/>
  <c r="CN1177" i="3"/>
  <c r="BO1178" i="3"/>
  <c r="BP1178" i="3"/>
  <c r="CE1178" i="3"/>
  <c r="CF1178" i="3"/>
  <c r="CU1178" i="3"/>
  <c r="CV1178" i="3"/>
  <c r="BW1179" i="3"/>
  <c r="BX1179" i="3"/>
  <c r="CQ1418" i="3"/>
  <c r="CR1418" i="3"/>
  <c r="CA1633" i="3"/>
  <c r="CB1633" i="3"/>
  <c r="CI1636" i="3"/>
  <c r="CJ1636" i="3"/>
  <c r="CQ1640" i="3"/>
  <c r="CR1640" i="3"/>
  <c r="BS1644" i="3"/>
  <c r="BT1644" i="3"/>
  <c r="CI1646" i="3"/>
  <c r="CJ1646" i="3"/>
  <c r="CQ1649" i="3"/>
  <c r="CR1649" i="3"/>
  <c r="CI1177" i="3"/>
  <c r="CJ1177" i="3"/>
  <c r="CA1178" i="3"/>
  <c r="CB1178" i="3"/>
  <c r="CA1182" i="3"/>
  <c r="CB1182" i="3"/>
  <c r="CI1182" i="3"/>
  <c r="CJ1182" i="3"/>
  <c r="CQ1182" i="3"/>
  <c r="CR1182" i="3"/>
  <c r="BK1183" i="3"/>
  <c r="BL1183" i="3"/>
  <c r="BS1183" i="3"/>
  <c r="BT1183" i="3"/>
  <c r="CA1183" i="3"/>
  <c r="CB1183" i="3"/>
  <c r="CQ1183" i="3"/>
  <c r="CR1183" i="3"/>
  <c r="BK1184" i="3"/>
  <c r="BL1184" i="3"/>
  <c r="BS1184" i="3"/>
  <c r="BT1184" i="3"/>
  <c r="CA1184" i="3"/>
  <c r="CB1184" i="3"/>
  <c r="CI1184" i="3"/>
  <c r="CJ1184" i="3"/>
  <c r="CQ1184" i="3"/>
  <c r="CR1184" i="3"/>
  <c r="BK1185" i="3"/>
  <c r="BL1185" i="3"/>
  <c r="BS1185" i="3"/>
  <c r="BT1185" i="3"/>
  <c r="CI1186" i="3"/>
  <c r="CJ1186" i="3"/>
  <c r="BK1187" i="3"/>
  <c r="BL1187" i="3"/>
  <c r="CA1187" i="3"/>
  <c r="CB1187" i="3"/>
  <c r="CI1187" i="3"/>
  <c r="CJ1187" i="3"/>
  <c r="CQ1187" i="3"/>
  <c r="CR1187" i="3"/>
  <c r="BK1188" i="3"/>
  <c r="BL1188" i="3"/>
  <c r="CI1188" i="3"/>
  <c r="CJ1188" i="3"/>
  <c r="CQ1189" i="3"/>
  <c r="CR1189" i="3"/>
  <c r="BS1190" i="3"/>
  <c r="BT1190" i="3"/>
  <c r="CA1191" i="3"/>
  <c r="CB1191" i="3"/>
  <c r="CQ1191" i="3"/>
  <c r="CR1191" i="3"/>
  <c r="BK1178" i="3"/>
  <c r="BL1178" i="3"/>
  <c r="CI1183" i="3"/>
  <c r="CJ1183" i="3"/>
  <c r="CA1415" i="3"/>
  <c r="CB1415" i="3"/>
  <c r="CI1419" i="3"/>
  <c r="CJ1419" i="3"/>
  <c r="BK1640" i="3"/>
  <c r="BL1640" i="3"/>
  <c r="CI1641" i="3"/>
  <c r="CJ1641" i="3"/>
  <c r="CA1647" i="3"/>
  <c r="CB1647" i="3"/>
  <c r="CI1650" i="3"/>
  <c r="CJ1650" i="3"/>
  <c r="CU964" i="3"/>
  <c r="CV964" i="3"/>
  <c r="BO1175" i="3"/>
  <c r="BP1175" i="3"/>
  <c r="CE1175" i="3"/>
  <c r="CF1175" i="3"/>
  <c r="CU1175" i="3"/>
  <c r="CV1175" i="3"/>
  <c r="BW1176" i="3"/>
  <c r="BX1176" i="3"/>
  <c r="CM1176" i="3"/>
  <c r="CN1176" i="3"/>
  <c r="BO1177" i="3"/>
  <c r="BP1177" i="3"/>
  <c r="CE1177" i="3"/>
  <c r="CF1177" i="3"/>
  <c r="CU1177" i="3"/>
  <c r="CV1177" i="3"/>
  <c r="BW1178" i="3"/>
  <c r="BX1178" i="3"/>
  <c r="CM1178" i="3"/>
  <c r="CN1178" i="3"/>
  <c r="BO1179" i="3"/>
  <c r="BP1179" i="3"/>
  <c r="CE1179" i="3"/>
  <c r="CF1179" i="3"/>
  <c r="CM1179" i="3"/>
  <c r="CN1179" i="3"/>
  <c r="CU1179" i="3"/>
  <c r="CV1179" i="3"/>
  <c r="BO1180" i="3"/>
  <c r="BP1180" i="3"/>
  <c r="BW1180" i="3"/>
  <c r="BX1180" i="3"/>
  <c r="CE1180" i="3"/>
  <c r="CF1180" i="3"/>
  <c r="CM1180" i="3"/>
  <c r="CN1180" i="3"/>
  <c r="CU1180" i="3"/>
  <c r="CV1180" i="3"/>
  <c r="BO1181" i="3"/>
  <c r="BP1181" i="3"/>
  <c r="BW1181" i="3"/>
  <c r="BX1181" i="3"/>
  <c r="CE1181" i="3"/>
  <c r="CF1181" i="3"/>
  <c r="CM1181" i="3"/>
  <c r="CN1181" i="3"/>
  <c r="CU1181" i="3"/>
  <c r="CV1181" i="3"/>
  <c r="BO1182" i="3"/>
  <c r="BP1182" i="3"/>
  <c r="BW1182" i="3"/>
  <c r="BX1182" i="3"/>
  <c r="CU1185" i="3"/>
  <c r="CV1185" i="3"/>
  <c r="CE1186" i="3"/>
  <c r="CF1186" i="3"/>
  <c r="CU1186" i="3"/>
  <c r="CV1186" i="3"/>
  <c r="CE1187" i="3"/>
  <c r="CF1187" i="3"/>
  <c r="CM1187" i="3"/>
  <c r="CN1187" i="3"/>
  <c r="BW1188" i="3"/>
  <c r="BX1188" i="3"/>
  <c r="CE1188" i="3"/>
  <c r="CF1188" i="3"/>
  <c r="CE1189" i="3"/>
  <c r="CF1189" i="3"/>
  <c r="CM1189" i="3"/>
  <c r="CN1189" i="3"/>
  <c r="CU1189" i="3"/>
  <c r="CV1189" i="3"/>
  <c r="BO1190" i="3"/>
  <c r="BP1190" i="3"/>
  <c r="BW1190" i="3"/>
  <c r="BX1190" i="3"/>
  <c r="BO1191" i="3"/>
  <c r="BP1191" i="3"/>
  <c r="BW1191" i="3"/>
  <c r="BX1191" i="3"/>
  <c r="CE1191" i="3"/>
  <c r="CF1191" i="3"/>
  <c r="CM1191" i="3"/>
  <c r="CN1191" i="3"/>
  <c r="BW1192" i="3"/>
  <c r="BX1192" i="3"/>
  <c r="CE1192" i="3"/>
  <c r="CF1192" i="3"/>
  <c r="CM1192" i="3"/>
  <c r="CN1192" i="3"/>
  <c r="CU1192" i="3"/>
  <c r="CV1192" i="3"/>
  <c r="BO1193" i="3"/>
  <c r="BP1193" i="3"/>
  <c r="BW1193" i="3"/>
  <c r="BX1193" i="3"/>
  <c r="CE1193" i="3"/>
  <c r="CF1193" i="3"/>
  <c r="CM1193" i="3"/>
  <c r="CN1193" i="3"/>
  <c r="CU1193" i="3"/>
  <c r="CV1193" i="3"/>
  <c r="BO1403" i="3"/>
  <c r="BP1403" i="3"/>
  <c r="CE1403" i="3"/>
  <c r="CF1403" i="3"/>
  <c r="BK487" i="3"/>
  <c r="BL487" i="3"/>
  <c r="BK259" i="3"/>
  <c r="BL259" i="3"/>
  <c r="BK263" i="3"/>
  <c r="BL263" i="3"/>
  <c r="BK267" i="3"/>
  <c r="BL267" i="3"/>
  <c r="BK272" i="3"/>
  <c r="BL272" i="3"/>
  <c r="BK264" i="3"/>
  <c r="BL264" i="3"/>
  <c r="BK268" i="3"/>
  <c r="BL268" i="3"/>
  <c r="AR1608" i="3"/>
  <c r="BO1608" i="3"/>
  <c r="BP1608" i="3"/>
  <c r="BQ1608" i="3"/>
  <c r="AV1608" i="3"/>
  <c r="BW1608" i="3"/>
  <c r="AZ1608" i="3"/>
  <c r="CE1608" i="3"/>
  <c r="BD1608" i="3"/>
  <c r="CM1608" i="3"/>
  <c r="CN1608" i="3"/>
  <c r="CO1608" i="3"/>
  <c r="BH1608" i="3"/>
  <c r="CU1608" i="3"/>
  <c r="AR1609" i="3"/>
  <c r="BO1609" i="3"/>
  <c r="AV1609" i="3"/>
  <c r="BW1609" i="3"/>
  <c r="AZ1609" i="3"/>
  <c r="CE1609" i="3"/>
  <c r="BD1609" i="3"/>
  <c r="CM1609" i="3"/>
  <c r="CN1609" i="3"/>
  <c r="CO1609" i="3"/>
  <c r="BH1609" i="3"/>
  <c r="CU1609" i="3"/>
  <c r="AR1610" i="3"/>
  <c r="BO1610" i="3"/>
  <c r="AV1610" i="3"/>
  <c r="BW1610" i="3"/>
  <c r="BX1610" i="3"/>
  <c r="BY1610" i="3"/>
  <c r="AZ1610" i="3"/>
  <c r="CE1610" i="3"/>
  <c r="BD1610" i="3"/>
  <c r="CM1610" i="3"/>
  <c r="BH1610" i="3"/>
  <c r="CU1610" i="3"/>
  <c r="AR1611" i="3"/>
  <c r="BO1611" i="3"/>
  <c r="AV1611" i="3"/>
  <c r="BW1611" i="3"/>
  <c r="BX1611" i="3"/>
  <c r="BY1611" i="3"/>
  <c r="AZ1611" i="3"/>
  <c r="CE1611" i="3"/>
  <c r="BD1611" i="3"/>
  <c r="CM1611" i="3"/>
  <c r="CN1611" i="3"/>
  <c r="CO1611" i="3"/>
  <c r="BH1611" i="3"/>
  <c r="CU1611" i="3"/>
  <c r="CV1611" i="3"/>
  <c r="CW1611" i="3"/>
  <c r="AR1612" i="3"/>
  <c r="BO1612" i="3"/>
  <c r="AV1612" i="3"/>
  <c r="BW1612" i="3"/>
  <c r="AZ1612" i="3"/>
  <c r="CE1612" i="3"/>
  <c r="BD1612" i="3"/>
  <c r="CM1612" i="3"/>
  <c r="BH1612" i="3"/>
  <c r="CU1612" i="3"/>
  <c r="CV1612" i="3"/>
  <c r="CW1612" i="3"/>
  <c r="AR1613" i="3"/>
  <c r="BO1613" i="3"/>
  <c r="AV1613" i="3"/>
  <c r="BW1613" i="3"/>
  <c r="AZ1613" i="3"/>
  <c r="CE1613" i="3"/>
  <c r="CF1613" i="3"/>
  <c r="CG1613" i="3"/>
  <c r="BD1613" i="3"/>
  <c r="CM1613" i="3"/>
  <c r="BH1613" i="3"/>
  <c r="CU1613" i="3"/>
  <c r="AR1614" i="3"/>
  <c r="BO1614" i="3"/>
  <c r="AV1614" i="3"/>
  <c r="BW1614" i="3"/>
  <c r="AZ1614" i="3"/>
  <c r="CE1614" i="3"/>
  <c r="BD1614" i="3"/>
  <c r="CM1614" i="3"/>
  <c r="BH1614" i="3"/>
  <c r="CU1614" i="3"/>
  <c r="AR1615" i="3"/>
  <c r="BO1615" i="3"/>
  <c r="AV1615" i="3"/>
  <c r="BW1615" i="3"/>
  <c r="AZ1615" i="3"/>
  <c r="CE1615" i="3"/>
  <c r="BH1615" i="3"/>
  <c r="CU1615" i="3"/>
  <c r="AR1616" i="3"/>
  <c r="BO1616" i="3"/>
  <c r="AV1616" i="3"/>
  <c r="BW1616" i="3"/>
  <c r="AZ1616" i="3"/>
  <c r="CE1616" i="3"/>
  <c r="BD1616" i="3"/>
  <c r="CM1616" i="3"/>
  <c r="BH1616" i="3"/>
  <c r="CU1616" i="3"/>
  <c r="AR1617" i="3"/>
  <c r="BO1617" i="3"/>
  <c r="AR1620" i="3"/>
  <c r="BO1620" i="3"/>
  <c r="AV1620" i="3"/>
  <c r="BW1620" i="3"/>
  <c r="AZ1620" i="3"/>
  <c r="CE1620" i="3"/>
  <c r="BD1620" i="3"/>
  <c r="CM1620" i="3"/>
  <c r="BH1620" i="3"/>
  <c r="CU1620" i="3"/>
  <c r="AR1622" i="3"/>
  <c r="BO1622" i="3"/>
  <c r="AV1622" i="3"/>
  <c r="BW1622" i="3"/>
  <c r="AZ1622" i="3"/>
  <c r="CE1622" i="3"/>
  <c r="BD1622" i="3"/>
  <c r="CM1622" i="3"/>
  <c r="AP1608" i="3"/>
  <c r="BK1608" i="3"/>
  <c r="AT1608" i="3"/>
  <c r="BS1608" i="3"/>
  <c r="AX1608" i="3"/>
  <c r="CA1608" i="3"/>
  <c r="BF1608" i="3"/>
  <c r="CQ1608" i="3"/>
  <c r="AP1609" i="3"/>
  <c r="BK1609" i="3"/>
  <c r="AT1609" i="3"/>
  <c r="BS1609" i="3"/>
  <c r="BB1609" i="3"/>
  <c r="CI1609" i="3"/>
  <c r="BF1609" i="3"/>
  <c r="CQ1609" i="3"/>
  <c r="AP1610" i="3"/>
  <c r="BK1610" i="3"/>
  <c r="AX1610" i="3"/>
  <c r="CA1610" i="3"/>
  <c r="BB1610" i="3"/>
  <c r="CI1610" i="3"/>
  <c r="BF1610" i="3"/>
  <c r="CQ1610" i="3"/>
  <c r="AT1611" i="3"/>
  <c r="BS1611" i="3"/>
  <c r="AX1611" i="3"/>
  <c r="CA1611" i="3"/>
  <c r="BB1611" i="3"/>
  <c r="CI1611" i="3"/>
  <c r="AP1612" i="3"/>
  <c r="BK1612" i="3"/>
  <c r="AT1612" i="3"/>
  <c r="BS1612" i="3"/>
  <c r="AX1612" i="3"/>
  <c r="CA1612" i="3"/>
  <c r="BF1612" i="3"/>
  <c r="CQ1612" i="3"/>
  <c r="AP1613" i="3"/>
  <c r="BK1613" i="3"/>
  <c r="AT1613" i="3"/>
  <c r="BS1613" i="3"/>
  <c r="BB1613" i="3"/>
  <c r="CI1613" i="3"/>
  <c r="BF1613" i="3"/>
  <c r="CQ1613" i="3"/>
  <c r="AP1614" i="3"/>
  <c r="BK1614" i="3"/>
  <c r="AX1614" i="3"/>
  <c r="CA1614" i="3"/>
  <c r="BB1614" i="3"/>
  <c r="CI1614" i="3"/>
  <c r="BF1614" i="3"/>
  <c r="CQ1614" i="3"/>
  <c r="AT1615" i="3"/>
  <c r="BS1615" i="3"/>
  <c r="BB1615" i="3"/>
  <c r="CI1615" i="3"/>
  <c r="BF1615" i="3"/>
  <c r="CQ1615" i="3"/>
  <c r="AT1616" i="3"/>
  <c r="BS1616" i="3"/>
  <c r="BB1616" i="3"/>
  <c r="CI1616" i="3"/>
  <c r="AP1617" i="3"/>
  <c r="BK1617" i="3"/>
  <c r="AX1617" i="3"/>
  <c r="CA1617" i="3"/>
  <c r="BF1617" i="3"/>
  <c r="CQ1617" i="3"/>
  <c r="AP1620" i="3"/>
  <c r="BK1620" i="3"/>
  <c r="AX1620" i="3"/>
  <c r="CA1620" i="3"/>
  <c r="BF1620" i="3"/>
  <c r="CQ1620" i="3"/>
  <c r="AP1622" i="3"/>
  <c r="BK1622" i="3"/>
  <c r="AX1622" i="3"/>
  <c r="CA1622" i="3"/>
  <c r="BF1622" i="3"/>
  <c r="CQ1622" i="3"/>
  <c r="AT1623" i="3"/>
  <c r="BS1623" i="3"/>
  <c r="BB1623" i="3"/>
  <c r="CI1623" i="3"/>
  <c r="AP1624" i="3"/>
  <c r="BK1624" i="3"/>
  <c r="AT1624" i="3"/>
  <c r="BS1624" i="3"/>
  <c r="BT1624" i="3"/>
  <c r="BU1624" i="3"/>
  <c r="BB1624" i="3"/>
  <c r="CI1624" i="3"/>
  <c r="BD1379" i="3"/>
  <c r="CM1379" i="3"/>
  <c r="BH1379" i="3"/>
  <c r="CU1379" i="3"/>
  <c r="AR1380" i="3"/>
  <c r="BO1380" i="3"/>
  <c r="AV1380" i="3"/>
  <c r="BW1380" i="3"/>
  <c r="AZ1380" i="3"/>
  <c r="CE1380" i="3"/>
  <c r="BD1380" i="3"/>
  <c r="CM1380" i="3"/>
  <c r="BH1380" i="3"/>
  <c r="CU1380" i="3"/>
  <c r="AR1381" i="3"/>
  <c r="BO1381" i="3"/>
  <c r="AV1381" i="3"/>
  <c r="BW1381" i="3"/>
  <c r="AZ1381" i="3"/>
  <c r="CE1381" i="3"/>
  <c r="BD1381" i="3"/>
  <c r="CM1381" i="3"/>
  <c r="BH1381" i="3"/>
  <c r="CU1381" i="3"/>
  <c r="AR1382" i="3"/>
  <c r="BO1382" i="3"/>
  <c r="AV1382" i="3"/>
  <c r="BW1382" i="3"/>
  <c r="AZ1382" i="3"/>
  <c r="CE1382" i="3"/>
  <c r="BD1382" i="3"/>
  <c r="CM1382" i="3"/>
  <c r="BH1382" i="3"/>
  <c r="CU1382" i="3"/>
  <c r="AR1383" i="3"/>
  <c r="BO1383" i="3"/>
  <c r="AV1383" i="3"/>
  <c r="BW1383" i="3"/>
  <c r="AZ1383" i="3"/>
  <c r="CE1383" i="3"/>
  <c r="BD1383" i="3"/>
  <c r="CM1383" i="3"/>
  <c r="BH1383" i="3"/>
  <c r="CU1383" i="3"/>
  <c r="AR1384" i="3"/>
  <c r="BO1384" i="3"/>
  <c r="BP1384" i="3"/>
  <c r="BQ1384" i="3"/>
  <c r="AV1384" i="3"/>
  <c r="BW1384" i="3"/>
  <c r="AZ1384" i="3"/>
  <c r="CE1384" i="3"/>
  <c r="BD1384" i="3"/>
  <c r="CM1384" i="3"/>
  <c r="BH1384" i="3"/>
  <c r="CU1384" i="3"/>
  <c r="AR1385" i="3"/>
  <c r="BO1385" i="3"/>
  <c r="AV1385" i="3"/>
  <c r="BW1385" i="3"/>
  <c r="AZ1385" i="3"/>
  <c r="CE1385" i="3"/>
  <c r="BD1385" i="3"/>
  <c r="CM1385" i="3"/>
  <c r="BH1385" i="3"/>
  <c r="CU1385" i="3"/>
  <c r="AR1386" i="3"/>
  <c r="BO1386" i="3"/>
  <c r="AV1386" i="3"/>
  <c r="BW1386" i="3"/>
  <c r="AZ1386" i="3"/>
  <c r="CE1386" i="3"/>
  <c r="BD1386" i="3"/>
  <c r="CM1386" i="3"/>
  <c r="BH1386" i="3"/>
  <c r="CU1386" i="3"/>
  <c r="AP1379" i="3"/>
  <c r="BK1379" i="3"/>
  <c r="AT1379" i="3"/>
  <c r="BS1379" i="3"/>
  <c r="AX1379" i="3"/>
  <c r="CA1379" i="3"/>
  <c r="BB1379" i="3"/>
  <c r="CI1379" i="3"/>
  <c r="BF1379" i="3"/>
  <c r="CQ1379" i="3"/>
  <c r="AP1380" i="3"/>
  <c r="BK1380" i="3"/>
  <c r="AT1380" i="3"/>
  <c r="BS1380" i="3"/>
  <c r="AX1380" i="3"/>
  <c r="CA1380" i="3"/>
  <c r="BB1380" i="3"/>
  <c r="CI1380" i="3"/>
  <c r="BF1380" i="3"/>
  <c r="CQ1380" i="3"/>
  <c r="AP1381" i="3"/>
  <c r="BK1381" i="3"/>
  <c r="AT1381" i="3"/>
  <c r="BS1381" i="3"/>
  <c r="AX1381" i="3"/>
  <c r="CA1381" i="3"/>
  <c r="BB1381" i="3"/>
  <c r="CI1381" i="3"/>
  <c r="BF1381" i="3"/>
  <c r="CQ1381" i="3"/>
  <c r="AP1382" i="3"/>
  <c r="BK1382" i="3"/>
  <c r="AT1382" i="3"/>
  <c r="BS1382" i="3"/>
  <c r="AX1382" i="3"/>
  <c r="CA1382" i="3"/>
  <c r="BB1382" i="3"/>
  <c r="CI1382" i="3"/>
  <c r="BF1382" i="3"/>
  <c r="CQ1382" i="3"/>
  <c r="AP1383" i="3"/>
  <c r="BK1383" i="3"/>
  <c r="AT1383" i="3"/>
  <c r="BS1383" i="3"/>
  <c r="AX1383" i="3"/>
  <c r="CA1383" i="3"/>
  <c r="BB1383" i="3"/>
  <c r="CI1383" i="3"/>
  <c r="BF1383" i="3"/>
  <c r="CQ1383" i="3"/>
  <c r="AP1384" i="3"/>
  <c r="BK1384" i="3"/>
  <c r="AT1384" i="3"/>
  <c r="BS1384" i="3"/>
  <c r="AX1384" i="3"/>
  <c r="CA1384" i="3"/>
  <c r="BB1384" i="3"/>
  <c r="CI1384" i="3"/>
  <c r="AP1385" i="3"/>
  <c r="BK1385" i="3"/>
  <c r="AT1385" i="3"/>
  <c r="BS1385" i="3"/>
  <c r="AX1385" i="3"/>
  <c r="CA1385" i="3"/>
  <c r="BF1385" i="3"/>
  <c r="CQ1385" i="3"/>
  <c r="AP1386" i="3"/>
  <c r="BK1386" i="3"/>
  <c r="AT1386" i="3"/>
  <c r="BS1386" i="3"/>
  <c r="BB1386" i="3"/>
  <c r="CI1386" i="3"/>
  <c r="BF1386" i="3"/>
  <c r="CQ1386" i="3"/>
  <c r="AP1387" i="3"/>
  <c r="BK1387" i="3"/>
  <c r="AX1387" i="3"/>
  <c r="CA1387" i="3"/>
  <c r="BB1387" i="3"/>
  <c r="CI1387" i="3"/>
  <c r="BF1387" i="3"/>
  <c r="CQ1387" i="3"/>
  <c r="AT1388" i="3"/>
  <c r="BS1388" i="3"/>
  <c r="AX1388" i="3"/>
  <c r="CA1388" i="3"/>
  <c r="BB1388" i="3"/>
  <c r="CI1388" i="3"/>
  <c r="AP1389" i="3"/>
  <c r="BK1389" i="3"/>
  <c r="AX1389" i="3"/>
  <c r="CA1389" i="3"/>
  <c r="BF1389" i="3"/>
  <c r="CQ1389" i="3"/>
  <c r="AT1390" i="3"/>
  <c r="BS1390" i="3"/>
  <c r="BB1390" i="3"/>
  <c r="CI1390" i="3"/>
  <c r="AT1391" i="3"/>
  <c r="BS1391" i="3"/>
  <c r="BB1391" i="3"/>
  <c r="CI1391" i="3"/>
  <c r="AP1393" i="3"/>
  <c r="BK1393" i="3"/>
  <c r="AX1393" i="3"/>
  <c r="CA1393" i="3"/>
  <c r="BF1393" i="3"/>
  <c r="CQ1393" i="3"/>
  <c r="AT1394" i="3"/>
  <c r="BS1394" i="3"/>
  <c r="BB1394" i="3"/>
  <c r="CI1394" i="3"/>
  <c r="AP1395" i="3"/>
  <c r="BK1395" i="3"/>
  <c r="AX1395" i="3"/>
  <c r="CA1395" i="3"/>
  <c r="BF1395" i="3"/>
  <c r="CQ1395" i="3"/>
  <c r="AT1397" i="3"/>
  <c r="BS1397" i="3"/>
  <c r="AX1397" i="3"/>
  <c r="CA1397" i="3"/>
  <c r="BK1398" i="3"/>
  <c r="CA1398" i="3"/>
  <c r="CQ1398" i="3"/>
  <c r="AR1387" i="3"/>
  <c r="BO1387" i="3"/>
  <c r="AV1387" i="3"/>
  <c r="BW1387" i="3"/>
  <c r="AZ1387" i="3"/>
  <c r="CE1387" i="3"/>
  <c r="BD1387" i="3"/>
  <c r="CM1387" i="3"/>
  <c r="BH1387" i="3"/>
  <c r="CU1387" i="3"/>
  <c r="AR1388" i="3"/>
  <c r="BO1388" i="3"/>
  <c r="AV1388" i="3"/>
  <c r="BW1388" i="3"/>
  <c r="AZ1388" i="3"/>
  <c r="CE1388" i="3"/>
  <c r="BD1388" i="3"/>
  <c r="CM1388" i="3"/>
  <c r="BH1388" i="3"/>
  <c r="CU1388" i="3"/>
  <c r="AR1389" i="3"/>
  <c r="BO1389" i="3"/>
  <c r="AV1389" i="3"/>
  <c r="BW1389" i="3"/>
  <c r="AZ1389" i="3"/>
  <c r="CE1389" i="3"/>
  <c r="BD1389" i="3"/>
  <c r="CM1389" i="3"/>
  <c r="BH1389" i="3"/>
  <c r="CU1389" i="3"/>
  <c r="AR1390" i="3"/>
  <c r="BO1390" i="3"/>
  <c r="AV1390" i="3"/>
  <c r="BW1390" i="3"/>
  <c r="AZ1390" i="3"/>
  <c r="CE1390" i="3"/>
  <c r="BD1390" i="3"/>
  <c r="CM1390" i="3"/>
  <c r="BH1390" i="3"/>
  <c r="CU1390" i="3"/>
  <c r="AR1391" i="3"/>
  <c r="BO1391" i="3"/>
  <c r="AV1391" i="3"/>
  <c r="BW1391" i="3"/>
  <c r="AZ1391" i="3"/>
  <c r="CE1391" i="3"/>
  <c r="BD1391" i="3"/>
  <c r="CM1391" i="3"/>
  <c r="BH1391" i="3"/>
  <c r="CU1391" i="3"/>
  <c r="AR1393" i="3"/>
  <c r="BO1393" i="3"/>
  <c r="AV1393" i="3"/>
  <c r="BW1393" i="3"/>
  <c r="AZ1393" i="3"/>
  <c r="CE1393" i="3"/>
  <c r="BD1393" i="3"/>
  <c r="CM1393" i="3"/>
  <c r="BH1393" i="3"/>
  <c r="CU1393" i="3"/>
  <c r="AR1394" i="3"/>
  <c r="BO1394" i="3"/>
  <c r="AV1394" i="3"/>
  <c r="BW1394" i="3"/>
  <c r="AZ1394" i="3"/>
  <c r="CE1394" i="3"/>
  <c r="BD1394" i="3"/>
  <c r="CM1394" i="3"/>
  <c r="BH1394" i="3"/>
  <c r="CU1394" i="3"/>
  <c r="AR1395" i="3"/>
  <c r="BO1395" i="3"/>
  <c r="AV1395" i="3"/>
  <c r="BW1395" i="3"/>
  <c r="AZ1395" i="3"/>
  <c r="CE1395" i="3"/>
  <c r="BD1395" i="3"/>
  <c r="CM1395" i="3"/>
  <c r="BH1395" i="3"/>
  <c r="CU1395" i="3"/>
  <c r="AR1397" i="3"/>
  <c r="BO1397" i="3"/>
  <c r="AV1397" i="3"/>
  <c r="BW1397" i="3"/>
  <c r="AZ1397" i="3"/>
  <c r="CE1397" i="3"/>
  <c r="BD1397" i="3"/>
  <c r="CM1397" i="3"/>
  <c r="BH1397" i="3"/>
  <c r="CU1397" i="3"/>
  <c r="BO1398" i="3"/>
  <c r="BW1398" i="3"/>
  <c r="CE1398" i="3"/>
  <c r="CM1398" i="3"/>
  <c r="CU1398" i="3"/>
  <c r="AP921" i="3"/>
  <c r="BK921" i="3"/>
  <c r="AT921" i="3"/>
  <c r="BS921" i="3"/>
  <c r="BF921" i="3"/>
  <c r="CQ921" i="3"/>
  <c r="AP922" i="3"/>
  <c r="BK922" i="3"/>
  <c r="BB922" i="3"/>
  <c r="CI922" i="3"/>
  <c r="BF922" i="3"/>
  <c r="CQ922" i="3"/>
  <c r="AX923" i="3"/>
  <c r="CA923" i="3"/>
  <c r="BB923" i="3"/>
  <c r="CI923" i="3"/>
  <c r="BF923" i="3"/>
  <c r="CQ923" i="3"/>
  <c r="AP924" i="3"/>
  <c r="BK924" i="3"/>
  <c r="AT924" i="3"/>
  <c r="BS924" i="3"/>
  <c r="AX924" i="3"/>
  <c r="CA924" i="3"/>
  <c r="BB924" i="3"/>
  <c r="CI924" i="3"/>
  <c r="BF924" i="3"/>
  <c r="CQ924" i="3"/>
  <c r="AP925" i="3"/>
  <c r="BK925" i="3"/>
  <c r="AT925" i="3"/>
  <c r="BS925" i="3"/>
  <c r="AX925" i="3"/>
  <c r="CA925" i="3"/>
  <c r="BB925" i="3"/>
  <c r="CI925" i="3"/>
  <c r="BF925" i="3"/>
  <c r="CQ925" i="3"/>
  <c r="AP926" i="3"/>
  <c r="BK926" i="3"/>
  <c r="AT926" i="3"/>
  <c r="BS926" i="3"/>
  <c r="AX926" i="3"/>
  <c r="CA926" i="3"/>
  <c r="BB926" i="3"/>
  <c r="CI926" i="3"/>
  <c r="BF926" i="3"/>
  <c r="CQ926" i="3"/>
  <c r="AP927" i="3"/>
  <c r="BK927" i="3"/>
  <c r="AT927" i="3"/>
  <c r="BS927" i="3"/>
  <c r="AX927" i="3"/>
  <c r="CA927" i="3"/>
  <c r="BB927" i="3"/>
  <c r="CI927" i="3"/>
  <c r="BF927" i="3"/>
  <c r="CQ927" i="3"/>
  <c r="AP928" i="3"/>
  <c r="BK928" i="3"/>
  <c r="AT928" i="3"/>
  <c r="BS928" i="3"/>
  <c r="AX928" i="3"/>
  <c r="CA928" i="3"/>
  <c r="BB928" i="3"/>
  <c r="CI928" i="3"/>
  <c r="BF928" i="3"/>
  <c r="CQ928" i="3"/>
  <c r="AP929" i="3"/>
  <c r="BK929" i="3"/>
  <c r="AT929" i="3"/>
  <c r="BS929" i="3"/>
  <c r="AX929" i="3"/>
  <c r="CA929" i="3"/>
  <c r="BB929" i="3"/>
  <c r="CI929" i="3"/>
  <c r="BF929" i="3"/>
  <c r="CQ929" i="3"/>
  <c r="AP930" i="3"/>
  <c r="BK930" i="3"/>
  <c r="AT930" i="3"/>
  <c r="BS930" i="3"/>
  <c r="AX930" i="3"/>
  <c r="CA930" i="3"/>
  <c r="BB930" i="3"/>
  <c r="CI930" i="3"/>
  <c r="BF930" i="3"/>
  <c r="CQ930" i="3"/>
  <c r="AP931" i="3"/>
  <c r="BK931" i="3"/>
  <c r="AT931" i="3"/>
  <c r="BS931" i="3"/>
  <c r="AX931" i="3"/>
  <c r="CA931" i="3"/>
  <c r="BB931" i="3"/>
  <c r="CI931" i="3"/>
  <c r="BF931" i="3"/>
  <c r="CQ931" i="3"/>
  <c r="AP932" i="3"/>
  <c r="BK932" i="3"/>
  <c r="AT932" i="3"/>
  <c r="BS932" i="3"/>
  <c r="AP933" i="3"/>
  <c r="BK933" i="3"/>
  <c r="AT933" i="3"/>
  <c r="BS933" i="3"/>
  <c r="AX933" i="3"/>
  <c r="CA933" i="3"/>
  <c r="BB933" i="3"/>
  <c r="CI933" i="3"/>
  <c r="BF933" i="3"/>
  <c r="CQ933" i="3"/>
  <c r="AP935" i="3"/>
  <c r="BK935" i="3"/>
  <c r="AT935" i="3"/>
  <c r="BS935" i="3"/>
  <c r="AX935" i="3"/>
  <c r="CA935" i="3"/>
  <c r="BB935" i="3"/>
  <c r="CI935" i="3"/>
  <c r="BF935" i="3"/>
  <c r="CQ935" i="3"/>
  <c r="AP937" i="3"/>
  <c r="BK937" i="3"/>
  <c r="AT937" i="3"/>
  <c r="BS937" i="3"/>
  <c r="AX937" i="3"/>
  <c r="CA937" i="3"/>
  <c r="BB937" i="3"/>
  <c r="CI937" i="3"/>
  <c r="BF937" i="3"/>
  <c r="CQ937" i="3"/>
  <c r="AP938" i="3"/>
  <c r="BK938" i="3"/>
  <c r="AT938" i="3"/>
  <c r="BS938" i="3"/>
  <c r="AX938" i="3"/>
  <c r="CA938" i="3"/>
  <c r="BB938" i="3"/>
  <c r="CI938" i="3"/>
  <c r="BF938" i="3"/>
  <c r="CQ938" i="3"/>
  <c r="AP939" i="3"/>
  <c r="BK939" i="3"/>
  <c r="AT939" i="3"/>
  <c r="BS939" i="3"/>
  <c r="AX939" i="3"/>
  <c r="CA939" i="3"/>
  <c r="BB939" i="3"/>
  <c r="CI939" i="3"/>
  <c r="BF939" i="3"/>
  <c r="CQ939" i="3"/>
  <c r="BK940" i="3"/>
  <c r="BS940" i="3"/>
  <c r="CA940" i="3"/>
  <c r="CI940" i="3"/>
  <c r="CQ940" i="3"/>
  <c r="AT1625" i="3"/>
  <c r="BS1625" i="3"/>
  <c r="BB1625" i="3"/>
  <c r="CI1625" i="3"/>
  <c r="AP1626" i="3"/>
  <c r="BK1626" i="3"/>
  <c r="BH1622" i="3"/>
  <c r="CU1622" i="3"/>
  <c r="AR1623" i="3"/>
  <c r="BO1623" i="3"/>
  <c r="AV1623" i="3"/>
  <c r="BW1623" i="3"/>
  <c r="AZ1623" i="3"/>
  <c r="CE1623" i="3"/>
  <c r="AX1626" i="3"/>
  <c r="CA1626" i="3"/>
  <c r="BD1623" i="3"/>
  <c r="CM1623" i="3"/>
  <c r="BH1623" i="3"/>
  <c r="CU1623" i="3"/>
  <c r="AR1624" i="3"/>
  <c r="BO1624" i="3"/>
  <c r="BF1626" i="3"/>
  <c r="CQ1626" i="3"/>
  <c r="AV1624" i="3"/>
  <c r="BW1624" i="3"/>
  <c r="AZ1624" i="3"/>
  <c r="CE1624" i="3"/>
  <c r="BD1624" i="3"/>
  <c r="CM1624" i="3"/>
  <c r="BH1624" i="3"/>
  <c r="CU1624" i="3"/>
  <c r="AM1590" i="4"/>
  <c r="AP1805" i="3"/>
  <c r="BM178" i="4"/>
  <c r="AW183" i="7"/>
  <c r="AP386" i="3"/>
  <c r="AP1416" i="3"/>
  <c r="AP1576" i="3"/>
  <c r="AP1759" i="3"/>
  <c r="AM1596" i="4"/>
  <c r="AP1725" i="3"/>
  <c r="BM98" i="4"/>
  <c r="AW103" i="7"/>
  <c r="AP266" i="3"/>
  <c r="AP351" i="3"/>
  <c r="AP391" i="3"/>
  <c r="AP960" i="3"/>
  <c r="AP1456" i="3"/>
  <c r="AM1585" i="4"/>
  <c r="AM1589" i="4"/>
  <c r="AM1586" i="4"/>
  <c r="AM1598" i="4"/>
  <c r="AM1602" i="4"/>
  <c r="AP406" i="3"/>
  <c r="BF266" i="3"/>
  <c r="AP446" i="3"/>
  <c r="AP291" i="3"/>
  <c r="AP331" i="3"/>
  <c r="BB271" i="3"/>
  <c r="AP371" i="3"/>
  <c r="BD271" i="3"/>
  <c r="AP411" i="3"/>
  <c r="BF271" i="3"/>
  <c r="AP451" i="3"/>
  <c r="AP1134" i="3"/>
  <c r="BH954" i="3"/>
  <c r="AP976" i="3"/>
  <c r="AZ956" i="3"/>
  <c r="AP1056" i="3"/>
  <c r="AP1018" i="3"/>
  <c r="BB958" i="3"/>
  <c r="AP1098" i="3"/>
  <c r="BF958" i="3"/>
  <c r="AP1436" i="3"/>
  <c r="AZ1416" i="3"/>
  <c r="AP1516" i="3"/>
  <c r="BD1416" i="3"/>
  <c r="AP1596" i="3"/>
  <c r="BH1416" i="3"/>
  <c r="AT1401" i="3"/>
  <c r="AV1401" i="3"/>
  <c r="BB1420" i="3"/>
  <c r="AR1626" i="3"/>
  <c r="BO1626" i="3"/>
  <c r="AV1626" i="3"/>
  <c r="BW1626" i="3"/>
  <c r="AZ1626" i="3"/>
  <c r="CE1626" i="3"/>
  <c r="BD1626" i="3"/>
  <c r="CM1626" i="3"/>
  <c r="BH1626" i="3"/>
  <c r="CU1626" i="3"/>
  <c r="AP1496" i="3"/>
  <c r="AP1645" i="3"/>
  <c r="BM18" i="4"/>
  <c r="AW23" i="7"/>
  <c r="AP1126" i="3"/>
  <c r="BD186" i="4"/>
  <c r="AN191" i="7"/>
  <c r="AP1050" i="3"/>
  <c r="BD110" i="4"/>
  <c r="AN115" i="7"/>
  <c r="AP1016" i="3"/>
  <c r="BB956" i="3"/>
  <c r="AP1096" i="3"/>
  <c r="BF956" i="3"/>
  <c r="AP1136" i="3"/>
  <c r="BH956" i="3"/>
  <c r="AP978" i="3"/>
  <c r="AZ958" i="3"/>
  <c r="AP1058" i="3"/>
  <c r="BD958" i="3"/>
  <c r="AP1138" i="3"/>
  <c r="BH958" i="3"/>
  <c r="AM915" i="4"/>
  <c r="AM1587" i="4"/>
  <c r="AM1591" i="4"/>
  <c r="AM900" i="4"/>
  <c r="AM902" i="4"/>
  <c r="AM904" i="4"/>
  <c r="AM906" i="4"/>
  <c r="AM908" i="4"/>
  <c r="AM909" i="4"/>
  <c r="AP1040" i="3"/>
  <c r="AP234" i="3"/>
  <c r="BK234" i="3"/>
  <c r="BL234" i="3"/>
  <c r="AX234" i="3"/>
  <c r="CA234" i="3"/>
  <c r="CB234" i="3"/>
  <c r="BB234" i="3"/>
  <c r="CI234" i="3"/>
  <c r="CJ234" i="3"/>
  <c r="BF234" i="3"/>
  <c r="CQ234" i="3"/>
  <c r="CR234" i="3"/>
  <c r="AX235" i="3"/>
  <c r="CA235" i="3"/>
  <c r="CB235" i="3"/>
  <c r="BB235" i="3"/>
  <c r="CI235" i="3"/>
  <c r="CJ235" i="3"/>
  <c r="AP236" i="3"/>
  <c r="BK236" i="3"/>
  <c r="BL236" i="3"/>
  <c r="AT236" i="3"/>
  <c r="BS236" i="3"/>
  <c r="BT236" i="3"/>
  <c r="AX236" i="3"/>
  <c r="CA236" i="3"/>
  <c r="CB236" i="3"/>
  <c r="AP237" i="3"/>
  <c r="BK237" i="3"/>
  <c r="BL237" i="3"/>
  <c r="AT237" i="3"/>
  <c r="BS237" i="3"/>
  <c r="BT237" i="3"/>
  <c r="BB237" i="3"/>
  <c r="CI237" i="3"/>
  <c r="CJ237" i="3"/>
  <c r="BF237" i="3"/>
  <c r="CQ237" i="3"/>
  <c r="CR237" i="3"/>
  <c r="AP238" i="3"/>
  <c r="BK238" i="3"/>
  <c r="BL238" i="3"/>
  <c r="BB238" i="3"/>
  <c r="CI238" i="3"/>
  <c r="CJ238" i="3"/>
  <c r="BF238" i="3"/>
  <c r="CQ238" i="3"/>
  <c r="CR238" i="3"/>
  <c r="AT239" i="3"/>
  <c r="BS239" i="3"/>
  <c r="BT239" i="3"/>
  <c r="AX239" i="3"/>
  <c r="CA239" i="3"/>
  <c r="CB239" i="3"/>
  <c r="BB239" i="3"/>
  <c r="CI239" i="3"/>
  <c r="CJ239" i="3"/>
  <c r="AT240" i="3"/>
  <c r="BS240" i="3"/>
  <c r="BT240" i="3"/>
  <c r="AX240" i="3"/>
  <c r="CA240" i="3"/>
  <c r="CB240" i="3"/>
  <c r="BF240" i="3"/>
  <c r="CQ240" i="3"/>
  <c r="CR240" i="3"/>
  <c r="AP241" i="3"/>
  <c r="BK241" i="3"/>
  <c r="BL241" i="3"/>
  <c r="AT241" i="3"/>
  <c r="BS241" i="3"/>
  <c r="BT241" i="3"/>
  <c r="BF241" i="3"/>
  <c r="CQ241" i="3"/>
  <c r="CR241" i="3"/>
  <c r="AP242" i="3"/>
  <c r="BK242" i="3"/>
  <c r="BL242" i="3"/>
  <c r="BB242" i="3"/>
  <c r="CI242" i="3"/>
  <c r="CJ242" i="3"/>
  <c r="BF242" i="3"/>
  <c r="CQ242" i="3"/>
  <c r="CR242" i="3"/>
  <c r="AX243" i="3"/>
  <c r="CA243" i="3"/>
  <c r="CB243" i="3"/>
  <c r="BB243" i="3"/>
  <c r="CI243" i="3"/>
  <c r="CJ243" i="3"/>
  <c r="AT244" i="3"/>
  <c r="BS244" i="3"/>
  <c r="BT244" i="3"/>
  <c r="AX244" i="3"/>
  <c r="CA244" i="3"/>
  <c r="CB244" i="3"/>
  <c r="AP246" i="3"/>
  <c r="BK246" i="3"/>
  <c r="BL246" i="3"/>
  <c r="AT246" i="3"/>
  <c r="BS246" i="3"/>
  <c r="BT246" i="3"/>
  <c r="BB246" i="3"/>
  <c r="CI246" i="3"/>
  <c r="CJ246" i="3"/>
  <c r="AT248" i="3"/>
  <c r="BS248" i="3"/>
  <c r="BT248" i="3"/>
  <c r="AX248" i="3"/>
  <c r="CA248" i="3"/>
  <c r="CB248" i="3"/>
  <c r="AP249" i="3"/>
  <c r="BK249" i="3"/>
  <c r="BL249" i="3"/>
  <c r="AT249" i="3"/>
  <c r="BS249" i="3"/>
  <c r="BT249" i="3"/>
  <c r="BF249" i="3"/>
  <c r="CQ249" i="3"/>
  <c r="CR249" i="3"/>
  <c r="AP250" i="3"/>
  <c r="BK250" i="3"/>
  <c r="BL250" i="3"/>
  <c r="BB250" i="3"/>
  <c r="CI250" i="3"/>
  <c r="CJ250" i="3"/>
  <c r="BF250" i="3"/>
  <c r="CQ250" i="3"/>
  <c r="CR250" i="3"/>
  <c r="AT252" i="3"/>
  <c r="BS252" i="3"/>
  <c r="BT252" i="3"/>
  <c r="AX252" i="3"/>
  <c r="CA252" i="3"/>
  <c r="CB252" i="3"/>
  <c r="AT463" i="3"/>
  <c r="BS463" i="3"/>
  <c r="AX463" i="3"/>
  <c r="CA463" i="3"/>
  <c r="AP464" i="3"/>
  <c r="BK464" i="3"/>
  <c r="AT464" i="3"/>
  <c r="BS464" i="3"/>
  <c r="BF464" i="3"/>
  <c r="CQ464" i="3"/>
  <c r="AP465" i="3"/>
  <c r="BK465" i="3"/>
  <c r="BB465" i="3"/>
  <c r="CI465" i="3"/>
  <c r="BF465" i="3"/>
  <c r="CQ465" i="3"/>
  <c r="AX466" i="3"/>
  <c r="CA466" i="3"/>
  <c r="BB466" i="3"/>
  <c r="CI466" i="3"/>
  <c r="AT467" i="3"/>
  <c r="BS467" i="3"/>
  <c r="AX467" i="3"/>
  <c r="CA467" i="3"/>
  <c r="AP468" i="3"/>
  <c r="BK468" i="3"/>
  <c r="AT468" i="3"/>
  <c r="BS468" i="3"/>
  <c r="BF468" i="3"/>
  <c r="CQ468" i="3"/>
  <c r="AP469" i="3"/>
  <c r="BK469" i="3"/>
  <c r="BB469" i="3"/>
  <c r="CI469" i="3"/>
  <c r="BF469" i="3"/>
  <c r="CQ469" i="3"/>
  <c r="AX470" i="3"/>
  <c r="CA470" i="3"/>
  <c r="BB470" i="3"/>
  <c r="CI470" i="3"/>
  <c r="AT471" i="3"/>
  <c r="BS471" i="3"/>
  <c r="AX471" i="3"/>
  <c r="CA471" i="3"/>
  <c r="AP472" i="3"/>
  <c r="BK472" i="3"/>
  <c r="AT472" i="3"/>
  <c r="BS472" i="3"/>
  <c r="BF472" i="3"/>
  <c r="CQ472" i="3"/>
  <c r="AP473" i="3"/>
  <c r="BK473" i="3"/>
  <c r="BB473" i="3"/>
  <c r="CI473" i="3"/>
  <c r="BF473" i="3"/>
  <c r="CQ473" i="3"/>
  <c r="AX474" i="3"/>
  <c r="CA474" i="3"/>
  <c r="BB474" i="3"/>
  <c r="CI474" i="3"/>
  <c r="AP475" i="3"/>
  <c r="BK475" i="3"/>
  <c r="AT475" i="3"/>
  <c r="BS475" i="3"/>
  <c r="BF475" i="3"/>
  <c r="CQ475" i="3"/>
  <c r="AX476" i="3"/>
  <c r="CA476" i="3"/>
  <c r="BB476" i="3"/>
  <c r="CI476" i="3"/>
  <c r="AT477" i="3"/>
  <c r="BS477" i="3"/>
  <c r="AX477" i="3"/>
  <c r="CA477" i="3"/>
  <c r="AP478" i="3"/>
  <c r="BK478" i="3"/>
  <c r="AT478" i="3"/>
  <c r="BS478" i="3"/>
  <c r="BF478" i="3"/>
  <c r="CQ478" i="3"/>
  <c r="AP479" i="3"/>
  <c r="BK479" i="3"/>
  <c r="BB479" i="3"/>
  <c r="CI479" i="3"/>
  <c r="BF479" i="3"/>
  <c r="CQ479" i="3"/>
  <c r="AX480" i="3"/>
  <c r="CA480" i="3"/>
  <c r="BB480" i="3"/>
  <c r="CI480" i="3"/>
  <c r="AT481" i="3"/>
  <c r="BS481" i="3"/>
  <c r="AX481" i="3"/>
  <c r="CA481" i="3"/>
  <c r="AP482" i="3"/>
  <c r="BK482" i="3"/>
  <c r="AT482" i="3"/>
  <c r="BS482" i="3"/>
  <c r="BF482" i="3"/>
  <c r="CQ482" i="3"/>
  <c r="AT692" i="3"/>
  <c r="BS692" i="3"/>
  <c r="AX692" i="3"/>
  <c r="CA692" i="3"/>
  <c r="AP693" i="3"/>
  <c r="BK693" i="3"/>
  <c r="AT693" i="3"/>
  <c r="BS693" i="3"/>
  <c r="BF693" i="3"/>
  <c r="CQ693" i="3"/>
  <c r="AP694" i="3"/>
  <c r="BK694" i="3"/>
  <c r="BB694" i="3"/>
  <c r="CI694" i="3"/>
  <c r="BF694" i="3"/>
  <c r="CQ694" i="3"/>
  <c r="AX695" i="3"/>
  <c r="CA695" i="3"/>
  <c r="BB695" i="3"/>
  <c r="CI695" i="3"/>
  <c r="AT696" i="3"/>
  <c r="BS696" i="3"/>
  <c r="AX696" i="3"/>
  <c r="CA696" i="3"/>
  <c r="AP697" i="3"/>
  <c r="BK697" i="3"/>
  <c r="AT697" i="3"/>
  <c r="BS697" i="3"/>
  <c r="BF697" i="3"/>
  <c r="CQ697" i="3"/>
  <c r="AP698" i="3"/>
  <c r="BK698" i="3"/>
  <c r="BB698" i="3"/>
  <c r="CI698" i="3"/>
  <c r="BF698" i="3"/>
  <c r="CQ698" i="3"/>
  <c r="AX699" i="3"/>
  <c r="CA699" i="3"/>
  <c r="BB699" i="3"/>
  <c r="CI699" i="3"/>
  <c r="AT700" i="3"/>
  <c r="BS700" i="3"/>
  <c r="AX700" i="3"/>
  <c r="CA700" i="3"/>
  <c r="AP701" i="3"/>
  <c r="BK701" i="3"/>
  <c r="AT701" i="3"/>
  <c r="BS701" i="3"/>
  <c r="BF701" i="3"/>
  <c r="CQ701" i="3"/>
  <c r="AP702" i="3"/>
  <c r="BK702" i="3"/>
  <c r="BB702" i="3"/>
  <c r="CI702" i="3"/>
  <c r="BF702" i="3"/>
  <c r="CQ702" i="3"/>
  <c r="AX703" i="3"/>
  <c r="CA703" i="3"/>
  <c r="BB703" i="3"/>
  <c r="CI703" i="3"/>
  <c r="AP704" i="3"/>
  <c r="BK704" i="3"/>
  <c r="AT704" i="3"/>
  <c r="BS704" i="3"/>
  <c r="BF704" i="3"/>
  <c r="CQ704" i="3"/>
  <c r="AP705" i="3"/>
  <c r="BK705" i="3"/>
  <c r="BB705" i="3"/>
  <c r="CI705" i="3"/>
  <c r="BF705" i="3"/>
  <c r="CQ705" i="3"/>
  <c r="AX706" i="3"/>
  <c r="CA706" i="3"/>
  <c r="BB706" i="3"/>
  <c r="CI706" i="3"/>
  <c r="AT707" i="3"/>
  <c r="BS707" i="3"/>
  <c r="AX707" i="3"/>
  <c r="CA707" i="3"/>
  <c r="AP708" i="3"/>
  <c r="BK708" i="3"/>
  <c r="AT708" i="3"/>
  <c r="BS708" i="3"/>
  <c r="BF708" i="3"/>
  <c r="CQ708" i="3"/>
  <c r="AP709" i="3"/>
  <c r="BK709" i="3"/>
  <c r="BB709" i="3"/>
  <c r="CI709" i="3"/>
  <c r="BF709" i="3"/>
  <c r="CQ709" i="3"/>
  <c r="AX710" i="3"/>
  <c r="CA710" i="3"/>
  <c r="BB710" i="3"/>
  <c r="CI710" i="3"/>
  <c r="BS711" i="3"/>
  <c r="CA711" i="3"/>
  <c r="AX921" i="3"/>
  <c r="CA921" i="3"/>
  <c r="BB921" i="3"/>
  <c r="CI921" i="3"/>
  <c r="AT922" i="3"/>
  <c r="BS922" i="3"/>
  <c r="AX922" i="3"/>
  <c r="CA922" i="3"/>
  <c r="AP923" i="3"/>
  <c r="BK923" i="3"/>
  <c r="AT923" i="3"/>
  <c r="BS923" i="3"/>
  <c r="BO1627" i="3"/>
  <c r="BW1627" i="3"/>
  <c r="CE1627" i="3"/>
  <c r="CM1627" i="3"/>
  <c r="AP5" i="3"/>
  <c r="AQ5" i="3"/>
  <c r="AQ27" i="3"/>
  <c r="BD24" i="3"/>
  <c r="BD22" i="3"/>
  <c r="BD20" i="3"/>
  <c r="AP182" i="3"/>
  <c r="BD17" i="3"/>
  <c r="BD15" i="3"/>
  <c r="BD13" i="3"/>
  <c r="BD11" i="3"/>
  <c r="AP173" i="3"/>
  <c r="BD9" i="3"/>
  <c r="BD7" i="3"/>
  <c r="BH23" i="3"/>
  <c r="AP225" i="3"/>
  <c r="BH21" i="3"/>
  <c r="AP223" i="3"/>
  <c r="BH19" i="3"/>
  <c r="BH13" i="3"/>
  <c r="CU13" i="3"/>
  <c r="CV13" i="3"/>
  <c r="BH11" i="3"/>
  <c r="AP213" i="3"/>
  <c r="BH9" i="3"/>
  <c r="AP211" i="3"/>
  <c r="BH7" i="3"/>
  <c r="BF5" i="3"/>
  <c r="BB24" i="3"/>
  <c r="AP166" i="3"/>
  <c r="AX24" i="3"/>
  <c r="AP126" i="3"/>
  <c r="AT24" i="3"/>
  <c r="AP24" i="3"/>
  <c r="BK24" i="3"/>
  <c r="AZ23" i="3"/>
  <c r="AP145" i="3"/>
  <c r="AV23" i="3"/>
  <c r="AP105" i="3"/>
  <c r="AR23" i="3"/>
  <c r="BB22" i="3"/>
  <c r="AX22" i="3"/>
  <c r="AP124" i="3"/>
  <c r="AT22" i="3"/>
  <c r="AP84" i="3"/>
  <c r="AP22" i="3"/>
  <c r="BK22" i="3"/>
  <c r="AZ21" i="3"/>
  <c r="AV21" i="3"/>
  <c r="AR21" i="3"/>
  <c r="AP63" i="3"/>
  <c r="BB20" i="3"/>
  <c r="AX20" i="3"/>
  <c r="AT20" i="3"/>
  <c r="AP20" i="3"/>
  <c r="BK20" i="3"/>
  <c r="AZ19" i="3"/>
  <c r="AV19" i="3"/>
  <c r="AR19" i="3"/>
  <c r="BB18" i="3"/>
  <c r="AP160" i="3"/>
  <c r="AX18" i="3"/>
  <c r="AT18" i="3"/>
  <c r="AP18" i="3"/>
  <c r="BK18" i="3"/>
  <c r="AZ17" i="3"/>
  <c r="AV17" i="3"/>
  <c r="AR17" i="3"/>
  <c r="BB16" i="3"/>
  <c r="AX16" i="3"/>
  <c r="AP118" i="3"/>
  <c r="AT16" i="3"/>
  <c r="AP16" i="3"/>
  <c r="BK16" i="3"/>
  <c r="AZ15" i="3"/>
  <c r="AP137" i="3"/>
  <c r="AV15" i="3"/>
  <c r="AP97" i="3"/>
  <c r="AR15" i="3"/>
  <c r="BB14" i="3"/>
  <c r="AX14" i="3"/>
  <c r="AT14" i="3"/>
  <c r="AP76" i="3"/>
  <c r="AP14" i="3"/>
  <c r="BK14" i="3"/>
  <c r="AZ13" i="3"/>
  <c r="AV13" i="3"/>
  <c r="AP95" i="3"/>
  <c r="AR13" i="3"/>
  <c r="AP55" i="3"/>
  <c r="BB12" i="3"/>
  <c r="AX12" i="3"/>
  <c r="AT12" i="3"/>
  <c r="AP74" i="3"/>
  <c r="AP12" i="3"/>
  <c r="BK12" i="3"/>
  <c r="AZ11" i="3"/>
  <c r="AV11" i="3"/>
  <c r="AP93" i="3"/>
  <c r="AR69" i="4"/>
  <c r="AB74" i="7"/>
  <c r="AR11" i="3"/>
  <c r="AP53" i="3"/>
  <c r="AR29" i="4"/>
  <c r="AB34" i="7"/>
  <c r="BB10" i="3"/>
  <c r="AP152" i="3"/>
  <c r="AX10" i="3"/>
  <c r="AT10" i="3"/>
  <c r="AP10" i="3"/>
  <c r="BK10" i="3"/>
  <c r="AZ9" i="3"/>
  <c r="AP131" i="3"/>
  <c r="AR107" i="4"/>
  <c r="AB112" i="7"/>
  <c r="BF24" i="3"/>
  <c r="BF20" i="3"/>
  <c r="BF15" i="3"/>
  <c r="AP197" i="3"/>
  <c r="BF11" i="3"/>
  <c r="AP193" i="3"/>
  <c r="BF7" i="3"/>
  <c r="BH22" i="3"/>
  <c r="BH10" i="3"/>
  <c r="AP212" i="3"/>
  <c r="BH8" i="3"/>
  <c r="AP210" i="3"/>
  <c r="BH6" i="3"/>
  <c r="AP208" i="3"/>
  <c r="AR184" i="4"/>
  <c r="AB189" i="7"/>
  <c r="AV9" i="3"/>
  <c r="AR9" i="3"/>
  <c r="AP51" i="3"/>
  <c r="AR27" i="4"/>
  <c r="AB32" i="7"/>
  <c r="BB8" i="3"/>
  <c r="AP150" i="3"/>
  <c r="BB5" i="3"/>
  <c r="AV24" i="3"/>
  <c r="AX23" i="3"/>
  <c r="AP23" i="3"/>
  <c r="BK23" i="3"/>
  <c r="AV22" i="3"/>
  <c r="BB21" i="3"/>
  <c r="AT21" i="3"/>
  <c r="AZ20" i="3"/>
  <c r="AP142" i="3"/>
  <c r="AR20" i="3"/>
  <c r="AX19" i="3"/>
  <c r="AP19" i="3"/>
  <c r="BK19" i="3"/>
  <c r="AV18" i="3"/>
  <c r="AP100" i="3"/>
  <c r="BB17" i="3"/>
  <c r="AT17" i="3"/>
  <c r="AZ16" i="3"/>
  <c r="AP138" i="3"/>
  <c r="AR16" i="3"/>
  <c r="AX15" i="3"/>
  <c r="AP15" i="3"/>
  <c r="BK15" i="3"/>
  <c r="AV14" i="3"/>
  <c r="BB13" i="3"/>
  <c r="AP155" i="3"/>
  <c r="AT13" i="3"/>
  <c r="AZ12" i="3"/>
  <c r="AR12" i="3"/>
  <c r="AP54" i="3"/>
  <c r="AX11" i="3"/>
  <c r="AP113" i="3"/>
  <c r="AR89" i="4"/>
  <c r="AB94" i="7"/>
  <c r="AP11" i="3"/>
  <c r="BK11" i="3"/>
  <c r="AV10" i="3"/>
  <c r="AP92" i="3"/>
  <c r="AR68" i="4"/>
  <c r="AB73" i="7"/>
  <c r="BB9" i="3"/>
  <c r="AT9" i="3"/>
  <c r="AP71" i="3"/>
  <c r="AR47" i="4"/>
  <c r="AB52" i="7"/>
  <c r="AZ8" i="3"/>
  <c r="AR8" i="3"/>
  <c r="AX7" i="3"/>
  <c r="AP7" i="3"/>
  <c r="BK7" i="3"/>
  <c r="AV6" i="3"/>
  <c r="AR24" i="3"/>
  <c r="BB23" i="3"/>
  <c r="AP165" i="3"/>
  <c r="AT23" i="3"/>
  <c r="AZ22" i="3"/>
  <c r="AR22" i="3"/>
  <c r="AP64" i="3"/>
  <c r="AX21" i="3"/>
  <c r="AP21" i="3"/>
  <c r="BK21" i="3"/>
  <c r="AV20" i="3"/>
  <c r="BB19" i="3"/>
  <c r="AP161" i="3"/>
  <c r="AT19" i="3"/>
  <c r="AP81" i="3"/>
  <c r="AZ18" i="3"/>
  <c r="AR18" i="3"/>
  <c r="AX17" i="3"/>
  <c r="AP119" i="3"/>
  <c r="AP17" i="3"/>
  <c r="BK17" i="3"/>
  <c r="AV16" i="3"/>
  <c r="BB15" i="3"/>
  <c r="AT15" i="3"/>
  <c r="AP77" i="3"/>
  <c r="AZ14" i="3"/>
  <c r="AP136" i="3"/>
  <c r="AR14" i="3"/>
  <c r="AX13" i="3"/>
  <c r="AP13" i="3"/>
  <c r="BK13" i="3"/>
  <c r="AV12" i="3"/>
  <c r="AP94" i="3"/>
  <c r="BB11" i="3"/>
  <c r="AT11" i="3"/>
  <c r="AZ10" i="3"/>
  <c r="AP132" i="3"/>
  <c r="AR108" i="4"/>
  <c r="AB113" i="7"/>
  <c r="AR10" i="3"/>
  <c r="AP52" i="3"/>
  <c r="AR28" i="4"/>
  <c r="AB33" i="7"/>
  <c r="AX9" i="3"/>
  <c r="AP9" i="3"/>
  <c r="BK9" i="3"/>
  <c r="AV8" i="3"/>
  <c r="AP90" i="3"/>
  <c r="AR66" i="4"/>
  <c r="AB71" i="7"/>
  <c r="BB7" i="3"/>
  <c r="AP149" i="3"/>
  <c r="AR125" i="4"/>
  <c r="AB130" i="7"/>
  <c r="AT7" i="3"/>
  <c r="AZ6" i="3"/>
  <c r="AR6" i="3"/>
  <c r="AP48" i="3"/>
  <c r="AR24" i="4"/>
  <c r="AB29" i="7"/>
  <c r="BF22" i="3"/>
  <c r="AP204" i="3"/>
  <c r="BF17" i="3"/>
  <c r="BF13" i="3"/>
  <c r="BF9" i="3"/>
  <c r="AP191" i="3"/>
  <c r="BH20" i="3"/>
  <c r="AP222" i="3"/>
  <c r="BH12" i="3"/>
  <c r="BF23" i="3"/>
  <c r="BF21" i="3"/>
  <c r="AP203" i="3"/>
  <c r="BF19" i="3"/>
  <c r="AP201" i="3"/>
  <c r="BF18" i="3"/>
  <c r="BF16" i="3"/>
  <c r="BF14" i="3"/>
  <c r="AP196" i="3"/>
  <c r="BF12" i="3"/>
  <c r="AP194" i="3"/>
  <c r="BF10" i="3"/>
  <c r="BF8" i="3"/>
  <c r="BF6" i="3"/>
  <c r="BH16" i="3"/>
  <c r="AP218" i="3"/>
  <c r="BH14" i="3"/>
  <c r="AP216" i="3"/>
  <c r="BH5" i="3"/>
  <c r="BD5" i="3"/>
  <c r="CM5" i="3"/>
  <c r="AR5" i="3"/>
  <c r="BO5" i="3"/>
  <c r="AS936" i="3"/>
  <c r="AX8" i="3"/>
  <c r="AT8" i="3"/>
  <c r="AP8" i="3"/>
  <c r="BK8" i="3"/>
  <c r="AZ7" i="3"/>
  <c r="AP129" i="3"/>
  <c r="AR105" i="4"/>
  <c r="AB110" i="7"/>
  <c r="AV7" i="3"/>
  <c r="AR7" i="3"/>
  <c r="BB6" i="3"/>
  <c r="AP148" i="3"/>
  <c r="AR124" i="4"/>
  <c r="AB129" i="7"/>
  <c r="AX6" i="3"/>
  <c r="AP108" i="3"/>
  <c r="AR84" i="4"/>
  <c r="AB89" i="7"/>
  <c r="AT6" i="3"/>
  <c r="AP6" i="3"/>
  <c r="BK6" i="3"/>
  <c r="BD23" i="3"/>
  <c r="AP185" i="3"/>
  <c r="BD21" i="3"/>
  <c r="AP183" i="3"/>
  <c r="BD18" i="3"/>
  <c r="BD16" i="3"/>
  <c r="BD14" i="3"/>
  <c r="AP176" i="3"/>
  <c r="BD12" i="3"/>
  <c r="AP174" i="3"/>
  <c r="BD10" i="3"/>
  <c r="AP172" i="3"/>
  <c r="BD8" i="3"/>
  <c r="BD6" i="3"/>
  <c r="AP168" i="3"/>
  <c r="AR144" i="4"/>
  <c r="AB149" i="7"/>
  <c r="BH17" i="3"/>
  <c r="AP219" i="3"/>
  <c r="BH15" i="3"/>
  <c r="BI936" i="3"/>
  <c r="AQ1138" i="3"/>
  <c r="AM914" i="4"/>
  <c r="AP1679" i="3"/>
  <c r="BM52" i="4"/>
  <c r="AW57" i="7"/>
  <c r="AM1593" i="4"/>
  <c r="AP1685" i="3"/>
  <c r="BM58" i="4"/>
  <c r="AW63" i="7"/>
  <c r="AM1599" i="4"/>
  <c r="BH24" i="3"/>
  <c r="AP226" i="3"/>
  <c r="AR202" i="4"/>
  <c r="AB207" i="7"/>
  <c r="BD19" i="3"/>
  <c r="BH18" i="3"/>
  <c r="AP220" i="3"/>
  <c r="AI121" i="4"/>
  <c r="AD118" i="4"/>
  <c r="AC119" i="4"/>
  <c r="AA122" i="4"/>
  <c r="AB121" i="4"/>
  <c r="AJ123" i="4"/>
  <c r="AJ106" i="4"/>
  <c r="AA106" i="4"/>
  <c r="AB105" i="4"/>
  <c r="AD102" i="4"/>
  <c r="AC103" i="4"/>
  <c r="AI106" i="4"/>
  <c r="AJ90" i="4"/>
  <c r="AA90" i="4"/>
  <c r="AB89" i="4"/>
  <c r="AD86" i="4"/>
  <c r="AC87" i="4"/>
  <c r="AI90" i="4"/>
  <c r="AE70" i="4"/>
  <c r="AD71" i="4"/>
  <c r="AJ74" i="4"/>
  <c r="AI74" i="4"/>
  <c r="AC73" i="4"/>
  <c r="AB73" i="4"/>
  <c r="AA74" i="4"/>
  <c r="AD54" i="4"/>
  <c r="AC55" i="4"/>
  <c r="AC56" i="4"/>
  <c r="AC57" i="4"/>
  <c r="AC58" i="4"/>
  <c r="AC59" i="4"/>
  <c r="AC60" i="4"/>
  <c r="AC61" i="4"/>
  <c r="AC62" i="4"/>
  <c r="AC63" i="4"/>
  <c r="AD38" i="4"/>
  <c r="AC39" i="4"/>
  <c r="AC40" i="4"/>
  <c r="AC41" i="4"/>
  <c r="AC42" i="4"/>
  <c r="AC43" i="4"/>
  <c r="AC44" i="4"/>
  <c r="AC45" i="4"/>
  <c r="AC46" i="4"/>
  <c r="AC47" i="4"/>
  <c r="AA26" i="4"/>
  <c r="AJ26" i="4"/>
  <c r="AI26" i="4"/>
  <c r="AB25" i="4"/>
  <c r="AD22" i="4"/>
  <c r="AC23" i="4"/>
  <c r="BA936" i="3"/>
  <c r="AQ1058" i="3"/>
  <c r="BC249" i="3"/>
  <c r="AP1630" i="3"/>
  <c r="BM3" i="4"/>
  <c r="AW8" i="7"/>
  <c r="AQ1608" i="3"/>
  <c r="AQ1630" i="3"/>
  <c r="AP1670" i="3"/>
  <c r="BM43" i="4"/>
  <c r="AW48" i="7"/>
  <c r="AU1608" i="3"/>
  <c r="AQ1670" i="3"/>
  <c r="AP1750" i="3"/>
  <c r="BM123" i="4"/>
  <c r="AW128" i="7"/>
  <c r="BC1608" i="3"/>
  <c r="AQ1750" i="3"/>
  <c r="AP1790" i="3"/>
  <c r="BG1608" i="3"/>
  <c r="AQ1790" i="3"/>
  <c r="AP1631" i="3"/>
  <c r="BM4" i="4"/>
  <c r="AW9" i="7"/>
  <c r="AQ1609" i="3"/>
  <c r="AQ1631" i="3"/>
  <c r="AP1671" i="3"/>
  <c r="BM44" i="4"/>
  <c r="AW49" i="7"/>
  <c r="AU1609" i="3"/>
  <c r="AQ1671" i="3"/>
  <c r="AP1711" i="3"/>
  <c r="BM84" i="4"/>
  <c r="AW89" i="7"/>
  <c r="AY1609" i="3"/>
  <c r="AQ1711" i="3"/>
  <c r="AP1791" i="3"/>
  <c r="BG1609" i="3"/>
  <c r="AQ1791" i="3"/>
  <c r="AP1632" i="3"/>
  <c r="BM5" i="4"/>
  <c r="AW10" i="7"/>
  <c r="AQ1610" i="3"/>
  <c r="AQ1632" i="3"/>
  <c r="AP1672" i="3"/>
  <c r="BM45" i="4"/>
  <c r="AW50" i="7"/>
  <c r="AU1610" i="3"/>
  <c r="AQ1672" i="3"/>
  <c r="AP1712" i="3"/>
  <c r="BM85" i="4"/>
  <c r="AW90" i="7"/>
  <c r="AY1610" i="3"/>
  <c r="AQ1712" i="3"/>
  <c r="BC1610" i="3"/>
  <c r="AQ1752" i="3"/>
  <c r="AP1792" i="3"/>
  <c r="BG1610" i="3"/>
  <c r="AQ1792" i="3"/>
  <c r="AP1633" i="3"/>
  <c r="BM6" i="4"/>
  <c r="AW11" i="7"/>
  <c r="AQ1611" i="3"/>
  <c r="AQ1633" i="3"/>
  <c r="AP1673" i="3"/>
  <c r="BM46" i="4"/>
  <c r="AW51" i="7"/>
  <c r="AU1611" i="3"/>
  <c r="AQ1673" i="3"/>
  <c r="AP1713" i="3"/>
  <c r="BM86" i="4"/>
  <c r="AW91" i="7"/>
  <c r="AY1611" i="3"/>
  <c r="AQ1713" i="3"/>
  <c r="AP1793" i="3"/>
  <c r="BG1611" i="3"/>
  <c r="AQ1793" i="3"/>
  <c r="AP1634" i="3"/>
  <c r="BM7" i="4"/>
  <c r="AW12" i="7"/>
  <c r="AQ1612" i="3"/>
  <c r="AQ1634" i="3"/>
  <c r="AP1674" i="3"/>
  <c r="BM47" i="4"/>
  <c r="AW52" i="7"/>
  <c r="AU1612" i="3"/>
  <c r="AQ1674" i="3"/>
  <c r="AP1714" i="3"/>
  <c r="BM87" i="4"/>
  <c r="AW92" i="7"/>
  <c r="AY1612" i="3"/>
  <c r="AQ1714" i="3"/>
  <c r="AP1754" i="3"/>
  <c r="BM127" i="4"/>
  <c r="AW132" i="7"/>
  <c r="BC1612" i="3"/>
  <c r="AQ1754" i="3"/>
  <c r="AP1635" i="3"/>
  <c r="BM8" i="4"/>
  <c r="AW13" i="7"/>
  <c r="AQ1613" i="3"/>
  <c r="AQ1635" i="3"/>
  <c r="AP1675" i="3"/>
  <c r="BM48" i="4"/>
  <c r="AW53" i="7"/>
  <c r="AU1613" i="3"/>
  <c r="AQ1675" i="3"/>
  <c r="AP1715" i="3"/>
  <c r="BM88" i="4"/>
  <c r="AW93" i="7"/>
  <c r="AY1613" i="3"/>
  <c r="AQ1715" i="3"/>
  <c r="AP1755" i="3"/>
  <c r="BM128" i="4"/>
  <c r="AW133" i="7"/>
  <c r="BC1613" i="3"/>
  <c r="AQ1755" i="3"/>
  <c r="BG1613" i="3"/>
  <c r="AQ1795" i="3"/>
  <c r="AP1636" i="3"/>
  <c r="BM9" i="4"/>
  <c r="AW14" i="7"/>
  <c r="AQ1614" i="3"/>
  <c r="AQ1636" i="3"/>
  <c r="AP1676" i="3"/>
  <c r="BM49" i="4"/>
  <c r="AW54" i="7"/>
  <c r="AU1614" i="3"/>
  <c r="AQ1676" i="3"/>
  <c r="AP1716" i="3"/>
  <c r="AY1614" i="3"/>
  <c r="AQ1716" i="3"/>
  <c r="AP1756" i="3"/>
  <c r="BM129" i="4"/>
  <c r="AW134" i="7"/>
  <c r="BC1614" i="3"/>
  <c r="AQ1756" i="3"/>
  <c r="AP1637" i="3"/>
  <c r="BM10" i="4"/>
  <c r="AW15" i="7"/>
  <c r="AQ1615" i="3"/>
  <c r="AQ1637" i="3"/>
  <c r="AP1677" i="3"/>
  <c r="BM50" i="4"/>
  <c r="AW55" i="7"/>
  <c r="AU1615" i="3"/>
  <c r="AQ1677" i="3"/>
  <c r="AP1717" i="3"/>
  <c r="AY1615" i="3"/>
  <c r="AQ1717" i="3"/>
  <c r="AP1757" i="3"/>
  <c r="BM130" i="4"/>
  <c r="AW135" i="7"/>
  <c r="BC1615" i="3"/>
  <c r="AQ1757" i="3"/>
  <c r="AP1797" i="3"/>
  <c r="BG1615" i="3"/>
  <c r="AQ1797" i="3"/>
  <c r="AP1638" i="3"/>
  <c r="BM11" i="4"/>
  <c r="AW16" i="7"/>
  <c r="AQ1616" i="3"/>
  <c r="AQ1638" i="3"/>
  <c r="AU1616" i="3"/>
  <c r="AQ1678" i="3"/>
  <c r="AP1718" i="3"/>
  <c r="AY1616" i="3"/>
  <c r="AQ1718" i="3"/>
  <c r="AP1758" i="3"/>
  <c r="BC1616" i="3"/>
  <c r="AQ1758" i="3"/>
  <c r="AP1798" i="3"/>
  <c r="BG1616" i="3"/>
  <c r="AQ1798" i="3"/>
  <c r="AP1646" i="3"/>
  <c r="AQ1624" i="3"/>
  <c r="AQ1646" i="3"/>
  <c r="AP1806" i="3"/>
  <c r="BG1624" i="3"/>
  <c r="AQ1806" i="3"/>
  <c r="AP1662" i="3"/>
  <c r="AS1620" i="3"/>
  <c r="AQ1620" i="3"/>
  <c r="AQ1642" i="3"/>
  <c r="AP1642" i="3"/>
  <c r="BM15" i="4"/>
  <c r="AW20" i="7"/>
  <c r="AP1682" i="3"/>
  <c r="BM55" i="4"/>
  <c r="AW60" i="7"/>
  <c r="AU1620" i="3"/>
  <c r="AQ1682" i="3"/>
  <c r="AP1722" i="3"/>
  <c r="BM95" i="4"/>
  <c r="AW100" i="7"/>
  <c r="AY1620" i="3"/>
  <c r="AQ1722" i="3"/>
  <c r="AP1762" i="3"/>
  <c r="BM135" i="4"/>
  <c r="AW140" i="7"/>
  <c r="BC1620" i="3"/>
  <c r="AQ1762" i="3"/>
  <c r="AP1802" i="3"/>
  <c r="BM175" i="4"/>
  <c r="AW180" i="7"/>
  <c r="BG1620" i="3"/>
  <c r="AQ1802" i="3"/>
  <c r="AP1708" i="3"/>
  <c r="AP1748" i="3"/>
  <c r="BD1648" i="3"/>
  <c r="BA1626" i="3"/>
  <c r="AQ1748" i="3"/>
  <c r="AP1742" i="3"/>
  <c r="BM115" i="4"/>
  <c r="AW120" i="7"/>
  <c r="BA1620" i="3"/>
  <c r="AQ1742" i="3"/>
  <c r="AP1822" i="3"/>
  <c r="BI1620" i="3"/>
  <c r="AQ1822" i="3"/>
  <c r="AP1650" i="3"/>
  <c r="BM23" i="4"/>
  <c r="AW28" i="7"/>
  <c r="AP1690" i="3"/>
  <c r="BM63" i="4"/>
  <c r="AW68" i="7"/>
  <c r="AW1608" i="3"/>
  <c r="AQ1690" i="3"/>
  <c r="AP1730" i="3"/>
  <c r="BM103" i="4"/>
  <c r="AW108" i="7"/>
  <c r="BA1608" i="3"/>
  <c r="AQ1730" i="3"/>
  <c r="AP1770" i="3"/>
  <c r="BM143" i="4"/>
  <c r="AW148" i="7"/>
  <c r="BE1608" i="3"/>
  <c r="AQ1770" i="3"/>
  <c r="AP1810" i="3"/>
  <c r="BM183" i="4"/>
  <c r="AW188" i="7"/>
  <c r="AP1651" i="3"/>
  <c r="BM24" i="4"/>
  <c r="AW29" i="7"/>
  <c r="AS1609" i="3"/>
  <c r="AP1691" i="3"/>
  <c r="BM64" i="4"/>
  <c r="AW69" i="7"/>
  <c r="AW1609" i="3"/>
  <c r="AQ1691" i="3"/>
  <c r="AP1731" i="3"/>
  <c r="BM104" i="4"/>
  <c r="AW109" i="7"/>
  <c r="BA1609" i="3"/>
  <c r="AQ1731" i="3"/>
  <c r="AP1771" i="3"/>
  <c r="BM144" i="4"/>
  <c r="AW149" i="7"/>
  <c r="AP1811" i="3"/>
  <c r="BM184" i="4"/>
  <c r="AW189" i="7"/>
  <c r="BI1609" i="3"/>
  <c r="AQ1811" i="3"/>
  <c r="AP1652" i="3"/>
  <c r="BM25" i="4"/>
  <c r="AW30" i="7"/>
  <c r="AS1610" i="3"/>
  <c r="AP1692" i="3"/>
  <c r="BM65" i="4"/>
  <c r="AW70" i="7"/>
  <c r="AW1610" i="3"/>
  <c r="AQ1692" i="3"/>
  <c r="AP1732" i="3"/>
  <c r="BM105" i="4"/>
  <c r="AW110" i="7"/>
  <c r="AP1772" i="3"/>
  <c r="BM145" i="4"/>
  <c r="AW150" i="7"/>
  <c r="BE1610" i="3"/>
  <c r="AQ1772" i="3"/>
  <c r="AP1812" i="3"/>
  <c r="BM185" i="4"/>
  <c r="AW190" i="7"/>
  <c r="BI1610" i="3"/>
  <c r="AQ1812" i="3"/>
  <c r="AP1653" i="3"/>
  <c r="BM26" i="4"/>
  <c r="AW31" i="7"/>
  <c r="AS1611" i="3"/>
  <c r="AP1693" i="3"/>
  <c r="BM66" i="4"/>
  <c r="AW71" i="7"/>
  <c r="AP1733" i="3"/>
  <c r="BM106" i="4"/>
  <c r="AW111" i="7"/>
  <c r="BA1611" i="3"/>
  <c r="AQ1733" i="3"/>
  <c r="AP1773" i="3"/>
  <c r="BM146" i="4"/>
  <c r="AW151" i="7"/>
  <c r="BE1611" i="3"/>
  <c r="AQ1773" i="3"/>
  <c r="AP1813" i="3"/>
  <c r="BM186" i="4"/>
  <c r="AW191" i="7"/>
  <c r="BI1611" i="3"/>
  <c r="AQ1813" i="3"/>
  <c r="AP1654" i="3"/>
  <c r="BM27" i="4"/>
  <c r="AW32" i="7"/>
  <c r="AP1694" i="3"/>
  <c r="BM67" i="4"/>
  <c r="AW72" i="7"/>
  <c r="AW1612" i="3"/>
  <c r="AQ1694" i="3"/>
  <c r="AP1734" i="3"/>
  <c r="BM107" i="4"/>
  <c r="AW112" i="7"/>
  <c r="BA1612" i="3"/>
  <c r="AQ1734" i="3"/>
  <c r="AP1774" i="3"/>
  <c r="BM147" i="4"/>
  <c r="AW152" i="7"/>
  <c r="BE1612" i="3"/>
  <c r="AQ1774" i="3"/>
  <c r="AP1814" i="3"/>
  <c r="BM187" i="4"/>
  <c r="AW192" i="7"/>
  <c r="AP1655" i="3"/>
  <c r="BM28" i="4"/>
  <c r="AW33" i="7"/>
  <c r="AS1613" i="3"/>
  <c r="AP1695" i="3"/>
  <c r="BM68" i="4"/>
  <c r="AW73" i="7"/>
  <c r="AW1613" i="3"/>
  <c r="AQ1695" i="3"/>
  <c r="AP1735" i="3"/>
  <c r="BM108" i="4"/>
  <c r="AW113" i="7"/>
  <c r="BA1613" i="3"/>
  <c r="AQ1735" i="3"/>
  <c r="AP1775" i="3"/>
  <c r="BM148" i="4"/>
  <c r="AW153" i="7"/>
  <c r="AP1815" i="3"/>
  <c r="BM188" i="4"/>
  <c r="AW193" i="7"/>
  <c r="BI1613" i="3"/>
  <c r="AQ1815" i="3"/>
  <c r="AP1656" i="3"/>
  <c r="BM29" i="4"/>
  <c r="AW34" i="7"/>
  <c r="AS1614" i="3"/>
  <c r="AP1696" i="3"/>
  <c r="BM69" i="4"/>
  <c r="AW74" i="7"/>
  <c r="AW1614" i="3"/>
  <c r="AQ1696" i="3"/>
  <c r="AP1736" i="3"/>
  <c r="BM109" i="4"/>
  <c r="AW114" i="7"/>
  <c r="AP1776" i="3"/>
  <c r="BM149" i="4"/>
  <c r="AW154" i="7"/>
  <c r="BE1614" i="3"/>
  <c r="AQ1776" i="3"/>
  <c r="AP1816" i="3"/>
  <c r="BM189" i="4"/>
  <c r="AW194" i="7"/>
  <c r="BI1614" i="3"/>
  <c r="AQ1816" i="3"/>
  <c r="AP1657" i="3"/>
  <c r="BM30" i="4"/>
  <c r="AW35" i="7"/>
  <c r="AS1615" i="3"/>
  <c r="AP1697" i="3"/>
  <c r="BM70" i="4"/>
  <c r="AW75" i="7"/>
  <c r="AP1737" i="3"/>
  <c r="BM110" i="4"/>
  <c r="AW115" i="7"/>
  <c r="BA1615" i="3"/>
  <c r="AQ1737" i="3"/>
  <c r="AP1777" i="3"/>
  <c r="BM150" i="4"/>
  <c r="AW155" i="7"/>
  <c r="BE1615" i="3"/>
  <c r="AQ1777" i="3"/>
  <c r="AP1817" i="3"/>
  <c r="BM190" i="4"/>
  <c r="AW195" i="7"/>
  <c r="BI1615" i="3"/>
  <c r="AQ1817" i="3"/>
  <c r="AP1658" i="3"/>
  <c r="BM31" i="4"/>
  <c r="AW36" i="7"/>
  <c r="AS1616" i="3"/>
  <c r="AP1738" i="3"/>
  <c r="BM111" i="4"/>
  <c r="AW116" i="7"/>
  <c r="BA1616" i="3"/>
  <c r="AQ1738" i="3"/>
  <c r="AP1778" i="3"/>
  <c r="BM151" i="4"/>
  <c r="AW156" i="7"/>
  <c r="BE1616" i="3"/>
  <c r="AQ1778" i="3"/>
  <c r="AP1818" i="3"/>
  <c r="BM191" i="4"/>
  <c r="AW196" i="7"/>
  <c r="BI1616" i="3"/>
  <c r="AQ1818" i="3"/>
  <c r="AP1744" i="3"/>
  <c r="AY1617" i="3"/>
  <c r="AQ1719" i="3"/>
  <c r="AR1618" i="3"/>
  <c r="BO1618" i="3"/>
  <c r="AV1618" i="3"/>
  <c r="BW1618" i="3"/>
  <c r="AZ1618" i="3"/>
  <c r="CE1618" i="3"/>
  <c r="BD1618" i="3"/>
  <c r="CM1618" i="3"/>
  <c r="BH1618" i="3"/>
  <c r="CU1618" i="3"/>
  <c r="AP1619" i="3"/>
  <c r="BK1619" i="3"/>
  <c r="AT1619" i="3"/>
  <c r="BS1619" i="3"/>
  <c r="AX1619" i="3"/>
  <c r="CA1619" i="3"/>
  <c r="BB1619" i="3"/>
  <c r="CI1619" i="3"/>
  <c r="BF1619" i="3"/>
  <c r="CQ1619" i="3"/>
  <c r="AR1621" i="3"/>
  <c r="BO1621" i="3"/>
  <c r="AV1621" i="3"/>
  <c r="BW1621" i="3"/>
  <c r="AZ1621" i="3"/>
  <c r="CE1621" i="3"/>
  <c r="BD1621" i="3"/>
  <c r="CM1621" i="3"/>
  <c r="BH1621" i="3"/>
  <c r="CU1621" i="3"/>
  <c r="AU1623" i="3"/>
  <c r="AQ1685" i="3"/>
  <c r="AR1625" i="3"/>
  <c r="BO1625" i="3"/>
  <c r="AV1625" i="3"/>
  <c r="BW1625" i="3"/>
  <c r="AZ1625" i="3"/>
  <c r="CE1625" i="3"/>
  <c r="BD1625" i="3"/>
  <c r="CM1625" i="3"/>
  <c r="BH1625" i="3"/>
  <c r="CU1625" i="3"/>
  <c r="BK1627" i="3"/>
  <c r="BS1627" i="3"/>
  <c r="CA1627" i="3"/>
  <c r="CI1627" i="3"/>
  <c r="CQ1627" i="3"/>
  <c r="AV1617" i="3"/>
  <c r="BW1617" i="3"/>
  <c r="AZ1617" i="3"/>
  <c r="CE1617" i="3"/>
  <c r="BD1617" i="3"/>
  <c r="CM1617" i="3"/>
  <c r="BH1617" i="3"/>
  <c r="CU1617" i="3"/>
  <c r="AP1784" i="3"/>
  <c r="BE1622" i="3"/>
  <c r="AQ1784" i="3"/>
  <c r="AS1623" i="3"/>
  <c r="AP1705" i="3"/>
  <c r="AW1623" i="3"/>
  <c r="AQ1705" i="3"/>
  <c r="AP1745" i="3"/>
  <c r="BA1623" i="3"/>
  <c r="AQ1745" i="3"/>
  <c r="AP1825" i="3"/>
  <c r="BI1623" i="3"/>
  <c r="AQ1825" i="3"/>
  <c r="AY1623" i="3"/>
  <c r="AQ1725" i="3"/>
  <c r="AP1686" i="3"/>
  <c r="AU1624" i="3"/>
  <c r="AQ1686" i="3"/>
  <c r="AS1633" i="3"/>
  <c r="AU1617" i="3"/>
  <c r="AQ1679" i="3"/>
  <c r="BC1617" i="3"/>
  <c r="AQ1759" i="3"/>
  <c r="AP1618" i="3"/>
  <c r="BK1618" i="3"/>
  <c r="AT1618" i="3"/>
  <c r="BS1618" i="3"/>
  <c r="AX1618" i="3"/>
  <c r="CA1618" i="3"/>
  <c r="BB1618" i="3"/>
  <c r="CI1618" i="3"/>
  <c r="BF1618" i="3"/>
  <c r="CQ1618" i="3"/>
  <c r="AR1619" i="3"/>
  <c r="BO1619" i="3"/>
  <c r="AV1619" i="3"/>
  <c r="BW1619" i="3"/>
  <c r="AZ1619" i="3"/>
  <c r="CE1619" i="3"/>
  <c r="BD1619" i="3"/>
  <c r="CM1619" i="3"/>
  <c r="BH1619" i="3"/>
  <c r="CU1619" i="3"/>
  <c r="AP1702" i="3"/>
  <c r="BM75" i="4"/>
  <c r="AW80" i="7"/>
  <c r="AW1620" i="3"/>
  <c r="AQ1702" i="3"/>
  <c r="AP1782" i="3"/>
  <c r="AP1621" i="3"/>
  <c r="BK1621" i="3"/>
  <c r="BL1621" i="3"/>
  <c r="BM1621" i="3"/>
  <c r="AT1621" i="3"/>
  <c r="BS1621" i="3"/>
  <c r="AX1621" i="3"/>
  <c r="CA1621" i="3"/>
  <c r="CB1621" i="3"/>
  <c r="CC1621" i="3"/>
  <c r="BB1621" i="3"/>
  <c r="CI1621" i="3"/>
  <c r="BF1621" i="3"/>
  <c r="CQ1621" i="3"/>
  <c r="AQ1622" i="3"/>
  <c r="AQ1644" i="3"/>
  <c r="AP1684" i="3"/>
  <c r="BM57" i="4"/>
  <c r="AW62" i="7"/>
  <c r="AU1622" i="3"/>
  <c r="AQ1684" i="3"/>
  <c r="AP1724" i="3"/>
  <c r="BM97" i="4"/>
  <c r="AW102" i="7"/>
  <c r="AY1622" i="3"/>
  <c r="AQ1724" i="3"/>
  <c r="AP1764" i="3"/>
  <c r="BM137" i="4"/>
  <c r="AW142" i="7"/>
  <c r="BC1622" i="3"/>
  <c r="AQ1764" i="3"/>
  <c r="AP1804" i="3"/>
  <c r="BM177" i="4"/>
  <c r="AW182" i="7"/>
  <c r="BG1622" i="3"/>
  <c r="AQ1804" i="3"/>
  <c r="AP1664" i="3"/>
  <c r="AS1622" i="3"/>
  <c r="AP1824" i="3"/>
  <c r="BI1622" i="3"/>
  <c r="AQ1824" i="3"/>
  <c r="AP1666" i="3"/>
  <c r="AZ1646" i="3"/>
  <c r="AS1624" i="3"/>
  <c r="AP1706" i="3"/>
  <c r="AP1746" i="3"/>
  <c r="BD1646" i="3"/>
  <c r="BA1624" i="3"/>
  <c r="AQ1746" i="3"/>
  <c r="AP1786" i="3"/>
  <c r="BE1624" i="3"/>
  <c r="AQ1786" i="3"/>
  <c r="AP1826" i="3"/>
  <c r="BH1646" i="3"/>
  <c r="BI1624" i="3"/>
  <c r="AQ1826" i="3"/>
  <c r="AP1726" i="3"/>
  <c r="AY1624" i="3"/>
  <c r="AQ1726" i="3"/>
  <c r="AQ1625" i="3"/>
  <c r="AQ1647" i="3"/>
  <c r="AP1647" i="3"/>
  <c r="AP1687" i="3"/>
  <c r="AP1727" i="3"/>
  <c r="AY1625" i="3"/>
  <c r="AQ1727" i="3"/>
  <c r="AP1767" i="3"/>
  <c r="BC1625" i="3"/>
  <c r="AQ1767" i="3"/>
  <c r="AP1807" i="3"/>
  <c r="BG1625" i="3"/>
  <c r="AQ1807" i="3"/>
  <c r="AS1627" i="3"/>
  <c r="AT1630" i="3"/>
  <c r="AV1630" i="3"/>
  <c r="BB1649" i="3"/>
  <c r="AW1627" i="3"/>
  <c r="AQ1709" i="3"/>
  <c r="BD1649" i="3"/>
  <c r="BE1627" i="3"/>
  <c r="AQ1789" i="3"/>
  <c r="BI1627" i="3"/>
  <c r="AQ1829" i="3"/>
  <c r="AQ1617" i="3"/>
  <c r="AQ1639" i="3"/>
  <c r="AP1704" i="3"/>
  <c r="AW1622" i="3"/>
  <c r="AQ1704" i="3"/>
  <c r="AQ1623" i="3"/>
  <c r="AQ1645" i="3"/>
  <c r="BG1623" i="3"/>
  <c r="AQ1805" i="3"/>
  <c r="AP1766" i="3"/>
  <c r="BC1624" i="3"/>
  <c r="AQ1766" i="3"/>
  <c r="AP1648" i="3"/>
  <c r="AQ1626" i="3"/>
  <c r="AQ1648" i="3"/>
  <c r="AP1688" i="3"/>
  <c r="AU1626" i="3"/>
  <c r="AQ1688" i="3"/>
  <c r="AP1728" i="3"/>
  <c r="AY1626" i="3"/>
  <c r="AQ1728" i="3"/>
  <c r="AP1768" i="3"/>
  <c r="BC1626" i="3"/>
  <c r="AQ1768" i="3"/>
  <c r="AP1808" i="3"/>
  <c r="BG1626" i="3"/>
  <c r="AQ1808" i="3"/>
  <c r="AP1668" i="3"/>
  <c r="AS1626" i="3"/>
  <c r="AP1828" i="3"/>
  <c r="BH1648" i="3"/>
  <c r="BI1626" i="3"/>
  <c r="AQ1828" i="3"/>
  <c r="AU1730" i="3"/>
  <c r="AP1442" i="3"/>
  <c r="BJ44" i="4"/>
  <c r="AT49" i="7"/>
  <c r="AU1380" i="3"/>
  <c r="AQ1442" i="3"/>
  <c r="BC1380" i="3"/>
  <c r="AQ1522" i="3"/>
  <c r="AP1484" i="3"/>
  <c r="BJ86" i="4"/>
  <c r="AT91" i="7"/>
  <c r="AP1524" i="3"/>
  <c r="BJ126" i="4"/>
  <c r="AT131" i="7"/>
  <c r="BC1382" i="3"/>
  <c r="AQ1524" i="3"/>
  <c r="AP1481" i="3"/>
  <c r="BJ83" i="4"/>
  <c r="AT88" i="7"/>
  <c r="AY1379" i="3"/>
  <c r="AQ1481" i="3"/>
  <c r="AP1403" i="3"/>
  <c r="BJ5" i="4"/>
  <c r="AT10" i="7"/>
  <c r="AQ1381" i="3"/>
  <c r="AQ1403" i="3"/>
  <c r="AP1563" i="3"/>
  <c r="BG1381" i="3"/>
  <c r="AQ1563" i="3"/>
  <c r="AP1544" i="3"/>
  <c r="BJ146" i="4"/>
  <c r="AT151" i="7"/>
  <c r="BE1382" i="3"/>
  <c r="AQ1544" i="3"/>
  <c r="AP1513" i="3"/>
  <c r="BJ115" i="4"/>
  <c r="AT120" i="7"/>
  <c r="BA1391" i="3"/>
  <c r="AQ1513" i="3"/>
  <c r="AP1421" i="3"/>
  <c r="BJ23" i="4"/>
  <c r="AT28" i="7"/>
  <c r="AS1379" i="3"/>
  <c r="AQ1421" i="3"/>
  <c r="AP1501" i="3"/>
  <c r="BJ103" i="4"/>
  <c r="AT108" i="7"/>
  <c r="BA1379" i="3"/>
  <c r="AQ1501" i="3"/>
  <c r="AP1581" i="3"/>
  <c r="BJ183" i="4"/>
  <c r="AT188" i="7"/>
  <c r="BI1379" i="3"/>
  <c r="AQ1581" i="3"/>
  <c r="AP1462" i="3"/>
  <c r="BJ64" i="4"/>
  <c r="AT69" i="7"/>
  <c r="AW1380" i="3"/>
  <c r="AQ1462" i="3"/>
  <c r="AP1542" i="3"/>
  <c r="BJ144" i="4"/>
  <c r="AT149" i="7"/>
  <c r="BE1380" i="3"/>
  <c r="AQ1542" i="3"/>
  <c r="AP1423" i="3"/>
  <c r="BJ25" i="4"/>
  <c r="AT30" i="7"/>
  <c r="AS1381" i="3"/>
  <c r="AQ1423" i="3"/>
  <c r="AP1503" i="3"/>
  <c r="BJ105" i="4"/>
  <c r="AT110" i="7"/>
  <c r="BA1381" i="3"/>
  <c r="AQ1503" i="3"/>
  <c r="AP1583" i="3"/>
  <c r="BJ185" i="4"/>
  <c r="AT190" i="7"/>
  <c r="BI1381" i="3"/>
  <c r="AQ1583" i="3"/>
  <c r="AP1464" i="3"/>
  <c r="BJ66" i="4"/>
  <c r="AT71" i="7"/>
  <c r="AW1382" i="3"/>
  <c r="AQ1464" i="3"/>
  <c r="AP1405" i="3"/>
  <c r="BJ7" i="4"/>
  <c r="AT12" i="7"/>
  <c r="AQ1383" i="3"/>
  <c r="AQ1405" i="3"/>
  <c r="AP1445" i="3"/>
  <c r="BJ47" i="4"/>
  <c r="AT52" i="7"/>
  <c r="AP1485" i="3"/>
  <c r="BJ87" i="4"/>
  <c r="AT92" i="7"/>
  <c r="AY1383" i="3"/>
  <c r="AQ1485" i="3"/>
  <c r="AP1565" i="3"/>
  <c r="AP1406" i="3"/>
  <c r="BJ8" i="4"/>
  <c r="AT13" i="7"/>
  <c r="AP1446" i="3"/>
  <c r="BJ48" i="4"/>
  <c r="AT53" i="7"/>
  <c r="AU1384" i="3"/>
  <c r="AQ1446" i="3"/>
  <c r="AP1566" i="3"/>
  <c r="BJ168" i="4"/>
  <c r="AT173" i="7"/>
  <c r="BG1384" i="3"/>
  <c r="AQ1566" i="3"/>
  <c r="AP1447" i="3"/>
  <c r="BJ49" i="4"/>
  <c r="AT54" i="7"/>
  <c r="AU1385" i="3"/>
  <c r="AQ1447" i="3"/>
  <c r="AP1527" i="3"/>
  <c r="BJ129" i="4"/>
  <c r="AT134" i="7"/>
  <c r="BC1385" i="3"/>
  <c r="AQ1527" i="3"/>
  <c r="AP1408" i="3"/>
  <c r="BJ10" i="4"/>
  <c r="AT15" i="7"/>
  <c r="AP1448" i="3"/>
  <c r="BJ50" i="4"/>
  <c r="AT55" i="7"/>
  <c r="AU1386" i="3"/>
  <c r="AQ1448" i="3"/>
  <c r="AP1488" i="3"/>
  <c r="AY1386" i="3"/>
  <c r="AQ1488" i="3"/>
  <c r="AP1528" i="3"/>
  <c r="BJ130" i="4"/>
  <c r="AT135" i="7"/>
  <c r="AP1449" i="3"/>
  <c r="BJ51" i="4"/>
  <c r="AT56" i="7"/>
  <c r="AU1387" i="3"/>
  <c r="AQ1449" i="3"/>
  <c r="AP1489" i="3"/>
  <c r="AY1387" i="3"/>
  <c r="AQ1489" i="3"/>
  <c r="AP1529" i="3"/>
  <c r="AP1569" i="3"/>
  <c r="AP1410" i="3"/>
  <c r="BJ12" i="4"/>
  <c r="AT17" i="7"/>
  <c r="AQ1388" i="3"/>
  <c r="AQ1410" i="3"/>
  <c r="AP1490" i="3"/>
  <c r="AY1388" i="3"/>
  <c r="AQ1490" i="3"/>
  <c r="AP1530" i="3"/>
  <c r="AP1570" i="3"/>
  <c r="BG1388" i="3"/>
  <c r="AQ1570" i="3"/>
  <c r="AP1451" i="3"/>
  <c r="BJ53" i="4"/>
  <c r="AT58" i="7"/>
  <c r="AU1389" i="3"/>
  <c r="AQ1451" i="3"/>
  <c r="AP1531" i="3"/>
  <c r="BJ133" i="4"/>
  <c r="AT138" i="7"/>
  <c r="BC1389" i="3"/>
  <c r="AQ1531" i="3"/>
  <c r="AP1571" i="3"/>
  <c r="BJ173" i="4"/>
  <c r="AT178" i="7"/>
  <c r="BG1389" i="3"/>
  <c r="AQ1571" i="3"/>
  <c r="AP1412" i="3"/>
  <c r="BJ14" i="4"/>
  <c r="AT19" i="7"/>
  <c r="AQ1390" i="3"/>
  <c r="AQ1412" i="3"/>
  <c r="AP1492" i="3"/>
  <c r="BJ94" i="4"/>
  <c r="AT99" i="7"/>
  <c r="AY1390" i="3"/>
  <c r="AQ1492" i="3"/>
  <c r="BC1390" i="3"/>
  <c r="AQ1532" i="3"/>
  <c r="AP1572" i="3"/>
  <c r="BJ174" i="4"/>
  <c r="AT179" i="7"/>
  <c r="BG1390" i="3"/>
  <c r="AQ1572" i="3"/>
  <c r="AP1437" i="3"/>
  <c r="AZ1417" i="3"/>
  <c r="AP1477" i="3"/>
  <c r="AP1517" i="3"/>
  <c r="BD1417" i="3"/>
  <c r="AP1557" i="3"/>
  <c r="BF1417" i="3"/>
  <c r="BE1395" i="3"/>
  <c r="AQ1557" i="3"/>
  <c r="BI1395" i="3"/>
  <c r="AQ1597" i="3"/>
  <c r="AU1379" i="3"/>
  <c r="AQ1441" i="3"/>
  <c r="AP1523" i="3"/>
  <c r="BJ125" i="4"/>
  <c r="AT130" i="7"/>
  <c r="BG1382" i="3"/>
  <c r="AQ1564" i="3"/>
  <c r="AP1413" i="3"/>
  <c r="BJ15" i="4"/>
  <c r="AT20" i="7"/>
  <c r="AQ1391" i="3"/>
  <c r="AQ1413" i="3"/>
  <c r="AU1391" i="3"/>
  <c r="AQ1453" i="3"/>
  <c r="AP1493" i="3"/>
  <c r="BJ95" i="4"/>
  <c r="AT100" i="7"/>
  <c r="AY1391" i="3"/>
  <c r="AQ1493" i="3"/>
  <c r="AP1533" i="3"/>
  <c r="BJ135" i="4"/>
  <c r="AT140" i="7"/>
  <c r="BC1391" i="3"/>
  <c r="AQ1533" i="3"/>
  <c r="AP1573" i="3"/>
  <c r="BJ175" i="4"/>
  <c r="AT180" i="7"/>
  <c r="BG1391" i="3"/>
  <c r="AQ1573" i="3"/>
  <c r="AP1455" i="3"/>
  <c r="AU1393" i="3"/>
  <c r="AQ1455" i="3"/>
  <c r="AP1495" i="3"/>
  <c r="AY1393" i="3"/>
  <c r="AQ1495" i="3"/>
  <c r="AP1535" i="3"/>
  <c r="BC1393" i="3"/>
  <c r="AQ1535" i="3"/>
  <c r="BG1393" i="3"/>
  <c r="AQ1575" i="3"/>
  <c r="AP1461" i="3"/>
  <c r="BJ63" i="4"/>
  <c r="AT68" i="7"/>
  <c r="AW1379" i="3"/>
  <c r="AQ1461" i="3"/>
  <c r="AP1422" i="3"/>
  <c r="BJ24" i="4"/>
  <c r="AT29" i="7"/>
  <c r="AP1502" i="3"/>
  <c r="BJ104" i="4"/>
  <c r="AT109" i="7"/>
  <c r="AP1582" i="3"/>
  <c r="BJ184" i="4"/>
  <c r="AT189" i="7"/>
  <c r="AP1543" i="3"/>
  <c r="BJ145" i="4"/>
  <c r="AT150" i="7"/>
  <c r="AP1504" i="3"/>
  <c r="BJ106" i="4"/>
  <c r="AT111" i="7"/>
  <c r="AP1425" i="3"/>
  <c r="BJ27" i="4"/>
  <c r="AT32" i="7"/>
  <c r="AS1383" i="3"/>
  <c r="AQ1425" i="3"/>
  <c r="AP1465" i="3"/>
  <c r="BJ67" i="4"/>
  <c r="AT72" i="7"/>
  <c r="AP1505" i="3"/>
  <c r="BJ107" i="4"/>
  <c r="AT112" i="7"/>
  <c r="BA1383" i="3"/>
  <c r="AQ1505" i="3"/>
  <c r="AP1585" i="3"/>
  <c r="BJ187" i="4"/>
  <c r="AT192" i="7"/>
  <c r="BI1383" i="3"/>
  <c r="AQ1585" i="3"/>
  <c r="AP1426" i="3"/>
  <c r="BJ28" i="4"/>
  <c r="AT33" i="7"/>
  <c r="AP1466" i="3"/>
  <c r="BJ68" i="4"/>
  <c r="AT73" i="7"/>
  <c r="AW1384" i="3"/>
  <c r="AQ1466" i="3"/>
  <c r="AP1546" i="3"/>
  <c r="BJ148" i="4"/>
  <c r="AT153" i="7"/>
  <c r="BE1384" i="3"/>
  <c r="AQ1546" i="3"/>
  <c r="AP1586" i="3"/>
  <c r="BJ188" i="4"/>
  <c r="AT193" i="7"/>
  <c r="AP1427" i="3"/>
  <c r="BJ29" i="4"/>
  <c r="AT34" i="7"/>
  <c r="AS1385" i="3"/>
  <c r="AQ1427" i="3"/>
  <c r="AP1467" i="3"/>
  <c r="BJ69" i="4"/>
  <c r="AT74" i="7"/>
  <c r="AP1507" i="3"/>
  <c r="BJ109" i="4"/>
  <c r="AT114" i="7"/>
  <c r="BA1385" i="3"/>
  <c r="AQ1507" i="3"/>
  <c r="AP1547" i="3"/>
  <c r="BJ149" i="4"/>
  <c r="AT154" i="7"/>
  <c r="AP1587" i="3"/>
  <c r="BJ189" i="4"/>
  <c r="AT194" i="7"/>
  <c r="BI1385" i="3"/>
  <c r="AQ1587" i="3"/>
  <c r="AS1386" i="3"/>
  <c r="AQ1428" i="3"/>
  <c r="AP1468" i="3"/>
  <c r="BJ70" i="4"/>
  <c r="AT75" i="7"/>
  <c r="AW1386" i="3"/>
  <c r="AQ1468" i="3"/>
  <c r="AP1508" i="3"/>
  <c r="BJ110" i="4"/>
  <c r="AT115" i="7"/>
  <c r="AP1548" i="3"/>
  <c r="BJ150" i="4"/>
  <c r="AT155" i="7"/>
  <c r="BE1386" i="3"/>
  <c r="AQ1548" i="3"/>
  <c r="AP1429" i="3"/>
  <c r="BJ31" i="4"/>
  <c r="AT36" i="7"/>
  <c r="AS1387" i="3"/>
  <c r="AQ1429" i="3"/>
  <c r="AP1469" i="3"/>
  <c r="BJ71" i="4"/>
  <c r="AT76" i="7"/>
  <c r="AP1509" i="3"/>
  <c r="BJ111" i="4"/>
  <c r="AT116" i="7"/>
  <c r="BA1387" i="3"/>
  <c r="AQ1509" i="3"/>
  <c r="AP1589" i="3"/>
  <c r="BJ191" i="4"/>
  <c r="AT196" i="7"/>
  <c r="BI1387" i="3"/>
  <c r="AQ1589" i="3"/>
  <c r="AP1430" i="3"/>
  <c r="BJ32" i="4"/>
  <c r="AT37" i="7"/>
  <c r="AP1470" i="3"/>
  <c r="BJ72" i="4"/>
  <c r="AT77" i="7"/>
  <c r="AW1388" i="3"/>
  <c r="AQ1470" i="3"/>
  <c r="AP1510" i="3"/>
  <c r="BJ112" i="4"/>
  <c r="AT117" i="7"/>
  <c r="AP1550" i="3"/>
  <c r="BJ152" i="4"/>
  <c r="AT157" i="7"/>
  <c r="BE1388" i="3"/>
  <c r="AQ1550" i="3"/>
  <c r="AP1590" i="3"/>
  <c r="BJ192" i="4"/>
  <c r="AT197" i="7"/>
  <c r="AP1431" i="3"/>
  <c r="AS1389" i="3"/>
  <c r="AQ1431" i="3"/>
  <c r="AW1389" i="3"/>
  <c r="AQ1471" i="3"/>
  <c r="AP1511" i="3"/>
  <c r="BA1389" i="3"/>
  <c r="AQ1511" i="3"/>
  <c r="AP1551" i="3"/>
  <c r="AP1591" i="3"/>
  <c r="BI1389" i="3"/>
  <c r="AQ1591" i="3"/>
  <c r="AP1472" i="3"/>
  <c r="BJ74" i="4"/>
  <c r="AT79" i="7"/>
  <c r="AW1390" i="3"/>
  <c r="AQ1472" i="3"/>
  <c r="AP1512" i="3"/>
  <c r="BJ114" i="4"/>
  <c r="AT119" i="7"/>
  <c r="AP1552" i="3"/>
  <c r="BJ154" i="4"/>
  <c r="AT159" i="7"/>
  <c r="BE1390" i="3"/>
  <c r="AQ1552" i="3"/>
  <c r="AQ1395" i="3"/>
  <c r="AQ1417" i="3"/>
  <c r="AP1417" i="3"/>
  <c r="AP1457" i="3"/>
  <c r="AU1395" i="3"/>
  <c r="AQ1457" i="3"/>
  <c r="AY1395" i="3"/>
  <c r="AQ1497" i="3"/>
  <c r="AP1537" i="3"/>
  <c r="BC1395" i="3"/>
  <c r="AQ1537" i="3"/>
  <c r="AP1577" i="3"/>
  <c r="BG1395" i="3"/>
  <c r="AQ1577" i="3"/>
  <c r="AP1419" i="3"/>
  <c r="AQ1397" i="3"/>
  <c r="AQ1419" i="3"/>
  <c r="AP1499" i="3"/>
  <c r="AY1397" i="3"/>
  <c r="AQ1499" i="3"/>
  <c r="AP1579" i="3"/>
  <c r="BG1397" i="3"/>
  <c r="AQ1579" i="3"/>
  <c r="AP1392" i="3"/>
  <c r="BK1392" i="3"/>
  <c r="AT1392" i="3"/>
  <c r="BS1392" i="3"/>
  <c r="AX1392" i="3"/>
  <c r="CA1392" i="3"/>
  <c r="BB1392" i="3"/>
  <c r="CI1392" i="3"/>
  <c r="BF1392" i="3"/>
  <c r="CQ1392" i="3"/>
  <c r="BE1394" i="3"/>
  <c r="AQ1556" i="3"/>
  <c r="AR1396" i="3"/>
  <c r="BO1396" i="3"/>
  <c r="AV1396" i="3"/>
  <c r="BW1396" i="3"/>
  <c r="AZ1396" i="3"/>
  <c r="CE1396" i="3"/>
  <c r="BD1396" i="3"/>
  <c r="CM1396" i="3"/>
  <c r="BH1396" i="3"/>
  <c r="CU1396" i="3"/>
  <c r="BI1398" i="3"/>
  <c r="AQ1600" i="3"/>
  <c r="AP1475" i="3"/>
  <c r="BB1415" i="3"/>
  <c r="AW1393" i="3"/>
  <c r="AQ1475" i="3"/>
  <c r="AP1555" i="3"/>
  <c r="BF1415" i="3"/>
  <c r="BE1393" i="3"/>
  <c r="AQ1555" i="3"/>
  <c r="AQ1394" i="3"/>
  <c r="AQ1416" i="3"/>
  <c r="AY1394" i="3"/>
  <c r="AQ1496" i="3"/>
  <c r="BG1394" i="3"/>
  <c r="AQ1576" i="3"/>
  <c r="AP1439" i="3"/>
  <c r="AZ1419" i="3"/>
  <c r="AS1397" i="3"/>
  <c r="AQ1439" i="3"/>
  <c r="AP1519" i="3"/>
  <c r="BD1419" i="3"/>
  <c r="BA1397" i="3"/>
  <c r="AQ1519" i="3"/>
  <c r="AP1599" i="3"/>
  <c r="BH1419" i="3"/>
  <c r="BI1397" i="3"/>
  <c r="AQ1599" i="3"/>
  <c r="AU1398" i="3"/>
  <c r="AQ1460" i="3"/>
  <c r="BC1398" i="3"/>
  <c r="AQ1540" i="3"/>
  <c r="AR1392" i="3"/>
  <c r="BO1392" i="3"/>
  <c r="AV1392" i="3"/>
  <c r="BW1392" i="3"/>
  <c r="AZ1392" i="3"/>
  <c r="CE1392" i="3"/>
  <c r="BD1392" i="3"/>
  <c r="CM1392" i="3"/>
  <c r="BH1392" i="3"/>
  <c r="CU1392" i="3"/>
  <c r="AS1394" i="3"/>
  <c r="AQ1436" i="3"/>
  <c r="BA1394" i="3"/>
  <c r="AQ1516" i="3"/>
  <c r="BI1394" i="3"/>
  <c r="AQ1596" i="3"/>
  <c r="AP1396" i="3"/>
  <c r="BK1396" i="3"/>
  <c r="AT1396" i="3"/>
  <c r="BS1396" i="3"/>
  <c r="AX1396" i="3"/>
  <c r="CA1396" i="3"/>
  <c r="BB1396" i="3"/>
  <c r="CI1396" i="3"/>
  <c r="BF1396" i="3"/>
  <c r="CQ1396" i="3"/>
  <c r="AP1459" i="3"/>
  <c r="AP1539" i="3"/>
  <c r="BC1397" i="3"/>
  <c r="AQ1539" i="3"/>
  <c r="AW1398" i="3"/>
  <c r="AQ1480" i="3"/>
  <c r="BE1398" i="3"/>
  <c r="AQ1560" i="3"/>
  <c r="AS1393" i="3"/>
  <c r="AQ1435" i="3"/>
  <c r="AP1435" i="3"/>
  <c r="AZ1415" i="3"/>
  <c r="AP1515" i="3"/>
  <c r="BD1415" i="3"/>
  <c r="AP1595" i="3"/>
  <c r="BH1415" i="3"/>
  <c r="BI1393" i="3"/>
  <c r="AQ1595" i="3"/>
  <c r="AU1394" i="3"/>
  <c r="AQ1456" i="3"/>
  <c r="AP1479" i="3"/>
  <c r="BB1419" i="3"/>
  <c r="AW1397" i="3"/>
  <c r="AQ1479" i="3"/>
  <c r="AP1559" i="3"/>
  <c r="BF1419" i="3"/>
  <c r="AQ1398" i="3"/>
  <c r="AQ1420" i="3"/>
  <c r="AY1398" i="3"/>
  <c r="AQ1500" i="3"/>
  <c r="BG1398" i="3"/>
  <c r="AQ1580" i="3"/>
  <c r="AS1404" i="3"/>
  <c r="AU1501" i="3"/>
  <c r="AQ1150" i="3"/>
  <c r="AQ1172" i="3"/>
  <c r="AP1172" i="3"/>
  <c r="BG3" i="4"/>
  <c r="AQ8" i="7"/>
  <c r="AP1212" i="3"/>
  <c r="BG43" i="4"/>
  <c r="AQ48" i="7"/>
  <c r="AU1150" i="3"/>
  <c r="AQ1212" i="3"/>
  <c r="AP1252" i="3"/>
  <c r="BG83" i="4"/>
  <c r="AQ88" i="7"/>
  <c r="AY1150" i="3"/>
  <c r="AQ1252" i="3"/>
  <c r="AP1292" i="3"/>
  <c r="BG123" i="4"/>
  <c r="AQ128" i="7"/>
  <c r="BC1150" i="3"/>
  <c r="AQ1292" i="3"/>
  <c r="AP1332" i="3"/>
  <c r="BG1150" i="3"/>
  <c r="AQ1332" i="3"/>
  <c r="AP1173" i="3"/>
  <c r="BG4" i="4"/>
  <c r="AQ9" i="7"/>
  <c r="AQ1151" i="3"/>
  <c r="AQ1173" i="3"/>
  <c r="AP1213" i="3"/>
  <c r="BG44" i="4"/>
  <c r="AQ49" i="7"/>
  <c r="AU1151" i="3"/>
  <c r="AQ1213" i="3"/>
  <c r="AP1253" i="3"/>
  <c r="BG84" i="4"/>
  <c r="AQ89" i="7"/>
  <c r="AY1151" i="3"/>
  <c r="AQ1253" i="3"/>
  <c r="AP1293" i="3"/>
  <c r="BG124" i="4"/>
  <c r="AQ129" i="7"/>
  <c r="BC1151" i="3"/>
  <c r="AQ1293" i="3"/>
  <c r="AP1333" i="3"/>
  <c r="BG1151" i="3"/>
  <c r="AQ1333" i="3"/>
  <c r="AP1174" i="3"/>
  <c r="BG5" i="4"/>
  <c r="AQ10" i="7"/>
  <c r="AQ1152" i="3"/>
  <c r="AQ1174" i="3"/>
  <c r="AP1214" i="3"/>
  <c r="BG45" i="4"/>
  <c r="AQ50" i="7"/>
  <c r="AU1152" i="3"/>
  <c r="AQ1214" i="3"/>
  <c r="AP1254" i="3"/>
  <c r="BG85" i="4"/>
  <c r="AQ90" i="7"/>
  <c r="AY1152" i="3"/>
  <c r="AQ1254" i="3"/>
  <c r="AP1294" i="3"/>
  <c r="BG125" i="4"/>
  <c r="AQ130" i="7"/>
  <c r="BC1152" i="3"/>
  <c r="AQ1294" i="3"/>
  <c r="AP1334" i="3"/>
  <c r="BG1152" i="3"/>
  <c r="AQ1334" i="3"/>
  <c r="AP1175" i="3"/>
  <c r="BG6" i="4"/>
  <c r="AQ11" i="7"/>
  <c r="AQ1153" i="3"/>
  <c r="AQ1175" i="3"/>
  <c r="AP1215" i="3"/>
  <c r="BG46" i="4"/>
  <c r="AQ51" i="7"/>
  <c r="AU1153" i="3"/>
  <c r="AQ1215" i="3"/>
  <c r="AP1255" i="3"/>
  <c r="BG86" i="4"/>
  <c r="AQ91" i="7"/>
  <c r="AY1153" i="3"/>
  <c r="AQ1255" i="3"/>
  <c r="AP1295" i="3"/>
  <c r="BG126" i="4"/>
  <c r="AQ131" i="7"/>
  <c r="BC1153" i="3"/>
  <c r="AQ1295" i="3"/>
  <c r="AP1335" i="3"/>
  <c r="BG1153" i="3"/>
  <c r="AQ1335" i="3"/>
  <c r="AP1176" i="3"/>
  <c r="BG7" i="4"/>
  <c r="AQ12" i="7"/>
  <c r="AQ1154" i="3"/>
  <c r="AQ1176" i="3"/>
  <c r="AP1216" i="3"/>
  <c r="BG47" i="4"/>
  <c r="AQ52" i="7"/>
  <c r="AU1154" i="3"/>
  <c r="AQ1216" i="3"/>
  <c r="AP1256" i="3"/>
  <c r="BG87" i="4"/>
  <c r="AQ92" i="7"/>
  <c r="AY1154" i="3"/>
  <c r="AQ1256" i="3"/>
  <c r="AP1296" i="3"/>
  <c r="BG127" i="4"/>
  <c r="AQ132" i="7"/>
  <c r="BC1154" i="3"/>
  <c r="AQ1296" i="3"/>
  <c r="AP1336" i="3"/>
  <c r="BG1154" i="3"/>
  <c r="AQ1336" i="3"/>
  <c r="AQ1155" i="3"/>
  <c r="AQ1177" i="3"/>
  <c r="AP1177" i="3"/>
  <c r="BG8" i="4"/>
  <c r="AQ13" i="7"/>
  <c r="AP1217" i="3"/>
  <c r="BG48" i="4"/>
  <c r="AQ53" i="7"/>
  <c r="AU1155" i="3"/>
  <c r="AQ1217" i="3"/>
  <c r="AP1257" i="3"/>
  <c r="BG88" i="4"/>
  <c r="AQ93" i="7"/>
  <c r="AY1155" i="3"/>
  <c r="AQ1257" i="3"/>
  <c r="AP1297" i="3"/>
  <c r="BG128" i="4"/>
  <c r="AQ133" i="7"/>
  <c r="BC1155" i="3"/>
  <c r="AQ1297" i="3"/>
  <c r="AP1337" i="3"/>
  <c r="BG168" i="4"/>
  <c r="AQ173" i="7"/>
  <c r="BG1155" i="3"/>
  <c r="AQ1337" i="3"/>
  <c r="AP1178" i="3"/>
  <c r="BG9" i="4"/>
  <c r="AQ14" i="7"/>
  <c r="AQ1156" i="3"/>
  <c r="AQ1178" i="3"/>
  <c r="AP1218" i="3"/>
  <c r="BG49" i="4"/>
  <c r="AQ54" i="7"/>
  <c r="AU1156" i="3"/>
  <c r="AQ1218" i="3"/>
  <c r="AP1258" i="3"/>
  <c r="AY1156" i="3"/>
  <c r="AQ1258" i="3"/>
  <c r="AP1298" i="3"/>
  <c r="BG129" i="4"/>
  <c r="AQ134" i="7"/>
  <c r="BC1156" i="3"/>
  <c r="AQ1298" i="3"/>
  <c r="AP1338" i="3"/>
  <c r="BG1156" i="3"/>
  <c r="AQ1338" i="3"/>
  <c r="AQ1157" i="3"/>
  <c r="AQ1179" i="3"/>
  <c r="AP1179" i="3"/>
  <c r="BG10" i="4"/>
  <c r="AQ15" i="7"/>
  <c r="AP1219" i="3"/>
  <c r="BG50" i="4"/>
  <c r="AQ55" i="7"/>
  <c r="AU1157" i="3"/>
  <c r="AQ1219" i="3"/>
  <c r="AP1259" i="3"/>
  <c r="AY1157" i="3"/>
  <c r="AQ1259" i="3"/>
  <c r="AP1299" i="3"/>
  <c r="BG130" i="4"/>
  <c r="AQ135" i="7"/>
  <c r="BC1157" i="3"/>
  <c r="AQ1299" i="3"/>
  <c r="AP1339" i="3"/>
  <c r="BG1157" i="3"/>
  <c r="AQ1339" i="3"/>
  <c r="AP1180" i="3"/>
  <c r="BG11" i="4"/>
  <c r="AQ16" i="7"/>
  <c r="AQ1158" i="3"/>
  <c r="AQ1180" i="3"/>
  <c r="AP1220" i="3"/>
  <c r="BG51" i="4"/>
  <c r="AQ56" i="7"/>
  <c r="AU1158" i="3"/>
  <c r="AQ1220" i="3"/>
  <c r="AP1260" i="3"/>
  <c r="AY1158" i="3"/>
  <c r="AQ1260" i="3"/>
  <c r="AP1300" i="3"/>
  <c r="BC1158" i="3"/>
  <c r="AQ1300" i="3"/>
  <c r="AP1340" i="3"/>
  <c r="BG1158" i="3"/>
  <c r="AQ1340" i="3"/>
  <c r="AQ1159" i="3"/>
  <c r="AQ1181" i="3"/>
  <c r="AP1181" i="3"/>
  <c r="BG12" i="4"/>
  <c r="AQ17" i="7"/>
  <c r="AP1221" i="3"/>
  <c r="BG52" i="4"/>
  <c r="AQ57" i="7"/>
  <c r="AU1159" i="3"/>
  <c r="AQ1221" i="3"/>
  <c r="AP1261" i="3"/>
  <c r="AY1159" i="3"/>
  <c r="AQ1261" i="3"/>
  <c r="AP1301" i="3"/>
  <c r="BC1159" i="3"/>
  <c r="AQ1301" i="3"/>
  <c r="AP1341" i="3"/>
  <c r="BG1159" i="3"/>
  <c r="AQ1341" i="3"/>
  <c r="AP1182" i="3"/>
  <c r="BG13" i="4"/>
  <c r="AQ18" i="7"/>
  <c r="AQ1160" i="3"/>
  <c r="AQ1182" i="3"/>
  <c r="AP1222" i="3"/>
  <c r="BG53" i="4"/>
  <c r="AQ58" i="7"/>
  <c r="AU1160" i="3"/>
  <c r="AQ1222" i="3"/>
  <c r="AP1262" i="3"/>
  <c r="BG93" i="4"/>
  <c r="AQ98" i="7"/>
  <c r="AY1160" i="3"/>
  <c r="AQ1262" i="3"/>
  <c r="AP1302" i="3"/>
  <c r="BG133" i="4"/>
  <c r="AQ138" i="7"/>
  <c r="BC1160" i="3"/>
  <c r="AQ1302" i="3"/>
  <c r="AP1342" i="3"/>
  <c r="BG173" i="4"/>
  <c r="AQ178" i="7"/>
  <c r="BG1160" i="3"/>
  <c r="AQ1342" i="3"/>
  <c r="AQ1161" i="3"/>
  <c r="AQ1183" i="3"/>
  <c r="AP1183" i="3"/>
  <c r="BG14" i="4"/>
  <c r="AQ19" i="7"/>
  <c r="AP1223" i="3"/>
  <c r="BG54" i="4"/>
  <c r="AQ59" i="7"/>
  <c r="AU1161" i="3"/>
  <c r="AQ1223" i="3"/>
  <c r="AP1263" i="3"/>
  <c r="BG94" i="4"/>
  <c r="AQ99" i="7"/>
  <c r="AY1161" i="3"/>
  <c r="AQ1263" i="3"/>
  <c r="AP1303" i="3"/>
  <c r="BG134" i="4"/>
  <c r="AQ139" i="7"/>
  <c r="BC1161" i="3"/>
  <c r="AQ1303" i="3"/>
  <c r="AP1343" i="3"/>
  <c r="BG174" i="4"/>
  <c r="AQ179" i="7"/>
  <c r="BG1161" i="3"/>
  <c r="AQ1343" i="3"/>
  <c r="AS1175" i="3"/>
  <c r="AP1184" i="3"/>
  <c r="BG15" i="4"/>
  <c r="AQ20" i="7"/>
  <c r="AQ1162" i="3"/>
  <c r="AQ1184" i="3"/>
  <c r="AP1224" i="3"/>
  <c r="BG55" i="4"/>
  <c r="AQ60" i="7"/>
  <c r="AU1162" i="3"/>
  <c r="AQ1224" i="3"/>
  <c r="AP1264" i="3"/>
  <c r="BG95" i="4"/>
  <c r="AQ100" i="7"/>
  <c r="AY1162" i="3"/>
  <c r="AQ1264" i="3"/>
  <c r="AP1304" i="3"/>
  <c r="BG135" i="4"/>
  <c r="AQ140" i="7"/>
  <c r="BC1162" i="3"/>
  <c r="AQ1304" i="3"/>
  <c r="AP1344" i="3"/>
  <c r="BG175" i="4"/>
  <c r="AQ180" i="7"/>
  <c r="BG1162" i="3"/>
  <c r="AQ1344" i="3"/>
  <c r="AP1185" i="3"/>
  <c r="AQ1163" i="3"/>
  <c r="AQ1185" i="3"/>
  <c r="AP1225" i="3"/>
  <c r="AU1163" i="3"/>
  <c r="AQ1225" i="3"/>
  <c r="AP1265" i="3"/>
  <c r="AY1163" i="3"/>
  <c r="AQ1265" i="3"/>
  <c r="AP1305" i="3"/>
  <c r="BC1163" i="3"/>
  <c r="AQ1305" i="3"/>
  <c r="AP1345" i="3"/>
  <c r="BG1163" i="3"/>
  <c r="AQ1345" i="3"/>
  <c r="AP1186" i="3"/>
  <c r="AQ1164" i="3"/>
  <c r="AQ1186" i="3"/>
  <c r="AP1226" i="3"/>
  <c r="AU1164" i="3"/>
  <c r="AQ1226" i="3"/>
  <c r="AP1266" i="3"/>
  <c r="AY1164" i="3"/>
  <c r="AQ1266" i="3"/>
  <c r="AP1306" i="3"/>
  <c r="BC1164" i="3"/>
  <c r="AQ1306" i="3"/>
  <c r="AP1346" i="3"/>
  <c r="BG1164" i="3"/>
  <c r="AQ1346" i="3"/>
  <c r="AQ1165" i="3"/>
  <c r="AQ1187" i="3"/>
  <c r="AP1187" i="3"/>
  <c r="AP1227" i="3"/>
  <c r="AU1165" i="3"/>
  <c r="AQ1227" i="3"/>
  <c r="AP1267" i="3"/>
  <c r="AY1165" i="3"/>
  <c r="AQ1267" i="3"/>
  <c r="AP1307" i="3"/>
  <c r="BC1165" i="3"/>
  <c r="AQ1307" i="3"/>
  <c r="AP1347" i="3"/>
  <c r="BG1165" i="3"/>
  <c r="AQ1347" i="3"/>
  <c r="AP1188" i="3"/>
  <c r="AQ1166" i="3"/>
  <c r="AQ1188" i="3"/>
  <c r="AP1228" i="3"/>
  <c r="AU1166" i="3"/>
  <c r="AQ1228" i="3"/>
  <c r="AP1268" i="3"/>
  <c r="AY1166" i="3"/>
  <c r="AQ1268" i="3"/>
  <c r="AP1308" i="3"/>
  <c r="BC1166" i="3"/>
  <c r="AQ1308" i="3"/>
  <c r="AP1348" i="3"/>
  <c r="BG1166" i="3"/>
  <c r="AQ1348" i="3"/>
  <c r="AP1189" i="3"/>
  <c r="AQ1167" i="3"/>
  <c r="AQ1189" i="3"/>
  <c r="AP1229" i="3"/>
  <c r="AU1167" i="3"/>
  <c r="AQ1229" i="3"/>
  <c r="AP1269" i="3"/>
  <c r="AY1167" i="3"/>
  <c r="AQ1269" i="3"/>
  <c r="AP1309" i="3"/>
  <c r="BC1167" i="3"/>
  <c r="AQ1309" i="3"/>
  <c r="AP1349" i="3"/>
  <c r="BG1167" i="3"/>
  <c r="AQ1349" i="3"/>
  <c r="AP1190" i="3"/>
  <c r="AQ1168" i="3"/>
  <c r="AQ1190" i="3"/>
  <c r="AP1230" i="3"/>
  <c r="AU1168" i="3"/>
  <c r="AQ1230" i="3"/>
  <c r="AP1270" i="3"/>
  <c r="AY1168" i="3"/>
  <c r="AQ1270" i="3"/>
  <c r="AP1310" i="3"/>
  <c r="BC1168" i="3"/>
  <c r="AQ1310" i="3"/>
  <c r="AP1350" i="3"/>
  <c r="BG1168" i="3"/>
  <c r="AQ1350" i="3"/>
  <c r="AQ1169" i="3"/>
  <c r="AQ1191" i="3"/>
  <c r="AU1169" i="3"/>
  <c r="AQ1231" i="3"/>
  <c r="AY1169" i="3"/>
  <c r="AQ1271" i="3"/>
  <c r="BC1169" i="3"/>
  <c r="AQ1311" i="3"/>
  <c r="BG1169" i="3"/>
  <c r="AQ1351" i="3"/>
  <c r="AP1192" i="3"/>
  <c r="BG23" i="4"/>
  <c r="AQ28" i="7"/>
  <c r="AS1150" i="3"/>
  <c r="AQ1192" i="3"/>
  <c r="AP1232" i="3"/>
  <c r="BG63" i="4"/>
  <c r="AQ68" i="7"/>
  <c r="AW1150" i="3"/>
  <c r="AQ1232" i="3"/>
  <c r="AP1272" i="3"/>
  <c r="BG103" i="4"/>
  <c r="AQ108" i="7"/>
  <c r="BA1150" i="3"/>
  <c r="AQ1272" i="3"/>
  <c r="AP1312" i="3"/>
  <c r="BG143" i="4"/>
  <c r="AQ148" i="7"/>
  <c r="BE1150" i="3"/>
  <c r="AQ1312" i="3"/>
  <c r="AP1352" i="3"/>
  <c r="BG183" i="4"/>
  <c r="AQ188" i="7"/>
  <c r="BI1150" i="3"/>
  <c r="AQ1352" i="3"/>
  <c r="AP1193" i="3"/>
  <c r="BG24" i="4"/>
  <c r="AQ29" i="7"/>
  <c r="AS1151" i="3"/>
  <c r="AQ1193" i="3"/>
  <c r="AP1233" i="3"/>
  <c r="BG64" i="4"/>
  <c r="AQ69" i="7"/>
  <c r="AW1151" i="3"/>
  <c r="AQ1233" i="3"/>
  <c r="AP1273" i="3"/>
  <c r="BG104" i="4"/>
  <c r="AQ109" i="7"/>
  <c r="BA1151" i="3"/>
  <c r="AQ1273" i="3"/>
  <c r="AP1313" i="3"/>
  <c r="BG144" i="4"/>
  <c r="AQ149" i="7"/>
  <c r="BE1151" i="3"/>
  <c r="AQ1313" i="3"/>
  <c r="AP1353" i="3"/>
  <c r="BG184" i="4"/>
  <c r="AQ189" i="7"/>
  <c r="BI1151" i="3"/>
  <c r="AQ1353" i="3"/>
  <c r="AP1194" i="3"/>
  <c r="BG25" i="4"/>
  <c r="AQ30" i="7"/>
  <c r="AS1152" i="3"/>
  <c r="AQ1194" i="3"/>
  <c r="AP1234" i="3"/>
  <c r="BG65" i="4"/>
  <c r="AQ70" i="7"/>
  <c r="AW1152" i="3"/>
  <c r="AQ1234" i="3"/>
  <c r="AP1274" i="3"/>
  <c r="BG105" i="4"/>
  <c r="AQ110" i="7"/>
  <c r="BA1152" i="3"/>
  <c r="AQ1274" i="3"/>
  <c r="AP1314" i="3"/>
  <c r="BG145" i="4"/>
  <c r="AQ150" i="7"/>
  <c r="BE1152" i="3"/>
  <c r="AQ1314" i="3"/>
  <c r="AP1354" i="3"/>
  <c r="BG185" i="4"/>
  <c r="AQ190" i="7"/>
  <c r="BI1152" i="3"/>
  <c r="AQ1354" i="3"/>
  <c r="AP1195" i="3"/>
  <c r="BG26" i="4"/>
  <c r="AQ31" i="7"/>
  <c r="AS1153" i="3"/>
  <c r="AQ1195" i="3"/>
  <c r="AP1235" i="3"/>
  <c r="BG66" i="4"/>
  <c r="AQ71" i="7"/>
  <c r="AW1153" i="3"/>
  <c r="AQ1235" i="3"/>
  <c r="AP1275" i="3"/>
  <c r="BG106" i="4"/>
  <c r="AQ111" i="7"/>
  <c r="BA1153" i="3"/>
  <c r="AQ1275" i="3"/>
  <c r="AP1315" i="3"/>
  <c r="BG146" i="4"/>
  <c r="AQ151" i="7"/>
  <c r="BE1153" i="3"/>
  <c r="AQ1315" i="3"/>
  <c r="AP1355" i="3"/>
  <c r="BG186" i="4"/>
  <c r="AQ191" i="7"/>
  <c r="BI1153" i="3"/>
  <c r="AQ1355" i="3"/>
  <c r="AP1196" i="3"/>
  <c r="BG27" i="4"/>
  <c r="AQ32" i="7"/>
  <c r="AS1154" i="3"/>
  <c r="AQ1196" i="3"/>
  <c r="AP1236" i="3"/>
  <c r="BG67" i="4"/>
  <c r="AQ72" i="7"/>
  <c r="AW1154" i="3"/>
  <c r="AQ1236" i="3"/>
  <c r="AP1276" i="3"/>
  <c r="BG107" i="4"/>
  <c r="AQ112" i="7"/>
  <c r="BA1154" i="3"/>
  <c r="AQ1276" i="3"/>
  <c r="AP1316" i="3"/>
  <c r="BG147" i="4"/>
  <c r="AQ152" i="7"/>
  <c r="BE1154" i="3"/>
  <c r="AQ1316" i="3"/>
  <c r="AP1356" i="3"/>
  <c r="BG187" i="4"/>
  <c r="AQ192" i="7"/>
  <c r="BI1154" i="3"/>
  <c r="AQ1356" i="3"/>
  <c r="AP1197" i="3"/>
  <c r="BG28" i="4"/>
  <c r="AQ33" i="7"/>
  <c r="AS1155" i="3"/>
  <c r="AQ1197" i="3"/>
  <c r="AP1237" i="3"/>
  <c r="BG68" i="4"/>
  <c r="AQ73" i="7"/>
  <c r="AW1155" i="3"/>
  <c r="AQ1237" i="3"/>
  <c r="AP1277" i="3"/>
  <c r="BG108" i="4"/>
  <c r="AQ113" i="7"/>
  <c r="BA1155" i="3"/>
  <c r="AQ1277" i="3"/>
  <c r="AP1317" i="3"/>
  <c r="BG148" i="4"/>
  <c r="AQ153" i="7"/>
  <c r="BE1155" i="3"/>
  <c r="AQ1317" i="3"/>
  <c r="AP1357" i="3"/>
  <c r="BG188" i="4"/>
  <c r="AQ193" i="7"/>
  <c r="BI1155" i="3"/>
  <c r="AQ1357" i="3"/>
  <c r="AP1198" i="3"/>
  <c r="BG29" i="4"/>
  <c r="AQ34" i="7"/>
  <c r="AS1156" i="3"/>
  <c r="AQ1198" i="3"/>
  <c r="AP1238" i="3"/>
  <c r="BG69" i="4"/>
  <c r="AQ74" i="7"/>
  <c r="AW1156" i="3"/>
  <c r="AQ1238" i="3"/>
  <c r="AP1278" i="3"/>
  <c r="BG109" i="4"/>
  <c r="AQ114" i="7"/>
  <c r="BA1156" i="3"/>
  <c r="AQ1278" i="3"/>
  <c r="AP1318" i="3"/>
  <c r="BG149" i="4"/>
  <c r="AQ154" i="7"/>
  <c r="BE1156" i="3"/>
  <c r="AQ1318" i="3"/>
  <c r="AP1358" i="3"/>
  <c r="BG189" i="4"/>
  <c r="AQ194" i="7"/>
  <c r="BI1156" i="3"/>
  <c r="AQ1358" i="3"/>
  <c r="AP1199" i="3"/>
  <c r="BG30" i="4"/>
  <c r="AQ35" i="7"/>
  <c r="AS1157" i="3"/>
  <c r="AQ1199" i="3"/>
  <c r="AP1239" i="3"/>
  <c r="BG70" i="4"/>
  <c r="AQ75" i="7"/>
  <c r="AW1157" i="3"/>
  <c r="AQ1239" i="3"/>
  <c r="AP1279" i="3"/>
  <c r="BG110" i="4"/>
  <c r="AQ115" i="7"/>
  <c r="BA1157" i="3"/>
  <c r="AQ1279" i="3"/>
  <c r="AP1319" i="3"/>
  <c r="BG150" i="4"/>
  <c r="AQ155" i="7"/>
  <c r="BE1157" i="3"/>
  <c r="AQ1319" i="3"/>
  <c r="AP1359" i="3"/>
  <c r="BG190" i="4"/>
  <c r="AQ195" i="7"/>
  <c r="BI1157" i="3"/>
  <c r="AQ1359" i="3"/>
  <c r="AP1200" i="3"/>
  <c r="BG31" i="4"/>
  <c r="AQ36" i="7"/>
  <c r="AS1158" i="3"/>
  <c r="AQ1200" i="3"/>
  <c r="AP1240" i="3"/>
  <c r="BG71" i="4"/>
  <c r="AQ76" i="7"/>
  <c r="AW1158" i="3"/>
  <c r="AQ1240" i="3"/>
  <c r="AP1280" i="3"/>
  <c r="BG111" i="4"/>
  <c r="AQ116" i="7"/>
  <c r="BA1158" i="3"/>
  <c r="AQ1280" i="3"/>
  <c r="AP1320" i="3"/>
  <c r="BG151" i="4"/>
  <c r="AQ156" i="7"/>
  <c r="BE1158" i="3"/>
  <c r="AQ1320" i="3"/>
  <c r="AP1360" i="3"/>
  <c r="BG191" i="4"/>
  <c r="AQ196" i="7"/>
  <c r="BI1158" i="3"/>
  <c r="AQ1360" i="3"/>
  <c r="AP1201" i="3"/>
  <c r="BG32" i="4"/>
  <c r="AQ37" i="7"/>
  <c r="AS1159" i="3"/>
  <c r="AQ1201" i="3"/>
  <c r="AP1241" i="3"/>
  <c r="BG72" i="4"/>
  <c r="AQ77" i="7"/>
  <c r="AW1159" i="3"/>
  <c r="AQ1241" i="3"/>
  <c r="AP1281" i="3"/>
  <c r="BG112" i="4"/>
  <c r="AQ117" i="7"/>
  <c r="BA1159" i="3"/>
  <c r="AQ1281" i="3"/>
  <c r="AP1321" i="3"/>
  <c r="BG152" i="4"/>
  <c r="AQ157" i="7"/>
  <c r="BE1159" i="3"/>
  <c r="AQ1321" i="3"/>
  <c r="AP1361" i="3"/>
  <c r="BG192" i="4"/>
  <c r="AQ197" i="7"/>
  <c r="BI1159" i="3"/>
  <c r="AQ1361" i="3"/>
  <c r="AP1202" i="3"/>
  <c r="AS1160" i="3"/>
  <c r="AQ1202" i="3"/>
  <c r="AP1242" i="3"/>
  <c r="BG73" i="4"/>
  <c r="AQ78" i="7"/>
  <c r="AW1160" i="3"/>
  <c r="AQ1242" i="3"/>
  <c r="AP1282" i="3"/>
  <c r="BA1160" i="3"/>
  <c r="AQ1282" i="3"/>
  <c r="AP1322" i="3"/>
  <c r="BE1160" i="3"/>
  <c r="AQ1322" i="3"/>
  <c r="AP1362" i="3"/>
  <c r="BI1160" i="3"/>
  <c r="AQ1362" i="3"/>
  <c r="AP1203" i="3"/>
  <c r="AS1161" i="3"/>
  <c r="AQ1203" i="3"/>
  <c r="AP1243" i="3"/>
  <c r="BG74" i="4"/>
  <c r="AQ79" i="7"/>
  <c r="AW1161" i="3"/>
  <c r="AQ1243" i="3"/>
  <c r="AP1283" i="3"/>
  <c r="BG114" i="4"/>
  <c r="AQ119" i="7"/>
  <c r="BA1161" i="3"/>
  <c r="AQ1283" i="3"/>
  <c r="AP1323" i="3"/>
  <c r="BG154" i="4"/>
  <c r="AQ159" i="7"/>
  <c r="BE1161" i="3"/>
  <c r="AQ1323" i="3"/>
  <c r="AP1363" i="3"/>
  <c r="BI1161" i="3"/>
  <c r="AQ1363" i="3"/>
  <c r="AP1204" i="3"/>
  <c r="AS1162" i="3"/>
  <c r="AQ1204" i="3"/>
  <c r="AP1244" i="3"/>
  <c r="BG75" i="4"/>
  <c r="AQ80" i="7"/>
  <c r="AW1162" i="3"/>
  <c r="AQ1244" i="3"/>
  <c r="AP1284" i="3"/>
  <c r="BG115" i="4"/>
  <c r="AQ120" i="7"/>
  <c r="BA1162" i="3"/>
  <c r="AQ1284" i="3"/>
  <c r="AP1324" i="3"/>
  <c r="BE1162" i="3"/>
  <c r="AQ1324" i="3"/>
  <c r="AP1364" i="3"/>
  <c r="BI1162" i="3"/>
  <c r="AQ1364" i="3"/>
  <c r="AP1205" i="3"/>
  <c r="AZ1185" i="3"/>
  <c r="AS1163" i="3"/>
  <c r="AQ1205" i="3"/>
  <c r="AP1245" i="3"/>
  <c r="BB1185" i="3"/>
  <c r="AW1163" i="3"/>
  <c r="AQ1245" i="3"/>
  <c r="AP1285" i="3"/>
  <c r="BA1163" i="3"/>
  <c r="AQ1285" i="3"/>
  <c r="AP1325" i="3"/>
  <c r="BF1185" i="3"/>
  <c r="BE1163" i="3"/>
  <c r="AQ1325" i="3"/>
  <c r="AP1365" i="3"/>
  <c r="BH1185" i="3"/>
  <c r="BI1163" i="3"/>
  <c r="AQ1365" i="3"/>
  <c r="AP1206" i="3"/>
  <c r="AZ1186" i="3"/>
  <c r="AS1164" i="3"/>
  <c r="AQ1206" i="3"/>
  <c r="AP1246" i="3"/>
  <c r="BB1186" i="3"/>
  <c r="AW1164" i="3"/>
  <c r="AQ1246" i="3"/>
  <c r="AP1286" i="3"/>
  <c r="BD1186" i="3"/>
  <c r="BA1164" i="3"/>
  <c r="AQ1286" i="3"/>
  <c r="AP1326" i="3"/>
  <c r="BF1186" i="3"/>
  <c r="BE1164" i="3"/>
  <c r="AQ1326" i="3"/>
  <c r="AP1366" i="3"/>
  <c r="BH1186" i="3"/>
  <c r="BI1164" i="3"/>
  <c r="AQ1366" i="3"/>
  <c r="AP1207" i="3"/>
  <c r="AZ1187" i="3"/>
  <c r="AS1165" i="3"/>
  <c r="AQ1207" i="3"/>
  <c r="AP1247" i="3"/>
  <c r="BB1187" i="3"/>
  <c r="AW1165" i="3"/>
  <c r="AQ1247" i="3"/>
  <c r="AP1287" i="3"/>
  <c r="BD1187" i="3"/>
  <c r="BA1165" i="3"/>
  <c r="AQ1287" i="3"/>
  <c r="AP1327" i="3"/>
  <c r="BF1187" i="3"/>
  <c r="BE1165" i="3"/>
  <c r="AQ1327" i="3"/>
  <c r="AP1367" i="3"/>
  <c r="BH1187" i="3"/>
  <c r="BI1165" i="3"/>
  <c r="AQ1367" i="3"/>
  <c r="AP1208" i="3"/>
  <c r="AZ1188" i="3"/>
  <c r="AS1166" i="3"/>
  <c r="AQ1208" i="3"/>
  <c r="AP1248" i="3"/>
  <c r="AW1166" i="3"/>
  <c r="AQ1248" i="3"/>
  <c r="AP1288" i="3"/>
  <c r="BD1188" i="3"/>
  <c r="BA1166" i="3"/>
  <c r="AQ1288" i="3"/>
  <c r="AP1328" i="3"/>
  <c r="BF1188" i="3"/>
  <c r="BE1166" i="3"/>
  <c r="AQ1328" i="3"/>
  <c r="AP1368" i="3"/>
  <c r="BH1188" i="3"/>
  <c r="BI1166" i="3"/>
  <c r="AQ1368" i="3"/>
  <c r="AP1209" i="3"/>
  <c r="AZ1189" i="3"/>
  <c r="AS1167" i="3"/>
  <c r="AQ1209" i="3"/>
  <c r="AP1249" i="3"/>
  <c r="BB1189" i="3"/>
  <c r="AW1167" i="3"/>
  <c r="AQ1249" i="3"/>
  <c r="AP1289" i="3"/>
  <c r="BD1189" i="3"/>
  <c r="BA1167" i="3"/>
  <c r="AQ1289" i="3"/>
  <c r="AP1329" i="3"/>
  <c r="BF1189" i="3"/>
  <c r="BE1167" i="3"/>
  <c r="AQ1329" i="3"/>
  <c r="AP1369" i="3"/>
  <c r="BH1189" i="3"/>
  <c r="BI1167" i="3"/>
  <c r="AQ1369" i="3"/>
  <c r="AP1210" i="3"/>
  <c r="AZ1190" i="3"/>
  <c r="AS1168" i="3"/>
  <c r="AQ1210" i="3"/>
  <c r="AP1250" i="3"/>
  <c r="BB1190" i="3"/>
  <c r="AW1168" i="3"/>
  <c r="AQ1250" i="3"/>
  <c r="AP1290" i="3"/>
  <c r="BD1190" i="3"/>
  <c r="BA1168" i="3"/>
  <c r="AQ1290" i="3"/>
  <c r="AP1330" i="3"/>
  <c r="BF1190" i="3"/>
  <c r="BE1168" i="3"/>
  <c r="AQ1330" i="3"/>
  <c r="AP1370" i="3"/>
  <c r="BH1190" i="3"/>
  <c r="BI1168" i="3"/>
  <c r="AQ1370" i="3"/>
  <c r="AS1169" i="3"/>
  <c r="AQ1211" i="3"/>
  <c r="AT1172" i="3"/>
  <c r="AV1172" i="3"/>
  <c r="BB1191" i="3"/>
  <c r="AW1169" i="3"/>
  <c r="AQ1251" i="3"/>
  <c r="BD1191" i="3"/>
  <c r="BA1169" i="3"/>
  <c r="AQ1291" i="3"/>
  <c r="BF1191" i="3"/>
  <c r="BE1169" i="3"/>
  <c r="AQ1331" i="3"/>
  <c r="BI1169" i="3"/>
  <c r="AQ1371" i="3"/>
  <c r="AP1047" i="3"/>
  <c r="BD107" i="4"/>
  <c r="AN112" i="7"/>
  <c r="BA925" i="3"/>
  <c r="AQ1047" i="3"/>
  <c r="AP968" i="3"/>
  <c r="BD28" i="4"/>
  <c r="AN33" i="7"/>
  <c r="AS926" i="3"/>
  <c r="AP1088" i="3"/>
  <c r="BD148" i="4"/>
  <c r="AN153" i="7"/>
  <c r="BE926" i="3"/>
  <c r="AQ1088" i="3"/>
  <c r="AP969" i="3"/>
  <c r="BD29" i="4"/>
  <c r="AN34" i="7"/>
  <c r="AS927" i="3"/>
  <c r="AP1089" i="3"/>
  <c r="BD149" i="4"/>
  <c r="AN154" i="7"/>
  <c r="BE927" i="3"/>
  <c r="AQ1089" i="3"/>
  <c r="AP1010" i="3"/>
  <c r="BD70" i="4"/>
  <c r="AN75" i="7"/>
  <c r="AW928" i="3"/>
  <c r="AQ1010" i="3"/>
  <c r="AQ933" i="3"/>
  <c r="AQ955" i="3"/>
  <c r="AP1139" i="3"/>
  <c r="BH959" i="3"/>
  <c r="BI937" i="3"/>
  <c r="AQ1139" i="3"/>
  <c r="AP943" i="3"/>
  <c r="BD3" i="4"/>
  <c r="AN8" i="7"/>
  <c r="AQ921" i="3"/>
  <c r="AQ943" i="3"/>
  <c r="AP1063" i="3"/>
  <c r="BD123" i="4"/>
  <c r="AN128" i="7"/>
  <c r="AP1103" i="3"/>
  <c r="BG921" i="3"/>
  <c r="AQ1103" i="3"/>
  <c r="AP984" i="3"/>
  <c r="BD44" i="4"/>
  <c r="AN49" i="7"/>
  <c r="AU922" i="3"/>
  <c r="AQ984" i="3"/>
  <c r="AP1024" i="3"/>
  <c r="BD84" i="4"/>
  <c r="AN89" i="7"/>
  <c r="AY922" i="3"/>
  <c r="AQ1024" i="3"/>
  <c r="AP1064" i="3"/>
  <c r="BD124" i="4"/>
  <c r="AN129" i="7"/>
  <c r="BC922" i="3"/>
  <c r="AQ1064" i="3"/>
  <c r="AP945" i="3"/>
  <c r="BD5" i="4"/>
  <c r="AN10" i="7"/>
  <c r="AU923" i="3"/>
  <c r="AQ985" i="3"/>
  <c r="AP1025" i="3"/>
  <c r="BD85" i="4"/>
  <c r="AN90" i="7"/>
  <c r="AY923" i="3"/>
  <c r="AQ1025" i="3"/>
  <c r="AP1105" i="3"/>
  <c r="BG923" i="3"/>
  <c r="AQ1105" i="3"/>
  <c r="AQ924" i="3"/>
  <c r="AQ946" i="3"/>
  <c r="AP986" i="3"/>
  <c r="BD46" i="4"/>
  <c r="AN51" i="7"/>
  <c r="AU924" i="3"/>
  <c r="AQ986" i="3"/>
  <c r="AP1066" i="3"/>
  <c r="BD126" i="4"/>
  <c r="AN131" i="7"/>
  <c r="BC924" i="3"/>
  <c r="AQ1066" i="3"/>
  <c r="AP971" i="3"/>
  <c r="BD31" i="4"/>
  <c r="AN36" i="7"/>
  <c r="AS929" i="3"/>
  <c r="AP1011" i="3"/>
  <c r="BD71" i="4"/>
  <c r="AN76" i="7"/>
  <c r="AW929" i="3"/>
  <c r="AQ1011" i="3"/>
  <c r="AP1051" i="3"/>
  <c r="BD111" i="4"/>
  <c r="AN116" i="7"/>
  <c r="BA929" i="3"/>
  <c r="AQ1051" i="3"/>
  <c r="AP1091" i="3"/>
  <c r="BD151" i="4"/>
  <c r="AN156" i="7"/>
  <c r="BE929" i="3"/>
  <c r="AQ1091" i="3"/>
  <c r="AP1131" i="3"/>
  <c r="BD191" i="4"/>
  <c r="AN196" i="7"/>
  <c r="BI929" i="3"/>
  <c r="AQ1131" i="3"/>
  <c r="AP972" i="3"/>
  <c r="BD32" i="4"/>
  <c r="AN37" i="7"/>
  <c r="AS930" i="3"/>
  <c r="AP1012" i="3"/>
  <c r="BD72" i="4"/>
  <c r="AN77" i="7"/>
  <c r="AW930" i="3"/>
  <c r="AQ1012" i="3"/>
  <c r="AP1052" i="3"/>
  <c r="BD112" i="4"/>
  <c r="AN117" i="7"/>
  <c r="BA930" i="3"/>
  <c r="AQ1052" i="3"/>
  <c r="AP1092" i="3"/>
  <c r="BD152" i="4"/>
  <c r="AN157" i="7"/>
  <c r="BE930" i="3"/>
  <c r="AQ1092" i="3"/>
  <c r="AP1132" i="3"/>
  <c r="BD192" i="4"/>
  <c r="AN197" i="7"/>
  <c r="BI930" i="3"/>
  <c r="AQ1132" i="3"/>
  <c r="AP973" i="3"/>
  <c r="AS931" i="3"/>
  <c r="AP1013" i="3"/>
  <c r="BD73" i="4"/>
  <c r="AN78" i="7"/>
  <c r="AW931" i="3"/>
  <c r="AQ1013" i="3"/>
  <c r="AP1053" i="3"/>
  <c r="BA931" i="3"/>
  <c r="AQ1053" i="3"/>
  <c r="AP1093" i="3"/>
  <c r="BE931" i="3"/>
  <c r="AQ1093" i="3"/>
  <c r="AP1133" i="3"/>
  <c r="BI931" i="3"/>
  <c r="AQ1133" i="3"/>
  <c r="AP974" i="3"/>
  <c r="AZ954" i="3"/>
  <c r="AS932" i="3"/>
  <c r="AP1014" i="3"/>
  <c r="AW932" i="3"/>
  <c r="AQ1014" i="3"/>
  <c r="AP1054" i="3"/>
  <c r="BA932" i="3"/>
  <c r="AQ1054" i="3"/>
  <c r="AP1094" i="3"/>
  <c r="BE932" i="3"/>
  <c r="AQ1094" i="3"/>
  <c r="AP967" i="3"/>
  <c r="BD27" i="4"/>
  <c r="AN32" i="7"/>
  <c r="AS925" i="3"/>
  <c r="AP1127" i="3"/>
  <c r="BD187" i="4"/>
  <c r="AN192" i="7"/>
  <c r="BI925" i="3"/>
  <c r="AQ1127" i="3"/>
  <c r="AP1048" i="3"/>
  <c r="BD108" i="4"/>
  <c r="AN113" i="7"/>
  <c r="BA926" i="3"/>
  <c r="AQ1048" i="3"/>
  <c r="AP1009" i="3"/>
  <c r="BD69" i="4"/>
  <c r="AN74" i="7"/>
  <c r="AW927" i="3"/>
  <c r="AQ1009" i="3"/>
  <c r="AP1129" i="3"/>
  <c r="BD189" i="4"/>
  <c r="AN194" i="7"/>
  <c r="BI927" i="3"/>
  <c r="AQ1129" i="3"/>
  <c r="AP1130" i="3"/>
  <c r="BD190" i="4"/>
  <c r="AN195" i="7"/>
  <c r="BI928" i="3"/>
  <c r="AQ1130" i="3"/>
  <c r="AP979" i="3"/>
  <c r="AZ959" i="3"/>
  <c r="AS937" i="3"/>
  <c r="AP1121" i="3"/>
  <c r="AP947" i="3"/>
  <c r="BD7" i="4"/>
  <c r="AN12" i="7"/>
  <c r="AQ925" i="3"/>
  <c r="AQ947" i="3"/>
  <c r="AP987" i="3"/>
  <c r="BD47" i="4"/>
  <c r="AN52" i="7"/>
  <c r="AP1027" i="3"/>
  <c r="BD87" i="4"/>
  <c r="AN92" i="7"/>
  <c r="AY925" i="3"/>
  <c r="AQ1027" i="3"/>
  <c r="BC925" i="3"/>
  <c r="AQ1067" i="3"/>
  <c r="AP1107" i="3"/>
  <c r="BG925" i="3"/>
  <c r="AQ1107" i="3"/>
  <c r="AP948" i="3"/>
  <c r="BD8" i="4"/>
  <c r="AN13" i="7"/>
  <c r="AP988" i="3"/>
  <c r="BD48" i="4"/>
  <c r="AN53" i="7"/>
  <c r="AU926" i="3"/>
  <c r="AQ988" i="3"/>
  <c r="AP1068" i="3"/>
  <c r="BD128" i="4"/>
  <c r="AN133" i="7"/>
  <c r="BC926" i="3"/>
  <c r="AQ1068" i="3"/>
  <c r="AP1108" i="3"/>
  <c r="BD168" i="4"/>
  <c r="AN173" i="7"/>
  <c r="AP949" i="3"/>
  <c r="BD9" i="4"/>
  <c r="AN14" i="7"/>
  <c r="AQ927" i="3"/>
  <c r="AQ949" i="3"/>
  <c r="AP1029" i="3"/>
  <c r="AY927" i="3"/>
  <c r="AQ1029" i="3"/>
  <c r="AP1069" i="3"/>
  <c r="BD129" i="4"/>
  <c r="AN134" i="7"/>
  <c r="AP1109" i="3"/>
  <c r="BG927" i="3"/>
  <c r="AQ1109" i="3"/>
  <c r="AP950" i="3"/>
  <c r="BD10" i="4"/>
  <c r="AN15" i="7"/>
  <c r="AP990" i="3"/>
  <c r="BD50" i="4"/>
  <c r="AN55" i="7"/>
  <c r="AU928" i="3"/>
  <c r="AQ990" i="3"/>
  <c r="AP1030" i="3"/>
  <c r="AP1070" i="3"/>
  <c r="BD130" i="4"/>
  <c r="AN135" i="7"/>
  <c r="BC928" i="3"/>
  <c r="AQ1070" i="3"/>
  <c r="BG928" i="3"/>
  <c r="AQ1110" i="3"/>
  <c r="AP1015" i="3"/>
  <c r="AW933" i="3"/>
  <c r="AQ1015" i="3"/>
  <c r="AP1095" i="3"/>
  <c r="BF955" i="3"/>
  <c r="BE933" i="3"/>
  <c r="AQ1095" i="3"/>
  <c r="AP957" i="3"/>
  <c r="AQ935" i="3"/>
  <c r="AQ957" i="3"/>
  <c r="AU935" i="3"/>
  <c r="AQ997" i="3"/>
  <c r="AP1037" i="3"/>
  <c r="AY935" i="3"/>
  <c r="AQ1037" i="3"/>
  <c r="AP1077" i="3"/>
  <c r="AP1117" i="3"/>
  <c r="BG935" i="3"/>
  <c r="AQ1117" i="3"/>
  <c r="AP999" i="3"/>
  <c r="AU937" i="3"/>
  <c r="AQ999" i="3"/>
  <c r="AP1039" i="3"/>
  <c r="AP1079" i="3"/>
  <c r="BC937" i="3"/>
  <c r="AQ1079" i="3"/>
  <c r="AP981" i="3"/>
  <c r="AZ961" i="3"/>
  <c r="AS939" i="3"/>
  <c r="AP1021" i="3"/>
  <c r="BB961" i="3"/>
  <c r="AW939" i="3"/>
  <c r="AQ1021" i="3"/>
  <c r="AP1061" i="3"/>
  <c r="BD961" i="3"/>
  <c r="BA939" i="3"/>
  <c r="AQ1061" i="3"/>
  <c r="AP1101" i="3"/>
  <c r="BF961" i="3"/>
  <c r="BE939" i="3"/>
  <c r="AQ1101" i="3"/>
  <c r="AP1141" i="3"/>
  <c r="BH961" i="3"/>
  <c r="BI939" i="3"/>
  <c r="AQ1141" i="3"/>
  <c r="AP1007" i="3"/>
  <c r="BD67" i="4"/>
  <c r="AN72" i="7"/>
  <c r="AW925" i="3"/>
  <c r="AQ1007" i="3"/>
  <c r="AP1087" i="3"/>
  <c r="BD147" i="4"/>
  <c r="AN152" i="7"/>
  <c r="BE925" i="3"/>
  <c r="AQ1087" i="3"/>
  <c r="AP1008" i="3"/>
  <c r="BD68" i="4"/>
  <c r="AN73" i="7"/>
  <c r="AW926" i="3"/>
  <c r="AQ1008" i="3"/>
  <c r="AP1128" i="3"/>
  <c r="BD188" i="4"/>
  <c r="AN193" i="7"/>
  <c r="BI926" i="3"/>
  <c r="AQ1128" i="3"/>
  <c r="AP1049" i="3"/>
  <c r="BD109" i="4"/>
  <c r="AN114" i="7"/>
  <c r="BA927" i="3"/>
  <c r="AQ1049" i="3"/>
  <c r="AP970" i="3"/>
  <c r="BD30" i="4"/>
  <c r="AN35" i="7"/>
  <c r="AS928" i="3"/>
  <c r="AP1090" i="3"/>
  <c r="BD150" i="4"/>
  <c r="AN155" i="7"/>
  <c r="BE928" i="3"/>
  <c r="AQ1090" i="3"/>
  <c r="AP1059" i="3"/>
  <c r="BD959" i="3"/>
  <c r="BA937" i="3"/>
  <c r="AQ1059" i="3"/>
  <c r="AP963" i="3"/>
  <c r="BD23" i="4"/>
  <c r="AN28" i="7"/>
  <c r="AS921" i="3"/>
  <c r="AQ963" i="3"/>
  <c r="AP1003" i="3"/>
  <c r="BD63" i="4"/>
  <c r="AN68" i="7"/>
  <c r="AW921" i="3"/>
  <c r="AQ1003" i="3"/>
  <c r="AP1043" i="3"/>
  <c r="BD103" i="4"/>
  <c r="AN108" i="7"/>
  <c r="BA921" i="3"/>
  <c r="AQ1043" i="3"/>
  <c r="AP1083" i="3"/>
  <c r="BD143" i="4"/>
  <c r="AN148" i="7"/>
  <c r="BE921" i="3"/>
  <c r="AQ1083" i="3"/>
  <c r="AP1123" i="3"/>
  <c r="BD183" i="4"/>
  <c r="AN188" i="7"/>
  <c r="BI921" i="3"/>
  <c r="AQ1123" i="3"/>
  <c r="AP964" i="3"/>
  <c r="BD24" i="4"/>
  <c r="AN29" i="7"/>
  <c r="AS922" i="3"/>
  <c r="AP1004" i="3"/>
  <c r="BD64" i="4"/>
  <c r="AN69" i="7"/>
  <c r="AW922" i="3"/>
  <c r="AQ1004" i="3"/>
  <c r="AP1044" i="3"/>
  <c r="BD104" i="4"/>
  <c r="AN109" i="7"/>
  <c r="BA922" i="3"/>
  <c r="AQ1044" i="3"/>
  <c r="AP1084" i="3"/>
  <c r="BD144" i="4"/>
  <c r="AN149" i="7"/>
  <c r="BE922" i="3"/>
  <c r="AQ1084" i="3"/>
  <c r="AP1124" i="3"/>
  <c r="BD184" i="4"/>
  <c r="AN189" i="7"/>
  <c r="BI922" i="3"/>
  <c r="AQ1124" i="3"/>
  <c r="AP965" i="3"/>
  <c r="BD25" i="4"/>
  <c r="AN30" i="7"/>
  <c r="AS923" i="3"/>
  <c r="AP1005" i="3"/>
  <c r="BD65" i="4"/>
  <c r="AN70" i="7"/>
  <c r="AW923" i="3"/>
  <c r="AQ1005" i="3"/>
  <c r="AP1045" i="3"/>
  <c r="BD105" i="4"/>
  <c r="AN110" i="7"/>
  <c r="BA923" i="3"/>
  <c r="AQ1045" i="3"/>
  <c r="AP1085" i="3"/>
  <c r="BD145" i="4"/>
  <c r="AN150" i="7"/>
  <c r="BE923" i="3"/>
  <c r="AQ1085" i="3"/>
  <c r="AP1125" i="3"/>
  <c r="BD185" i="4"/>
  <c r="AN190" i="7"/>
  <c r="BI923" i="3"/>
  <c r="AQ1125" i="3"/>
  <c r="AP966" i="3"/>
  <c r="BD26" i="4"/>
  <c r="AN31" i="7"/>
  <c r="AS924" i="3"/>
  <c r="AP1006" i="3"/>
  <c r="BD66" i="4"/>
  <c r="AN71" i="7"/>
  <c r="AW924" i="3"/>
  <c r="AQ1006" i="3"/>
  <c r="AP1046" i="3"/>
  <c r="BD106" i="4"/>
  <c r="AN111" i="7"/>
  <c r="BA924" i="3"/>
  <c r="AQ1046" i="3"/>
  <c r="AP1086" i="3"/>
  <c r="BD146" i="4"/>
  <c r="AN151" i="7"/>
  <c r="BE924" i="3"/>
  <c r="AQ1086" i="3"/>
  <c r="AP951" i="3"/>
  <c r="BD11" i="4"/>
  <c r="AN16" i="7"/>
  <c r="AQ929" i="3"/>
  <c r="AQ951" i="3"/>
  <c r="AP991" i="3"/>
  <c r="BD51" i="4"/>
  <c r="AN56" i="7"/>
  <c r="AP1031" i="3"/>
  <c r="AY929" i="3"/>
  <c r="AQ1031" i="3"/>
  <c r="AP1111" i="3"/>
  <c r="BG929" i="3"/>
  <c r="AQ1111" i="3"/>
  <c r="AP952" i="3"/>
  <c r="BD12" i="4"/>
  <c r="AN17" i="7"/>
  <c r="AP992" i="3"/>
  <c r="BD52" i="4"/>
  <c r="AN57" i="7"/>
  <c r="AU930" i="3"/>
  <c r="AQ992" i="3"/>
  <c r="AP1072" i="3"/>
  <c r="BC930" i="3"/>
  <c r="AQ1072" i="3"/>
  <c r="AP1112" i="3"/>
  <c r="AP953" i="3"/>
  <c r="BD13" i="4"/>
  <c r="AN18" i="7"/>
  <c r="AQ931" i="3"/>
  <c r="AQ953" i="3"/>
  <c r="AP993" i="3"/>
  <c r="BD53" i="4"/>
  <c r="AN58" i="7"/>
  <c r="AP1033" i="3"/>
  <c r="BD93" i="4"/>
  <c r="AN98" i="7"/>
  <c r="AY931" i="3"/>
  <c r="AQ1033" i="3"/>
  <c r="AP1073" i="3"/>
  <c r="BD133" i="4"/>
  <c r="AN138" i="7"/>
  <c r="AP1113" i="3"/>
  <c r="BD173" i="4"/>
  <c r="AN178" i="7"/>
  <c r="BG931" i="3"/>
  <c r="AQ1113" i="3"/>
  <c r="AQ932" i="3"/>
  <c r="AQ954" i="3"/>
  <c r="AP994" i="3"/>
  <c r="AU932" i="3"/>
  <c r="AQ994" i="3"/>
  <c r="AQ938" i="3"/>
  <c r="AQ960" i="3"/>
  <c r="AP1001" i="3"/>
  <c r="AU939" i="3"/>
  <c r="AQ1001" i="3"/>
  <c r="BI924" i="3"/>
  <c r="AQ1126" i="3"/>
  <c r="BA928" i="3"/>
  <c r="AQ1050" i="3"/>
  <c r="BI932" i="3"/>
  <c r="AQ1134" i="3"/>
  <c r="AP995" i="3"/>
  <c r="AU933" i="3"/>
  <c r="AQ995" i="3"/>
  <c r="AP1075" i="3"/>
  <c r="BC933" i="3"/>
  <c r="AQ1075" i="3"/>
  <c r="AW934" i="3"/>
  <c r="AQ1016" i="3"/>
  <c r="BE934" i="3"/>
  <c r="AQ1096" i="3"/>
  <c r="AP977" i="3"/>
  <c r="AZ957" i="3"/>
  <c r="AS935" i="3"/>
  <c r="AP1057" i="3"/>
  <c r="BD957" i="3"/>
  <c r="BA935" i="3"/>
  <c r="AQ1057" i="3"/>
  <c r="AP1137" i="3"/>
  <c r="BH957" i="3"/>
  <c r="BI935" i="3"/>
  <c r="AQ1137" i="3"/>
  <c r="AQ940" i="3"/>
  <c r="AQ962" i="3"/>
  <c r="BG940" i="3"/>
  <c r="AQ1122" i="3"/>
  <c r="AP975" i="3"/>
  <c r="AZ955" i="3"/>
  <c r="AS933" i="3"/>
  <c r="AP1055" i="3"/>
  <c r="BA933" i="3"/>
  <c r="AQ1055" i="3"/>
  <c r="AP1135" i="3"/>
  <c r="BH955" i="3"/>
  <c r="BI933" i="3"/>
  <c r="AQ1135" i="3"/>
  <c r="BG938" i="3"/>
  <c r="AQ1120" i="3"/>
  <c r="AP1081" i="3"/>
  <c r="BC939" i="3"/>
  <c r="AQ1081" i="3"/>
  <c r="AX932" i="3"/>
  <c r="CA932" i="3"/>
  <c r="BB932" i="3"/>
  <c r="CI932" i="3"/>
  <c r="BF932" i="3"/>
  <c r="CQ932" i="3"/>
  <c r="AP934" i="3"/>
  <c r="BK934" i="3"/>
  <c r="AT934" i="3"/>
  <c r="BS934" i="3"/>
  <c r="AX934" i="3"/>
  <c r="CA934" i="3"/>
  <c r="BB934" i="3"/>
  <c r="CI934" i="3"/>
  <c r="BF934" i="3"/>
  <c r="CQ934" i="3"/>
  <c r="AW936" i="3"/>
  <c r="AQ1018" i="3"/>
  <c r="BE936" i="3"/>
  <c r="AQ1098" i="3"/>
  <c r="AR938" i="3"/>
  <c r="BO938" i="3"/>
  <c r="AV938" i="3"/>
  <c r="BW938" i="3"/>
  <c r="AZ938" i="3"/>
  <c r="CE938" i="3"/>
  <c r="BD938" i="3"/>
  <c r="CM938" i="3"/>
  <c r="BH938" i="3"/>
  <c r="CU938" i="3"/>
  <c r="AU938" i="3"/>
  <c r="AQ1000" i="3"/>
  <c r="BC938" i="3"/>
  <c r="AQ1080" i="3"/>
  <c r="AS946" i="3"/>
  <c r="AP1019" i="3"/>
  <c r="AW937" i="3"/>
  <c r="AQ1019" i="3"/>
  <c r="AP1099" i="3"/>
  <c r="BF959" i="3"/>
  <c r="BE937" i="3"/>
  <c r="AQ1099" i="3"/>
  <c r="AY938" i="3"/>
  <c r="AQ1040" i="3"/>
  <c r="AS934" i="3"/>
  <c r="BA934" i="3"/>
  <c r="AQ1056" i="3"/>
  <c r="BI934" i="3"/>
  <c r="AQ1136" i="3"/>
  <c r="AP1017" i="3"/>
  <c r="BB957" i="3"/>
  <c r="AW935" i="3"/>
  <c r="AQ1017" i="3"/>
  <c r="AP1097" i="3"/>
  <c r="BF957" i="3"/>
  <c r="BE935" i="3"/>
  <c r="AQ1097" i="3"/>
  <c r="AP936" i="3"/>
  <c r="BK936" i="3"/>
  <c r="AT936" i="3"/>
  <c r="BS936" i="3"/>
  <c r="AX936" i="3"/>
  <c r="CA936" i="3"/>
  <c r="BB936" i="3"/>
  <c r="CI936" i="3"/>
  <c r="BF936" i="3"/>
  <c r="CQ936" i="3"/>
  <c r="BO940" i="3"/>
  <c r="BW940" i="3"/>
  <c r="AT943" i="3"/>
  <c r="AV943" i="3"/>
  <c r="BD962" i="3"/>
  <c r="BA940" i="3"/>
  <c r="AQ1062" i="3"/>
  <c r="BF962" i="3"/>
  <c r="BE940" i="3"/>
  <c r="AQ1102" i="3"/>
  <c r="BI940" i="3"/>
  <c r="AQ1142" i="3"/>
  <c r="AY940" i="3"/>
  <c r="AQ1042" i="3"/>
  <c r="AU1043" i="3"/>
  <c r="AP834" i="3"/>
  <c r="BA123" i="4"/>
  <c r="AK128" i="7"/>
  <c r="BC692" i="3"/>
  <c r="AQ834" i="3"/>
  <c r="AP874" i="3"/>
  <c r="BG692" i="3"/>
  <c r="AQ874" i="3"/>
  <c r="AP835" i="3"/>
  <c r="BA124" i="4"/>
  <c r="AK129" i="7"/>
  <c r="BC693" i="3"/>
  <c r="AQ835" i="3"/>
  <c r="AP756" i="3"/>
  <c r="BA45" i="4"/>
  <c r="AK50" i="7"/>
  <c r="AU694" i="3"/>
  <c r="AQ756" i="3"/>
  <c r="AP796" i="3"/>
  <c r="BA85" i="4"/>
  <c r="AK90" i="7"/>
  <c r="AY694" i="3"/>
  <c r="AQ796" i="3"/>
  <c r="AP836" i="3"/>
  <c r="BA125" i="4"/>
  <c r="AK130" i="7"/>
  <c r="AP717" i="3"/>
  <c r="BA6" i="4"/>
  <c r="AK11" i="7"/>
  <c r="AP877" i="3"/>
  <c r="BG695" i="3"/>
  <c r="AQ877" i="3"/>
  <c r="AP718" i="3"/>
  <c r="BA7" i="4"/>
  <c r="AK12" i="7"/>
  <c r="AQ696" i="3"/>
  <c r="AQ718" i="3"/>
  <c r="AU696" i="3"/>
  <c r="AQ758" i="3"/>
  <c r="AY696" i="3"/>
  <c r="AQ798" i="3"/>
  <c r="AP878" i="3"/>
  <c r="BG696" i="3"/>
  <c r="AQ878" i="3"/>
  <c r="AP759" i="3"/>
  <c r="BA48" i="4"/>
  <c r="AK53" i="7"/>
  <c r="AP799" i="3"/>
  <c r="BA88" i="4"/>
  <c r="AK93" i="7"/>
  <c r="AY697" i="3"/>
  <c r="AQ799" i="3"/>
  <c r="AP839" i="3"/>
  <c r="BA128" i="4"/>
  <c r="AK133" i="7"/>
  <c r="BC697" i="3"/>
  <c r="AQ839" i="3"/>
  <c r="BG697" i="3"/>
  <c r="AQ879" i="3"/>
  <c r="AP800" i="3"/>
  <c r="AY698" i="3"/>
  <c r="AQ800" i="3"/>
  <c r="AP721" i="3"/>
  <c r="BA10" i="4"/>
  <c r="AK15" i="7"/>
  <c r="AQ699" i="3"/>
  <c r="AQ721" i="3"/>
  <c r="AP761" i="3"/>
  <c r="BA50" i="4"/>
  <c r="AK55" i="7"/>
  <c r="AU699" i="3"/>
  <c r="AQ761" i="3"/>
  <c r="AY699" i="3"/>
  <c r="AQ801" i="3"/>
  <c r="AP722" i="3"/>
  <c r="BA11" i="4"/>
  <c r="AK16" i="7"/>
  <c r="AQ700" i="3"/>
  <c r="AQ722" i="3"/>
  <c r="AP842" i="3"/>
  <c r="BC700" i="3"/>
  <c r="AQ842" i="3"/>
  <c r="AP882" i="3"/>
  <c r="BG700" i="3"/>
  <c r="AQ882" i="3"/>
  <c r="AQ701" i="3"/>
  <c r="AQ723" i="3"/>
  <c r="AP763" i="3"/>
  <c r="AP843" i="3"/>
  <c r="BE723" i="3"/>
  <c r="BC701" i="3"/>
  <c r="AQ843" i="3"/>
  <c r="AP724" i="3"/>
  <c r="AQ702" i="3"/>
  <c r="AQ724" i="3"/>
  <c r="AP764" i="3"/>
  <c r="AU702" i="3"/>
  <c r="AQ764" i="3"/>
  <c r="AP804" i="3"/>
  <c r="AY702" i="3"/>
  <c r="AQ804" i="3"/>
  <c r="BC702" i="3"/>
  <c r="AQ844" i="3"/>
  <c r="BG702" i="3"/>
  <c r="AQ884" i="3"/>
  <c r="AP765" i="3"/>
  <c r="AU703" i="3"/>
  <c r="AQ765" i="3"/>
  <c r="AP845" i="3"/>
  <c r="BC703" i="3"/>
  <c r="AQ845" i="3"/>
  <c r="AP885" i="3"/>
  <c r="BG703" i="3"/>
  <c r="AQ885" i="3"/>
  <c r="AY711" i="3"/>
  <c r="AQ813" i="3"/>
  <c r="BG711" i="3"/>
  <c r="AQ893" i="3"/>
  <c r="AS717" i="3"/>
  <c r="AP714" i="3"/>
  <c r="BA3" i="4"/>
  <c r="AK8" i="7"/>
  <c r="AQ692" i="3"/>
  <c r="AQ714" i="3"/>
  <c r="AP794" i="3"/>
  <c r="BA83" i="4"/>
  <c r="AK88" i="7"/>
  <c r="AQ693" i="3"/>
  <c r="AQ715" i="3"/>
  <c r="AP757" i="3"/>
  <c r="BA46" i="4"/>
  <c r="AK51" i="7"/>
  <c r="AU695" i="3"/>
  <c r="AQ757" i="3"/>
  <c r="AQ704" i="3"/>
  <c r="AQ726" i="3"/>
  <c r="AP806" i="3"/>
  <c r="AY704" i="3"/>
  <c r="AQ806" i="3"/>
  <c r="BG704" i="3"/>
  <c r="AQ886" i="3"/>
  <c r="AP727" i="3"/>
  <c r="AQ705" i="3"/>
  <c r="AQ727" i="3"/>
  <c r="AP767" i="3"/>
  <c r="AU705" i="3"/>
  <c r="AQ767" i="3"/>
  <c r="AP807" i="3"/>
  <c r="AY705" i="3"/>
  <c r="AQ807" i="3"/>
  <c r="AP847" i="3"/>
  <c r="AP728" i="3"/>
  <c r="AQ706" i="3"/>
  <c r="AQ728" i="3"/>
  <c r="AY706" i="3"/>
  <c r="AQ808" i="3"/>
  <c r="AP848" i="3"/>
  <c r="BC706" i="3"/>
  <c r="AQ848" i="3"/>
  <c r="AP888" i="3"/>
  <c r="BG706" i="3"/>
  <c r="AQ888" i="3"/>
  <c r="AP729" i="3"/>
  <c r="AQ707" i="3"/>
  <c r="AQ729" i="3"/>
  <c r="AP809" i="3"/>
  <c r="AP849" i="3"/>
  <c r="BC707" i="3"/>
  <c r="AQ849" i="3"/>
  <c r="AQ708" i="3"/>
  <c r="AQ730" i="3"/>
  <c r="AP770" i="3"/>
  <c r="AU708" i="3"/>
  <c r="AQ770" i="3"/>
  <c r="AP810" i="3"/>
  <c r="AY708" i="3"/>
  <c r="AQ810" i="3"/>
  <c r="AP850" i="3"/>
  <c r="BC708" i="3"/>
  <c r="AQ850" i="3"/>
  <c r="AQ709" i="3"/>
  <c r="AQ731" i="3"/>
  <c r="AP771" i="3"/>
  <c r="AU709" i="3"/>
  <c r="AQ771" i="3"/>
  <c r="AP732" i="3"/>
  <c r="AQ710" i="3"/>
  <c r="AQ732" i="3"/>
  <c r="AP892" i="3"/>
  <c r="BG710" i="3"/>
  <c r="AQ892" i="3"/>
  <c r="AU711" i="3"/>
  <c r="AQ773" i="3"/>
  <c r="BC711" i="3"/>
  <c r="AQ853" i="3"/>
  <c r="AP734" i="3"/>
  <c r="BA23" i="4"/>
  <c r="AK28" i="7"/>
  <c r="AS692" i="3"/>
  <c r="AQ734" i="3"/>
  <c r="AP814" i="3"/>
  <c r="BA103" i="4"/>
  <c r="AK108" i="7"/>
  <c r="BA692" i="3"/>
  <c r="AQ814" i="3"/>
  <c r="AP854" i="3"/>
  <c r="BA143" i="4"/>
  <c r="AK148" i="7"/>
  <c r="BE692" i="3"/>
  <c r="AQ854" i="3"/>
  <c r="AP894" i="3"/>
  <c r="BA183" i="4"/>
  <c r="AK188" i="7"/>
  <c r="BI692" i="3"/>
  <c r="AQ894" i="3"/>
  <c r="AP735" i="3"/>
  <c r="BA24" i="4"/>
  <c r="AK29" i="7"/>
  <c r="AS693" i="3"/>
  <c r="AQ735" i="3"/>
  <c r="AP775" i="3"/>
  <c r="BA64" i="4"/>
  <c r="AK69" i="7"/>
  <c r="AW693" i="3"/>
  <c r="AQ775" i="3"/>
  <c r="AP815" i="3"/>
  <c r="BA104" i="4"/>
  <c r="AK109" i="7"/>
  <c r="BA693" i="3"/>
  <c r="AQ815" i="3"/>
  <c r="AP855" i="3"/>
  <c r="BA144" i="4"/>
  <c r="AK149" i="7"/>
  <c r="BE693" i="3"/>
  <c r="AQ855" i="3"/>
  <c r="AP895" i="3"/>
  <c r="BA184" i="4"/>
  <c r="AK189" i="7"/>
  <c r="BI693" i="3"/>
  <c r="AQ895" i="3"/>
  <c r="AP736" i="3"/>
  <c r="BA25" i="4"/>
  <c r="AK30" i="7"/>
  <c r="AS694" i="3"/>
  <c r="AQ736" i="3"/>
  <c r="AP776" i="3"/>
  <c r="BA65" i="4"/>
  <c r="AK70" i="7"/>
  <c r="AW694" i="3"/>
  <c r="AQ776" i="3"/>
  <c r="AP816" i="3"/>
  <c r="BA105" i="4"/>
  <c r="AK110" i="7"/>
  <c r="BA694" i="3"/>
  <c r="AQ816" i="3"/>
  <c r="AP856" i="3"/>
  <c r="BA145" i="4"/>
  <c r="AK150" i="7"/>
  <c r="BE694" i="3"/>
  <c r="AQ856" i="3"/>
  <c r="AP896" i="3"/>
  <c r="BA185" i="4"/>
  <c r="AK190" i="7"/>
  <c r="BI694" i="3"/>
  <c r="AQ896" i="3"/>
  <c r="AP737" i="3"/>
  <c r="BA26" i="4"/>
  <c r="AK31" i="7"/>
  <c r="AS695" i="3"/>
  <c r="AQ737" i="3"/>
  <c r="AP777" i="3"/>
  <c r="BA66" i="4"/>
  <c r="AK71" i="7"/>
  <c r="AW695" i="3"/>
  <c r="AQ777" i="3"/>
  <c r="AP817" i="3"/>
  <c r="BA106" i="4"/>
  <c r="AK111" i="7"/>
  <c r="BA695" i="3"/>
  <c r="AQ817" i="3"/>
  <c r="AP857" i="3"/>
  <c r="BA146" i="4"/>
  <c r="AK151" i="7"/>
  <c r="BE695" i="3"/>
  <c r="AQ857" i="3"/>
  <c r="AP897" i="3"/>
  <c r="BA186" i="4"/>
  <c r="AK191" i="7"/>
  <c r="BI695" i="3"/>
  <c r="AQ897" i="3"/>
  <c r="AP738" i="3"/>
  <c r="BA27" i="4"/>
  <c r="AK32" i="7"/>
  <c r="AS696" i="3"/>
  <c r="AQ738" i="3"/>
  <c r="AP778" i="3"/>
  <c r="BA67" i="4"/>
  <c r="AK72" i="7"/>
  <c r="AW696" i="3"/>
  <c r="AQ778" i="3"/>
  <c r="AP818" i="3"/>
  <c r="BA107" i="4"/>
  <c r="AK112" i="7"/>
  <c r="BA696" i="3"/>
  <c r="AQ818" i="3"/>
  <c r="AP858" i="3"/>
  <c r="BA147" i="4"/>
  <c r="AK152" i="7"/>
  <c r="BE696" i="3"/>
  <c r="AQ858" i="3"/>
  <c r="AP898" i="3"/>
  <c r="BA187" i="4"/>
  <c r="AK192" i="7"/>
  <c r="BI696" i="3"/>
  <c r="AQ898" i="3"/>
  <c r="AP739" i="3"/>
  <c r="BA28" i="4"/>
  <c r="AK33" i="7"/>
  <c r="AS697" i="3"/>
  <c r="AQ739" i="3"/>
  <c r="AP779" i="3"/>
  <c r="BA68" i="4"/>
  <c r="AK73" i="7"/>
  <c r="AW697" i="3"/>
  <c r="AQ779" i="3"/>
  <c r="AP819" i="3"/>
  <c r="BA108" i="4"/>
  <c r="AK113" i="7"/>
  <c r="BA697" i="3"/>
  <c r="AQ819" i="3"/>
  <c r="AP859" i="3"/>
  <c r="BA148" i="4"/>
  <c r="AK153" i="7"/>
  <c r="BE697" i="3"/>
  <c r="AQ859" i="3"/>
  <c r="AP899" i="3"/>
  <c r="BA188" i="4"/>
  <c r="AK193" i="7"/>
  <c r="BI697" i="3"/>
  <c r="AQ899" i="3"/>
  <c r="AP740" i="3"/>
  <c r="BA29" i="4"/>
  <c r="AK34" i="7"/>
  <c r="AS698" i="3"/>
  <c r="AQ740" i="3"/>
  <c r="AP780" i="3"/>
  <c r="BA69" i="4"/>
  <c r="AK74" i="7"/>
  <c r="AW698" i="3"/>
  <c r="AQ780" i="3"/>
  <c r="AP820" i="3"/>
  <c r="BA109" i="4"/>
  <c r="AK114" i="7"/>
  <c r="BA698" i="3"/>
  <c r="AQ820" i="3"/>
  <c r="AP860" i="3"/>
  <c r="BA149" i="4"/>
  <c r="AK154" i="7"/>
  <c r="BE698" i="3"/>
  <c r="AQ860" i="3"/>
  <c r="AP900" i="3"/>
  <c r="BA189" i="4"/>
  <c r="AK194" i="7"/>
  <c r="BI698" i="3"/>
  <c r="AQ900" i="3"/>
  <c r="AP741" i="3"/>
  <c r="BA30" i="4"/>
  <c r="AK35" i="7"/>
  <c r="AS699" i="3"/>
  <c r="AQ741" i="3"/>
  <c r="AP781" i="3"/>
  <c r="BA70" i="4"/>
  <c r="AK75" i="7"/>
  <c r="AW699" i="3"/>
  <c r="AQ781" i="3"/>
  <c r="AP821" i="3"/>
  <c r="BA110" i="4"/>
  <c r="AK115" i="7"/>
  <c r="BA699" i="3"/>
  <c r="AQ821" i="3"/>
  <c r="AP861" i="3"/>
  <c r="BA150" i="4"/>
  <c r="AK155" i="7"/>
  <c r="BE699" i="3"/>
  <c r="AQ861" i="3"/>
  <c r="AP901" i="3"/>
  <c r="BA190" i="4"/>
  <c r="AK195" i="7"/>
  <c r="BI699" i="3"/>
  <c r="AQ901" i="3"/>
  <c r="AP742" i="3"/>
  <c r="BA31" i="4"/>
  <c r="AK36" i="7"/>
  <c r="AS700" i="3"/>
  <c r="AQ742" i="3"/>
  <c r="AP782" i="3"/>
  <c r="BA71" i="4"/>
  <c r="AK76" i="7"/>
  <c r="AW700" i="3"/>
  <c r="AQ782" i="3"/>
  <c r="AP822" i="3"/>
  <c r="BA111" i="4"/>
  <c r="AK116" i="7"/>
  <c r="BA700" i="3"/>
  <c r="AQ822" i="3"/>
  <c r="AP862" i="3"/>
  <c r="BA151" i="4"/>
  <c r="AK156" i="7"/>
  <c r="BE700" i="3"/>
  <c r="AQ862" i="3"/>
  <c r="AP902" i="3"/>
  <c r="BA191" i="4"/>
  <c r="AK196" i="7"/>
  <c r="BI700" i="3"/>
  <c r="AQ902" i="3"/>
  <c r="AP743" i="3"/>
  <c r="AS701" i="3"/>
  <c r="AQ743" i="3"/>
  <c r="AP783" i="3"/>
  <c r="AW701" i="3"/>
  <c r="AQ783" i="3"/>
  <c r="AP823" i="3"/>
  <c r="BA701" i="3"/>
  <c r="AQ823" i="3"/>
  <c r="AP863" i="3"/>
  <c r="BE701" i="3"/>
  <c r="AQ863" i="3"/>
  <c r="AP903" i="3"/>
  <c r="BI701" i="3"/>
  <c r="AQ903" i="3"/>
  <c r="AP744" i="3"/>
  <c r="AZ724" i="3"/>
  <c r="AS702" i="3"/>
  <c r="AQ744" i="3"/>
  <c r="AP784" i="3"/>
  <c r="AW702" i="3"/>
  <c r="AQ784" i="3"/>
  <c r="AP824" i="3"/>
  <c r="BD724" i="3"/>
  <c r="BA702" i="3"/>
  <c r="AQ824" i="3"/>
  <c r="AP864" i="3"/>
  <c r="BF724" i="3"/>
  <c r="BE702" i="3"/>
  <c r="AQ864" i="3"/>
  <c r="AP904" i="3"/>
  <c r="BH724" i="3"/>
  <c r="BI702" i="3"/>
  <c r="AQ904" i="3"/>
  <c r="AP745" i="3"/>
  <c r="AZ725" i="3"/>
  <c r="AS703" i="3"/>
  <c r="AQ745" i="3"/>
  <c r="AP785" i="3"/>
  <c r="AW703" i="3"/>
  <c r="AQ785" i="3"/>
  <c r="AP825" i="3"/>
  <c r="BA703" i="3"/>
  <c r="AQ825" i="3"/>
  <c r="AP865" i="3"/>
  <c r="BE703" i="3"/>
  <c r="AQ865" i="3"/>
  <c r="AP905" i="3"/>
  <c r="BH725" i="3"/>
  <c r="BI703" i="3"/>
  <c r="AQ905" i="3"/>
  <c r="AP746" i="3"/>
  <c r="AZ726" i="3"/>
  <c r="AS704" i="3"/>
  <c r="AQ746" i="3"/>
  <c r="AP786" i="3"/>
  <c r="AW704" i="3"/>
  <c r="AQ786" i="3"/>
  <c r="AP826" i="3"/>
  <c r="BA704" i="3"/>
  <c r="AQ826" i="3"/>
  <c r="AP866" i="3"/>
  <c r="BF726" i="3"/>
  <c r="BE704" i="3"/>
  <c r="AQ866" i="3"/>
  <c r="AP906" i="3"/>
  <c r="BH726" i="3"/>
  <c r="BI704" i="3"/>
  <c r="AQ906" i="3"/>
  <c r="AP747" i="3"/>
  <c r="AZ727" i="3"/>
  <c r="AS705" i="3"/>
  <c r="AQ747" i="3"/>
  <c r="AP787" i="3"/>
  <c r="BB727" i="3"/>
  <c r="AW705" i="3"/>
  <c r="AQ787" i="3"/>
  <c r="AP827" i="3"/>
  <c r="BA705" i="3"/>
  <c r="AQ827" i="3"/>
  <c r="AP867" i="3"/>
  <c r="BF727" i="3"/>
  <c r="BE705" i="3"/>
  <c r="AQ867" i="3"/>
  <c r="AP907" i="3"/>
  <c r="BH727" i="3"/>
  <c r="BI705" i="3"/>
  <c r="AQ907" i="3"/>
  <c r="AP748" i="3"/>
  <c r="AZ728" i="3"/>
  <c r="AS706" i="3"/>
  <c r="AQ748" i="3"/>
  <c r="AP788" i="3"/>
  <c r="BB728" i="3"/>
  <c r="AW706" i="3"/>
  <c r="AQ788" i="3"/>
  <c r="AP828" i="3"/>
  <c r="BD728" i="3"/>
  <c r="BA706" i="3"/>
  <c r="AQ828" i="3"/>
  <c r="AP868" i="3"/>
  <c r="BF728" i="3"/>
  <c r="BE706" i="3"/>
  <c r="AQ868" i="3"/>
  <c r="AP908" i="3"/>
  <c r="BH728" i="3"/>
  <c r="BI706" i="3"/>
  <c r="AQ908" i="3"/>
  <c r="AP749" i="3"/>
  <c r="AZ729" i="3"/>
  <c r="AS707" i="3"/>
  <c r="AQ749" i="3"/>
  <c r="AP789" i="3"/>
  <c r="BB729" i="3"/>
  <c r="AW707" i="3"/>
  <c r="AQ789" i="3"/>
  <c r="AP829" i="3"/>
  <c r="BD729" i="3"/>
  <c r="BA707" i="3"/>
  <c r="AQ829" i="3"/>
  <c r="AP869" i="3"/>
  <c r="BF729" i="3"/>
  <c r="BE707" i="3"/>
  <c r="AQ869" i="3"/>
  <c r="AP909" i="3"/>
  <c r="BH729" i="3"/>
  <c r="BI707" i="3"/>
  <c r="AQ909" i="3"/>
  <c r="AP750" i="3"/>
  <c r="AZ730" i="3"/>
  <c r="AS708" i="3"/>
  <c r="AQ750" i="3"/>
  <c r="AP790" i="3"/>
  <c r="AW708" i="3"/>
  <c r="AQ790" i="3"/>
  <c r="AP830" i="3"/>
  <c r="BD730" i="3"/>
  <c r="BA708" i="3"/>
  <c r="AQ830" i="3"/>
  <c r="AP870" i="3"/>
  <c r="BF730" i="3"/>
  <c r="BE708" i="3"/>
  <c r="AQ870" i="3"/>
  <c r="AP910" i="3"/>
  <c r="BH730" i="3"/>
  <c r="BI708" i="3"/>
  <c r="AQ910" i="3"/>
  <c r="AP751" i="3"/>
  <c r="AZ731" i="3"/>
  <c r="AS709" i="3"/>
  <c r="AQ751" i="3"/>
  <c r="AP791" i="3"/>
  <c r="BB731" i="3"/>
  <c r="AW709" i="3"/>
  <c r="AQ791" i="3"/>
  <c r="AP831" i="3"/>
  <c r="BD731" i="3"/>
  <c r="BA709" i="3"/>
  <c r="AQ831" i="3"/>
  <c r="AP871" i="3"/>
  <c r="BF731" i="3"/>
  <c r="BE709" i="3"/>
  <c r="AQ871" i="3"/>
  <c r="AP911" i="3"/>
  <c r="BH731" i="3"/>
  <c r="BI709" i="3"/>
  <c r="AQ911" i="3"/>
  <c r="AP752" i="3"/>
  <c r="AZ732" i="3"/>
  <c r="AS710" i="3"/>
  <c r="AQ752" i="3"/>
  <c r="AP912" i="3"/>
  <c r="BH732" i="3"/>
  <c r="BI710" i="3"/>
  <c r="AQ912" i="3"/>
  <c r="BO711" i="3"/>
  <c r="BW711" i="3"/>
  <c r="CM711" i="3"/>
  <c r="CU711" i="3"/>
  <c r="AP872" i="3"/>
  <c r="BF732" i="3"/>
  <c r="BE710" i="3"/>
  <c r="AQ872" i="3"/>
  <c r="AP832" i="3"/>
  <c r="BD732" i="3"/>
  <c r="BA710" i="3"/>
  <c r="AQ832" i="3"/>
  <c r="BG709" i="3"/>
  <c r="AQ891" i="3"/>
  <c r="AP792" i="3"/>
  <c r="BB732" i="3"/>
  <c r="AW710" i="3"/>
  <c r="AQ792" i="3"/>
  <c r="AP605" i="3"/>
  <c r="AX123" i="4"/>
  <c r="AH128" i="7"/>
  <c r="BC463" i="3"/>
  <c r="AQ605" i="3"/>
  <c r="AP645" i="3"/>
  <c r="BG463" i="3"/>
  <c r="AQ645" i="3"/>
  <c r="AP606" i="3"/>
  <c r="AX124" i="4"/>
  <c r="AH129" i="7"/>
  <c r="BC464" i="3"/>
  <c r="AQ606" i="3"/>
  <c r="AP487" i="3"/>
  <c r="AX5" i="4"/>
  <c r="AH10" i="7"/>
  <c r="AP567" i="3"/>
  <c r="AX85" i="4"/>
  <c r="AH90" i="7"/>
  <c r="AY465" i="3"/>
  <c r="AQ567" i="3"/>
  <c r="AP528" i="3"/>
  <c r="AX46" i="4"/>
  <c r="AH51" i="7"/>
  <c r="AU466" i="3"/>
  <c r="AQ528" i="3"/>
  <c r="AP489" i="3"/>
  <c r="AX7" i="4"/>
  <c r="AH12" i="7"/>
  <c r="AQ467" i="3"/>
  <c r="AQ489" i="3"/>
  <c r="AP649" i="3"/>
  <c r="AX167" i="4"/>
  <c r="AH172" i="7"/>
  <c r="BG467" i="3"/>
  <c r="AQ649" i="3"/>
  <c r="AP530" i="3"/>
  <c r="AX48" i="4"/>
  <c r="AH53" i="7"/>
  <c r="AP610" i="3"/>
  <c r="AX128" i="4"/>
  <c r="AH133" i="7"/>
  <c r="BC468" i="3"/>
  <c r="AQ610" i="3"/>
  <c r="AP571" i="3"/>
  <c r="AX89" i="4"/>
  <c r="AH94" i="7"/>
  <c r="AY469" i="3"/>
  <c r="AQ571" i="3"/>
  <c r="AP492" i="3"/>
  <c r="AQ470" i="3"/>
  <c r="AQ492" i="3"/>
  <c r="AP572" i="3"/>
  <c r="AY470" i="3"/>
  <c r="AQ572" i="3"/>
  <c r="AP652" i="3"/>
  <c r="BG470" i="3"/>
  <c r="AQ652" i="3"/>
  <c r="AP613" i="3"/>
  <c r="BC471" i="3"/>
  <c r="AQ613" i="3"/>
  <c r="AP494" i="3"/>
  <c r="AQ472" i="3"/>
  <c r="AQ494" i="3"/>
  <c r="AP574" i="3"/>
  <c r="BC494" i="3"/>
  <c r="AY472" i="3"/>
  <c r="AQ574" i="3"/>
  <c r="AP558" i="3"/>
  <c r="AW476" i="3"/>
  <c r="AQ558" i="3"/>
  <c r="AP497" i="3"/>
  <c r="AQ475" i="3"/>
  <c r="AQ497" i="3"/>
  <c r="AU475" i="3"/>
  <c r="AQ537" i="3"/>
  <c r="AP577" i="3"/>
  <c r="AY475" i="3"/>
  <c r="AQ577" i="3"/>
  <c r="AP617" i="3"/>
  <c r="BC475" i="3"/>
  <c r="AQ617" i="3"/>
  <c r="AS488" i="3"/>
  <c r="AP505" i="3"/>
  <c r="AX23" i="4"/>
  <c r="AH28" i="7"/>
  <c r="AS463" i="3"/>
  <c r="AQ505" i="3"/>
  <c r="AP585" i="3"/>
  <c r="AX103" i="4"/>
  <c r="AH108" i="7"/>
  <c r="BA463" i="3"/>
  <c r="AQ585" i="3"/>
  <c r="AP665" i="3"/>
  <c r="AX183" i="4"/>
  <c r="AH188" i="7"/>
  <c r="BI463" i="3"/>
  <c r="AQ665" i="3"/>
  <c r="AP546" i="3"/>
  <c r="AX64" i="4"/>
  <c r="AH69" i="7"/>
  <c r="AW464" i="3"/>
  <c r="AQ546" i="3"/>
  <c r="AP626" i="3"/>
  <c r="AX144" i="4"/>
  <c r="AH149" i="7"/>
  <c r="BE464" i="3"/>
  <c r="AQ626" i="3"/>
  <c r="AP507" i="3"/>
  <c r="AX25" i="4"/>
  <c r="AH30" i="7"/>
  <c r="AS465" i="3"/>
  <c r="AQ507" i="3"/>
  <c r="AP587" i="3"/>
  <c r="AX105" i="4"/>
  <c r="AH110" i="7"/>
  <c r="BA465" i="3"/>
  <c r="AQ587" i="3"/>
  <c r="AP667" i="3"/>
  <c r="AX185" i="4"/>
  <c r="AH190" i="7"/>
  <c r="BI465" i="3"/>
  <c r="AQ667" i="3"/>
  <c r="AP548" i="3"/>
  <c r="AX66" i="4"/>
  <c r="AH71" i="7"/>
  <c r="AW466" i="3"/>
  <c r="AQ548" i="3"/>
  <c r="AP628" i="3"/>
  <c r="AX146" i="4"/>
  <c r="AH151" i="7"/>
  <c r="BE466" i="3"/>
  <c r="AQ628" i="3"/>
  <c r="AP509" i="3"/>
  <c r="AX27" i="4"/>
  <c r="AH32" i="7"/>
  <c r="AS467" i="3"/>
  <c r="AQ509" i="3"/>
  <c r="AP589" i="3"/>
  <c r="AX107" i="4"/>
  <c r="AH112" i="7"/>
  <c r="BA467" i="3"/>
  <c r="AQ589" i="3"/>
  <c r="AP669" i="3"/>
  <c r="AX187" i="4"/>
  <c r="AH192" i="7"/>
  <c r="BI467" i="3"/>
  <c r="AQ669" i="3"/>
  <c r="AP550" i="3"/>
  <c r="AX68" i="4"/>
  <c r="AH73" i="7"/>
  <c r="AW468" i="3"/>
  <c r="AQ550" i="3"/>
  <c r="AP670" i="3"/>
  <c r="AX188" i="4"/>
  <c r="AH193" i="7"/>
  <c r="BI468" i="3"/>
  <c r="AQ670" i="3"/>
  <c r="AP551" i="3"/>
  <c r="AX69" i="4"/>
  <c r="AH74" i="7"/>
  <c r="AW469" i="3"/>
  <c r="AQ551" i="3"/>
  <c r="AP631" i="3"/>
  <c r="AX149" i="4"/>
  <c r="AH154" i="7"/>
  <c r="BE469" i="3"/>
  <c r="AQ631" i="3"/>
  <c r="AP512" i="3"/>
  <c r="AS470" i="3"/>
  <c r="AQ512" i="3"/>
  <c r="AP592" i="3"/>
  <c r="BA470" i="3"/>
  <c r="AQ592" i="3"/>
  <c r="AP672" i="3"/>
  <c r="BI470" i="3"/>
  <c r="AQ672" i="3"/>
  <c r="AP553" i="3"/>
  <c r="AW471" i="3"/>
  <c r="AQ553" i="3"/>
  <c r="AP633" i="3"/>
  <c r="BE471" i="3"/>
  <c r="AQ633" i="3"/>
  <c r="AP514" i="3"/>
  <c r="AS472" i="3"/>
  <c r="AQ514" i="3"/>
  <c r="AP594" i="3"/>
  <c r="BA472" i="3"/>
  <c r="AQ594" i="3"/>
  <c r="AP674" i="3"/>
  <c r="BI472" i="3"/>
  <c r="AQ674" i="3"/>
  <c r="AP555" i="3"/>
  <c r="AW473" i="3"/>
  <c r="AQ555" i="3"/>
  <c r="AP595" i="3"/>
  <c r="BA473" i="3"/>
  <c r="AQ595" i="3"/>
  <c r="AP675" i="3"/>
  <c r="BI473" i="3"/>
  <c r="AQ675" i="3"/>
  <c r="AP556" i="3"/>
  <c r="AW474" i="3"/>
  <c r="AQ556" i="3"/>
  <c r="AP636" i="3"/>
  <c r="BE474" i="3"/>
  <c r="AQ636" i="3"/>
  <c r="AP676" i="3"/>
  <c r="BI474" i="3"/>
  <c r="AQ676" i="3"/>
  <c r="AP498" i="3"/>
  <c r="AQ476" i="3"/>
  <c r="AQ498" i="3"/>
  <c r="AP538" i="3"/>
  <c r="AU476" i="3"/>
  <c r="AQ538" i="3"/>
  <c r="AY476" i="3"/>
  <c r="AQ578" i="3"/>
  <c r="AP618" i="3"/>
  <c r="BC476" i="3"/>
  <c r="AQ618" i="3"/>
  <c r="AP658" i="3"/>
  <c r="BG476" i="3"/>
  <c r="AQ658" i="3"/>
  <c r="AP499" i="3"/>
  <c r="AQ477" i="3"/>
  <c r="AQ499" i="3"/>
  <c r="AY477" i="3"/>
  <c r="AQ579" i="3"/>
  <c r="AP619" i="3"/>
  <c r="BC477" i="3"/>
  <c r="AQ619" i="3"/>
  <c r="AP659" i="3"/>
  <c r="BG477" i="3"/>
  <c r="AQ659" i="3"/>
  <c r="AP540" i="3"/>
  <c r="AU478" i="3"/>
  <c r="AQ540" i="3"/>
  <c r="AP580" i="3"/>
  <c r="AY478" i="3"/>
  <c r="AQ580" i="3"/>
  <c r="AP620" i="3"/>
  <c r="BC478" i="3"/>
  <c r="AQ620" i="3"/>
  <c r="AQ479" i="3"/>
  <c r="AQ501" i="3"/>
  <c r="AP541" i="3"/>
  <c r="AU479" i="3"/>
  <c r="AQ541" i="3"/>
  <c r="AP581" i="3"/>
  <c r="AY479" i="3"/>
  <c r="AQ581" i="3"/>
  <c r="BC479" i="3"/>
  <c r="AQ621" i="3"/>
  <c r="AP661" i="3"/>
  <c r="BG479" i="3"/>
  <c r="AQ661" i="3"/>
  <c r="AP502" i="3"/>
  <c r="AQ480" i="3"/>
  <c r="AQ502" i="3"/>
  <c r="AP542" i="3"/>
  <c r="AU480" i="3"/>
  <c r="AQ542" i="3"/>
  <c r="AP582" i="3"/>
  <c r="AP662" i="3"/>
  <c r="BG480" i="3"/>
  <c r="AQ662" i="3"/>
  <c r="AP503" i="3"/>
  <c r="AQ481" i="3"/>
  <c r="AQ503" i="3"/>
  <c r="AP543" i="3"/>
  <c r="AP583" i="3"/>
  <c r="AY481" i="3"/>
  <c r="AQ583" i="3"/>
  <c r="AP623" i="3"/>
  <c r="BC481" i="3"/>
  <c r="AQ623" i="3"/>
  <c r="AP663" i="3"/>
  <c r="BG481" i="3"/>
  <c r="AQ663" i="3"/>
  <c r="AP504" i="3"/>
  <c r="AY482" i="3"/>
  <c r="AQ584" i="3"/>
  <c r="AP624" i="3"/>
  <c r="BC482" i="3"/>
  <c r="AQ624" i="3"/>
  <c r="AP545" i="3"/>
  <c r="AX63" i="4"/>
  <c r="AH68" i="7"/>
  <c r="AW463" i="3"/>
  <c r="AQ545" i="3"/>
  <c r="AP625" i="3"/>
  <c r="AX143" i="4"/>
  <c r="AH148" i="7"/>
  <c r="BE463" i="3"/>
  <c r="AQ625" i="3"/>
  <c r="AP506" i="3"/>
  <c r="AX24" i="4"/>
  <c r="AH29" i="7"/>
  <c r="AS464" i="3"/>
  <c r="AQ506" i="3"/>
  <c r="AP586" i="3"/>
  <c r="AX104" i="4"/>
  <c r="AH109" i="7"/>
  <c r="BA464" i="3"/>
  <c r="AQ586" i="3"/>
  <c r="AP666" i="3"/>
  <c r="AX184" i="4"/>
  <c r="AH189" i="7"/>
  <c r="BI464" i="3"/>
  <c r="AQ666" i="3"/>
  <c r="AP547" i="3"/>
  <c r="AX65" i="4"/>
  <c r="AH70" i="7"/>
  <c r="AW465" i="3"/>
  <c r="AQ547" i="3"/>
  <c r="AP627" i="3"/>
  <c r="AX145" i="4"/>
  <c r="AH150" i="7"/>
  <c r="BE465" i="3"/>
  <c r="AQ627" i="3"/>
  <c r="AP508" i="3"/>
  <c r="AX26" i="4"/>
  <c r="AH31" i="7"/>
  <c r="AS466" i="3"/>
  <c r="AQ508" i="3"/>
  <c r="AP588" i="3"/>
  <c r="AX106" i="4"/>
  <c r="AH111" i="7"/>
  <c r="BA466" i="3"/>
  <c r="AQ588" i="3"/>
  <c r="AP668" i="3"/>
  <c r="AX186" i="4"/>
  <c r="AH191" i="7"/>
  <c r="BI466" i="3"/>
  <c r="AQ668" i="3"/>
  <c r="AP549" i="3"/>
  <c r="AX67" i="4"/>
  <c r="AH72" i="7"/>
  <c r="AW467" i="3"/>
  <c r="AQ549" i="3"/>
  <c r="AP629" i="3"/>
  <c r="AX147" i="4"/>
  <c r="AH152" i="7"/>
  <c r="BE467" i="3"/>
  <c r="AQ629" i="3"/>
  <c r="AP510" i="3"/>
  <c r="AX28" i="4"/>
  <c r="AH33" i="7"/>
  <c r="AS468" i="3"/>
  <c r="AQ510" i="3"/>
  <c r="AP590" i="3"/>
  <c r="AX108" i="4"/>
  <c r="AH113" i="7"/>
  <c r="BA468" i="3"/>
  <c r="AQ590" i="3"/>
  <c r="AP630" i="3"/>
  <c r="AX148" i="4"/>
  <c r="AH153" i="7"/>
  <c r="BE468" i="3"/>
  <c r="AQ630" i="3"/>
  <c r="AP511" i="3"/>
  <c r="AX29" i="4"/>
  <c r="AH34" i="7"/>
  <c r="AS469" i="3"/>
  <c r="AQ511" i="3"/>
  <c r="AP591" i="3"/>
  <c r="AX109" i="4"/>
  <c r="AH114" i="7"/>
  <c r="BA469" i="3"/>
  <c r="AQ591" i="3"/>
  <c r="AP671" i="3"/>
  <c r="AX189" i="4"/>
  <c r="AH194" i="7"/>
  <c r="BI469" i="3"/>
  <c r="AQ671" i="3"/>
  <c r="AP552" i="3"/>
  <c r="AW470" i="3"/>
  <c r="AQ552" i="3"/>
  <c r="AP632" i="3"/>
  <c r="BE470" i="3"/>
  <c r="AQ632" i="3"/>
  <c r="AP513" i="3"/>
  <c r="AS471" i="3"/>
  <c r="AQ513" i="3"/>
  <c r="AP593" i="3"/>
  <c r="BA471" i="3"/>
  <c r="AQ593" i="3"/>
  <c r="AP673" i="3"/>
  <c r="BI471" i="3"/>
  <c r="AQ673" i="3"/>
  <c r="AP554" i="3"/>
  <c r="AW472" i="3"/>
  <c r="AQ554" i="3"/>
  <c r="AP634" i="3"/>
  <c r="BE472" i="3"/>
  <c r="AQ634" i="3"/>
  <c r="AP515" i="3"/>
  <c r="AS473" i="3"/>
  <c r="AQ515" i="3"/>
  <c r="AP635" i="3"/>
  <c r="BE473" i="3"/>
  <c r="AQ635" i="3"/>
  <c r="AP516" i="3"/>
  <c r="AS474" i="3"/>
  <c r="AQ516" i="3"/>
  <c r="AP596" i="3"/>
  <c r="BA474" i="3"/>
  <c r="AQ596" i="3"/>
  <c r="AP517" i="3"/>
  <c r="AS475" i="3"/>
  <c r="AQ517" i="3"/>
  <c r="AP557" i="3"/>
  <c r="AW475" i="3"/>
  <c r="AQ557" i="3"/>
  <c r="AP597" i="3"/>
  <c r="BA475" i="3"/>
  <c r="AQ597" i="3"/>
  <c r="AP637" i="3"/>
  <c r="BE475" i="3"/>
  <c r="AQ637" i="3"/>
  <c r="AP677" i="3"/>
  <c r="BI475" i="3"/>
  <c r="AQ677" i="3"/>
  <c r="AP485" i="3"/>
  <c r="AX3" i="4"/>
  <c r="AH8" i="7"/>
  <c r="AQ463" i="3"/>
  <c r="AQ485" i="3"/>
  <c r="AY463" i="3"/>
  <c r="AQ565" i="3"/>
  <c r="AP486" i="3"/>
  <c r="AX4" i="4"/>
  <c r="AH9" i="7"/>
  <c r="AQ464" i="3"/>
  <c r="AQ486" i="3"/>
  <c r="AP566" i="3"/>
  <c r="AX84" i="4"/>
  <c r="AH89" i="7"/>
  <c r="AY464" i="3"/>
  <c r="AQ566" i="3"/>
  <c r="BG464" i="3"/>
  <c r="AQ646" i="3"/>
  <c r="AP527" i="3"/>
  <c r="AX45" i="4"/>
  <c r="AH50" i="7"/>
  <c r="AU465" i="3"/>
  <c r="AQ527" i="3"/>
  <c r="AP607" i="3"/>
  <c r="AX125" i="4"/>
  <c r="AH130" i="7"/>
  <c r="BC465" i="3"/>
  <c r="AQ607" i="3"/>
  <c r="AP488" i="3"/>
  <c r="AX6" i="4"/>
  <c r="AH11" i="7"/>
  <c r="AQ466" i="3"/>
  <c r="AQ488" i="3"/>
  <c r="AY466" i="3"/>
  <c r="AQ568" i="3"/>
  <c r="AP648" i="3"/>
  <c r="AX166" i="4"/>
  <c r="AH171" i="7"/>
  <c r="BG466" i="3"/>
  <c r="AQ648" i="3"/>
  <c r="AP529" i="3"/>
  <c r="AX47" i="4"/>
  <c r="AH52" i="7"/>
  <c r="AU467" i="3"/>
  <c r="AQ529" i="3"/>
  <c r="AP609" i="3"/>
  <c r="AX127" i="4"/>
  <c r="AH132" i="7"/>
  <c r="BC467" i="3"/>
  <c r="AQ609" i="3"/>
  <c r="AQ468" i="3"/>
  <c r="AQ490" i="3"/>
  <c r="AP570" i="3"/>
  <c r="AX88" i="4"/>
  <c r="AH93" i="7"/>
  <c r="AY468" i="3"/>
  <c r="AQ570" i="3"/>
  <c r="AP650" i="3"/>
  <c r="AX168" i="4"/>
  <c r="AH173" i="7"/>
  <c r="BG468" i="3"/>
  <c r="AQ650" i="3"/>
  <c r="AP531" i="3"/>
  <c r="AX49" i="4"/>
  <c r="AH54" i="7"/>
  <c r="AU469" i="3"/>
  <c r="AQ531" i="3"/>
  <c r="BC469" i="3"/>
  <c r="AQ611" i="3"/>
  <c r="AP532" i="3"/>
  <c r="AU470" i="3"/>
  <c r="AQ532" i="3"/>
  <c r="AP612" i="3"/>
  <c r="BC470" i="3"/>
  <c r="AQ612" i="3"/>
  <c r="AP493" i="3"/>
  <c r="AQ471" i="3"/>
  <c r="AQ493" i="3"/>
  <c r="AP653" i="3"/>
  <c r="BG471" i="3"/>
  <c r="AQ653" i="3"/>
  <c r="AP534" i="3"/>
  <c r="AU472" i="3"/>
  <c r="AQ534" i="3"/>
  <c r="AP614" i="3"/>
  <c r="BC472" i="3"/>
  <c r="AQ614" i="3"/>
  <c r="BG472" i="3"/>
  <c r="AQ654" i="3"/>
  <c r="AP535" i="3"/>
  <c r="AU473" i="3"/>
  <c r="AQ535" i="3"/>
  <c r="AP575" i="3"/>
  <c r="AY473" i="3"/>
  <c r="AQ575" i="3"/>
  <c r="AP615" i="3"/>
  <c r="BC473" i="3"/>
  <c r="AQ615" i="3"/>
  <c r="AP655" i="3"/>
  <c r="BG473" i="3"/>
  <c r="AQ655" i="3"/>
  <c r="AP496" i="3"/>
  <c r="AQ474" i="3"/>
  <c r="AQ496" i="3"/>
  <c r="AP536" i="3"/>
  <c r="AU474" i="3"/>
  <c r="AQ536" i="3"/>
  <c r="AP656" i="3"/>
  <c r="BG474" i="3"/>
  <c r="AQ656" i="3"/>
  <c r="AP518" i="3"/>
  <c r="AS476" i="3"/>
  <c r="AQ518" i="3"/>
  <c r="AP598" i="3"/>
  <c r="BA476" i="3"/>
  <c r="AQ598" i="3"/>
  <c r="AP638" i="3"/>
  <c r="BE476" i="3"/>
  <c r="AQ638" i="3"/>
  <c r="AP678" i="3"/>
  <c r="BH498" i="3"/>
  <c r="BI476" i="3"/>
  <c r="AQ678" i="3"/>
  <c r="AP519" i="3"/>
  <c r="AS477" i="3"/>
  <c r="AQ519" i="3"/>
  <c r="AP559" i="3"/>
  <c r="AW477" i="3"/>
  <c r="AQ559" i="3"/>
  <c r="AP599" i="3"/>
  <c r="BA477" i="3"/>
  <c r="AQ599" i="3"/>
  <c r="AP639" i="3"/>
  <c r="BF499" i="3"/>
  <c r="BE477" i="3"/>
  <c r="AQ639" i="3"/>
  <c r="AP679" i="3"/>
  <c r="BI477" i="3"/>
  <c r="AQ679" i="3"/>
  <c r="AP520" i="3"/>
  <c r="AS478" i="3"/>
  <c r="AQ520" i="3"/>
  <c r="AP560" i="3"/>
  <c r="AW478" i="3"/>
  <c r="AQ560" i="3"/>
  <c r="AP600" i="3"/>
  <c r="BA478" i="3"/>
  <c r="AQ600" i="3"/>
  <c r="AP640" i="3"/>
  <c r="BE478" i="3"/>
  <c r="AQ640" i="3"/>
  <c r="AP680" i="3"/>
  <c r="BI478" i="3"/>
  <c r="AQ680" i="3"/>
  <c r="AP521" i="3"/>
  <c r="AS479" i="3"/>
  <c r="AQ521" i="3"/>
  <c r="AP561" i="3"/>
  <c r="AW479" i="3"/>
  <c r="AQ561" i="3"/>
  <c r="AP601" i="3"/>
  <c r="BA479" i="3"/>
  <c r="AQ601" i="3"/>
  <c r="AP641" i="3"/>
  <c r="BE479" i="3"/>
  <c r="AQ641" i="3"/>
  <c r="AP681" i="3"/>
  <c r="BI479" i="3"/>
  <c r="AQ681" i="3"/>
  <c r="AP522" i="3"/>
  <c r="AS480" i="3"/>
  <c r="AQ522" i="3"/>
  <c r="AP562" i="3"/>
  <c r="AW480" i="3"/>
  <c r="AQ562" i="3"/>
  <c r="AP602" i="3"/>
  <c r="BA480" i="3"/>
  <c r="AQ602" i="3"/>
  <c r="AP642" i="3"/>
  <c r="BE480" i="3"/>
  <c r="AQ642" i="3"/>
  <c r="AP682" i="3"/>
  <c r="BI480" i="3"/>
  <c r="AQ682" i="3"/>
  <c r="AP523" i="3"/>
  <c r="AS481" i="3"/>
  <c r="AQ523" i="3"/>
  <c r="AP563" i="3"/>
  <c r="AW481" i="3"/>
  <c r="AQ563" i="3"/>
  <c r="AP603" i="3"/>
  <c r="BA481" i="3"/>
  <c r="AQ603" i="3"/>
  <c r="AP643" i="3"/>
  <c r="BE481" i="3"/>
  <c r="AQ643" i="3"/>
  <c r="AP683" i="3"/>
  <c r="BI481" i="3"/>
  <c r="AQ683" i="3"/>
  <c r="AP524" i="3"/>
  <c r="AS482" i="3"/>
  <c r="AQ524" i="3"/>
  <c r="AP564" i="3"/>
  <c r="AW482" i="3"/>
  <c r="AQ564" i="3"/>
  <c r="BA482" i="3"/>
  <c r="AQ604" i="3"/>
  <c r="AP644" i="3"/>
  <c r="BE482" i="3"/>
  <c r="AQ644" i="3"/>
  <c r="AP684" i="3"/>
  <c r="BI482" i="3"/>
  <c r="AQ684" i="3"/>
  <c r="AU585" i="3"/>
  <c r="AP276" i="3"/>
  <c r="AU23" i="4"/>
  <c r="AE28" i="7"/>
  <c r="AS234" i="3"/>
  <c r="AQ276" i="3"/>
  <c r="AP316" i="3"/>
  <c r="AU63" i="4"/>
  <c r="AE68" i="7"/>
  <c r="AW234" i="3"/>
  <c r="AQ316" i="3"/>
  <c r="AP436" i="3"/>
  <c r="AU183" i="4"/>
  <c r="AE188" i="7"/>
  <c r="BI234" i="3"/>
  <c r="AQ436" i="3"/>
  <c r="AP317" i="3"/>
  <c r="AU64" i="4"/>
  <c r="AE69" i="7"/>
  <c r="AW235" i="3"/>
  <c r="AQ317" i="3"/>
  <c r="AP397" i="3"/>
  <c r="AU144" i="4"/>
  <c r="AE149" i="7"/>
  <c r="BE235" i="3"/>
  <c r="AQ397" i="3"/>
  <c r="AP437" i="3"/>
  <c r="AU184" i="4"/>
  <c r="AE189" i="7"/>
  <c r="BI235" i="3"/>
  <c r="AQ437" i="3"/>
  <c r="AP318" i="3"/>
  <c r="AU65" i="4"/>
  <c r="AE70" i="7"/>
  <c r="AW236" i="3"/>
  <c r="AQ318" i="3"/>
  <c r="AP438" i="3"/>
  <c r="AU185" i="4"/>
  <c r="AE190" i="7"/>
  <c r="BI236" i="3"/>
  <c r="AQ438" i="3"/>
  <c r="AP279" i="3"/>
  <c r="AU26" i="4"/>
  <c r="AE31" i="7"/>
  <c r="AS237" i="3"/>
  <c r="AQ279" i="3"/>
  <c r="AP359" i="3"/>
  <c r="AU106" i="4"/>
  <c r="AE111" i="7"/>
  <c r="BA237" i="3"/>
  <c r="AQ359" i="3"/>
  <c r="AP439" i="3"/>
  <c r="AU186" i="4"/>
  <c r="AE191" i="7"/>
  <c r="BI237" i="3"/>
  <c r="AQ439" i="3"/>
  <c r="AP320" i="3"/>
  <c r="AW238" i="3"/>
  <c r="AQ320" i="3"/>
  <c r="AP400" i="3"/>
  <c r="BE238" i="3"/>
  <c r="AQ400" i="3"/>
  <c r="AP281" i="3"/>
  <c r="AS239" i="3"/>
  <c r="AQ281" i="3"/>
  <c r="AP361" i="3"/>
  <c r="BA239" i="3"/>
  <c r="AQ361" i="3"/>
  <c r="AP442" i="3"/>
  <c r="BI240" i="3"/>
  <c r="AQ442" i="3"/>
  <c r="AP356" i="3"/>
  <c r="AU103" i="4"/>
  <c r="AE108" i="7"/>
  <c r="BA234" i="3"/>
  <c r="AQ356" i="3"/>
  <c r="AP396" i="3"/>
  <c r="AU143" i="4"/>
  <c r="AE148" i="7"/>
  <c r="BE234" i="3"/>
  <c r="AQ396" i="3"/>
  <c r="AP277" i="3"/>
  <c r="AU24" i="4"/>
  <c r="AE29" i="7"/>
  <c r="AS235" i="3"/>
  <c r="AQ277" i="3"/>
  <c r="AP357" i="3"/>
  <c r="AU104" i="4"/>
  <c r="AE109" i="7"/>
  <c r="BA235" i="3"/>
  <c r="AQ357" i="3"/>
  <c r="AP278" i="3"/>
  <c r="AU25" i="4"/>
  <c r="AE30" i="7"/>
  <c r="AS236" i="3"/>
  <c r="AQ278" i="3"/>
  <c r="AP358" i="3"/>
  <c r="AU105" i="4"/>
  <c r="AE110" i="7"/>
  <c r="BA236" i="3"/>
  <c r="AQ358" i="3"/>
  <c r="AP398" i="3"/>
  <c r="AU145" i="4"/>
  <c r="AE150" i="7"/>
  <c r="BE236" i="3"/>
  <c r="AQ398" i="3"/>
  <c r="AP319" i="3"/>
  <c r="AU66" i="4"/>
  <c r="AE71" i="7"/>
  <c r="AW237" i="3"/>
  <c r="AQ319" i="3"/>
  <c r="AP399" i="3"/>
  <c r="AU146" i="4"/>
  <c r="AE151" i="7"/>
  <c r="BE237" i="3"/>
  <c r="AQ399" i="3"/>
  <c r="AP280" i="3"/>
  <c r="AS238" i="3"/>
  <c r="AQ280" i="3"/>
  <c r="AP360" i="3"/>
  <c r="BA238" i="3"/>
  <c r="AQ360" i="3"/>
  <c r="AP440" i="3"/>
  <c r="BI238" i="3"/>
  <c r="AQ440" i="3"/>
  <c r="AP321" i="3"/>
  <c r="AW239" i="3"/>
  <c r="AQ321" i="3"/>
  <c r="AP401" i="3"/>
  <c r="BE239" i="3"/>
  <c r="AQ401" i="3"/>
  <c r="AP441" i="3"/>
  <c r="BI239" i="3"/>
  <c r="AQ441" i="3"/>
  <c r="AP282" i="3"/>
  <c r="AS240" i="3"/>
  <c r="AQ282" i="3"/>
  <c r="AP322" i="3"/>
  <c r="AW240" i="3"/>
  <c r="AQ322" i="3"/>
  <c r="AP362" i="3"/>
  <c r="BA240" i="3"/>
  <c r="AQ362" i="3"/>
  <c r="AP402" i="3"/>
  <c r="BE240" i="3"/>
  <c r="AQ402" i="3"/>
  <c r="AP283" i="3"/>
  <c r="AS241" i="3"/>
  <c r="AQ283" i="3"/>
  <c r="AP323" i="3"/>
  <c r="AW241" i="3"/>
  <c r="AQ323" i="3"/>
  <c r="AP363" i="3"/>
  <c r="BA241" i="3"/>
  <c r="AQ363" i="3"/>
  <c r="AP403" i="3"/>
  <c r="BE241" i="3"/>
  <c r="AQ403" i="3"/>
  <c r="AP443" i="3"/>
  <c r="BI241" i="3"/>
  <c r="AQ443" i="3"/>
  <c r="AP284" i="3"/>
  <c r="AS242" i="3"/>
  <c r="AQ284" i="3"/>
  <c r="AP324" i="3"/>
  <c r="AW242" i="3"/>
  <c r="AQ324" i="3"/>
  <c r="AP364" i="3"/>
  <c r="BA242" i="3"/>
  <c r="AQ364" i="3"/>
  <c r="AP404" i="3"/>
  <c r="BE242" i="3"/>
  <c r="AQ404" i="3"/>
  <c r="AP444" i="3"/>
  <c r="BI242" i="3"/>
  <c r="AQ444" i="3"/>
  <c r="AP285" i="3"/>
  <c r="AS243" i="3"/>
  <c r="AQ285" i="3"/>
  <c r="AP325" i="3"/>
  <c r="AW243" i="3"/>
  <c r="AQ325" i="3"/>
  <c r="AP365" i="3"/>
  <c r="BA243" i="3"/>
  <c r="AP405" i="3"/>
  <c r="BE243" i="3"/>
  <c r="AP445" i="3"/>
  <c r="BI243" i="3"/>
  <c r="AQ445" i="3"/>
  <c r="AP286" i="3"/>
  <c r="AS244" i="3"/>
  <c r="AQ286" i="3"/>
  <c r="AP326" i="3"/>
  <c r="BB266" i="3"/>
  <c r="AW244" i="3"/>
  <c r="AQ326" i="3"/>
  <c r="AP366" i="3"/>
  <c r="BD266" i="3"/>
  <c r="BA244" i="3"/>
  <c r="AQ246" i="3"/>
  <c r="AQ268" i="3"/>
  <c r="AP268" i="3"/>
  <c r="AP348" i="3"/>
  <c r="AY246" i="3"/>
  <c r="AP428" i="3"/>
  <c r="BG246" i="3"/>
  <c r="AP292" i="3"/>
  <c r="AS250" i="3"/>
  <c r="AQ292" i="3"/>
  <c r="AP332" i="3"/>
  <c r="AW250" i="3"/>
  <c r="AQ332" i="3"/>
  <c r="AP372" i="3"/>
  <c r="BD272" i="3"/>
  <c r="BA250" i="3"/>
  <c r="AP412" i="3"/>
  <c r="BF272" i="3"/>
  <c r="BE250" i="3"/>
  <c r="AP452" i="3"/>
  <c r="BI250" i="3"/>
  <c r="AQ452" i="3"/>
  <c r="AP334" i="3"/>
  <c r="BB274" i="3"/>
  <c r="AW252" i="3"/>
  <c r="AQ334" i="3"/>
  <c r="AP374" i="3"/>
  <c r="BD274" i="3"/>
  <c r="BA252" i="3"/>
  <c r="AP414" i="3"/>
  <c r="BF274" i="3"/>
  <c r="BE252" i="3"/>
  <c r="AP256" i="3"/>
  <c r="AU3" i="4"/>
  <c r="AE8" i="7"/>
  <c r="AQ234" i="3"/>
  <c r="AQ256" i="3"/>
  <c r="AP416" i="3"/>
  <c r="BG234" i="3"/>
  <c r="AQ416" i="3"/>
  <c r="BC235" i="3"/>
  <c r="AQ377" i="3"/>
  <c r="AP258" i="3"/>
  <c r="AU5" i="4"/>
  <c r="AE10" i="7"/>
  <c r="AQ236" i="3"/>
  <c r="AQ258" i="3"/>
  <c r="AP338" i="3"/>
  <c r="AU85" i="4"/>
  <c r="AE90" i="7"/>
  <c r="AY236" i="3"/>
  <c r="AQ338" i="3"/>
  <c r="AP418" i="3"/>
  <c r="BG236" i="3"/>
  <c r="AQ418" i="3"/>
  <c r="AP419" i="3"/>
  <c r="BG237" i="3"/>
  <c r="AQ419" i="3"/>
  <c r="AP300" i="3"/>
  <c r="AU238" i="3"/>
  <c r="AQ300" i="3"/>
  <c r="AP340" i="3"/>
  <c r="AY238" i="3"/>
  <c r="AQ340" i="3"/>
  <c r="AP420" i="3"/>
  <c r="BG260" i="3"/>
  <c r="BG238" i="3"/>
  <c r="AQ420" i="3"/>
  <c r="AP261" i="3"/>
  <c r="AQ239" i="3"/>
  <c r="AQ261" i="3"/>
  <c r="AP301" i="3"/>
  <c r="AU239" i="3"/>
  <c r="AQ301" i="3"/>
  <c r="AP262" i="3"/>
  <c r="AQ240" i="3"/>
  <c r="AQ262" i="3"/>
  <c r="AP302" i="3"/>
  <c r="AU240" i="3"/>
  <c r="AQ302" i="3"/>
  <c r="AP342" i="3"/>
  <c r="BC262" i="3"/>
  <c r="AY240" i="3"/>
  <c r="AQ342" i="3"/>
  <c r="AP382" i="3"/>
  <c r="BC240" i="3"/>
  <c r="AQ382" i="3"/>
  <c r="AP263" i="3"/>
  <c r="AQ241" i="3"/>
  <c r="AQ263" i="3"/>
  <c r="AP303" i="3"/>
  <c r="AU241" i="3"/>
  <c r="AQ303" i="3"/>
  <c r="AP343" i="3"/>
  <c r="BC263" i="3"/>
  <c r="AY241" i="3"/>
  <c r="AQ343" i="3"/>
  <c r="AP423" i="3"/>
  <c r="BG263" i="3"/>
  <c r="BG241" i="3"/>
  <c r="AQ423" i="3"/>
  <c r="AP304" i="3"/>
  <c r="AU242" i="3"/>
  <c r="AQ304" i="3"/>
  <c r="AP344" i="3"/>
  <c r="BC264" i="3"/>
  <c r="AY242" i="3"/>
  <c r="AQ344" i="3"/>
  <c r="AP384" i="3"/>
  <c r="BE264" i="3"/>
  <c r="BC242" i="3"/>
  <c r="AQ384" i="3"/>
  <c r="AP424" i="3"/>
  <c r="BG264" i="3"/>
  <c r="BG242" i="3"/>
  <c r="AQ424" i="3"/>
  <c r="AP265" i="3"/>
  <c r="AQ243" i="3"/>
  <c r="AQ265" i="3"/>
  <c r="AP345" i="3"/>
  <c r="BC265" i="3"/>
  <c r="AY243" i="3"/>
  <c r="AP425" i="3"/>
  <c r="BG265" i="3"/>
  <c r="BG243" i="3"/>
  <c r="AP288" i="3"/>
  <c r="AS246" i="3"/>
  <c r="AQ288" i="3"/>
  <c r="AP328" i="3"/>
  <c r="AW246" i="3"/>
  <c r="AQ328" i="3"/>
  <c r="AP368" i="3"/>
  <c r="BD268" i="3"/>
  <c r="BA246" i="3"/>
  <c r="AP408" i="3"/>
  <c r="BF268" i="3"/>
  <c r="BE246" i="3"/>
  <c r="AP448" i="3"/>
  <c r="BI246" i="3"/>
  <c r="AQ448" i="3"/>
  <c r="AQ250" i="3"/>
  <c r="AQ272" i="3"/>
  <c r="AP272" i="3"/>
  <c r="AP352" i="3"/>
  <c r="AY250" i="3"/>
  <c r="AP432" i="3"/>
  <c r="BG250" i="3"/>
  <c r="AP296" i="3"/>
  <c r="AU43" i="4"/>
  <c r="AE48" i="7"/>
  <c r="AU234" i="3"/>
  <c r="AQ296" i="3"/>
  <c r="AP376" i="3"/>
  <c r="AU123" i="4"/>
  <c r="AE128" i="7"/>
  <c r="BC234" i="3"/>
  <c r="AQ376" i="3"/>
  <c r="AP257" i="3"/>
  <c r="AU4" i="4"/>
  <c r="AE9" i="7"/>
  <c r="AQ235" i="3"/>
  <c r="AQ257" i="3"/>
  <c r="AP337" i="3"/>
  <c r="AU84" i="4"/>
  <c r="AE89" i="7"/>
  <c r="AY235" i="3"/>
  <c r="AQ337" i="3"/>
  <c r="AP417" i="3"/>
  <c r="BG235" i="3"/>
  <c r="AQ417" i="3"/>
  <c r="AP298" i="3"/>
  <c r="AU45" i="4"/>
  <c r="AE50" i="7"/>
  <c r="AU236" i="3"/>
  <c r="AQ298" i="3"/>
  <c r="AP378" i="3"/>
  <c r="AU125" i="4"/>
  <c r="AE130" i="7"/>
  <c r="BC236" i="3"/>
  <c r="AQ378" i="3"/>
  <c r="AP379" i="3"/>
  <c r="AU126" i="4"/>
  <c r="AE131" i="7"/>
  <c r="BC237" i="3"/>
  <c r="AQ379" i="3"/>
  <c r="AP421" i="3"/>
  <c r="AP270" i="3"/>
  <c r="AQ248" i="3"/>
  <c r="AQ270" i="3"/>
  <c r="AP310" i="3"/>
  <c r="AU248" i="3"/>
  <c r="AQ310" i="3"/>
  <c r="AP350" i="3"/>
  <c r="AY248" i="3"/>
  <c r="AP390" i="3"/>
  <c r="AP430" i="3"/>
  <c r="BG248" i="3"/>
  <c r="BC244" i="3"/>
  <c r="AP245" i="3"/>
  <c r="BK245" i="3"/>
  <c r="BL245" i="3"/>
  <c r="AT245" i="3"/>
  <c r="BS245" i="3"/>
  <c r="BT245" i="3"/>
  <c r="AX245" i="3"/>
  <c r="CA245" i="3"/>
  <c r="CB245" i="3"/>
  <c r="BB245" i="3"/>
  <c r="CI245" i="3"/>
  <c r="CJ245" i="3"/>
  <c r="BF245" i="3"/>
  <c r="CQ245" i="3"/>
  <c r="CR245" i="3"/>
  <c r="AR247" i="3"/>
  <c r="BO247" i="3"/>
  <c r="BP247" i="3"/>
  <c r="AV247" i="3"/>
  <c r="BW247" i="3"/>
  <c r="BX247" i="3"/>
  <c r="AZ247" i="3"/>
  <c r="CE247" i="3"/>
  <c r="CF247" i="3"/>
  <c r="BD247" i="3"/>
  <c r="CM247" i="3"/>
  <c r="CN247" i="3"/>
  <c r="BH247" i="3"/>
  <c r="CU247" i="3"/>
  <c r="CV247" i="3"/>
  <c r="AS249" i="3"/>
  <c r="AQ291" i="3"/>
  <c r="BA249" i="3"/>
  <c r="BI249" i="3"/>
  <c r="AQ451" i="3"/>
  <c r="AP251" i="3"/>
  <c r="BK251" i="3"/>
  <c r="BL251" i="3"/>
  <c r="AT251" i="3"/>
  <c r="BS251" i="3"/>
  <c r="BT251" i="3"/>
  <c r="AX251" i="3"/>
  <c r="CA251" i="3"/>
  <c r="CB251" i="3"/>
  <c r="BB251" i="3"/>
  <c r="CI251" i="3"/>
  <c r="CJ251" i="3"/>
  <c r="AP433" i="3"/>
  <c r="BG251" i="3"/>
  <c r="AP295" i="3"/>
  <c r="AS253" i="3"/>
  <c r="AQ295" i="3"/>
  <c r="AP335" i="3"/>
  <c r="BB275" i="3"/>
  <c r="AW253" i="3"/>
  <c r="AQ335" i="3"/>
  <c r="AT256" i="3"/>
  <c r="AV256" i="3"/>
  <c r="BD275" i="3"/>
  <c r="BA253" i="3"/>
  <c r="AP415" i="3"/>
  <c r="BF275" i="3"/>
  <c r="BE253" i="3"/>
  <c r="AP455" i="3"/>
  <c r="BI253" i="3"/>
  <c r="AQ455" i="3"/>
  <c r="BE244" i="3"/>
  <c r="AP388" i="3"/>
  <c r="BC246" i="3"/>
  <c r="AP290" i="3"/>
  <c r="AS248" i="3"/>
  <c r="AQ290" i="3"/>
  <c r="AP370" i="3"/>
  <c r="BD270" i="3"/>
  <c r="BA248" i="3"/>
  <c r="AP450" i="3"/>
  <c r="BI248" i="3"/>
  <c r="AQ450" i="3"/>
  <c r="AP274" i="3"/>
  <c r="AQ252" i="3"/>
  <c r="AQ274" i="3"/>
  <c r="AP314" i="3"/>
  <c r="AU252" i="3"/>
  <c r="AQ314" i="3"/>
  <c r="AP354" i="3"/>
  <c r="AY252" i="3"/>
  <c r="BC252" i="3"/>
  <c r="AP434" i="3"/>
  <c r="BG252" i="3"/>
  <c r="AP294" i="3"/>
  <c r="AS252" i="3"/>
  <c r="AQ294" i="3"/>
  <c r="AP454" i="3"/>
  <c r="BI252" i="3"/>
  <c r="AQ454" i="3"/>
  <c r="AU244" i="3"/>
  <c r="AQ306" i="3"/>
  <c r="BG244" i="3"/>
  <c r="AR245" i="3"/>
  <c r="BO245" i="3"/>
  <c r="BP245" i="3"/>
  <c r="AV245" i="3"/>
  <c r="BW245" i="3"/>
  <c r="BX245" i="3"/>
  <c r="AZ245" i="3"/>
  <c r="CE245" i="3"/>
  <c r="CF245" i="3"/>
  <c r="BD245" i="3"/>
  <c r="CM245" i="3"/>
  <c r="CN245" i="3"/>
  <c r="BH245" i="3"/>
  <c r="CU245" i="3"/>
  <c r="CV245" i="3"/>
  <c r="AP247" i="3"/>
  <c r="BK247" i="3"/>
  <c r="BL247" i="3"/>
  <c r="AT247" i="3"/>
  <c r="BS247" i="3"/>
  <c r="BT247" i="3"/>
  <c r="AX247" i="3"/>
  <c r="CA247" i="3"/>
  <c r="CB247" i="3"/>
  <c r="BB247" i="3"/>
  <c r="CI247" i="3"/>
  <c r="CJ247" i="3"/>
  <c r="BF247" i="3"/>
  <c r="CQ247" i="3"/>
  <c r="CR247" i="3"/>
  <c r="AW249" i="3"/>
  <c r="AQ331" i="3"/>
  <c r="BE249" i="3"/>
  <c r="AR251" i="3"/>
  <c r="BO251" i="3"/>
  <c r="BP251" i="3"/>
  <c r="AV251" i="3"/>
  <c r="BW251" i="3"/>
  <c r="BX251" i="3"/>
  <c r="AZ251" i="3"/>
  <c r="CE251" i="3"/>
  <c r="CF251" i="3"/>
  <c r="BD251" i="3"/>
  <c r="CM251" i="3"/>
  <c r="CN251" i="3"/>
  <c r="BH251" i="3"/>
  <c r="CU251" i="3"/>
  <c r="CV251" i="3"/>
  <c r="AP253" i="3"/>
  <c r="BK253" i="3"/>
  <c r="BL253" i="3"/>
  <c r="AT253" i="3"/>
  <c r="BS253" i="3"/>
  <c r="BT253" i="3"/>
  <c r="AX253" i="3"/>
  <c r="CA253" i="3"/>
  <c r="CB253" i="3"/>
  <c r="BB253" i="3"/>
  <c r="CI253" i="3"/>
  <c r="CJ253" i="3"/>
  <c r="BF253" i="3"/>
  <c r="CQ253" i="3"/>
  <c r="CR253" i="3"/>
  <c r="AQ244" i="3"/>
  <c r="AQ266" i="3"/>
  <c r="BI244" i="3"/>
  <c r="AQ446" i="3"/>
  <c r="AP330" i="3"/>
  <c r="BB270" i="3"/>
  <c r="AP410" i="3"/>
  <c r="BF270" i="3"/>
  <c r="BE248" i="3"/>
  <c r="AY249" i="3"/>
  <c r="BG249" i="3"/>
  <c r="AS259" i="3"/>
  <c r="AU356" i="3"/>
  <c r="BI19" i="3"/>
  <c r="AQ221" i="3"/>
  <c r="AP46" i="3"/>
  <c r="AP38" i="3"/>
  <c r="AP60" i="3"/>
  <c r="AP56" i="3"/>
  <c r="AP83" i="3"/>
  <c r="AP79" i="3"/>
  <c r="AP75" i="3"/>
  <c r="AP106" i="3"/>
  <c r="AP102" i="3"/>
  <c r="AP98" i="3"/>
  <c r="AP122" i="3"/>
  <c r="AP114" i="3"/>
  <c r="AP110" i="3"/>
  <c r="AR86" i="4"/>
  <c r="AB91" i="7"/>
  <c r="AP134" i="3"/>
  <c r="AP130" i="3"/>
  <c r="AR106" i="4"/>
  <c r="AB111" i="7"/>
  <c r="AP162" i="3"/>
  <c r="AP158" i="3"/>
  <c r="AP154" i="3"/>
  <c r="AP186" i="3"/>
  <c r="AP178" i="3"/>
  <c r="AP170" i="3"/>
  <c r="AP206" i="3"/>
  <c r="AP202" i="3"/>
  <c r="AP198" i="3"/>
  <c r="AP190" i="3"/>
  <c r="AP214" i="3"/>
  <c r="AP33" i="3"/>
  <c r="AR9" i="4"/>
  <c r="AB14" i="7"/>
  <c r="AP59" i="3"/>
  <c r="AP86" i="3"/>
  <c r="AP82" i="3"/>
  <c r="AP78" i="3"/>
  <c r="AP70" i="3"/>
  <c r="AR46" i="4"/>
  <c r="AB51" i="7"/>
  <c r="AP101" i="3"/>
  <c r="AP89" i="3"/>
  <c r="AR65" i="4"/>
  <c r="AB70" i="7"/>
  <c r="AP125" i="3"/>
  <c r="AP121" i="3"/>
  <c r="AP117" i="3"/>
  <c r="AP109" i="3"/>
  <c r="AR85" i="4"/>
  <c r="AB90" i="7"/>
  <c r="AP141" i="3"/>
  <c r="AP133" i="3"/>
  <c r="AR109" i="4"/>
  <c r="AB114" i="7"/>
  <c r="AP157" i="3"/>
  <c r="AP153" i="3"/>
  <c r="AP181" i="3"/>
  <c r="AP177" i="3"/>
  <c r="AP169" i="3"/>
  <c r="AR145" i="4"/>
  <c r="AB150" i="7"/>
  <c r="AP205" i="3"/>
  <c r="AP189" i="3"/>
  <c r="AR165" i="4"/>
  <c r="AB170" i="7"/>
  <c r="AP217" i="3"/>
  <c r="AP209" i="3"/>
  <c r="AR185" i="4"/>
  <c r="AB190" i="7"/>
  <c r="AP28" i="3"/>
  <c r="AR4" i="4"/>
  <c r="AB9" i="7"/>
  <c r="AP66" i="3"/>
  <c r="AP62" i="3"/>
  <c r="AP58" i="3"/>
  <c r="AP50" i="3"/>
  <c r="AR26" i="4"/>
  <c r="AB31" i="7"/>
  <c r="AP85" i="3"/>
  <c r="AP73" i="3"/>
  <c r="AR49" i="4"/>
  <c r="AB54" i="7"/>
  <c r="AP69" i="3"/>
  <c r="AR45" i="4"/>
  <c r="AB50" i="7"/>
  <c r="AP104" i="3"/>
  <c r="AP96" i="3"/>
  <c r="AP88" i="3"/>
  <c r="AR64" i="4"/>
  <c r="AB69" i="7"/>
  <c r="AP120" i="3"/>
  <c r="AP116" i="3"/>
  <c r="AP112" i="3"/>
  <c r="AR88" i="4"/>
  <c r="AB93" i="7"/>
  <c r="AP144" i="3"/>
  <c r="AP140" i="3"/>
  <c r="AP128" i="3"/>
  <c r="AR104" i="4"/>
  <c r="AB109" i="7"/>
  <c r="AP164" i="3"/>
  <c r="AP156" i="3"/>
  <c r="AP184" i="3"/>
  <c r="AP180" i="3"/>
  <c r="AP200" i="3"/>
  <c r="AP192" i="3"/>
  <c r="AP188" i="3"/>
  <c r="AR164" i="4"/>
  <c r="AB169" i="7"/>
  <c r="AP224" i="3"/>
  <c r="AP43" i="3"/>
  <c r="AP39" i="3"/>
  <c r="AP65" i="3"/>
  <c r="AP61" i="3"/>
  <c r="AP57" i="3"/>
  <c r="AP49" i="3"/>
  <c r="AR25" i="4"/>
  <c r="AB30" i="7"/>
  <c r="AP80" i="3"/>
  <c r="AP72" i="3"/>
  <c r="AR48" i="4"/>
  <c r="AB53" i="7"/>
  <c r="AP68" i="3"/>
  <c r="AR44" i="4"/>
  <c r="AB49" i="7"/>
  <c r="AP103" i="3"/>
  <c r="AP99" i="3"/>
  <c r="AP91" i="3"/>
  <c r="AR67" i="4"/>
  <c r="AB72" i="7"/>
  <c r="AP123" i="3"/>
  <c r="AP115" i="3"/>
  <c r="AP111" i="3"/>
  <c r="AR87" i="4"/>
  <c r="AB92" i="7"/>
  <c r="AP143" i="3"/>
  <c r="AP139" i="3"/>
  <c r="AP135" i="3"/>
  <c r="AP147" i="3"/>
  <c r="AR123" i="4"/>
  <c r="AB128" i="7"/>
  <c r="AP163" i="3"/>
  <c r="AP159" i="3"/>
  <c r="AP151" i="3"/>
  <c r="AP179" i="3"/>
  <c r="AP175" i="3"/>
  <c r="AP171" i="3"/>
  <c r="AP187" i="3"/>
  <c r="AR163" i="4"/>
  <c r="AB168" i="7"/>
  <c r="AP199" i="3"/>
  <c r="AP195" i="3"/>
  <c r="AP207" i="3"/>
  <c r="AR183" i="4"/>
  <c r="AB188" i="7"/>
  <c r="AZ5" i="3"/>
  <c r="CE5" i="3"/>
  <c r="AX5" i="3"/>
  <c r="CA5" i="3"/>
  <c r="AV5" i="3"/>
  <c r="BW5" i="3"/>
  <c r="AT5" i="3"/>
  <c r="BS5" i="3"/>
  <c r="BM159" i="4"/>
  <c r="AW164" i="7"/>
  <c r="AP37" i="3"/>
  <c r="AR13" i="4"/>
  <c r="AB18" i="7"/>
  <c r="BE722" i="3"/>
  <c r="BA131" i="4"/>
  <c r="AK136" i="7"/>
  <c r="AY692" i="3"/>
  <c r="AQ794" i="3"/>
  <c r="AY700" i="3"/>
  <c r="AQ802" i="3"/>
  <c r="BC695" i="3"/>
  <c r="AQ837" i="3"/>
  <c r="AQ694" i="3"/>
  <c r="AQ716" i="3"/>
  <c r="CU723" i="3"/>
  <c r="CV723" i="3"/>
  <c r="BO723" i="3"/>
  <c r="BP723" i="3"/>
  <c r="BW722" i="3"/>
  <c r="BX722" i="3"/>
  <c r="CE721" i="3"/>
  <c r="CF721" i="3"/>
  <c r="CM720" i="3"/>
  <c r="CN720" i="3"/>
  <c r="CU719" i="3"/>
  <c r="CV719" i="3"/>
  <c r="BO719" i="3"/>
  <c r="BP719" i="3"/>
  <c r="BW718" i="3"/>
  <c r="BX718" i="3"/>
  <c r="CM716" i="3"/>
  <c r="CN716" i="3"/>
  <c r="BG722" i="3"/>
  <c r="BA171" i="4"/>
  <c r="AK176" i="7"/>
  <c r="AP802" i="3"/>
  <c r="BG698" i="3"/>
  <c r="AQ880" i="3"/>
  <c r="AP837" i="3"/>
  <c r="BA126" i="4"/>
  <c r="AK131" i="7"/>
  <c r="AP716" i="3"/>
  <c r="BA5" i="4"/>
  <c r="AK10" i="7"/>
  <c r="AP880" i="3"/>
  <c r="AU697" i="3"/>
  <c r="AQ759" i="3"/>
  <c r="BH953" i="3"/>
  <c r="BD193" i="4"/>
  <c r="AN198" i="7"/>
  <c r="BD953" i="3"/>
  <c r="BD113" i="4"/>
  <c r="AN118" i="7"/>
  <c r="AZ953" i="3"/>
  <c r="BD33" i="4"/>
  <c r="AN38" i="7"/>
  <c r="BF953" i="3"/>
  <c r="BD153" i="4"/>
  <c r="AN158" i="7"/>
  <c r="BH1184" i="3"/>
  <c r="BG195" i="4"/>
  <c r="AQ200" i="7"/>
  <c r="AZ1184" i="3"/>
  <c r="BG35" i="4"/>
  <c r="AQ40" i="7"/>
  <c r="BF1184" i="3"/>
  <c r="BG155" i="4"/>
  <c r="AQ160" i="7"/>
  <c r="BM77" i="4"/>
  <c r="AW82" i="7"/>
  <c r="BM155" i="4"/>
  <c r="AW160" i="7"/>
  <c r="BM198" i="4"/>
  <c r="AW203" i="7"/>
  <c r="BM78" i="4"/>
  <c r="AW83" i="7"/>
  <c r="BM35" i="4"/>
  <c r="AW40" i="7"/>
  <c r="BM131" i="4"/>
  <c r="AW136" i="7"/>
  <c r="BM37" i="4"/>
  <c r="AW42" i="7"/>
  <c r="BM118" i="4"/>
  <c r="AW123" i="7"/>
  <c r="BM171" i="4"/>
  <c r="AW176" i="7"/>
  <c r="BM91" i="4"/>
  <c r="AW96" i="7"/>
  <c r="BM132" i="4"/>
  <c r="AW137" i="7"/>
  <c r="BM197" i="4"/>
  <c r="AW202" i="7"/>
  <c r="BM157" i="4"/>
  <c r="AW162" i="7"/>
  <c r="BM117" i="4"/>
  <c r="AW122" i="7"/>
  <c r="BM195" i="4"/>
  <c r="AW200" i="7"/>
  <c r="BM170" i="4"/>
  <c r="AW175" i="7"/>
  <c r="BM90" i="4"/>
  <c r="AW95" i="7"/>
  <c r="BM89" i="4"/>
  <c r="AW94" i="7"/>
  <c r="BJ153" i="4"/>
  <c r="AT158" i="7"/>
  <c r="BJ92" i="4"/>
  <c r="AT97" i="7"/>
  <c r="BJ131" i="4"/>
  <c r="AT136" i="7"/>
  <c r="BJ167" i="4"/>
  <c r="AT172" i="7"/>
  <c r="BJ33" i="4"/>
  <c r="AT38" i="7"/>
  <c r="BJ172" i="4"/>
  <c r="AT177" i="7"/>
  <c r="BJ113" i="4"/>
  <c r="AT118" i="7"/>
  <c r="BJ132" i="4"/>
  <c r="AT137" i="7"/>
  <c r="BJ91" i="4"/>
  <c r="AT96" i="7"/>
  <c r="BJ193" i="4"/>
  <c r="AT198" i="7"/>
  <c r="BJ171" i="4"/>
  <c r="AT176" i="7"/>
  <c r="BJ90" i="4"/>
  <c r="AT95" i="7"/>
  <c r="BG193" i="4"/>
  <c r="AQ198" i="7"/>
  <c r="BG113" i="4"/>
  <c r="AQ118" i="7"/>
  <c r="BG33" i="4"/>
  <c r="AQ38" i="7"/>
  <c r="BG194" i="4"/>
  <c r="AQ199" i="7"/>
  <c r="BG34" i="4"/>
  <c r="AQ39" i="7"/>
  <c r="BG153" i="4"/>
  <c r="AQ158" i="7"/>
  <c r="BG172" i="4"/>
  <c r="AQ177" i="7"/>
  <c r="BG92" i="4"/>
  <c r="AQ97" i="7"/>
  <c r="BG131" i="4"/>
  <c r="AQ136" i="7"/>
  <c r="BG132" i="4"/>
  <c r="AQ137" i="7"/>
  <c r="BG171" i="4"/>
  <c r="AQ176" i="7"/>
  <c r="BG91" i="4"/>
  <c r="AQ96" i="7"/>
  <c r="BG170" i="4"/>
  <c r="AQ175" i="7"/>
  <c r="BG90" i="4"/>
  <c r="AQ95" i="7"/>
  <c r="BG169" i="4"/>
  <c r="AQ174" i="7"/>
  <c r="BG89" i="4"/>
  <c r="AQ94" i="7"/>
  <c r="BG167" i="4"/>
  <c r="AQ172" i="7"/>
  <c r="BD132" i="4"/>
  <c r="AN137" i="7"/>
  <c r="BD171" i="4"/>
  <c r="AN176" i="7"/>
  <c r="BD172" i="4"/>
  <c r="AN177" i="7"/>
  <c r="BD91" i="4"/>
  <c r="AN96" i="7"/>
  <c r="BD169" i="4"/>
  <c r="AN174" i="7"/>
  <c r="BD167" i="4"/>
  <c r="AN172" i="7"/>
  <c r="BD90" i="4"/>
  <c r="AN95" i="7"/>
  <c r="BD89" i="4"/>
  <c r="AN94" i="7"/>
  <c r="BA89" i="4"/>
  <c r="AK94" i="7"/>
  <c r="BA167" i="4"/>
  <c r="AK172" i="7"/>
  <c r="BA169" i="4"/>
  <c r="AK174" i="7"/>
  <c r="CT696" i="3"/>
  <c r="BM166" i="4"/>
  <c r="AW171" i="7"/>
  <c r="BM165" i="4"/>
  <c r="AW170" i="7"/>
  <c r="BM164" i="4"/>
  <c r="AW169" i="7"/>
  <c r="BM163" i="4"/>
  <c r="AW168" i="7"/>
  <c r="BI1382" i="3"/>
  <c r="AQ1584" i="3"/>
  <c r="BJ165" i="4"/>
  <c r="AT170" i="7"/>
  <c r="AW1381" i="3"/>
  <c r="AQ1463" i="3"/>
  <c r="AP1443" i="3"/>
  <c r="BJ45" i="4"/>
  <c r="AT50" i="7"/>
  <c r="L878" i="7"/>
  <c r="H878" i="7"/>
  <c r="D878" i="7"/>
  <c r="I877" i="7"/>
  <c r="E877" i="7"/>
  <c r="J876" i="7"/>
  <c r="F876" i="7"/>
  <c r="K875" i="7"/>
  <c r="G875" i="7"/>
  <c r="L874" i="7"/>
  <c r="H874" i="7"/>
  <c r="D874" i="7"/>
  <c r="I873" i="7"/>
  <c r="E873" i="7"/>
  <c r="J872" i="7"/>
  <c r="F872" i="7"/>
  <c r="K871" i="7"/>
  <c r="G871" i="7"/>
  <c r="C877" i="7"/>
  <c r="C873" i="7"/>
  <c r="J870" i="7"/>
  <c r="F870" i="7"/>
  <c r="K869" i="7"/>
  <c r="G869" i="7"/>
  <c r="C870" i="7"/>
  <c r="K878" i="7"/>
  <c r="G878" i="7"/>
  <c r="L877" i="7"/>
  <c r="H877" i="7"/>
  <c r="D877" i="7"/>
  <c r="I876" i="7"/>
  <c r="E876" i="7"/>
  <c r="J875" i="7"/>
  <c r="F875" i="7"/>
  <c r="K874" i="7"/>
  <c r="G874" i="7"/>
  <c r="L873" i="7"/>
  <c r="H873" i="7"/>
  <c r="D873" i="7"/>
  <c r="I872" i="7"/>
  <c r="E872" i="7"/>
  <c r="J871" i="7"/>
  <c r="F871" i="7"/>
  <c r="C876" i="7"/>
  <c r="C872" i="7"/>
  <c r="I870" i="7"/>
  <c r="E870" i="7"/>
  <c r="J869" i="7"/>
  <c r="F869" i="7"/>
  <c r="C871" i="7"/>
  <c r="J878" i="7"/>
  <c r="F878" i="7"/>
  <c r="K877" i="7"/>
  <c r="G877" i="7"/>
  <c r="L876" i="7"/>
  <c r="H876" i="7"/>
  <c r="D876" i="7"/>
  <c r="I875" i="7"/>
  <c r="E875" i="7"/>
  <c r="J874" i="7"/>
  <c r="F874" i="7"/>
  <c r="K873" i="7"/>
  <c r="G873" i="7"/>
  <c r="L872" i="7"/>
  <c r="H872" i="7"/>
  <c r="D872" i="7"/>
  <c r="I871" i="7"/>
  <c r="E871" i="7"/>
  <c r="C875" i="7"/>
  <c r="L870" i="7"/>
  <c r="H870" i="7"/>
  <c r="D870" i="7"/>
  <c r="I869" i="7"/>
  <c r="E869" i="7"/>
  <c r="C869" i="7"/>
  <c r="I878" i="7"/>
  <c r="E878" i="7"/>
  <c r="J877" i="7"/>
  <c r="F877" i="7"/>
  <c r="K876" i="7"/>
  <c r="G876" i="7"/>
  <c r="L875" i="7"/>
  <c r="H875" i="7"/>
  <c r="D875" i="7"/>
  <c r="I874" i="7"/>
  <c r="E874" i="7"/>
  <c r="J873" i="7"/>
  <c r="F873" i="7"/>
  <c r="K872" i="7"/>
  <c r="G872" i="7"/>
  <c r="L871" i="7"/>
  <c r="H871" i="7"/>
  <c r="D871" i="7"/>
  <c r="C874" i="7"/>
  <c r="K870" i="7"/>
  <c r="G870" i="7"/>
  <c r="L869" i="7"/>
  <c r="H869" i="7"/>
  <c r="D869" i="7"/>
  <c r="L818" i="7"/>
  <c r="H818" i="7"/>
  <c r="D818" i="7"/>
  <c r="I817" i="7"/>
  <c r="E817" i="7"/>
  <c r="J816" i="7"/>
  <c r="F816" i="7"/>
  <c r="K815" i="7"/>
  <c r="G815" i="7"/>
  <c r="L814" i="7"/>
  <c r="H814" i="7"/>
  <c r="D814" i="7"/>
  <c r="I813" i="7"/>
  <c r="E813" i="7"/>
  <c r="J812" i="7"/>
  <c r="F812" i="7"/>
  <c r="K811" i="7"/>
  <c r="G811" i="7"/>
  <c r="C817" i="7"/>
  <c r="C813" i="7"/>
  <c r="J810" i="7"/>
  <c r="F810" i="7"/>
  <c r="K818" i="7"/>
  <c r="G818" i="7"/>
  <c r="L817" i="7"/>
  <c r="H817" i="7"/>
  <c r="D817" i="7"/>
  <c r="I816" i="7"/>
  <c r="E816" i="7"/>
  <c r="J815" i="7"/>
  <c r="F815" i="7"/>
  <c r="K814" i="7"/>
  <c r="G814" i="7"/>
  <c r="L813" i="7"/>
  <c r="H813" i="7"/>
  <c r="D813" i="7"/>
  <c r="I812" i="7"/>
  <c r="E812" i="7"/>
  <c r="J811" i="7"/>
  <c r="F811" i="7"/>
  <c r="C816" i="7"/>
  <c r="C812" i="7"/>
  <c r="I810" i="7"/>
  <c r="J818" i="7"/>
  <c r="K817" i="7"/>
  <c r="L816" i="7"/>
  <c r="D816" i="7"/>
  <c r="E815" i="7"/>
  <c r="F814" i="7"/>
  <c r="G813" i="7"/>
  <c r="H812" i="7"/>
  <c r="I811" i="7"/>
  <c r="C815" i="7"/>
  <c r="H810" i="7"/>
  <c r="L809" i="7"/>
  <c r="H809" i="7"/>
  <c r="D809" i="7"/>
  <c r="I818" i="7"/>
  <c r="J817" i="7"/>
  <c r="K816" i="7"/>
  <c r="L815" i="7"/>
  <c r="D815" i="7"/>
  <c r="E814" i="7"/>
  <c r="F813" i="7"/>
  <c r="G812" i="7"/>
  <c r="H811" i="7"/>
  <c r="C814" i="7"/>
  <c r="G810" i="7"/>
  <c r="K809" i="7"/>
  <c r="G809" i="7"/>
  <c r="C810" i="7"/>
  <c r="F818" i="7"/>
  <c r="G817" i="7"/>
  <c r="H816" i="7"/>
  <c r="I815" i="7"/>
  <c r="J814" i="7"/>
  <c r="K813" i="7"/>
  <c r="L812" i="7"/>
  <c r="D812" i="7"/>
  <c r="E811" i="7"/>
  <c r="L810" i="7"/>
  <c r="E810" i="7"/>
  <c r="J809" i="7"/>
  <c r="F809" i="7"/>
  <c r="C811" i="7"/>
  <c r="E818" i="7"/>
  <c r="F817" i="7"/>
  <c r="G816" i="7"/>
  <c r="H815" i="7"/>
  <c r="I814" i="7"/>
  <c r="J813" i="7"/>
  <c r="K812" i="7"/>
  <c r="L811" i="7"/>
  <c r="D811" i="7"/>
  <c r="K810" i="7"/>
  <c r="D810" i="7"/>
  <c r="I809" i="7"/>
  <c r="E809" i="7"/>
  <c r="C809" i="7"/>
  <c r="BG166" i="4"/>
  <c r="AQ171" i="7"/>
  <c r="BG164" i="4"/>
  <c r="AQ169" i="7"/>
  <c r="K863" i="7"/>
  <c r="G863" i="7"/>
  <c r="L862" i="7"/>
  <c r="H862" i="7"/>
  <c r="D862" i="7"/>
  <c r="I861" i="7"/>
  <c r="E861" i="7"/>
  <c r="J860" i="7"/>
  <c r="F860" i="7"/>
  <c r="K859" i="7"/>
  <c r="J863" i="7"/>
  <c r="F863" i="7"/>
  <c r="K862" i="7"/>
  <c r="G862" i="7"/>
  <c r="L861" i="7"/>
  <c r="H861" i="7"/>
  <c r="D861" i="7"/>
  <c r="I860" i="7"/>
  <c r="E860" i="7"/>
  <c r="J859" i="7"/>
  <c r="I863" i="7"/>
  <c r="E863" i="7"/>
  <c r="J862" i="7"/>
  <c r="F862" i="7"/>
  <c r="K861" i="7"/>
  <c r="G861" i="7"/>
  <c r="L860" i="7"/>
  <c r="H860" i="7"/>
  <c r="D860" i="7"/>
  <c r="I859" i="7"/>
  <c r="L863" i="7"/>
  <c r="H863" i="7"/>
  <c r="D863" i="7"/>
  <c r="I862" i="7"/>
  <c r="E862" i="7"/>
  <c r="J861" i="7"/>
  <c r="F861" i="7"/>
  <c r="K860" i="7"/>
  <c r="G860" i="7"/>
  <c r="L859" i="7"/>
  <c r="H859" i="7"/>
  <c r="E859" i="7"/>
  <c r="J858" i="7"/>
  <c r="F858" i="7"/>
  <c r="K857" i="7"/>
  <c r="G857" i="7"/>
  <c r="L856" i="7"/>
  <c r="H856" i="7"/>
  <c r="D856" i="7"/>
  <c r="C859" i="7"/>
  <c r="K855" i="7"/>
  <c r="G855" i="7"/>
  <c r="L854" i="7"/>
  <c r="H854" i="7"/>
  <c r="D854" i="7"/>
  <c r="D859" i="7"/>
  <c r="I858" i="7"/>
  <c r="E858" i="7"/>
  <c r="J857" i="7"/>
  <c r="F857" i="7"/>
  <c r="K856" i="7"/>
  <c r="G856" i="7"/>
  <c r="C862" i="7"/>
  <c r="C858" i="7"/>
  <c r="J855" i="7"/>
  <c r="F855" i="7"/>
  <c r="K854" i="7"/>
  <c r="G854" i="7"/>
  <c r="C855" i="7"/>
  <c r="G859" i="7"/>
  <c r="L858" i="7"/>
  <c r="H858" i="7"/>
  <c r="D858" i="7"/>
  <c r="I857" i="7"/>
  <c r="E857" i="7"/>
  <c r="J856" i="7"/>
  <c r="F856" i="7"/>
  <c r="C861" i="7"/>
  <c r="C857" i="7"/>
  <c r="I855" i="7"/>
  <c r="E855" i="7"/>
  <c r="J854" i="7"/>
  <c r="F854" i="7"/>
  <c r="C856" i="7"/>
  <c r="F859" i="7"/>
  <c r="K858" i="7"/>
  <c r="G858" i="7"/>
  <c r="L857" i="7"/>
  <c r="H857" i="7"/>
  <c r="D857" i="7"/>
  <c r="I856" i="7"/>
  <c r="E856" i="7"/>
  <c r="C860" i="7"/>
  <c r="L855" i="7"/>
  <c r="H855" i="7"/>
  <c r="D855" i="7"/>
  <c r="I854" i="7"/>
  <c r="E854" i="7"/>
  <c r="C854" i="7"/>
  <c r="L803" i="7"/>
  <c r="H803" i="7"/>
  <c r="D803" i="7"/>
  <c r="I802" i="7"/>
  <c r="E802" i="7"/>
  <c r="J801" i="7"/>
  <c r="F801" i="7"/>
  <c r="K800" i="7"/>
  <c r="G800" i="7"/>
  <c r="L799" i="7"/>
  <c r="H799" i="7"/>
  <c r="D799" i="7"/>
  <c r="I798" i="7"/>
  <c r="E798" i="7"/>
  <c r="J797" i="7"/>
  <c r="F797" i="7"/>
  <c r="K796" i="7"/>
  <c r="G796" i="7"/>
  <c r="C802" i="7"/>
  <c r="C798" i="7"/>
  <c r="J795" i="7"/>
  <c r="F795" i="7"/>
  <c r="K794" i="7"/>
  <c r="G794" i="7"/>
  <c r="C795" i="7"/>
  <c r="K803" i="7"/>
  <c r="G803" i="7"/>
  <c r="L802" i="7"/>
  <c r="H802" i="7"/>
  <c r="D802" i="7"/>
  <c r="I801" i="7"/>
  <c r="E801" i="7"/>
  <c r="J800" i="7"/>
  <c r="F800" i="7"/>
  <c r="K799" i="7"/>
  <c r="G799" i="7"/>
  <c r="L798" i="7"/>
  <c r="H798" i="7"/>
  <c r="D798" i="7"/>
  <c r="I797" i="7"/>
  <c r="E797" i="7"/>
  <c r="J796" i="7"/>
  <c r="F796" i="7"/>
  <c r="C801" i="7"/>
  <c r="C797" i="7"/>
  <c r="I795" i="7"/>
  <c r="E795" i="7"/>
  <c r="J794" i="7"/>
  <c r="F794" i="7"/>
  <c r="C796" i="7"/>
  <c r="J803" i="7"/>
  <c r="F803" i="7"/>
  <c r="K802" i="7"/>
  <c r="G802" i="7"/>
  <c r="L801" i="7"/>
  <c r="H801" i="7"/>
  <c r="D801" i="7"/>
  <c r="I800" i="7"/>
  <c r="E800" i="7"/>
  <c r="J799" i="7"/>
  <c r="F799" i="7"/>
  <c r="K798" i="7"/>
  <c r="G798" i="7"/>
  <c r="L797" i="7"/>
  <c r="H797" i="7"/>
  <c r="D797" i="7"/>
  <c r="I796" i="7"/>
  <c r="E796" i="7"/>
  <c r="C800" i="7"/>
  <c r="L795" i="7"/>
  <c r="H795" i="7"/>
  <c r="D795" i="7"/>
  <c r="I794" i="7"/>
  <c r="E794" i="7"/>
  <c r="C794" i="7"/>
  <c r="I803" i="7"/>
  <c r="E803" i="7"/>
  <c r="J802" i="7"/>
  <c r="F802" i="7"/>
  <c r="K801" i="7"/>
  <c r="G801" i="7"/>
  <c r="L800" i="7"/>
  <c r="H800" i="7"/>
  <c r="D800" i="7"/>
  <c r="I799" i="7"/>
  <c r="E799" i="7"/>
  <c r="J798" i="7"/>
  <c r="F798" i="7"/>
  <c r="K797" i="7"/>
  <c r="G797" i="7"/>
  <c r="L796" i="7"/>
  <c r="H796" i="7"/>
  <c r="D796" i="7"/>
  <c r="C799" i="7"/>
  <c r="K795" i="7"/>
  <c r="G795" i="7"/>
  <c r="L794" i="7"/>
  <c r="H794" i="7"/>
  <c r="D794" i="7"/>
  <c r="J908" i="7"/>
  <c r="F908" i="7"/>
  <c r="K907" i="7"/>
  <c r="G907" i="7"/>
  <c r="L906" i="7"/>
  <c r="H906" i="7"/>
  <c r="D906" i="7"/>
  <c r="I905" i="7"/>
  <c r="E905" i="7"/>
  <c r="J904" i="7"/>
  <c r="F904" i="7"/>
  <c r="K903" i="7"/>
  <c r="G903" i="7"/>
  <c r="L902" i="7"/>
  <c r="H902" i="7"/>
  <c r="D902" i="7"/>
  <c r="I901" i="7"/>
  <c r="E901" i="7"/>
  <c r="C905" i="7"/>
  <c r="L900" i="7"/>
  <c r="H900" i="7"/>
  <c r="D900" i="7"/>
  <c r="I899" i="7"/>
  <c r="E899" i="7"/>
  <c r="C899" i="7"/>
  <c r="I908" i="7"/>
  <c r="E908" i="7"/>
  <c r="J907" i="7"/>
  <c r="F907" i="7"/>
  <c r="K906" i="7"/>
  <c r="G906" i="7"/>
  <c r="L905" i="7"/>
  <c r="H905" i="7"/>
  <c r="D905" i="7"/>
  <c r="I904" i="7"/>
  <c r="E904" i="7"/>
  <c r="J903" i="7"/>
  <c r="F903" i="7"/>
  <c r="K902" i="7"/>
  <c r="G902" i="7"/>
  <c r="L901" i="7"/>
  <c r="H901" i="7"/>
  <c r="D901" i="7"/>
  <c r="C904" i="7"/>
  <c r="K900" i="7"/>
  <c r="G900" i="7"/>
  <c r="L899" i="7"/>
  <c r="H899" i="7"/>
  <c r="D899" i="7"/>
  <c r="L908" i="7"/>
  <c r="H908" i="7"/>
  <c r="D908" i="7"/>
  <c r="I907" i="7"/>
  <c r="E907" i="7"/>
  <c r="J906" i="7"/>
  <c r="F906" i="7"/>
  <c r="K905" i="7"/>
  <c r="G905" i="7"/>
  <c r="L904" i="7"/>
  <c r="H904" i="7"/>
  <c r="D904" i="7"/>
  <c r="I903" i="7"/>
  <c r="E903" i="7"/>
  <c r="J902" i="7"/>
  <c r="F902" i="7"/>
  <c r="K901" i="7"/>
  <c r="G901" i="7"/>
  <c r="C907" i="7"/>
  <c r="C903" i="7"/>
  <c r="J900" i="7"/>
  <c r="F900" i="7"/>
  <c r="K899" i="7"/>
  <c r="G899" i="7"/>
  <c r="C900" i="7"/>
  <c r="K908" i="7"/>
  <c r="G908" i="7"/>
  <c r="L907" i="7"/>
  <c r="H907" i="7"/>
  <c r="D907" i="7"/>
  <c r="I906" i="7"/>
  <c r="E906" i="7"/>
  <c r="J905" i="7"/>
  <c r="F905" i="7"/>
  <c r="K904" i="7"/>
  <c r="G904" i="7"/>
  <c r="L903" i="7"/>
  <c r="H903" i="7"/>
  <c r="D903" i="7"/>
  <c r="I902" i="7"/>
  <c r="E902" i="7"/>
  <c r="J901" i="7"/>
  <c r="F901" i="7"/>
  <c r="C906" i="7"/>
  <c r="C902" i="7"/>
  <c r="I900" i="7"/>
  <c r="E900" i="7"/>
  <c r="J899" i="7"/>
  <c r="F899" i="7"/>
  <c r="C901" i="7"/>
  <c r="L848" i="7"/>
  <c r="H848" i="7"/>
  <c r="D848" i="7"/>
  <c r="I847" i="7"/>
  <c r="E847" i="7"/>
  <c r="J846" i="7"/>
  <c r="F846" i="7"/>
  <c r="K845" i="7"/>
  <c r="G845" i="7"/>
  <c r="L844" i="7"/>
  <c r="H844" i="7"/>
  <c r="D844" i="7"/>
  <c r="I843" i="7"/>
  <c r="E843" i="7"/>
  <c r="J842" i="7"/>
  <c r="F842" i="7"/>
  <c r="K841" i="7"/>
  <c r="G841" i="7"/>
  <c r="C847" i="7"/>
  <c r="C843" i="7"/>
  <c r="J840" i="7"/>
  <c r="F840" i="7"/>
  <c r="K839" i="7"/>
  <c r="G839" i="7"/>
  <c r="C840" i="7"/>
  <c r="K848" i="7"/>
  <c r="G848" i="7"/>
  <c r="L847" i="7"/>
  <c r="H847" i="7"/>
  <c r="D847" i="7"/>
  <c r="I846" i="7"/>
  <c r="E846" i="7"/>
  <c r="J845" i="7"/>
  <c r="F845" i="7"/>
  <c r="K844" i="7"/>
  <c r="G844" i="7"/>
  <c r="L843" i="7"/>
  <c r="H843" i="7"/>
  <c r="D843" i="7"/>
  <c r="I842" i="7"/>
  <c r="E842" i="7"/>
  <c r="J841" i="7"/>
  <c r="F841" i="7"/>
  <c r="C846" i="7"/>
  <c r="C842" i="7"/>
  <c r="I840" i="7"/>
  <c r="E840" i="7"/>
  <c r="J839" i="7"/>
  <c r="F839" i="7"/>
  <c r="C841" i="7"/>
  <c r="J848" i="7"/>
  <c r="F848" i="7"/>
  <c r="K847" i="7"/>
  <c r="G847" i="7"/>
  <c r="L846" i="7"/>
  <c r="H846" i="7"/>
  <c r="D846" i="7"/>
  <c r="I845" i="7"/>
  <c r="E845" i="7"/>
  <c r="J844" i="7"/>
  <c r="F844" i="7"/>
  <c r="K843" i="7"/>
  <c r="G843" i="7"/>
  <c r="L842" i="7"/>
  <c r="H842" i="7"/>
  <c r="D842" i="7"/>
  <c r="I841" i="7"/>
  <c r="E841" i="7"/>
  <c r="C845" i="7"/>
  <c r="L840" i="7"/>
  <c r="H840" i="7"/>
  <c r="D840" i="7"/>
  <c r="I839" i="7"/>
  <c r="E839" i="7"/>
  <c r="C839" i="7"/>
  <c r="I848" i="7"/>
  <c r="E848" i="7"/>
  <c r="J847" i="7"/>
  <c r="F847" i="7"/>
  <c r="K846" i="7"/>
  <c r="G846" i="7"/>
  <c r="L845" i="7"/>
  <c r="H845" i="7"/>
  <c r="D845" i="7"/>
  <c r="I844" i="7"/>
  <c r="E844" i="7"/>
  <c r="J843" i="7"/>
  <c r="F843" i="7"/>
  <c r="K842" i="7"/>
  <c r="G842" i="7"/>
  <c r="L841" i="7"/>
  <c r="H841" i="7"/>
  <c r="D841" i="7"/>
  <c r="C844" i="7"/>
  <c r="K840" i="7"/>
  <c r="G840" i="7"/>
  <c r="L839" i="7"/>
  <c r="H839" i="7"/>
  <c r="D839" i="7"/>
  <c r="K788" i="7"/>
  <c r="G788" i="7"/>
  <c r="L787" i="7"/>
  <c r="H787" i="7"/>
  <c r="D787" i="7"/>
  <c r="I786" i="7"/>
  <c r="E786" i="7"/>
  <c r="J785" i="7"/>
  <c r="F785" i="7"/>
  <c r="K784" i="7"/>
  <c r="G784" i="7"/>
  <c r="L783" i="7"/>
  <c r="H783" i="7"/>
  <c r="D783" i="7"/>
  <c r="I782" i="7"/>
  <c r="E782" i="7"/>
  <c r="J781" i="7"/>
  <c r="F781" i="7"/>
  <c r="C786" i="7"/>
  <c r="C782" i="7"/>
  <c r="I780" i="7"/>
  <c r="E780" i="7"/>
  <c r="J779" i="7"/>
  <c r="F779" i="7"/>
  <c r="C781" i="7"/>
  <c r="J788" i="7"/>
  <c r="F788" i="7"/>
  <c r="K787" i="7"/>
  <c r="G787" i="7"/>
  <c r="L786" i="7"/>
  <c r="H786" i="7"/>
  <c r="D786" i="7"/>
  <c r="I785" i="7"/>
  <c r="E785" i="7"/>
  <c r="J784" i="7"/>
  <c r="F784" i="7"/>
  <c r="K783" i="7"/>
  <c r="G783" i="7"/>
  <c r="L782" i="7"/>
  <c r="H782" i="7"/>
  <c r="D782" i="7"/>
  <c r="I781" i="7"/>
  <c r="E781" i="7"/>
  <c r="C785" i="7"/>
  <c r="L780" i="7"/>
  <c r="H780" i="7"/>
  <c r="D780" i="7"/>
  <c r="I779" i="7"/>
  <c r="E779" i="7"/>
  <c r="C779" i="7"/>
  <c r="I788" i="7"/>
  <c r="E788" i="7"/>
  <c r="J787" i="7"/>
  <c r="F787" i="7"/>
  <c r="K786" i="7"/>
  <c r="G786" i="7"/>
  <c r="L785" i="7"/>
  <c r="H785" i="7"/>
  <c r="D785" i="7"/>
  <c r="I784" i="7"/>
  <c r="E784" i="7"/>
  <c r="J783" i="7"/>
  <c r="F783" i="7"/>
  <c r="K782" i="7"/>
  <c r="G782" i="7"/>
  <c r="L781" i="7"/>
  <c r="H781" i="7"/>
  <c r="D781" i="7"/>
  <c r="C784" i="7"/>
  <c r="K780" i="7"/>
  <c r="G780" i="7"/>
  <c r="L779" i="7"/>
  <c r="H779" i="7"/>
  <c r="D779" i="7"/>
  <c r="L788" i="7"/>
  <c r="H788" i="7"/>
  <c r="D788" i="7"/>
  <c r="I787" i="7"/>
  <c r="E787" i="7"/>
  <c r="J786" i="7"/>
  <c r="F786" i="7"/>
  <c r="K785" i="7"/>
  <c r="G785" i="7"/>
  <c r="L784" i="7"/>
  <c r="H784" i="7"/>
  <c r="D784" i="7"/>
  <c r="I783" i="7"/>
  <c r="E783" i="7"/>
  <c r="J782" i="7"/>
  <c r="F782" i="7"/>
  <c r="K781" i="7"/>
  <c r="G781" i="7"/>
  <c r="C787" i="7"/>
  <c r="C783" i="7"/>
  <c r="J780" i="7"/>
  <c r="F780" i="7"/>
  <c r="K779" i="7"/>
  <c r="G779" i="7"/>
  <c r="C780" i="7"/>
  <c r="J773" i="7"/>
  <c r="F773" i="7"/>
  <c r="K772" i="7"/>
  <c r="G772" i="7"/>
  <c r="L771" i="7"/>
  <c r="H771" i="7"/>
  <c r="D771" i="7"/>
  <c r="I770" i="7"/>
  <c r="E770" i="7"/>
  <c r="J769" i="7"/>
  <c r="F769" i="7"/>
  <c r="K768" i="7"/>
  <c r="G768" i="7"/>
  <c r="L767" i="7"/>
  <c r="H767" i="7"/>
  <c r="D767" i="7"/>
  <c r="I766" i="7"/>
  <c r="E766" i="7"/>
  <c r="C770" i="7"/>
  <c r="L765" i="7"/>
  <c r="I773" i="7"/>
  <c r="E773" i="7"/>
  <c r="J772" i="7"/>
  <c r="F772" i="7"/>
  <c r="K771" i="7"/>
  <c r="G771" i="7"/>
  <c r="L770" i="7"/>
  <c r="H770" i="7"/>
  <c r="D770" i="7"/>
  <c r="I769" i="7"/>
  <c r="E769" i="7"/>
  <c r="J768" i="7"/>
  <c r="F768" i="7"/>
  <c r="K767" i="7"/>
  <c r="G767" i="7"/>
  <c r="L766" i="7"/>
  <c r="H766" i="7"/>
  <c r="D766" i="7"/>
  <c r="C769" i="7"/>
  <c r="K765" i="7"/>
  <c r="L773" i="7"/>
  <c r="H773" i="7"/>
  <c r="D773" i="7"/>
  <c r="I772" i="7"/>
  <c r="E772" i="7"/>
  <c r="J771" i="7"/>
  <c r="F771" i="7"/>
  <c r="K770" i="7"/>
  <c r="G770" i="7"/>
  <c r="L769" i="7"/>
  <c r="H769" i="7"/>
  <c r="D769" i="7"/>
  <c r="I768" i="7"/>
  <c r="E768" i="7"/>
  <c r="J767" i="7"/>
  <c r="F767" i="7"/>
  <c r="K766" i="7"/>
  <c r="G766" i="7"/>
  <c r="C772" i="7"/>
  <c r="C768" i="7"/>
  <c r="J765" i="7"/>
  <c r="F765" i="7"/>
  <c r="K764" i="7"/>
  <c r="G764" i="7"/>
  <c r="C765" i="7"/>
  <c r="K773" i="7"/>
  <c r="G773" i="7"/>
  <c r="L772" i="7"/>
  <c r="H772" i="7"/>
  <c r="D772" i="7"/>
  <c r="I771" i="7"/>
  <c r="E771" i="7"/>
  <c r="J770" i="7"/>
  <c r="F770" i="7"/>
  <c r="K769" i="7"/>
  <c r="G769" i="7"/>
  <c r="L768" i="7"/>
  <c r="H768" i="7"/>
  <c r="D768" i="7"/>
  <c r="I767" i="7"/>
  <c r="E767" i="7"/>
  <c r="J766" i="7"/>
  <c r="F766" i="7"/>
  <c r="C771" i="7"/>
  <c r="C767" i="7"/>
  <c r="I765" i="7"/>
  <c r="E765" i="7"/>
  <c r="J764" i="7"/>
  <c r="F764" i="7"/>
  <c r="C766" i="7"/>
  <c r="D765" i="7"/>
  <c r="E764" i="7"/>
  <c r="L764" i="7"/>
  <c r="D764" i="7"/>
  <c r="H765" i="7"/>
  <c r="I764" i="7"/>
  <c r="C764" i="7"/>
  <c r="G765" i="7"/>
  <c r="H764" i="7"/>
  <c r="BG165" i="4"/>
  <c r="AQ170" i="7"/>
  <c r="BG163" i="4"/>
  <c r="AQ168" i="7"/>
  <c r="K833" i="7"/>
  <c r="G833" i="7"/>
  <c r="L832" i="7"/>
  <c r="H832" i="7"/>
  <c r="D832" i="7"/>
  <c r="I831" i="7"/>
  <c r="E831" i="7"/>
  <c r="J830" i="7"/>
  <c r="F830" i="7"/>
  <c r="K829" i="7"/>
  <c r="G829" i="7"/>
  <c r="L828" i="7"/>
  <c r="H828" i="7"/>
  <c r="D828" i="7"/>
  <c r="I827" i="7"/>
  <c r="E827" i="7"/>
  <c r="J826" i="7"/>
  <c r="F826" i="7"/>
  <c r="C831" i="7"/>
  <c r="C827" i="7"/>
  <c r="I825" i="7"/>
  <c r="E825" i="7"/>
  <c r="J833" i="7"/>
  <c r="F833" i="7"/>
  <c r="K832" i="7"/>
  <c r="G832" i="7"/>
  <c r="L831" i="7"/>
  <c r="H831" i="7"/>
  <c r="D831" i="7"/>
  <c r="I830" i="7"/>
  <c r="E830" i="7"/>
  <c r="J829" i="7"/>
  <c r="F829" i="7"/>
  <c r="K828" i="7"/>
  <c r="G828" i="7"/>
  <c r="L827" i="7"/>
  <c r="H827" i="7"/>
  <c r="D827" i="7"/>
  <c r="I826" i="7"/>
  <c r="E826" i="7"/>
  <c r="C830" i="7"/>
  <c r="L825" i="7"/>
  <c r="H825" i="7"/>
  <c r="D825" i="7"/>
  <c r="I833" i="7"/>
  <c r="E833" i="7"/>
  <c r="J832" i="7"/>
  <c r="F832" i="7"/>
  <c r="K831" i="7"/>
  <c r="G831" i="7"/>
  <c r="L830" i="7"/>
  <c r="H830" i="7"/>
  <c r="D830" i="7"/>
  <c r="I829" i="7"/>
  <c r="E829" i="7"/>
  <c r="J828" i="7"/>
  <c r="F828" i="7"/>
  <c r="K827" i="7"/>
  <c r="G827" i="7"/>
  <c r="L826" i="7"/>
  <c r="H826" i="7"/>
  <c r="D826" i="7"/>
  <c r="C829" i="7"/>
  <c r="K825" i="7"/>
  <c r="G825" i="7"/>
  <c r="L824" i="7"/>
  <c r="H824" i="7"/>
  <c r="D824" i="7"/>
  <c r="L833" i="7"/>
  <c r="H833" i="7"/>
  <c r="D833" i="7"/>
  <c r="I832" i="7"/>
  <c r="E832" i="7"/>
  <c r="J831" i="7"/>
  <c r="F831" i="7"/>
  <c r="K830" i="7"/>
  <c r="G830" i="7"/>
  <c r="L829" i="7"/>
  <c r="H829" i="7"/>
  <c r="D829" i="7"/>
  <c r="I828" i="7"/>
  <c r="E828" i="7"/>
  <c r="J827" i="7"/>
  <c r="F827" i="7"/>
  <c r="K826" i="7"/>
  <c r="G826" i="7"/>
  <c r="C832" i="7"/>
  <c r="C828" i="7"/>
  <c r="J825" i="7"/>
  <c r="F825" i="7"/>
  <c r="K824" i="7"/>
  <c r="G824" i="7"/>
  <c r="C825" i="7"/>
  <c r="F824" i="7"/>
  <c r="E824" i="7"/>
  <c r="J824" i="7"/>
  <c r="C826" i="7"/>
  <c r="I824" i="7"/>
  <c r="C824" i="7"/>
  <c r="BD165" i="4"/>
  <c r="AN170" i="7"/>
  <c r="BD163" i="4"/>
  <c r="AN168" i="7"/>
  <c r="L757" i="7"/>
  <c r="H757" i="7"/>
  <c r="D757" i="7"/>
  <c r="I756" i="7"/>
  <c r="E756" i="7"/>
  <c r="J755" i="7"/>
  <c r="F755" i="7"/>
  <c r="K754" i="7"/>
  <c r="G754" i="7"/>
  <c r="L753" i="7"/>
  <c r="H753" i="7"/>
  <c r="D753" i="7"/>
  <c r="I752" i="7"/>
  <c r="E752" i="7"/>
  <c r="J751" i="7"/>
  <c r="F751" i="7"/>
  <c r="K750" i="7"/>
  <c r="G750" i="7"/>
  <c r="C756" i="7"/>
  <c r="C752" i="7"/>
  <c r="J749" i="7"/>
  <c r="F749" i="7"/>
  <c r="K748" i="7"/>
  <c r="G748" i="7"/>
  <c r="C749" i="7"/>
  <c r="K757" i="7"/>
  <c r="G757" i="7"/>
  <c r="L756" i="7"/>
  <c r="H756" i="7"/>
  <c r="D756" i="7"/>
  <c r="I755" i="7"/>
  <c r="E755" i="7"/>
  <c r="J754" i="7"/>
  <c r="F754" i="7"/>
  <c r="K753" i="7"/>
  <c r="G753" i="7"/>
  <c r="L752" i="7"/>
  <c r="H752" i="7"/>
  <c r="D752" i="7"/>
  <c r="I751" i="7"/>
  <c r="E751" i="7"/>
  <c r="J750" i="7"/>
  <c r="F750" i="7"/>
  <c r="C755" i="7"/>
  <c r="C751" i="7"/>
  <c r="I749" i="7"/>
  <c r="E749" i="7"/>
  <c r="J748" i="7"/>
  <c r="F748" i="7"/>
  <c r="C750" i="7"/>
  <c r="J757" i="7"/>
  <c r="F757" i="7"/>
  <c r="K756" i="7"/>
  <c r="G756" i="7"/>
  <c r="L755" i="7"/>
  <c r="H755" i="7"/>
  <c r="D755" i="7"/>
  <c r="I754" i="7"/>
  <c r="E754" i="7"/>
  <c r="J753" i="7"/>
  <c r="F753" i="7"/>
  <c r="K752" i="7"/>
  <c r="G752" i="7"/>
  <c r="L751" i="7"/>
  <c r="H751" i="7"/>
  <c r="D751" i="7"/>
  <c r="I750" i="7"/>
  <c r="E750" i="7"/>
  <c r="C754" i="7"/>
  <c r="L749" i="7"/>
  <c r="H749" i="7"/>
  <c r="D749" i="7"/>
  <c r="I748" i="7"/>
  <c r="E748" i="7"/>
  <c r="C748" i="7"/>
  <c r="I757" i="7"/>
  <c r="E757" i="7"/>
  <c r="J756" i="7"/>
  <c r="F756" i="7"/>
  <c r="K755" i="7"/>
  <c r="G755" i="7"/>
  <c r="L754" i="7"/>
  <c r="H754" i="7"/>
  <c r="D754" i="7"/>
  <c r="I753" i="7"/>
  <c r="E753" i="7"/>
  <c r="J752" i="7"/>
  <c r="F752" i="7"/>
  <c r="K751" i="7"/>
  <c r="G751" i="7"/>
  <c r="L750" i="7"/>
  <c r="H750" i="7"/>
  <c r="D750" i="7"/>
  <c r="C753" i="7"/>
  <c r="K749" i="7"/>
  <c r="G749" i="7"/>
  <c r="L748" i="7"/>
  <c r="H748" i="7"/>
  <c r="D748" i="7"/>
  <c r="J697" i="7"/>
  <c r="F697" i="7"/>
  <c r="K696" i="7"/>
  <c r="G696" i="7"/>
  <c r="L695" i="7"/>
  <c r="H695" i="7"/>
  <c r="D695" i="7"/>
  <c r="I694" i="7"/>
  <c r="E694" i="7"/>
  <c r="J693" i="7"/>
  <c r="F693" i="7"/>
  <c r="K692" i="7"/>
  <c r="G692" i="7"/>
  <c r="L691" i="7"/>
  <c r="H691" i="7"/>
  <c r="D691" i="7"/>
  <c r="I690" i="7"/>
  <c r="E690" i="7"/>
  <c r="C694" i="7"/>
  <c r="L689" i="7"/>
  <c r="H689" i="7"/>
  <c r="D689" i="7"/>
  <c r="I688" i="7"/>
  <c r="E688" i="7"/>
  <c r="C688" i="7"/>
  <c r="I697" i="7"/>
  <c r="E697" i="7"/>
  <c r="J696" i="7"/>
  <c r="F696" i="7"/>
  <c r="K695" i="7"/>
  <c r="G695" i="7"/>
  <c r="L694" i="7"/>
  <c r="H694" i="7"/>
  <c r="D694" i="7"/>
  <c r="I693" i="7"/>
  <c r="E693" i="7"/>
  <c r="J692" i="7"/>
  <c r="F692" i="7"/>
  <c r="K691" i="7"/>
  <c r="G691" i="7"/>
  <c r="L690" i="7"/>
  <c r="H690" i="7"/>
  <c r="D690" i="7"/>
  <c r="C693" i="7"/>
  <c r="K689" i="7"/>
  <c r="G689" i="7"/>
  <c r="L688" i="7"/>
  <c r="H688" i="7"/>
  <c r="D688" i="7"/>
  <c r="L697" i="7"/>
  <c r="H697" i="7"/>
  <c r="D697" i="7"/>
  <c r="I696" i="7"/>
  <c r="E696" i="7"/>
  <c r="J695" i="7"/>
  <c r="F695" i="7"/>
  <c r="K694" i="7"/>
  <c r="G694" i="7"/>
  <c r="L693" i="7"/>
  <c r="H693" i="7"/>
  <c r="D693" i="7"/>
  <c r="I692" i="7"/>
  <c r="E692" i="7"/>
  <c r="J691" i="7"/>
  <c r="F691" i="7"/>
  <c r="K690" i="7"/>
  <c r="G690" i="7"/>
  <c r="C696" i="7"/>
  <c r="C692" i="7"/>
  <c r="J689" i="7"/>
  <c r="F689" i="7"/>
  <c r="K688" i="7"/>
  <c r="G688" i="7"/>
  <c r="C689" i="7"/>
  <c r="K697" i="7"/>
  <c r="G697" i="7"/>
  <c r="L696" i="7"/>
  <c r="H696" i="7"/>
  <c r="D696" i="7"/>
  <c r="I695" i="7"/>
  <c r="E695" i="7"/>
  <c r="J694" i="7"/>
  <c r="F694" i="7"/>
  <c r="K693" i="7"/>
  <c r="G693" i="7"/>
  <c r="L692" i="7"/>
  <c r="H692" i="7"/>
  <c r="D692" i="7"/>
  <c r="I691" i="7"/>
  <c r="E691" i="7"/>
  <c r="J690" i="7"/>
  <c r="F690" i="7"/>
  <c r="C695" i="7"/>
  <c r="C691" i="7"/>
  <c r="I689" i="7"/>
  <c r="E689" i="7"/>
  <c r="J688" i="7"/>
  <c r="F688" i="7"/>
  <c r="C690" i="7"/>
  <c r="J637" i="7"/>
  <c r="F637" i="7"/>
  <c r="K636" i="7"/>
  <c r="G636" i="7"/>
  <c r="L635" i="7"/>
  <c r="H635" i="7"/>
  <c r="D635" i="7"/>
  <c r="I634" i="7"/>
  <c r="E634" i="7"/>
  <c r="J633" i="7"/>
  <c r="F633" i="7"/>
  <c r="K632" i="7"/>
  <c r="G632" i="7"/>
  <c r="L631" i="7"/>
  <c r="H631" i="7"/>
  <c r="D631" i="7"/>
  <c r="I630" i="7"/>
  <c r="E630" i="7"/>
  <c r="C634" i="7"/>
  <c r="L629" i="7"/>
  <c r="H629" i="7"/>
  <c r="D629" i="7"/>
  <c r="I628" i="7"/>
  <c r="E628" i="7"/>
  <c r="C628" i="7"/>
  <c r="I637" i="7"/>
  <c r="E637" i="7"/>
  <c r="J636" i="7"/>
  <c r="F636" i="7"/>
  <c r="K635" i="7"/>
  <c r="G635" i="7"/>
  <c r="L634" i="7"/>
  <c r="H634" i="7"/>
  <c r="D634" i="7"/>
  <c r="I633" i="7"/>
  <c r="E633" i="7"/>
  <c r="J632" i="7"/>
  <c r="F632" i="7"/>
  <c r="K631" i="7"/>
  <c r="G631" i="7"/>
  <c r="L630" i="7"/>
  <c r="H630" i="7"/>
  <c r="D630" i="7"/>
  <c r="C633" i="7"/>
  <c r="K629" i="7"/>
  <c r="G629" i="7"/>
  <c r="L628" i="7"/>
  <c r="H628" i="7"/>
  <c r="D628" i="7"/>
  <c r="L637" i="7"/>
  <c r="H637" i="7"/>
  <c r="D637" i="7"/>
  <c r="I636" i="7"/>
  <c r="E636" i="7"/>
  <c r="J635" i="7"/>
  <c r="F635" i="7"/>
  <c r="K634" i="7"/>
  <c r="G634" i="7"/>
  <c r="L633" i="7"/>
  <c r="H633" i="7"/>
  <c r="D633" i="7"/>
  <c r="I632" i="7"/>
  <c r="E632" i="7"/>
  <c r="J631" i="7"/>
  <c r="F631" i="7"/>
  <c r="K630" i="7"/>
  <c r="G630" i="7"/>
  <c r="C636" i="7"/>
  <c r="C632" i="7"/>
  <c r="J629" i="7"/>
  <c r="F629" i="7"/>
  <c r="K628" i="7"/>
  <c r="G628" i="7"/>
  <c r="C629" i="7"/>
  <c r="K637" i="7"/>
  <c r="G637" i="7"/>
  <c r="L636" i="7"/>
  <c r="H636" i="7"/>
  <c r="D636" i="7"/>
  <c r="I635" i="7"/>
  <c r="E635" i="7"/>
  <c r="J634" i="7"/>
  <c r="F634" i="7"/>
  <c r="K633" i="7"/>
  <c r="G633" i="7"/>
  <c r="L632" i="7"/>
  <c r="H632" i="7"/>
  <c r="D632" i="7"/>
  <c r="I631" i="7"/>
  <c r="E631" i="7"/>
  <c r="J630" i="7"/>
  <c r="F630" i="7"/>
  <c r="C635" i="7"/>
  <c r="C631" i="7"/>
  <c r="I629" i="7"/>
  <c r="E629" i="7"/>
  <c r="J628" i="7"/>
  <c r="F628" i="7"/>
  <c r="C630" i="7"/>
  <c r="J727" i="7"/>
  <c r="F727" i="7"/>
  <c r="K726" i="7"/>
  <c r="G726" i="7"/>
  <c r="L725" i="7"/>
  <c r="H725" i="7"/>
  <c r="D725" i="7"/>
  <c r="I724" i="7"/>
  <c r="E724" i="7"/>
  <c r="J723" i="7"/>
  <c r="F723" i="7"/>
  <c r="K722" i="7"/>
  <c r="G722" i="7"/>
  <c r="L721" i="7"/>
  <c r="H721" i="7"/>
  <c r="D721" i="7"/>
  <c r="I720" i="7"/>
  <c r="E720" i="7"/>
  <c r="C724" i="7"/>
  <c r="L719" i="7"/>
  <c r="H719" i="7"/>
  <c r="D719" i="7"/>
  <c r="I718" i="7"/>
  <c r="E718" i="7"/>
  <c r="C718" i="7"/>
  <c r="I727" i="7"/>
  <c r="E727" i="7"/>
  <c r="J726" i="7"/>
  <c r="F726" i="7"/>
  <c r="K725" i="7"/>
  <c r="G725" i="7"/>
  <c r="L724" i="7"/>
  <c r="H724" i="7"/>
  <c r="D724" i="7"/>
  <c r="I723" i="7"/>
  <c r="E723" i="7"/>
  <c r="J722" i="7"/>
  <c r="F722" i="7"/>
  <c r="K721" i="7"/>
  <c r="G721" i="7"/>
  <c r="L720" i="7"/>
  <c r="H720" i="7"/>
  <c r="D720" i="7"/>
  <c r="C723" i="7"/>
  <c r="K719" i="7"/>
  <c r="G719" i="7"/>
  <c r="L718" i="7"/>
  <c r="H718" i="7"/>
  <c r="D718" i="7"/>
  <c r="L727" i="7"/>
  <c r="H727" i="7"/>
  <c r="D727" i="7"/>
  <c r="I726" i="7"/>
  <c r="E726" i="7"/>
  <c r="J725" i="7"/>
  <c r="F725" i="7"/>
  <c r="K724" i="7"/>
  <c r="G724" i="7"/>
  <c r="L723" i="7"/>
  <c r="H723" i="7"/>
  <c r="D723" i="7"/>
  <c r="I722" i="7"/>
  <c r="E722" i="7"/>
  <c r="J721" i="7"/>
  <c r="F721" i="7"/>
  <c r="K720" i="7"/>
  <c r="G720" i="7"/>
  <c r="C726" i="7"/>
  <c r="C722" i="7"/>
  <c r="J719" i="7"/>
  <c r="F719" i="7"/>
  <c r="K718" i="7"/>
  <c r="G718" i="7"/>
  <c r="C719" i="7"/>
  <c r="K727" i="7"/>
  <c r="G727" i="7"/>
  <c r="L726" i="7"/>
  <c r="H726" i="7"/>
  <c r="D726" i="7"/>
  <c r="I725" i="7"/>
  <c r="E725" i="7"/>
  <c r="J724" i="7"/>
  <c r="F724" i="7"/>
  <c r="K723" i="7"/>
  <c r="G723" i="7"/>
  <c r="L722" i="7"/>
  <c r="H722" i="7"/>
  <c r="D722" i="7"/>
  <c r="I721" i="7"/>
  <c r="E721" i="7"/>
  <c r="J720" i="7"/>
  <c r="F720" i="7"/>
  <c r="C725" i="7"/>
  <c r="C721" i="7"/>
  <c r="I719" i="7"/>
  <c r="E719" i="7"/>
  <c r="J718" i="7"/>
  <c r="F718" i="7"/>
  <c r="C720" i="7"/>
  <c r="L667" i="7"/>
  <c r="H667" i="7"/>
  <c r="D667" i="7"/>
  <c r="I666" i="7"/>
  <c r="E666" i="7"/>
  <c r="J665" i="7"/>
  <c r="F665" i="7"/>
  <c r="K664" i="7"/>
  <c r="G664" i="7"/>
  <c r="L663" i="7"/>
  <c r="H663" i="7"/>
  <c r="D663" i="7"/>
  <c r="I662" i="7"/>
  <c r="E662" i="7"/>
  <c r="J661" i="7"/>
  <c r="F661" i="7"/>
  <c r="K660" i="7"/>
  <c r="G660" i="7"/>
  <c r="C666" i="7"/>
  <c r="C662" i="7"/>
  <c r="J659" i="7"/>
  <c r="K667" i="7"/>
  <c r="G667" i="7"/>
  <c r="L666" i="7"/>
  <c r="H666" i="7"/>
  <c r="D666" i="7"/>
  <c r="I665" i="7"/>
  <c r="E665" i="7"/>
  <c r="J664" i="7"/>
  <c r="F664" i="7"/>
  <c r="K663" i="7"/>
  <c r="G663" i="7"/>
  <c r="L662" i="7"/>
  <c r="H662" i="7"/>
  <c r="D662" i="7"/>
  <c r="I661" i="7"/>
  <c r="E661" i="7"/>
  <c r="J660" i="7"/>
  <c r="F660" i="7"/>
  <c r="C665" i="7"/>
  <c r="C661" i="7"/>
  <c r="I659" i="7"/>
  <c r="J667" i="7"/>
  <c r="F667" i="7"/>
  <c r="K666" i="7"/>
  <c r="G666" i="7"/>
  <c r="L665" i="7"/>
  <c r="H665" i="7"/>
  <c r="D665" i="7"/>
  <c r="I664" i="7"/>
  <c r="E664" i="7"/>
  <c r="J663" i="7"/>
  <c r="F663" i="7"/>
  <c r="K662" i="7"/>
  <c r="G662" i="7"/>
  <c r="L661" i="7"/>
  <c r="H661" i="7"/>
  <c r="D661" i="7"/>
  <c r="I660" i="7"/>
  <c r="E660" i="7"/>
  <c r="C664" i="7"/>
  <c r="L659" i="7"/>
  <c r="H659" i="7"/>
  <c r="I667" i="7"/>
  <c r="E667" i="7"/>
  <c r="J666" i="7"/>
  <c r="F666" i="7"/>
  <c r="K665" i="7"/>
  <c r="G665" i="7"/>
  <c r="L664" i="7"/>
  <c r="H664" i="7"/>
  <c r="D664" i="7"/>
  <c r="I663" i="7"/>
  <c r="E663" i="7"/>
  <c r="J662" i="7"/>
  <c r="F662" i="7"/>
  <c r="K661" i="7"/>
  <c r="G661" i="7"/>
  <c r="L660" i="7"/>
  <c r="H660" i="7"/>
  <c r="D660" i="7"/>
  <c r="C663" i="7"/>
  <c r="K659" i="7"/>
  <c r="G659" i="7"/>
  <c r="F659" i="7"/>
  <c r="K658" i="7"/>
  <c r="G658" i="7"/>
  <c r="C659" i="7"/>
  <c r="E659" i="7"/>
  <c r="J658" i="7"/>
  <c r="F658" i="7"/>
  <c r="C660" i="7"/>
  <c r="D659" i="7"/>
  <c r="I658" i="7"/>
  <c r="E658" i="7"/>
  <c r="C658" i="7"/>
  <c r="L658" i="7"/>
  <c r="H658" i="7"/>
  <c r="D658" i="7"/>
  <c r="J606" i="7"/>
  <c r="F606" i="7"/>
  <c r="K605" i="7"/>
  <c r="G605" i="7"/>
  <c r="L604" i="7"/>
  <c r="H604" i="7"/>
  <c r="D604" i="7"/>
  <c r="I603" i="7"/>
  <c r="E603" i="7"/>
  <c r="J602" i="7"/>
  <c r="F602" i="7"/>
  <c r="K601" i="7"/>
  <c r="G601" i="7"/>
  <c r="L600" i="7"/>
  <c r="H600" i="7"/>
  <c r="D600" i="7"/>
  <c r="I599" i="7"/>
  <c r="E599" i="7"/>
  <c r="C603" i="7"/>
  <c r="L598" i="7"/>
  <c r="H598" i="7"/>
  <c r="D598" i="7"/>
  <c r="I597" i="7"/>
  <c r="E597" i="7"/>
  <c r="C597" i="7"/>
  <c r="I606" i="7"/>
  <c r="E606" i="7"/>
  <c r="J605" i="7"/>
  <c r="F605" i="7"/>
  <c r="K604" i="7"/>
  <c r="G604" i="7"/>
  <c r="L603" i="7"/>
  <c r="H603" i="7"/>
  <c r="D603" i="7"/>
  <c r="I602" i="7"/>
  <c r="E602" i="7"/>
  <c r="J601" i="7"/>
  <c r="F601" i="7"/>
  <c r="K600" i="7"/>
  <c r="G600" i="7"/>
  <c r="L599" i="7"/>
  <c r="H599" i="7"/>
  <c r="D599" i="7"/>
  <c r="C602" i="7"/>
  <c r="K598" i="7"/>
  <c r="G598" i="7"/>
  <c r="L597" i="7"/>
  <c r="H597" i="7"/>
  <c r="D597" i="7"/>
  <c r="L606" i="7"/>
  <c r="H606" i="7"/>
  <c r="D606" i="7"/>
  <c r="I605" i="7"/>
  <c r="E605" i="7"/>
  <c r="J604" i="7"/>
  <c r="F604" i="7"/>
  <c r="K603" i="7"/>
  <c r="G603" i="7"/>
  <c r="L602" i="7"/>
  <c r="H602" i="7"/>
  <c r="D602" i="7"/>
  <c r="I601" i="7"/>
  <c r="E601" i="7"/>
  <c r="J600" i="7"/>
  <c r="F600" i="7"/>
  <c r="K599" i="7"/>
  <c r="G599" i="7"/>
  <c r="C605" i="7"/>
  <c r="C601" i="7"/>
  <c r="J598" i="7"/>
  <c r="F598" i="7"/>
  <c r="K597" i="7"/>
  <c r="G597" i="7"/>
  <c r="C598" i="7"/>
  <c r="L605" i="7"/>
  <c r="E604" i="7"/>
  <c r="G602" i="7"/>
  <c r="I600" i="7"/>
  <c r="C604" i="7"/>
  <c r="J597" i="7"/>
  <c r="H605" i="7"/>
  <c r="J603" i="7"/>
  <c r="L601" i="7"/>
  <c r="E600" i="7"/>
  <c r="C600" i="7"/>
  <c r="F597" i="7"/>
  <c r="D605" i="7"/>
  <c r="H601" i="7"/>
  <c r="I598" i="7"/>
  <c r="I604" i="7"/>
  <c r="D601" i="7"/>
  <c r="E598" i="7"/>
  <c r="K606" i="7"/>
  <c r="F603" i="7"/>
  <c r="J599" i="7"/>
  <c r="C599" i="7"/>
  <c r="F599" i="7"/>
  <c r="G606" i="7"/>
  <c r="K602" i="7"/>
  <c r="K546" i="7"/>
  <c r="G546" i="7"/>
  <c r="L545" i="7"/>
  <c r="H545" i="7"/>
  <c r="D545" i="7"/>
  <c r="I544" i="7"/>
  <c r="E544" i="7"/>
  <c r="J543" i="7"/>
  <c r="F543" i="7"/>
  <c r="K542" i="7"/>
  <c r="G542" i="7"/>
  <c r="L541" i="7"/>
  <c r="H541" i="7"/>
  <c r="D541" i="7"/>
  <c r="I540" i="7"/>
  <c r="E540" i="7"/>
  <c r="J539" i="7"/>
  <c r="F539" i="7"/>
  <c r="C544" i="7"/>
  <c r="C540" i="7"/>
  <c r="I538" i="7"/>
  <c r="E538" i="7"/>
  <c r="J537" i="7"/>
  <c r="F537" i="7"/>
  <c r="C539" i="7"/>
  <c r="J546" i="7"/>
  <c r="F546" i="7"/>
  <c r="K545" i="7"/>
  <c r="G545" i="7"/>
  <c r="L544" i="7"/>
  <c r="H544" i="7"/>
  <c r="D544" i="7"/>
  <c r="I543" i="7"/>
  <c r="E543" i="7"/>
  <c r="J542" i="7"/>
  <c r="F542" i="7"/>
  <c r="K541" i="7"/>
  <c r="G541" i="7"/>
  <c r="L540" i="7"/>
  <c r="H540" i="7"/>
  <c r="D540" i="7"/>
  <c r="I539" i="7"/>
  <c r="E539" i="7"/>
  <c r="C543" i="7"/>
  <c r="L538" i="7"/>
  <c r="H538" i="7"/>
  <c r="D538" i="7"/>
  <c r="I537" i="7"/>
  <c r="E537" i="7"/>
  <c r="C537" i="7"/>
  <c r="E546" i="7"/>
  <c r="F545" i="7"/>
  <c r="G544" i="7"/>
  <c r="H543" i="7"/>
  <c r="I542" i="7"/>
  <c r="J541" i="7"/>
  <c r="K540" i="7"/>
  <c r="L539" i="7"/>
  <c r="D539" i="7"/>
  <c r="K538" i="7"/>
  <c r="L537" i="7"/>
  <c r="D537" i="7"/>
  <c r="L546" i="7"/>
  <c r="D546" i="7"/>
  <c r="E545" i="7"/>
  <c r="F544" i="7"/>
  <c r="G543" i="7"/>
  <c r="H542" i="7"/>
  <c r="I541" i="7"/>
  <c r="J540" i="7"/>
  <c r="K539" i="7"/>
  <c r="C545" i="7"/>
  <c r="J538" i="7"/>
  <c r="K537" i="7"/>
  <c r="C538" i="7"/>
  <c r="H546" i="7"/>
  <c r="J544" i="7"/>
  <c r="L542" i="7"/>
  <c r="E541" i="7"/>
  <c r="G539" i="7"/>
  <c r="F538" i="7"/>
  <c r="J545" i="7"/>
  <c r="L543" i="7"/>
  <c r="E542" i="7"/>
  <c r="G540" i="7"/>
  <c r="C542" i="7"/>
  <c r="H537" i="7"/>
  <c r="I545" i="7"/>
  <c r="K543" i="7"/>
  <c r="D542" i="7"/>
  <c r="F540" i="7"/>
  <c r="C541" i="7"/>
  <c r="G537" i="7"/>
  <c r="I546" i="7"/>
  <c r="K544" i="7"/>
  <c r="D543" i="7"/>
  <c r="F541" i="7"/>
  <c r="H539" i="7"/>
  <c r="G538" i="7"/>
  <c r="BA166" i="4"/>
  <c r="AK171" i="7"/>
  <c r="L576" i="7"/>
  <c r="H576" i="7"/>
  <c r="D576" i="7"/>
  <c r="I575" i="7"/>
  <c r="E575" i="7"/>
  <c r="J574" i="7"/>
  <c r="F574" i="7"/>
  <c r="K573" i="7"/>
  <c r="G573" i="7"/>
  <c r="L572" i="7"/>
  <c r="H572" i="7"/>
  <c r="D572" i="7"/>
  <c r="I571" i="7"/>
  <c r="E571" i="7"/>
  <c r="J570" i="7"/>
  <c r="F570" i="7"/>
  <c r="K569" i="7"/>
  <c r="G569" i="7"/>
  <c r="C575" i="7"/>
  <c r="C571" i="7"/>
  <c r="J568" i="7"/>
  <c r="F568" i="7"/>
  <c r="K567" i="7"/>
  <c r="G567" i="7"/>
  <c r="C568" i="7"/>
  <c r="K576" i="7"/>
  <c r="G576" i="7"/>
  <c r="L575" i="7"/>
  <c r="H575" i="7"/>
  <c r="D575" i="7"/>
  <c r="I574" i="7"/>
  <c r="E574" i="7"/>
  <c r="J573" i="7"/>
  <c r="F573" i="7"/>
  <c r="K572" i="7"/>
  <c r="G572" i="7"/>
  <c r="L571" i="7"/>
  <c r="H571" i="7"/>
  <c r="D571" i="7"/>
  <c r="I570" i="7"/>
  <c r="E570" i="7"/>
  <c r="J569" i="7"/>
  <c r="F569" i="7"/>
  <c r="C574" i="7"/>
  <c r="C570" i="7"/>
  <c r="I568" i="7"/>
  <c r="E568" i="7"/>
  <c r="J567" i="7"/>
  <c r="F567" i="7"/>
  <c r="C569" i="7"/>
  <c r="J576" i="7"/>
  <c r="F576" i="7"/>
  <c r="K575" i="7"/>
  <c r="G575" i="7"/>
  <c r="L574" i="7"/>
  <c r="H574" i="7"/>
  <c r="D574" i="7"/>
  <c r="I573" i="7"/>
  <c r="E573" i="7"/>
  <c r="J572" i="7"/>
  <c r="F572" i="7"/>
  <c r="K571" i="7"/>
  <c r="G571" i="7"/>
  <c r="L570" i="7"/>
  <c r="H570" i="7"/>
  <c r="D570" i="7"/>
  <c r="I569" i="7"/>
  <c r="E569" i="7"/>
  <c r="C573" i="7"/>
  <c r="L568" i="7"/>
  <c r="H568" i="7"/>
  <c r="D568" i="7"/>
  <c r="I567" i="7"/>
  <c r="E567" i="7"/>
  <c r="C567" i="7"/>
  <c r="I576" i="7"/>
  <c r="K574" i="7"/>
  <c r="D573" i="7"/>
  <c r="F571" i="7"/>
  <c r="H569" i="7"/>
  <c r="G568" i="7"/>
  <c r="E576" i="7"/>
  <c r="G574" i="7"/>
  <c r="I572" i="7"/>
  <c r="K570" i="7"/>
  <c r="D569" i="7"/>
  <c r="L567" i="7"/>
  <c r="J575" i="7"/>
  <c r="E572" i="7"/>
  <c r="C572" i="7"/>
  <c r="F575" i="7"/>
  <c r="J571" i="7"/>
  <c r="K568" i="7"/>
  <c r="L573" i="7"/>
  <c r="G570" i="7"/>
  <c r="H567" i="7"/>
  <c r="H573" i="7"/>
  <c r="L569" i="7"/>
  <c r="D567" i="7"/>
  <c r="J486" i="7"/>
  <c r="F486" i="7"/>
  <c r="K485" i="7"/>
  <c r="G485" i="7"/>
  <c r="L484" i="7"/>
  <c r="H484" i="7"/>
  <c r="D484" i="7"/>
  <c r="I483" i="7"/>
  <c r="E483" i="7"/>
  <c r="J482" i="7"/>
  <c r="F482" i="7"/>
  <c r="K481" i="7"/>
  <c r="G481" i="7"/>
  <c r="I486" i="7"/>
  <c r="E486" i="7"/>
  <c r="J485" i="7"/>
  <c r="F485" i="7"/>
  <c r="K484" i="7"/>
  <c r="G484" i="7"/>
  <c r="L483" i="7"/>
  <c r="H483" i="7"/>
  <c r="D483" i="7"/>
  <c r="I482" i="7"/>
  <c r="E482" i="7"/>
  <c r="J481" i="7"/>
  <c r="F481" i="7"/>
  <c r="L486" i="7"/>
  <c r="H486" i="7"/>
  <c r="D486" i="7"/>
  <c r="I485" i="7"/>
  <c r="E485" i="7"/>
  <c r="J484" i="7"/>
  <c r="F484" i="7"/>
  <c r="K483" i="7"/>
  <c r="G483" i="7"/>
  <c r="L482" i="7"/>
  <c r="H482" i="7"/>
  <c r="D482" i="7"/>
  <c r="I481" i="7"/>
  <c r="E481" i="7"/>
  <c r="J480" i="7"/>
  <c r="F480" i="7"/>
  <c r="K479" i="7"/>
  <c r="G479" i="7"/>
  <c r="C485" i="7"/>
  <c r="C481" i="7"/>
  <c r="J478" i="7"/>
  <c r="F478" i="7"/>
  <c r="K477" i="7"/>
  <c r="G477" i="7"/>
  <c r="C478" i="7"/>
  <c r="K486" i="7"/>
  <c r="G486" i="7"/>
  <c r="L485" i="7"/>
  <c r="H485" i="7"/>
  <c r="D485" i="7"/>
  <c r="I484" i="7"/>
  <c r="E484" i="7"/>
  <c r="J483" i="7"/>
  <c r="F483" i="7"/>
  <c r="K482" i="7"/>
  <c r="G482" i="7"/>
  <c r="L481" i="7"/>
  <c r="H481" i="7"/>
  <c r="D481" i="7"/>
  <c r="I480" i="7"/>
  <c r="E480" i="7"/>
  <c r="J479" i="7"/>
  <c r="F479" i="7"/>
  <c r="C484" i="7"/>
  <c r="C480" i="7"/>
  <c r="I478" i="7"/>
  <c r="E478" i="7"/>
  <c r="J477" i="7"/>
  <c r="F477" i="7"/>
  <c r="C479" i="7"/>
  <c r="H480" i="7"/>
  <c r="I479" i="7"/>
  <c r="C483" i="7"/>
  <c r="H478" i="7"/>
  <c r="I477" i="7"/>
  <c r="C477" i="7"/>
  <c r="G480" i="7"/>
  <c r="H479" i="7"/>
  <c r="C482" i="7"/>
  <c r="G478" i="7"/>
  <c r="H477" i="7"/>
  <c r="L480" i="7"/>
  <c r="D480" i="7"/>
  <c r="E479" i="7"/>
  <c r="L478" i="7"/>
  <c r="D478" i="7"/>
  <c r="E477" i="7"/>
  <c r="K480" i="7"/>
  <c r="L479" i="7"/>
  <c r="D479" i="7"/>
  <c r="K478" i="7"/>
  <c r="L477" i="7"/>
  <c r="D477" i="7"/>
  <c r="BA163" i="4"/>
  <c r="AK168" i="7"/>
  <c r="L395" i="7"/>
  <c r="H395" i="7"/>
  <c r="D395" i="7"/>
  <c r="I394" i="7"/>
  <c r="E394" i="7"/>
  <c r="J393" i="7"/>
  <c r="F393" i="7"/>
  <c r="K392" i="7"/>
  <c r="G392" i="7"/>
  <c r="L391" i="7"/>
  <c r="H391" i="7"/>
  <c r="D391" i="7"/>
  <c r="I390" i="7"/>
  <c r="E390" i="7"/>
  <c r="J389" i="7"/>
  <c r="F389" i="7"/>
  <c r="K388" i="7"/>
  <c r="G388" i="7"/>
  <c r="C394" i="7"/>
  <c r="C390" i="7"/>
  <c r="J387" i="7"/>
  <c r="F387" i="7"/>
  <c r="K386" i="7"/>
  <c r="G386" i="7"/>
  <c r="C387" i="7"/>
  <c r="K395" i="7"/>
  <c r="G395" i="7"/>
  <c r="L394" i="7"/>
  <c r="H394" i="7"/>
  <c r="D394" i="7"/>
  <c r="I393" i="7"/>
  <c r="E393" i="7"/>
  <c r="J392" i="7"/>
  <c r="F392" i="7"/>
  <c r="K391" i="7"/>
  <c r="G391" i="7"/>
  <c r="L390" i="7"/>
  <c r="H390" i="7"/>
  <c r="D390" i="7"/>
  <c r="I389" i="7"/>
  <c r="E389" i="7"/>
  <c r="J388" i="7"/>
  <c r="F388" i="7"/>
  <c r="C393" i="7"/>
  <c r="C389" i="7"/>
  <c r="I387" i="7"/>
  <c r="E387" i="7"/>
  <c r="J386" i="7"/>
  <c r="F386" i="7"/>
  <c r="C388" i="7"/>
  <c r="J395" i="7"/>
  <c r="F395" i="7"/>
  <c r="K394" i="7"/>
  <c r="G394" i="7"/>
  <c r="L393" i="7"/>
  <c r="H393" i="7"/>
  <c r="D393" i="7"/>
  <c r="I392" i="7"/>
  <c r="E392" i="7"/>
  <c r="J391" i="7"/>
  <c r="F391" i="7"/>
  <c r="K390" i="7"/>
  <c r="G390" i="7"/>
  <c r="L389" i="7"/>
  <c r="H389" i="7"/>
  <c r="D389" i="7"/>
  <c r="I388" i="7"/>
  <c r="E388" i="7"/>
  <c r="C392" i="7"/>
  <c r="L387" i="7"/>
  <c r="H387" i="7"/>
  <c r="D387" i="7"/>
  <c r="I386" i="7"/>
  <c r="E386" i="7"/>
  <c r="C386" i="7"/>
  <c r="I395" i="7"/>
  <c r="E395" i="7"/>
  <c r="J394" i="7"/>
  <c r="F394" i="7"/>
  <c r="K393" i="7"/>
  <c r="G393" i="7"/>
  <c r="L392" i="7"/>
  <c r="H392" i="7"/>
  <c r="D392" i="7"/>
  <c r="I391" i="7"/>
  <c r="E391" i="7"/>
  <c r="J390" i="7"/>
  <c r="F390" i="7"/>
  <c r="K389" i="7"/>
  <c r="G389" i="7"/>
  <c r="L388" i="7"/>
  <c r="H388" i="7"/>
  <c r="D388" i="7"/>
  <c r="C391" i="7"/>
  <c r="K387" i="7"/>
  <c r="G387" i="7"/>
  <c r="L386" i="7"/>
  <c r="H386" i="7"/>
  <c r="D386" i="7"/>
  <c r="CT692" i="3"/>
  <c r="I365" i="7"/>
  <c r="E365" i="7"/>
  <c r="J364" i="7"/>
  <c r="F364" i="7"/>
  <c r="K363" i="7"/>
  <c r="G363" i="7"/>
  <c r="L362" i="7"/>
  <c r="H362" i="7"/>
  <c r="D362" i="7"/>
  <c r="I361" i="7"/>
  <c r="E361" i="7"/>
  <c r="J360" i="7"/>
  <c r="F360" i="7"/>
  <c r="K359" i="7"/>
  <c r="G359" i="7"/>
  <c r="L358" i="7"/>
  <c r="H358" i="7"/>
  <c r="D358" i="7"/>
  <c r="C361" i="7"/>
  <c r="K357" i="7"/>
  <c r="G357" i="7"/>
  <c r="L356" i="7"/>
  <c r="K365" i="7"/>
  <c r="G365" i="7"/>
  <c r="L364" i="7"/>
  <c r="H364" i="7"/>
  <c r="D364" i="7"/>
  <c r="I363" i="7"/>
  <c r="E363" i="7"/>
  <c r="J362" i="7"/>
  <c r="F362" i="7"/>
  <c r="K361" i="7"/>
  <c r="G361" i="7"/>
  <c r="L360" i="7"/>
  <c r="H360" i="7"/>
  <c r="D360" i="7"/>
  <c r="I359" i="7"/>
  <c r="E359" i="7"/>
  <c r="J358" i="7"/>
  <c r="F358" i="7"/>
  <c r="C363" i="7"/>
  <c r="C359" i="7"/>
  <c r="I357" i="7"/>
  <c r="E357" i="7"/>
  <c r="J365" i="7"/>
  <c r="K364" i="7"/>
  <c r="L363" i="7"/>
  <c r="D363" i="7"/>
  <c r="E362" i="7"/>
  <c r="F361" i="7"/>
  <c r="G360" i="7"/>
  <c r="H359" i="7"/>
  <c r="I358" i="7"/>
  <c r="C362" i="7"/>
  <c r="H357" i="7"/>
  <c r="J356" i="7"/>
  <c r="F356" i="7"/>
  <c r="C358" i="7"/>
  <c r="H365" i="7"/>
  <c r="I364" i="7"/>
  <c r="J363" i="7"/>
  <c r="K362" i="7"/>
  <c r="L361" i="7"/>
  <c r="D361" i="7"/>
  <c r="E360" i="7"/>
  <c r="F359" i="7"/>
  <c r="G358" i="7"/>
  <c r="C360" i="7"/>
  <c r="F357" i="7"/>
  <c r="I356" i="7"/>
  <c r="E356" i="7"/>
  <c r="C356" i="7"/>
  <c r="F365" i="7"/>
  <c r="G364" i="7"/>
  <c r="H363" i="7"/>
  <c r="I362" i="7"/>
  <c r="J361" i="7"/>
  <c r="K360" i="7"/>
  <c r="L359" i="7"/>
  <c r="D359" i="7"/>
  <c r="E358" i="7"/>
  <c r="L357" i="7"/>
  <c r="D357" i="7"/>
  <c r="H356" i="7"/>
  <c r="D356" i="7"/>
  <c r="L365" i="7"/>
  <c r="D365" i="7"/>
  <c r="E364" i="7"/>
  <c r="F363" i="7"/>
  <c r="G362" i="7"/>
  <c r="H361" i="7"/>
  <c r="I360" i="7"/>
  <c r="J359" i="7"/>
  <c r="K358" i="7"/>
  <c r="C364" i="7"/>
  <c r="J357" i="7"/>
  <c r="K356" i="7"/>
  <c r="G356" i="7"/>
  <c r="C357" i="7"/>
  <c r="L455" i="7"/>
  <c r="H455" i="7"/>
  <c r="D455" i="7"/>
  <c r="I454" i="7"/>
  <c r="E454" i="7"/>
  <c r="J453" i="7"/>
  <c r="F453" i="7"/>
  <c r="K452" i="7"/>
  <c r="G452" i="7"/>
  <c r="L451" i="7"/>
  <c r="H451" i="7"/>
  <c r="D451" i="7"/>
  <c r="I450" i="7"/>
  <c r="E450" i="7"/>
  <c r="J449" i="7"/>
  <c r="F449" i="7"/>
  <c r="K448" i="7"/>
  <c r="G448" i="7"/>
  <c r="C454" i="7"/>
  <c r="C450" i="7"/>
  <c r="J447" i="7"/>
  <c r="F447" i="7"/>
  <c r="K446" i="7"/>
  <c r="G446" i="7"/>
  <c r="C447" i="7"/>
  <c r="K455" i="7"/>
  <c r="G455" i="7"/>
  <c r="L454" i="7"/>
  <c r="H454" i="7"/>
  <c r="D454" i="7"/>
  <c r="I453" i="7"/>
  <c r="E453" i="7"/>
  <c r="J452" i="7"/>
  <c r="F452" i="7"/>
  <c r="K451" i="7"/>
  <c r="G451" i="7"/>
  <c r="L450" i="7"/>
  <c r="H450" i="7"/>
  <c r="D450" i="7"/>
  <c r="I449" i="7"/>
  <c r="E449" i="7"/>
  <c r="J448" i="7"/>
  <c r="F448" i="7"/>
  <c r="C453" i="7"/>
  <c r="C449" i="7"/>
  <c r="I447" i="7"/>
  <c r="E447" i="7"/>
  <c r="J446" i="7"/>
  <c r="F446" i="7"/>
  <c r="C448" i="7"/>
  <c r="J455" i="7"/>
  <c r="F455" i="7"/>
  <c r="K454" i="7"/>
  <c r="G454" i="7"/>
  <c r="L453" i="7"/>
  <c r="H453" i="7"/>
  <c r="D453" i="7"/>
  <c r="I452" i="7"/>
  <c r="E452" i="7"/>
  <c r="J451" i="7"/>
  <c r="F451" i="7"/>
  <c r="K450" i="7"/>
  <c r="G450" i="7"/>
  <c r="L449" i="7"/>
  <c r="H449" i="7"/>
  <c r="D449" i="7"/>
  <c r="I448" i="7"/>
  <c r="E448" i="7"/>
  <c r="C452" i="7"/>
  <c r="L447" i="7"/>
  <c r="H447" i="7"/>
  <c r="D447" i="7"/>
  <c r="I446" i="7"/>
  <c r="E446" i="7"/>
  <c r="C446" i="7"/>
  <c r="I455" i="7"/>
  <c r="E455" i="7"/>
  <c r="J454" i="7"/>
  <c r="F454" i="7"/>
  <c r="K453" i="7"/>
  <c r="G453" i="7"/>
  <c r="L452" i="7"/>
  <c r="H452" i="7"/>
  <c r="D452" i="7"/>
  <c r="I451" i="7"/>
  <c r="E451" i="7"/>
  <c r="J450" i="7"/>
  <c r="F450" i="7"/>
  <c r="K449" i="7"/>
  <c r="G449" i="7"/>
  <c r="L448" i="7"/>
  <c r="H448" i="7"/>
  <c r="D448" i="7"/>
  <c r="C451" i="7"/>
  <c r="K447" i="7"/>
  <c r="G447" i="7"/>
  <c r="L446" i="7"/>
  <c r="H446" i="7"/>
  <c r="D446" i="7"/>
  <c r="I335" i="7"/>
  <c r="E335" i="7"/>
  <c r="J334" i="7"/>
  <c r="F334" i="7"/>
  <c r="K333" i="7"/>
  <c r="G333" i="7"/>
  <c r="L332" i="7"/>
  <c r="H332" i="7"/>
  <c r="D332" i="7"/>
  <c r="I331" i="7"/>
  <c r="E331" i="7"/>
  <c r="J330" i="7"/>
  <c r="F330" i="7"/>
  <c r="K329" i="7"/>
  <c r="G329" i="7"/>
  <c r="L328" i="7"/>
  <c r="H328" i="7"/>
  <c r="D328" i="7"/>
  <c r="C331" i="7"/>
  <c r="K327" i="7"/>
  <c r="G327" i="7"/>
  <c r="L326" i="7"/>
  <c r="H326" i="7"/>
  <c r="D326" i="7"/>
  <c r="L335" i="7"/>
  <c r="H335" i="7"/>
  <c r="D335" i="7"/>
  <c r="I334" i="7"/>
  <c r="E334" i="7"/>
  <c r="J333" i="7"/>
  <c r="F333" i="7"/>
  <c r="K332" i="7"/>
  <c r="G332" i="7"/>
  <c r="L331" i="7"/>
  <c r="H331" i="7"/>
  <c r="D331" i="7"/>
  <c r="I330" i="7"/>
  <c r="E330" i="7"/>
  <c r="J329" i="7"/>
  <c r="F329" i="7"/>
  <c r="K328" i="7"/>
  <c r="G328" i="7"/>
  <c r="C334" i="7"/>
  <c r="C330" i="7"/>
  <c r="J327" i="7"/>
  <c r="F327" i="7"/>
  <c r="K326" i="7"/>
  <c r="G326" i="7"/>
  <c r="C327" i="7"/>
  <c r="K335" i="7"/>
  <c r="G335" i="7"/>
  <c r="L334" i="7"/>
  <c r="H334" i="7"/>
  <c r="D334" i="7"/>
  <c r="I333" i="7"/>
  <c r="E333" i="7"/>
  <c r="J332" i="7"/>
  <c r="F332" i="7"/>
  <c r="K331" i="7"/>
  <c r="G331" i="7"/>
  <c r="L330" i="7"/>
  <c r="H330" i="7"/>
  <c r="D330" i="7"/>
  <c r="I329" i="7"/>
  <c r="E329" i="7"/>
  <c r="J328" i="7"/>
  <c r="F328" i="7"/>
  <c r="C333" i="7"/>
  <c r="C329" i="7"/>
  <c r="I327" i="7"/>
  <c r="E327" i="7"/>
  <c r="J326" i="7"/>
  <c r="F326" i="7"/>
  <c r="C328" i="7"/>
  <c r="J335" i="7"/>
  <c r="F335" i="7"/>
  <c r="K334" i="7"/>
  <c r="G334" i="7"/>
  <c r="L333" i="7"/>
  <c r="H333" i="7"/>
  <c r="D333" i="7"/>
  <c r="I332" i="7"/>
  <c r="E332" i="7"/>
  <c r="J331" i="7"/>
  <c r="F331" i="7"/>
  <c r="K330" i="7"/>
  <c r="G330" i="7"/>
  <c r="L329" i="7"/>
  <c r="H329" i="7"/>
  <c r="D329" i="7"/>
  <c r="I328" i="7"/>
  <c r="E328" i="7"/>
  <c r="C332" i="7"/>
  <c r="L327" i="7"/>
  <c r="H327" i="7"/>
  <c r="D327" i="7"/>
  <c r="I326" i="7"/>
  <c r="E326" i="7"/>
  <c r="C326" i="7"/>
  <c r="AX163" i="4"/>
  <c r="AH168" i="7"/>
  <c r="J425" i="7"/>
  <c r="F425" i="7"/>
  <c r="K424" i="7"/>
  <c r="G424" i="7"/>
  <c r="L423" i="7"/>
  <c r="H423" i="7"/>
  <c r="D423" i="7"/>
  <c r="I422" i="7"/>
  <c r="E422" i="7"/>
  <c r="J421" i="7"/>
  <c r="F421" i="7"/>
  <c r="K420" i="7"/>
  <c r="G420" i="7"/>
  <c r="L419" i="7"/>
  <c r="H419" i="7"/>
  <c r="D419" i="7"/>
  <c r="I418" i="7"/>
  <c r="E418" i="7"/>
  <c r="C422" i="7"/>
  <c r="L417" i="7"/>
  <c r="H417" i="7"/>
  <c r="D417" i="7"/>
  <c r="I416" i="7"/>
  <c r="E416" i="7"/>
  <c r="C416" i="7"/>
  <c r="I425" i="7"/>
  <c r="E425" i="7"/>
  <c r="J424" i="7"/>
  <c r="F424" i="7"/>
  <c r="K423" i="7"/>
  <c r="G423" i="7"/>
  <c r="L422" i="7"/>
  <c r="H422" i="7"/>
  <c r="D422" i="7"/>
  <c r="I421" i="7"/>
  <c r="E421" i="7"/>
  <c r="J420" i="7"/>
  <c r="F420" i="7"/>
  <c r="K419" i="7"/>
  <c r="G419" i="7"/>
  <c r="L418" i="7"/>
  <c r="H418" i="7"/>
  <c r="D418" i="7"/>
  <c r="C421" i="7"/>
  <c r="K417" i="7"/>
  <c r="G417" i="7"/>
  <c r="L416" i="7"/>
  <c r="H416" i="7"/>
  <c r="D416" i="7"/>
  <c r="L425" i="7"/>
  <c r="H425" i="7"/>
  <c r="D425" i="7"/>
  <c r="I424" i="7"/>
  <c r="E424" i="7"/>
  <c r="J423" i="7"/>
  <c r="F423" i="7"/>
  <c r="K422" i="7"/>
  <c r="G422" i="7"/>
  <c r="L421" i="7"/>
  <c r="H421" i="7"/>
  <c r="D421" i="7"/>
  <c r="I420" i="7"/>
  <c r="E420" i="7"/>
  <c r="J419" i="7"/>
  <c r="F419" i="7"/>
  <c r="K418" i="7"/>
  <c r="G418" i="7"/>
  <c r="C424" i="7"/>
  <c r="C420" i="7"/>
  <c r="J417" i="7"/>
  <c r="F417" i="7"/>
  <c r="K416" i="7"/>
  <c r="G416" i="7"/>
  <c r="C417" i="7"/>
  <c r="K425" i="7"/>
  <c r="G425" i="7"/>
  <c r="L424" i="7"/>
  <c r="H424" i="7"/>
  <c r="D424" i="7"/>
  <c r="I423" i="7"/>
  <c r="E423" i="7"/>
  <c r="J422" i="7"/>
  <c r="F422" i="7"/>
  <c r="K421" i="7"/>
  <c r="G421" i="7"/>
  <c r="L420" i="7"/>
  <c r="H420" i="7"/>
  <c r="D420" i="7"/>
  <c r="I419" i="7"/>
  <c r="E419" i="7"/>
  <c r="J418" i="7"/>
  <c r="F418" i="7"/>
  <c r="C423" i="7"/>
  <c r="C419" i="7"/>
  <c r="I417" i="7"/>
  <c r="E417" i="7"/>
  <c r="J416" i="7"/>
  <c r="F416" i="7"/>
  <c r="C418" i="7"/>
  <c r="CT695" i="3"/>
  <c r="AU166" i="4"/>
  <c r="AE171" i="7"/>
  <c r="AU165" i="4"/>
  <c r="AE170" i="7"/>
  <c r="J244" i="7"/>
  <c r="F244" i="7"/>
  <c r="K243" i="7"/>
  <c r="G243" i="7"/>
  <c r="L242" i="7"/>
  <c r="H242" i="7"/>
  <c r="D242" i="7"/>
  <c r="I241" i="7"/>
  <c r="E241" i="7"/>
  <c r="J240" i="7"/>
  <c r="F240" i="7"/>
  <c r="K239" i="7"/>
  <c r="G239" i="7"/>
  <c r="L238" i="7"/>
  <c r="H238" i="7"/>
  <c r="D238" i="7"/>
  <c r="I237" i="7"/>
  <c r="E237" i="7"/>
  <c r="C241" i="7"/>
  <c r="L236" i="7"/>
  <c r="H236" i="7"/>
  <c r="D236" i="7"/>
  <c r="I235" i="7"/>
  <c r="E235" i="7"/>
  <c r="C235" i="7"/>
  <c r="I244" i="7"/>
  <c r="E244" i="7"/>
  <c r="J243" i="7"/>
  <c r="F243" i="7"/>
  <c r="K242" i="7"/>
  <c r="G242" i="7"/>
  <c r="L241" i="7"/>
  <c r="H241" i="7"/>
  <c r="D241" i="7"/>
  <c r="I240" i="7"/>
  <c r="E240" i="7"/>
  <c r="J239" i="7"/>
  <c r="F239" i="7"/>
  <c r="K238" i="7"/>
  <c r="G238" i="7"/>
  <c r="L237" i="7"/>
  <c r="H237" i="7"/>
  <c r="D237" i="7"/>
  <c r="C240" i="7"/>
  <c r="K236" i="7"/>
  <c r="G236" i="7"/>
  <c r="L235" i="7"/>
  <c r="H235" i="7"/>
  <c r="D235" i="7"/>
  <c r="L244" i="7"/>
  <c r="H244" i="7"/>
  <c r="D244" i="7"/>
  <c r="I243" i="7"/>
  <c r="E243" i="7"/>
  <c r="J242" i="7"/>
  <c r="F242" i="7"/>
  <c r="K241" i="7"/>
  <c r="G241" i="7"/>
  <c r="L240" i="7"/>
  <c r="H240" i="7"/>
  <c r="D240" i="7"/>
  <c r="I239" i="7"/>
  <c r="E239" i="7"/>
  <c r="J238" i="7"/>
  <c r="F238" i="7"/>
  <c r="K237" i="7"/>
  <c r="G237" i="7"/>
  <c r="C243" i="7"/>
  <c r="C239" i="7"/>
  <c r="J236" i="7"/>
  <c r="F236" i="7"/>
  <c r="K235" i="7"/>
  <c r="G235" i="7"/>
  <c r="C236" i="7"/>
  <c r="K244" i="7"/>
  <c r="G244" i="7"/>
  <c r="L243" i="7"/>
  <c r="H243" i="7"/>
  <c r="D243" i="7"/>
  <c r="I242" i="7"/>
  <c r="E242" i="7"/>
  <c r="J241" i="7"/>
  <c r="F241" i="7"/>
  <c r="K240" i="7"/>
  <c r="G240" i="7"/>
  <c r="L239" i="7"/>
  <c r="H239" i="7"/>
  <c r="D239" i="7"/>
  <c r="I238" i="7"/>
  <c r="E238" i="7"/>
  <c r="J237" i="7"/>
  <c r="F237" i="7"/>
  <c r="C242" i="7"/>
  <c r="C238" i="7"/>
  <c r="I236" i="7"/>
  <c r="E236" i="7"/>
  <c r="J235" i="7"/>
  <c r="F235" i="7"/>
  <c r="C237" i="7"/>
  <c r="J304" i="7"/>
  <c r="F304" i="7"/>
  <c r="K303" i="7"/>
  <c r="G303" i="7"/>
  <c r="L302" i="7"/>
  <c r="H302" i="7"/>
  <c r="D302" i="7"/>
  <c r="I301" i="7"/>
  <c r="E301" i="7"/>
  <c r="J300" i="7"/>
  <c r="F300" i="7"/>
  <c r="K299" i="7"/>
  <c r="G299" i="7"/>
  <c r="L298" i="7"/>
  <c r="H298" i="7"/>
  <c r="D298" i="7"/>
  <c r="I297" i="7"/>
  <c r="E297" i="7"/>
  <c r="C301" i="7"/>
  <c r="L296" i="7"/>
  <c r="H296" i="7"/>
  <c r="D296" i="7"/>
  <c r="I295" i="7"/>
  <c r="E295" i="7"/>
  <c r="C295" i="7"/>
  <c r="I304" i="7"/>
  <c r="E304" i="7"/>
  <c r="J303" i="7"/>
  <c r="F303" i="7"/>
  <c r="K302" i="7"/>
  <c r="G302" i="7"/>
  <c r="L301" i="7"/>
  <c r="H301" i="7"/>
  <c r="D301" i="7"/>
  <c r="I300" i="7"/>
  <c r="E300" i="7"/>
  <c r="J299" i="7"/>
  <c r="F299" i="7"/>
  <c r="K298" i="7"/>
  <c r="G298" i="7"/>
  <c r="L297" i="7"/>
  <c r="H297" i="7"/>
  <c r="D297" i="7"/>
  <c r="C300" i="7"/>
  <c r="K296" i="7"/>
  <c r="G296" i="7"/>
  <c r="L295" i="7"/>
  <c r="H295" i="7"/>
  <c r="D295" i="7"/>
  <c r="L304" i="7"/>
  <c r="H304" i="7"/>
  <c r="D304" i="7"/>
  <c r="I303" i="7"/>
  <c r="E303" i="7"/>
  <c r="J302" i="7"/>
  <c r="F302" i="7"/>
  <c r="K301" i="7"/>
  <c r="G301" i="7"/>
  <c r="L300" i="7"/>
  <c r="H300" i="7"/>
  <c r="D300" i="7"/>
  <c r="I299" i="7"/>
  <c r="E299" i="7"/>
  <c r="J298" i="7"/>
  <c r="F298" i="7"/>
  <c r="K297" i="7"/>
  <c r="G297" i="7"/>
  <c r="C303" i="7"/>
  <c r="C299" i="7"/>
  <c r="J296" i="7"/>
  <c r="F296" i="7"/>
  <c r="K295" i="7"/>
  <c r="G295" i="7"/>
  <c r="C296" i="7"/>
  <c r="K304" i="7"/>
  <c r="G304" i="7"/>
  <c r="L303" i="7"/>
  <c r="H303" i="7"/>
  <c r="D303" i="7"/>
  <c r="I302" i="7"/>
  <c r="E302" i="7"/>
  <c r="J301" i="7"/>
  <c r="F301" i="7"/>
  <c r="K300" i="7"/>
  <c r="G300" i="7"/>
  <c r="L299" i="7"/>
  <c r="H299" i="7"/>
  <c r="D299" i="7"/>
  <c r="I298" i="7"/>
  <c r="E298" i="7"/>
  <c r="J297" i="7"/>
  <c r="F297" i="7"/>
  <c r="C302" i="7"/>
  <c r="C298" i="7"/>
  <c r="I296" i="7"/>
  <c r="E296" i="7"/>
  <c r="J295" i="7"/>
  <c r="F295" i="7"/>
  <c r="C297" i="7"/>
  <c r="L184" i="7"/>
  <c r="H184" i="7"/>
  <c r="D184" i="7"/>
  <c r="I183" i="7"/>
  <c r="E183" i="7"/>
  <c r="J182" i="7"/>
  <c r="F182" i="7"/>
  <c r="K181" i="7"/>
  <c r="G181" i="7"/>
  <c r="L180" i="7"/>
  <c r="H180" i="7"/>
  <c r="D180" i="7"/>
  <c r="I179" i="7"/>
  <c r="E179" i="7"/>
  <c r="J178" i="7"/>
  <c r="F178" i="7"/>
  <c r="K177" i="7"/>
  <c r="G177" i="7"/>
  <c r="C183" i="7"/>
  <c r="C179" i="7"/>
  <c r="J176" i="7"/>
  <c r="F176" i="7"/>
  <c r="K175" i="7"/>
  <c r="G175" i="7"/>
  <c r="C176" i="7"/>
  <c r="K184" i="7"/>
  <c r="G184" i="7"/>
  <c r="L183" i="7"/>
  <c r="H183" i="7"/>
  <c r="D183" i="7"/>
  <c r="I182" i="7"/>
  <c r="E182" i="7"/>
  <c r="J181" i="7"/>
  <c r="F181" i="7"/>
  <c r="K180" i="7"/>
  <c r="G180" i="7"/>
  <c r="L179" i="7"/>
  <c r="H179" i="7"/>
  <c r="D179" i="7"/>
  <c r="I178" i="7"/>
  <c r="E178" i="7"/>
  <c r="J177" i="7"/>
  <c r="F177" i="7"/>
  <c r="C182" i="7"/>
  <c r="C178" i="7"/>
  <c r="I176" i="7"/>
  <c r="E176" i="7"/>
  <c r="J175" i="7"/>
  <c r="F175" i="7"/>
  <c r="C177" i="7"/>
  <c r="J184" i="7"/>
  <c r="F184" i="7"/>
  <c r="K183" i="7"/>
  <c r="G183" i="7"/>
  <c r="L182" i="7"/>
  <c r="H182" i="7"/>
  <c r="D182" i="7"/>
  <c r="I181" i="7"/>
  <c r="E181" i="7"/>
  <c r="J180" i="7"/>
  <c r="F180" i="7"/>
  <c r="K179" i="7"/>
  <c r="G179" i="7"/>
  <c r="L178" i="7"/>
  <c r="H178" i="7"/>
  <c r="D178" i="7"/>
  <c r="I177" i="7"/>
  <c r="E177" i="7"/>
  <c r="C181" i="7"/>
  <c r="L176" i="7"/>
  <c r="H176" i="7"/>
  <c r="D176" i="7"/>
  <c r="I175" i="7"/>
  <c r="E175" i="7"/>
  <c r="C175" i="7"/>
  <c r="I184" i="7"/>
  <c r="E184" i="7"/>
  <c r="J183" i="7"/>
  <c r="F183" i="7"/>
  <c r="K182" i="7"/>
  <c r="G182" i="7"/>
  <c r="L181" i="7"/>
  <c r="H181" i="7"/>
  <c r="D181" i="7"/>
  <c r="I180" i="7"/>
  <c r="E180" i="7"/>
  <c r="J179" i="7"/>
  <c r="F179" i="7"/>
  <c r="K178" i="7"/>
  <c r="G178" i="7"/>
  <c r="L177" i="7"/>
  <c r="H177" i="7"/>
  <c r="D177" i="7"/>
  <c r="C180" i="7"/>
  <c r="K176" i="7"/>
  <c r="G176" i="7"/>
  <c r="L175" i="7"/>
  <c r="H175" i="7"/>
  <c r="D175" i="7"/>
  <c r="AU163" i="4"/>
  <c r="AE168" i="7"/>
  <c r="L274" i="7"/>
  <c r="H274" i="7"/>
  <c r="D274" i="7"/>
  <c r="I273" i="7"/>
  <c r="E273" i="7"/>
  <c r="J272" i="7"/>
  <c r="F272" i="7"/>
  <c r="K271" i="7"/>
  <c r="G271" i="7"/>
  <c r="L270" i="7"/>
  <c r="H270" i="7"/>
  <c r="D270" i="7"/>
  <c r="I269" i="7"/>
  <c r="E269" i="7"/>
  <c r="J268" i="7"/>
  <c r="F268" i="7"/>
  <c r="K267" i="7"/>
  <c r="G267" i="7"/>
  <c r="C273" i="7"/>
  <c r="C269" i="7"/>
  <c r="J266" i="7"/>
  <c r="F266" i="7"/>
  <c r="K265" i="7"/>
  <c r="G265" i="7"/>
  <c r="C266" i="7"/>
  <c r="K274" i="7"/>
  <c r="G274" i="7"/>
  <c r="L273" i="7"/>
  <c r="H273" i="7"/>
  <c r="D273" i="7"/>
  <c r="I272" i="7"/>
  <c r="E272" i="7"/>
  <c r="J271" i="7"/>
  <c r="F271" i="7"/>
  <c r="K270" i="7"/>
  <c r="G270" i="7"/>
  <c r="L269" i="7"/>
  <c r="H269" i="7"/>
  <c r="D269" i="7"/>
  <c r="I268" i="7"/>
  <c r="E268" i="7"/>
  <c r="J267" i="7"/>
  <c r="F267" i="7"/>
  <c r="C272" i="7"/>
  <c r="C268" i="7"/>
  <c r="I266" i="7"/>
  <c r="E266" i="7"/>
  <c r="J265" i="7"/>
  <c r="F265" i="7"/>
  <c r="C267" i="7"/>
  <c r="J274" i="7"/>
  <c r="F274" i="7"/>
  <c r="K273" i="7"/>
  <c r="G273" i="7"/>
  <c r="L272" i="7"/>
  <c r="H272" i="7"/>
  <c r="D272" i="7"/>
  <c r="I271" i="7"/>
  <c r="E271" i="7"/>
  <c r="J270" i="7"/>
  <c r="F270" i="7"/>
  <c r="K269" i="7"/>
  <c r="G269" i="7"/>
  <c r="L268" i="7"/>
  <c r="H268" i="7"/>
  <c r="D268" i="7"/>
  <c r="I267" i="7"/>
  <c r="E267" i="7"/>
  <c r="C271" i="7"/>
  <c r="L266" i="7"/>
  <c r="H266" i="7"/>
  <c r="D266" i="7"/>
  <c r="I265" i="7"/>
  <c r="E265" i="7"/>
  <c r="C265" i="7"/>
  <c r="I274" i="7"/>
  <c r="E274" i="7"/>
  <c r="J273" i="7"/>
  <c r="F273" i="7"/>
  <c r="K272" i="7"/>
  <c r="G272" i="7"/>
  <c r="L271" i="7"/>
  <c r="H271" i="7"/>
  <c r="D271" i="7"/>
  <c r="I270" i="7"/>
  <c r="E270" i="7"/>
  <c r="J269" i="7"/>
  <c r="F269" i="7"/>
  <c r="K268" i="7"/>
  <c r="G268" i="7"/>
  <c r="L267" i="7"/>
  <c r="H267" i="7"/>
  <c r="D267" i="7"/>
  <c r="C270" i="7"/>
  <c r="K266" i="7"/>
  <c r="G266" i="7"/>
  <c r="L265" i="7"/>
  <c r="H265" i="7"/>
  <c r="D265" i="7"/>
  <c r="L214" i="7"/>
  <c r="H214" i="7"/>
  <c r="D214" i="7"/>
  <c r="I213" i="7"/>
  <c r="E213" i="7"/>
  <c r="J212" i="7"/>
  <c r="F212" i="7"/>
  <c r="K211" i="7"/>
  <c r="G211" i="7"/>
  <c r="L210" i="7"/>
  <c r="H210" i="7"/>
  <c r="D210" i="7"/>
  <c r="I209" i="7"/>
  <c r="E209" i="7"/>
  <c r="J208" i="7"/>
  <c r="F208" i="7"/>
  <c r="K207" i="7"/>
  <c r="G207" i="7"/>
  <c r="C213" i="7"/>
  <c r="C209" i="7"/>
  <c r="J206" i="7"/>
  <c r="F206" i="7"/>
  <c r="K205" i="7"/>
  <c r="K214" i="7"/>
  <c r="G214" i="7"/>
  <c r="L213" i="7"/>
  <c r="H213" i="7"/>
  <c r="D213" i="7"/>
  <c r="I212" i="7"/>
  <c r="E212" i="7"/>
  <c r="J211" i="7"/>
  <c r="F211" i="7"/>
  <c r="K210" i="7"/>
  <c r="G210" i="7"/>
  <c r="L209" i="7"/>
  <c r="H209" i="7"/>
  <c r="D209" i="7"/>
  <c r="I208" i="7"/>
  <c r="E208" i="7"/>
  <c r="J207" i="7"/>
  <c r="F207" i="7"/>
  <c r="C212" i="7"/>
  <c r="C208" i="7"/>
  <c r="I206" i="7"/>
  <c r="E206" i="7"/>
  <c r="J214" i="7"/>
  <c r="F214" i="7"/>
  <c r="K213" i="7"/>
  <c r="G213" i="7"/>
  <c r="L212" i="7"/>
  <c r="H212" i="7"/>
  <c r="D212" i="7"/>
  <c r="I211" i="7"/>
  <c r="E211" i="7"/>
  <c r="J210" i="7"/>
  <c r="F210" i="7"/>
  <c r="K209" i="7"/>
  <c r="G209" i="7"/>
  <c r="L208" i="7"/>
  <c r="H208" i="7"/>
  <c r="D208" i="7"/>
  <c r="I207" i="7"/>
  <c r="E207" i="7"/>
  <c r="C211" i="7"/>
  <c r="L206" i="7"/>
  <c r="H206" i="7"/>
  <c r="D206" i="7"/>
  <c r="I205" i="7"/>
  <c r="E205" i="7"/>
  <c r="C205" i="7"/>
  <c r="I214" i="7"/>
  <c r="E214" i="7"/>
  <c r="J213" i="7"/>
  <c r="F213" i="7"/>
  <c r="K212" i="7"/>
  <c r="G212" i="7"/>
  <c r="L211" i="7"/>
  <c r="H211" i="7"/>
  <c r="D211" i="7"/>
  <c r="I210" i="7"/>
  <c r="E210" i="7"/>
  <c r="J209" i="7"/>
  <c r="F209" i="7"/>
  <c r="K208" i="7"/>
  <c r="G208" i="7"/>
  <c r="L207" i="7"/>
  <c r="H207" i="7"/>
  <c r="D207" i="7"/>
  <c r="C210" i="7"/>
  <c r="K206" i="7"/>
  <c r="G206" i="7"/>
  <c r="L205" i="7"/>
  <c r="H205" i="7"/>
  <c r="D205" i="7"/>
  <c r="F205" i="7"/>
  <c r="C206" i="7"/>
  <c r="J205" i="7"/>
  <c r="C207" i="7"/>
  <c r="G205" i="7"/>
  <c r="AU164" i="4"/>
  <c r="AE169" i="7"/>
  <c r="L153" i="7"/>
  <c r="H153" i="7"/>
  <c r="D153" i="7"/>
  <c r="I152" i="7"/>
  <c r="E152" i="7"/>
  <c r="J151" i="7"/>
  <c r="F151" i="7"/>
  <c r="K150" i="7"/>
  <c r="G150" i="7"/>
  <c r="L149" i="7"/>
  <c r="H149" i="7"/>
  <c r="D149" i="7"/>
  <c r="I148" i="7"/>
  <c r="E148" i="7"/>
  <c r="J147" i="7"/>
  <c r="F147" i="7"/>
  <c r="K146" i="7"/>
  <c r="G146" i="7"/>
  <c r="C152" i="7"/>
  <c r="C148" i="7"/>
  <c r="J145" i="7"/>
  <c r="F145" i="7"/>
  <c r="K144" i="7"/>
  <c r="G144" i="7"/>
  <c r="C145" i="7"/>
  <c r="K153" i="7"/>
  <c r="G153" i="7"/>
  <c r="L152" i="7"/>
  <c r="H152" i="7"/>
  <c r="D152" i="7"/>
  <c r="I151" i="7"/>
  <c r="E151" i="7"/>
  <c r="J150" i="7"/>
  <c r="F150" i="7"/>
  <c r="K149" i="7"/>
  <c r="G149" i="7"/>
  <c r="L148" i="7"/>
  <c r="H148" i="7"/>
  <c r="D148" i="7"/>
  <c r="I147" i="7"/>
  <c r="E147" i="7"/>
  <c r="J146" i="7"/>
  <c r="F146" i="7"/>
  <c r="C151" i="7"/>
  <c r="C147" i="7"/>
  <c r="I145" i="7"/>
  <c r="E145" i="7"/>
  <c r="J144" i="7"/>
  <c r="F144" i="7"/>
  <c r="C146" i="7"/>
  <c r="J153" i="7"/>
  <c r="F153" i="7"/>
  <c r="K152" i="7"/>
  <c r="G152" i="7"/>
  <c r="L151" i="7"/>
  <c r="H151" i="7"/>
  <c r="D151" i="7"/>
  <c r="I150" i="7"/>
  <c r="E150" i="7"/>
  <c r="J149" i="7"/>
  <c r="F149" i="7"/>
  <c r="K148" i="7"/>
  <c r="G148" i="7"/>
  <c r="L147" i="7"/>
  <c r="H147" i="7"/>
  <c r="D147" i="7"/>
  <c r="I146" i="7"/>
  <c r="E146" i="7"/>
  <c r="C150" i="7"/>
  <c r="L145" i="7"/>
  <c r="H145" i="7"/>
  <c r="D145" i="7"/>
  <c r="I144" i="7"/>
  <c r="E144" i="7"/>
  <c r="C144" i="7"/>
  <c r="I153" i="7"/>
  <c r="E153" i="7"/>
  <c r="J152" i="7"/>
  <c r="F152" i="7"/>
  <c r="K151" i="7"/>
  <c r="G151" i="7"/>
  <c r="L150" i="7"/>
  <c r="H150" i="7"/>
  <c r="D150" i="7"/>
  <c r="I149" i="7"/>
  <c r="E149" i="7"/>
  <c r="J148" i="7"/>
  <c r="F148" i="7"/>
  <c r="K147" i="7"/>
  <c r="G147" i="7"/>
  <c r="L146" i="7"/>
  <c r="H146" i="7"/>
  <c r="D146" i="7"/>
  <c r="C149" i="7"/>
  <c r="K145" i="7"/>
  <c r="G145" i="7"/>
  <c r="L144" i="7"/>
  <c r="H144" i="7"/>
  <c r="D144" i="7"/>
  <c r="K138" i="7"/>
  <c r="G138" i="7"/>
  <c r="L137" i="7"/>
  <c r="H137" i="7"/>
  <c r="D137" i="7"/>
  <c r="I136" i="7"/>
  <c r="E136" i="7"/>
  <c r="J135" i="7"/>
  <c r="F135" i="7"/>
  <c r="K134" i="7"/>
  <c r="G134" i="7"/>
  <c r="L133" i="7"/>
  <c r="H133" i="7"/>
  <c r="D133" i="7"/>
  <c r="I132" i="7"/>
  <c r="E132" i="7"/>
  <c r="J131" i="7"/>
  <c r="F131" i="7"/>
  <c r="C136" i="7"/>
  <c r="C132" i="7"/>
  <c r="I130" i="7"/>
  <c r="E130" i="7"/>
  <c r="J129" i="7"/>
  <c r="F129" i="7"/>
  <c r="C131" i="7"/>
  <c r="J138" i="7"/>
  <c r="F138" i="7"/>
  <c r="K137" i="7"/>
  <c r="G137" i="7"/>
  <c r="L136" i="7"/>
  <c r="H136" i="7"/>
  <c r="D136" i="7"/>
  <c r="I135" i="7"/>
  <c r="E135" i="7"/>
  <c r="J134" i="7"/>
  <c r="F134" i="7"/>
  <c r="K133" i="7"/>
  <c r="G133" i="7"/>
  <c r="L132" i="7"/>
  <c r="H132" i="7"/>
  <c r="D132" i="7"/>
  <c r="I131" i="7"/>
  <c r="E131" i="7"/>
  <c r="C135" i="7"/>
  <c r="L130" i="7"/>
  <c r="H130" i="7"/>
  <c r="D130" i="7"/>
  <c r="I129" i="7"/>
  <c r="E129" i="7"/>
  <c r="C129" i="7"/>
  <c r="I138" i="7"/>
  <c r="E138" i="7"/>
  <c r="J137" i="7"/>
  <c r="F137" i="7"/>
  <c r="K136" i="7"/>
  <c r="G136" i="7"/>
  <c r="L135" i="7"/>
  <c r="H135" i="7"/>
  <c r="D135" i="7"/>
  <c r="I134" i="7"/>
  <c r="E134" i="7"/>
  <c r="J133" i="7"/>
  <c r="F133" i="7"/>
  <c r="K132" i="7"/>
  <c r="G132" i="7"/>
  <c r="L131" i="7"/>
  <c r="H131" i="7"/>
  <c r="D131" i="7"/>
  <c r="C134" i="7"/>
  <c r="K130" i="7"/>
  <c r="G130" i="7"/>
  <c r="L129" i="7"/>
  <c r="H129" i="7"/>
  <c r="D129" i="7"/>
  <c r="L138" i="7"/>
  <c r="H138" i="7"/>
  <c r="D138" i="7"/>
  <c r="I137" i="7"/>
  <c r="E137" i="7"/>
  <c r="J136" i="7"/>
  <c r="F136" i="7"/>
  <c r="K135" i="7"/>
  <c r="G135" i="7"/>
  <c r="L134" i="7"/>
  <c r="H134" i="7"/>
  <c r="D134" i="7"/>
  <c r="I133" i="7"/>
  <c r="E133" i="7"/>
  <c r="J132" i="7"/>
  <c r="F132" i="7"/>
  <c r="K131" i="7"/>
  <c r="G131" i="7"/>
  <c r="C137" i="7"/>
  <c r="C133" i="7"/>
  <c r="J130" i="7"/>
  <c r="F130" i="7"/>
  <c r="K129" i="7"/>
  <c r="G129" i="7"/>
  <c r="C130" i="7"/>
  <c r="I108" i="7"/>
  <c r="E108" i="7"/>
  <c r="J107" i="7"/>
  <c r="F107" i="7"/>
  <c r="K106" i="7"/>
  <c r="G106" i="7"/>
  <c r="L105" i="7"/>
  <c r="H105" i="7"/>
  <c r="D105" i="7"/>
  <c r="I104" i="7"/>
  <c r="E104" i="7"/>
  <c r="J103" i="7"/>
  <c r="F103" i="7"/>
  <c r="K102" i="7"/>
  <c r="G102" i="7"/>
  <c r="L101" i="7"/>
  <c r="H101" i="7"/>
  <c r="D101" i="7"/>
  <c r="C104" i="7"/>
  <c r="K100" i="7"/>
  <c r="G100" i="7"/>
  <c r="L99" i="7"/>
  <c r="H99" i="7"/>
  <c r="D99" i="7"/>
  <c r="I101" i="7"/>
  <c r="L108" i="7"/>
  <c r="H108" i="7"/>
  <c r="D108" i="7"/>
  <c r="I107" i="7"/>
  <c r="E107" i="7"/>
  <c r="J106" i="7"/>
  <c r="F106" i="7"/>
  <c r="K105" i="7"/>
  <c r="G105" i="7"/>
  <c r="L104" i="7"/>
  <c r="H104" i="7"/>
  <c r="D104" i="7"/>
  <c r="I103" i="7"/>
  <c r="E103" i="7"/>
  <c r="J102" i="7"/>
  <c r="F102" i="7"/>
  <c r="K101" i="7"/>
  <c r="G101" i="7"/>
  <c r="C107" i="7"/>
  <c r="C103" i="7"/>
  <c r="J100" i="7"/>
  <c r="F100" i="7"/>
  <c r="K99" i="7"/>
  <c r="G99" i="7"/>
  <c r="C100" i="7"/>
  <c r="F108" i="7"/>
  <c r="G107" i="7"/>
  <c r="H106" i="7"/>
  <c r="I105" i="7"/>
  <c r="J104" i="7"/>
  <c r="K103" i="7"/>
  <c r="L102" i="7"/>
  <c r="D102" i="7"/>
  <c r="C105" i="7"/>
  <c r="H100" i="7"/>
  <c r="I99" i="7"/>
  <c r="C99" i="7"/>
  <c r="K108" i="7"/>
  <c r="G108" i="7"/>
  <c r="L107" i="7"/>
  <c r="H107" i="7"/>
  <c r="D107" i="7"/>
  <c r="I106" i="7"/>
  <c r="E106" i="7"/>
  <c r="J105" i="7"/>
  <c r="F105" i="7"/>
  <c r="K104" i="7"/>
  <c r="G104" i="7"/>
  <c r="L103" i="7"/>
  <c r="H103" i="7"/>
  <c r="D103" i="7"/>
  <c r="I102" i="7"/>
  <c r="E102" i="7"/>
  <c r="J101" i="7"/>
  <c r="F101" i="7"/>
  <c r="C106" i="7"/>
  <c r="C102" i="7"/>
  <c r="I100" i="7"/>
  <c r="E100" i="7"/>
  <c r="J99" i="7"/>
  <c r="F99" i="7"/>
  <c r="C101" i="7"/>
  <c r="J108" i="7"/>
  <c r="K107" i="7"/>
  <c r="L106" i="7"/>
  <c r="D106" i="7"/>
  <c r="E105" i="7"/>
  <c r="F104" i="7"/>
  <c r="G103" i="7"/>
  <c r="H102" i="7"/>
  <c r="E101" i="7"/>
  <c r="L100" i="7"/>
  <c r="D100" i="7"/>
  <c r="E99" i="7"/>
  <c r="W1147" i="7"/>
  <c r="W1192" i="7"/>
  <c r="R1113" i="7"/>
  <c r="O1073" i="7"/>
  <c r="X1161" i="7"/>
  <c r="X1176" i="7"/>
  <c r="S1187" i="7"/>
  <c r="T1186" i="7"/>
  <c r="Q1174" i="7"/>
  <c r="P1175" i="7"/>
  <c r="O1087" i="7"/>
  <c r="Q1100" i="7"/>
  <c r="O1192" i="7"/>
  <c r="P1160" i="7"/>
  <c r="O1147" i="7"/>
  <c r="Q1206" i="7"/>
  <c r="S1129" i="7"/>
  <c r="X1207" i="7"/>
  <c r="Q1144" i="7"/>
  <c r="S1112" i="7"/>
  <c r="T1111" i="7"/>
  <c r="P1102" i="7"/>
  <c r="R1068" i="7"/>
  <c r="P1115" i="7"/>
  <c r="W1176" i="7"/>
  <c r="R1143" i="7"/>
  <c r="U1096" i="7"/>
  <c r="T1097" i="7"/>
  <c r="S1082" i="7"/>
  <c r="T1081" i="7"/>
  <c r="P1145" i="7"/>
  <c r="P1085" i="7"/>
  <c r="W1161" i="7"/>
  <c r="W1131" i="7"/>
  <c r="X1117" i="7"/>
  <c r="O1102" i="7"/>
  <c r="S1172" i="7"/>
  <c r="T1171" i="7"/>
  <c r="R1158" i="7"/>
  <c r="R1130" i="7"/>
  <c r="P1070" i="7"/>
  <c r="X1073" i="7"/>
  <c r="R1188" i="7"/>
  <c r="S1098" i="7"/>
  <c r="R1205" i="7"/>
  <c r="Q1130" i="7"/>
  <c r="O1176" i="7"/>
  <c r="W1087" i="7"/>
  <c r="Q1114" i="7"/>
  <c r="T1128" i="7"/>
  <c r="V1201" i="7"/>
  <c r="U1202" i="7"/>
  <c r="W1071" i="7"/>
  <c r="O1161" i="7"/>
  <c r="R1173" i="7"/>
  <c r="Q1084" i="7"/>
  <c r="Q1189" i="7"/>
  <c r="O1131" i="7"/>
  <c r="R1099" i="7"/>
  <c r="X1103" i="7"/>
  <c r="T1066" i="7"/>
  <c r="S1067" i="7"/>
  <c r="X1131" i="7"/>
  <c r="S1142" i="7"/>
  <c r="T1141" i="7"/>
  <c r="R1083" i="7"/>
  <c r="W1118" i="7"/>
  <c r="S1204" i="7"/>
  <c r="P1190" i="7"/>
  <c r="P1207" i="7"/>
  <c r="U1127" i="7"/>
  <c r="V1126" i="7"/>
  <c r="T1203" i="7"/>
  <c r="Q1159" i="7"/>
  <c r="W1102" i="7"/>
  <c r="P1131" i="7"/>
  <c r="S1157" i="7"/>
  <c r="T1156" i="7"/>
  <c r="Q1069" i="7"/>
  <c r="V1050" i="7"/>
  <c r="U1051" i="7"/>
  <c r="R948" i="7"/>
  <c r="P920" i="7"/>
  <c r="X1056" i="7"/>
  <c r="W1010" i="7"/>
  <c r="O937" i="7"/>
  <c r="S947" i="7"/>
  <c r="P1039" i="7"/>
  <c r="R932" i="7"/>
  <c r="X950" i="7"/>
  <c r="S961" i="7"/>
  <c r="T960" i="7"/>
  <c r="O1056" i="7"/>
  <c r="Q1054" i="7"/>
  <c r="W921" i="7"/>
  <c r="X936" i="7"/>
  <c r="S1053" i="7"/>
  <c r="T975" i="7"/>
  <c r="S976" i="7"/>
  <c r="W981" i="7"/>
  <c r="T1052" i="7"/>
  <c r="R1054" i="7"/>
  <c r="W1029" i="7"/>
  <c r="O1011" i="7"/>
  <c r="R994" i="7"/>
  <c r="R1037" i="7"/>
  <c r="Q933" i="7"/>
  <c r="Q978" i="7"/>
  <c r="P1055" i="7"/>
  <c r="Q963" i="7"/>
  <c r="W1056" i="7"/>
  <c r="Q1009" i="7"/>
  <c r="W966" i="7"/>
  <c r="O921" i="7"/>
  <c r="R1008" i="7"/>
  <c r="Q918" i="7"/>
  <c r="Q949" i="7"/>
  <c r="V990" i="7"/>
  <c r="U991" i="7"/>
  <c r="Q994" i="7"/>
  <c r="P1025" i="7"/>
  <c r="T1006" i="7"/>
  <c r="U1005" i="7"/>
  <c r="R977" i="7"/>
  <c r="S916" i="7"/>
  <c r="T915" i="7"/>
  <c r="R1023" i="7"/>
  <c r="X966" i="7"/>
  <c r="W951" i="7"/>
  <c r="S1036" i="7"/>
  <c r="T1035" i="7"/>
  <c r="X1025" i="7"/>
  <c r="P1010" i="7"/>
  <c r="P950" i="7"/>
  <c r="O1041" i="7"/>
  <c r="S993" i="7"/>
  <c r="W936" i="7"/>
  <c r="O981" i="7"/>
  <c r="R962" i="7"/>
  <c r="O951" i="7"/>
  <c r="U1020" i="7"/>
  <c r="T1021" i="7"/>
  <c r="Q1024" i="7"/>
  <c r="T992" i="7"/>
  <c r="P934" i="7"/>
  <c r="O996" i="7"/>
  <c r="X983" i="7"/>
  <c r="R917" i="7"/>
  <c r="O1029" i="7"/>
  <c r="X1010" i="7"/>
  <c r="Q1038" i="7"/>
  <c r="O966" i="7"/>
  <c r="W996" i="7"/>
  <c r="P965" i="7"/>
  <c r="X921" i="7"/>
  <c r="U945" i="7"/>
  <c r="T946" i="7"/>
  <c r="S931" i="7"/>
  <c r="T930" i="7"/>
  <c r="P996" i="7"/>
  <c r="W1042" i="7"/>
  <c r="P983" i="7"/>
  <c r="S1022" i="7"/>
  <c r="S1007" i="7"/>
  <c r="X996" i="7"/>
  <c r="W890" i="7"/>
  <c r="Q902" i="7"/>
  <c r="V795" i="7"/>
  <c r="X905" i="7"/>
  <c r="X800" i="7"/>
  <c r="X875" i="7"/>
  <c r="W905" i="7"/>
  <c r="R841" i="7"/>
  <c r="P783" i="7"/>
  <c r="Q858" i="7"/>
  <c r="P859" i="7"/>
  <c r="R826" i="7"/>
  <c r="W845" i="7"/>
  <c r="X785" i="7"/>
  <c r="T886" i="7"/>
  <c r="W814" i="7"/>
  <c r="U766" i="7"/>
  <c r="P800" i="7"/>
  <c r="P890" i="7"/>
  <c r="U854" i="7"/>
  <c r="T855" i="7"/>
  <c r="Q888" i="7"/>
  <c r="O845" i="7"/>
  <c r="T780" i="7"/>
  <c r="U779" i="7"/>
  <c r="Q812" i="7"/>
  <c r="P828" i="7"/>
  <c r="P813" i="7"/>
  <c r="W784" i="7"/>
  <c r="Q827" i="7"/>
  <c r="T839" i="7"/>
  <c r="S840" i="7"/>
  <c r="S887" i="7"/>
  <c r="Q783" i="7"/>
  <c r="P904" i="7"/>
  <c r="T767" i="7"/>
  <c r="S825" i="7"/>
  <c r="T824" i="7"/>
  <c r="S810" i="7"/>
  <c r="T809" i="7"/>
  <c r="S900" i="7"/>
  <c r="T899" i="7"/>
  <c r="O770" i="7"/>
  <c r="X845" i="7"/>
  <c r="S856" i="7"/>
  <c r="R871" i="7"/>
  <c r="O814" i="7"/>
  <c r="O784" i="7"/>
  <c r="X860" i="7"/>
  <c r="U796" i="7"/>
  <c r="W770" i="7"/>
  <c r="O830" i="7"/>
  <c r="W830" i="7"/>
  <c r="X770" i="7"/>
  <c r="P873" i="7"/>
  <c r="O890" i="7"/>
  <c r="W800" i="7"/>
  <c r="Q799" i="7"/>
  <c r="Q872" i="7"/>
  <c r="Q769" i="7"/>
  <c r="R768" i="7"/>
  <c r="R901" i="7"/>
  <c r="V765" i="7"/>
  <c r="P770" i="7"/>
  <c r="W875" i="7"/>
  <c r="S870" i="7"/>
  <c r="T869" i="7"/>
  <c r="S781" i="7"/>
  <c r="Q842" i="7"/>
  <c r="S768" i="7"/>
  <c r="X818" i="7"/>
  <c r="R888" i="7"/>
  <c r="S798" i="7"/>
  <c r="O905" i="7"/>
  <c r="R798" i="7"/>
  <c r="X830" i="7"/>
  <c r="R811" i="7"/>
  <c r="R857" i="7"/>
  <c r="V884" i="7"/>
  <c r="U885" i="7"/>
  <c r="O800" i="7"/>
  <c r="P843" i="7"/>
  <c r="R782" i="7"/>
  <c r="T797" i="7"/>
  <c r="R707" i="7"/>
  <c r="S659" i="7"/>
  <c r="T658" i="7"/>
  <c r="Q737" i="7"/>
  <c r="Q647" i="7"/>
  <c r="R677" i="7"/>
  <c r="Q751" i="7"/>
  <c r="Q721" i="7"/>
  <c r="R737" i="7"/>
  <c r="O709" i="7"/>
  <c r="O694" i="7"/>
  <c r="Q616" i="7"/>
  <c r="W739" i="7"/>
  <c r="U644" i="7"/>
  <c r="V643" i="7"/>
  <c r="R750" i="7"/>
  <c r="V674" i="7"/>
  <c r="T735" i="7"/>
  <c r="X678" i="7"/>
  <c r="P739" i="7"/>
  <c r="S614" i="7"/>
  <c r="T613" i="7"/>
  <c r="R660" i="7"/>
  <c r="S646" i="7"/>
  <c r="T630" i="7"/>
  <c r="O754" i="7"/>
  <c r="S677" i="7"/>
  <c r="P617" i="7"/>
  <c r="P662" i="7"/>
  <c r="P708" i="7"/>
  <c r="T645" i="7"/>
  <c r="T705" i="7"/>
  <c r="R720" i="7"/>
  <c r="W648" i="7"/>
  <c r="T676" i="7"/>
  <c r="P722" i="7"/>
  <c r="Q692" i="7"/>
  <c r="W754" i="7"/>
  <c r="W709" i="7"/>
  <c r="R691" i="7"/>
  <c r="P678" i="7"/>
  <c r="Q678" i="7"/>
  <c r="Q661" i="7"/>
  <c r="P633" i="7"/>
  <c r="O739" i="7"/>
  <c r="U704" i="7"/>
  <c r="V703" i="7"/>
  <c r="S719" i="7"/>
  <c r="T718" i="7"/>
  <c r="T689" i="7"/>
  <c r="U688" i="7"/>
  <c r="S631" i="7"/>
  <c r="X754" i="7"/>
  <c r="Q708" i="7"/>
  <c r="Q632" i="7"/>
  <c r="O648" i="7"/>
  <c r="U629" i="7"/>
  <c r="V628" i="7"/>
  <c r="S706" i="7"/>
  <c r="R647" i="7"/>
  <c r="S736" i="7"/>
  <c r="P692" i="7"/>
  <c r="P753" i="7"/>
  <c r="X633" i="7"/>
  <c r="X708" i="7"/>
  <c r="P648" i="7"/>
  <c r="S749" i="7"/>
  <c r="T748" i="7"/>
  <c r="U675" i="7"/>
  <c r="V733" i="7"/>
  <c r="U734" i="7"/>
  <c r="S690" i="7"/>
  <c r="X648" i="7"/>
  <c r="W694" i="7"/>
  <c r="R615" i="7"/>
  <c r="R632" i="7"/>
  <c r="S494" i="7"/>
  <c r="P557" i="7"/>
  <c r="S600" i="7"/>
  <c r="W589" i="7"/>
  <c r="X558" i="7"/>
  <c r="Q585" i="7"/>
  <c r="T554" i="7"/>
  <c r="P481" i="7"/>
  <c r="Q601" i="7"/>
  <c r="O498" i="7"/>
  <c r="O573" i="7"/>
  <c r="S540" i="7"/>
  <c r="R510" i="7"/>
  <c r="T462" i="7"/>
  <c r="S463" i="7"/>
  <c r="R584" i="7"/>
  <c r="W573" i="7"/>
  <c r="U522" i="7"/>
  <c r="T523" i="7"/>
  <c r="T539" i="7"/>
  <c r="O483" i="7"/>
  <c r="P543" i="7"/>
  <c r="R480" i="7"/>
  <c r="W542" i="7"/>
  <c r="P467" i="7"/>
  <c r="Q556" i="7"/>
  <c r="Q511" i="7"/>
  <c r="W603" i="7"/>
  <c r="P498" i="7"/>
  <c r="O587" i="7"/>
  <c r="X543" i="7"/>
  <c r="U567" i="7"/>
  <c r="T568" i="7"/>
  <c r="W558" i="7"/>
  <c r="T478" i="7"/>
  <c r="U477" i="7"/>
  <c r="V597" i="7"/>
  <c r="U598" i="7"/>
  <c r="X574" i="7"/>
  <c r="P526" i="7"/>
  <c r="R464" i="7"/>
  <c r="S524" i="7"/>
  <c r="R542" i="7"/>
  <c r="O558" i="7"/>
  <c r="Q481" i="7"/>
  <c r="X513" i="7"/>
  <c r="O543" i="7"/>
  <c r="X498" i="7"/>
  <c r="P603" i="7"/>
  <c r="W528" i="7"/>
  <c r="Q465" i="7"/>
  <c r="R525" i="7"/>
  <c r="Q541" i="7"/>
  <c r="S479" i="7"/>
  <c r="P511" i="7"/>
  <c r="X469" i="7"/>
  <c r="T599" i="7"/>
  <c r="W513" i="7"/>
  <c r="R601" i="7"/>
  <c r="S583" i="7"/>
  <c r="T582" i="7"/>
  <c r="R570" i="7"/>
  <c r="V537" i="7"/>
  <c r="U538" i="7"/>
  <c r="U507" i="7"/>
  <c r="T508" i="7"/>
  <c r="Q526" i="7"/>
  <c r="R495" i="7"/>
  <c r="Q572" i="7"/>
  <c r="W483" i="7"/>
  <c r="X528" i="7"/>
  <c r="W498" i="7"/>
  <c r="O528" i="7"/>
  <c r="T493" i="7"/>
  <c r="U492" i="7"/>
  <c r="S569" i="7"/>
  <c r="V552" i="7"/>
  <c r="U553" i="7"/>
  <c r="R556" i="7"/>
  <c r="P571" i="7"/>
  <c r="X603" i="7"/>
  <c r="Q496" i="7"/>
  <c r="S509" i="7"/>
  <c r="P586" i="7"/>
  <c r="O513" i="7"/>
  <c r="O603" i="7"/>
  <c r="S555" i="7"/>
  <c r="U371" i="7"/>
  <c r="T372" i="7"/>
  <c r="W347" i="7"/>
  <c r="Q389" i="7"/>
  <c r="T357" i="7"/>
  <c r="U356" i="7"/>
  <c r="R448" i="7"/>
  <c r="P375" i="7"/>
  <c r="R359" i="7"/>
  <c r="U327" i="7"/>
  <c r="V326" i="7"/>
  <c r="T343" i="7"/>
  <c r="P437" i="7"/>
  <c r="R374" i="7"/>
  <c r="W423" i="7"/>
  <c r="W364" i="7"/>
  <c r="W407" i="7"/>
  <c r="O365" i="7"/>
  <c r="T401" i="7"/>
  <c r="S402" i="7"/>
  <c r="X317" i="7"/>
  <c r="O407" i="7"/>
  <c r="S373" i="7"/>
  <c r="W317" i="7"/>
  <c r="O392" i="7"/>
  <c r="R346" i="7"/>
  <c r="T434" i="7"/>
  <c r="P331" i="7"/>
  <c r="X392" i="7"/>
  <c r="S358" i="7"/>
  <c r="X378" i="7"/>
  <c r="U311" i="7"/>
  <c r="T312" i="7"/>
  <c r="W332" i="7"/>
  <c r="T328" i="7"/>
  <c r="O332" i="7"/>
  <c r="O317" i="7"/>
  <c r="Q419" i="7"/>
  <c r="O421" i="7"/>
  <c r="W392" i="7"/>
  <c r="R403" i="7"/>
  <c r="X347" i="7"/>
  <c r="P405" i="7"/>
  <c r="Q315" i="7"/>
  <c r="R330" i="7"/>
  <c r="X407" i="7"/>
  <c r="S435" i="7"/>
  <c r="X422" i="7"/>
  <c r="S313" i="7"/>
  <c r="V432" i="7"/>
  <c r="P316" i="7"/>
  <c r="R388" i="7"/>
  <c r="W452" i="7"/>
  <c r="Q332" i="7"/>
  <c r="Q404" i="7"/>
  <c r="S417" i="7"/>
  <c r="T416" i="7"/>
  <c r="Q449" i="7"/>
  <c r="R435" i="7"/>
  <c r="O437" i="7"/>
  <c r="X332" i="7"/>
  <c r="R314" i="7"/>
  <c r="X452" i="7"/>
  <c r="O452" i="7"/>
  <c r="P362" i="7"/>
  <c r="W438" i="7"/>
  <c r="S447" i="7"/>
  <c r="T446" i="7"/>
  <c r="S344" i="7"/>
  <c r="O347" i="7"/>
  <c r="P346" i="7"/>
  <c r="U433" i="7"/>
  <c r="X362" i="7"/>
  <c r="Q376" i="7"/>
  <c r="P422" i="7"/>
  <c r="S387" i="7"/>
  <c r="T386" i="7"/>
  <c r="P451" i="7"/>
  <c r="V341" i="7"/>
  <c r="U342" i="7"/>
  <c r="Q360" i="7"/>
  <c r="S329" i="7"/>
  <c r="R418" i="7"/>
  <c r="P391" i="7"/>
  <c r="Q345" i="7"/>
  <c r="X240" i="7"/>
  <c r="T283" i="7"/>
  <c r="O272" i="7"/>
  <c r="X272" i="7"/>
  <c r="O255" i="7"/>
  <c r="T207" i="7"/>
  <c r="W196" i="7"/>
  <c r="S252" i="7"/>
  <c r="Q193" i="7"/>
  <c r="W257" i="7"/>
  <c r="W166" i="7"/>
  <c r="V177" i="7"/>
  <c r="W301" i="7"/>
  <c r="P180" i="7"/>
  <c r="S208" i="7"/>
  <c r="S298" i="7"/>
  <c r="W211" i="7"/>
  <c r="X181" i="7"/>
  <c r="X256" i="7"/>
  <c r="X210" i="7"/>
  <c r="Q254" i="7"/>
  <c r="Q285" i="7"/>
  <c r="R238" i="7"/>
  <c r="R209" i="7"/>
  <c r="R284" i="7"/>
  <c r="T160" i="7"/>
  <c r="S161" i="7"/>
  <c r="S284" i="7"/>
  <c r="O196" i="7"/>
  <c r="Q240" i="7"/>
  <c r="W287" i="7"/>
  <c r="P285" i="7"/>
  <c r="P210" i="7"/>
  <c r="U282" i="7"/>
  <c r="P240" i="7"/>
  <c r="W181" i="7"/>
  <c r="O226" i="7"/>
  <c r="U296" i="7"/>
  <c r="V295" i="7"/>
  <c r="T265" i="7"/>
  <c r="S266" i="7"/>
  <c r="O211" i="7"/>
  <c r="S191" i="7"/>
  <c r="T190" i="7"/>
  <c r="R299" i="7"/>
  <c r="P269" i="7"/>
  <c r="U235" i="7"/>
  <c r="T236" i="7"/>
  <c r="W226" i="7"/>
  <c r="U178" i="7"/>
  <c r="P254" i="7"/>
  <c r="Q268" i="7"/>
  <c r="R222" i="7"/>
  <c r="P194" i="7"/>
  <c r="P224" i="7"/>
  <c r="R253" i="7"/>
  <c r="X197" i="7"/>
  <c r="R192" i="7"/>
  <c r="Q223" i="7"/>
  <c r="Q163" i="7"/>
  <c r="X300" i="7"/>
  <c r="Q181" i="7"/>
  <c r="O181" i="7"/>
  <c r="R162" i="7"/>
  <c r="U206" i="7"/>
  <c r="V205" i="7"/>
  <c r="V281" i="7"/>
  <c r="T251" i="7"/>
  <c r="U250" i="7"/>
  <c r="Q209" i="7"/>
  <c r="Q299" i="7"/>
  <c r="T297" i="7"/>
  <c r="P300" i="7"/>
  <c r="R267" i="7"/>
  <c r="W271" i="7"/>
  <c r="T180" i="7"/>
  <c r="O301" i="7"/>
  <c r="S237" i="7"/>
  <c r="S179" i="7"/>
  <c r="P164" i="7"/>
  <c r="S221" i="7"/>
  <c r="T220" i="7"/>
  <c r="O287" i="7"/>
  <c r="O167" i="7"/>
  <c r="R146" i="7"/>
  <c r="P149" i="7"/>
  <c r="X150" i="7"/>
  <c r="Q147" i="7"/>
  <c r="S145" i="7"/>
  <c r="T144" i="7"/>
  <c r="O150" i="7"/>
  <c r="W150" i="7"/>
  <c r="R131" i="7"/>
  <c r="P134" i="7"/>
  <c r="X135" i="7"/>
  <c r="Q132" i="7"/>
  <c r="S130" i="7"/>
  <c r="T129" i="7"/>
  <c r="O135" i="7"/>
  <c r="W135" i="7"/>
  <c r="R116" i="7"/>
  <c r="P119" i="7"/>
  <c r="X120" i="7"/>
  <c r="Q117" i="7"/>
  <c r="S115" i="7"/>
  <c r="T114" i="7"/>
  <c r="O120" i="7"/>
  <c r="W120" i="7"/>
  <c r="X105" i="7"/>
  <c r="P103" i="7"/>
  <c r="Q102" i="7"/>
  <c r="R101" i="7"/>
  <c r="S100" i="7"/>
  <c r="T99" i="7"/>
  <c r="R86" i="7"/>
  <c r="P89" i="7"/>
  <c r="X90" i="7"/>
  <c r="Q87" i="7"/>
  <c r="S85" i="7"/>
  <c r="T84" i="7"/>
  <c r="O90" i="7"/>
  <c r="W90" i="7"/>
  <c r="R71" i="7"/>
  <c r="P74" i="7"/>
  <c r="X75" i="7"/>
  <c r="Q72" i="7"/>
  <c r="S70" i="7"/>
  <c r="T69" i="7"/>
  <c r="O75" i="7"/>
  <c r="W75" i="7"/>
  <c r="R56" i="7"/>
  <c r="P59" i="7"/>
  <c r="X60" i="7"/>
  <c r="Q57" i="7"/>
  <c r="S55" i="7"/>
  <c r="T54" i="7"/>
  <c r="O60" i="7"/>
  <c r="W60" i="7"/>
  <c r="W45" i="7"/>
  <c r="Q43" i="7"/>
  <c r="T40" i="7"/>
  <c r="U39" i="7"/>
  <c r="P45" i="7"/>
  <c r="X45" i="7"/>
  <c r="S41" i="7"/>
  <c r="R42" i="7"/>
  <c r="O45" i="7"/>
  <c r="S28" i="7"/>
  <c r="O30" i="7"/>
  <c r="T27" i="7"/>
  <c r="Q29" i="7"/>
  <c r="R28" i="7"/>
  <c r="V25" i="7"/>
  <c r="X30" i="7"/>
  <c r="W30" i="7"/>
  <c r="U26" i="7"/>
  <c r="P30" i="7"/>
  <c r="T9" i="7"/>
  <c r="S10" i="7"/>
  <c r="S11" i="7"/>
  <c r="S12" i="7"/>
  <c r="S13" i="7"/>
  <c r="S14" i="7"/>
  <c r="S15" i="7"/>
  <c r="S16" i="7"/>
  <c r="S17" i="7"/>
  <c r="S18" i="7"/>
  <c r="AW248" i="3"/>
  <c r="AQ330" i="3"/>
  <c r="AY1381" i="3"/>
  <c r="AQ1483" i="3"/>
  <c r="BG1379" i="3"/>
  <c r="AQ1561" i="3"/>
  <c r="AQ1379" i="3"/>
  <c r="AQ1401" i="3"/>
  <c r="AP1522" i="3"/>
  <c r="BJ124" i="4"/>
  <c r="AT129" i="7"/>
  <c r="BF1420" i="3"/>
  <c r="BI1391" i="3"/>
  <c r="AQ1593" i="3"/>
  <c r="AQ1389" i="3"/>
  <c r="AQ1411" i="3"/>
  <c r="BG1386" i="3"/>
  <c r="AQ1568" i="3"/>
  <c r="BG1385" i="3"/>
  <c r="AQ1567" i="3"/>
  <c r="BC1384" i="3"/>
  <c r="AQ1526" i="3"/>
  <c r="AS1391" i="3"/>
  <c r="AQ1433" i="3"/>
  <c r="AP1483" i="3"/>
  <c r="BJ85" i="4"/>
  <c r="AT90" i="7"/>
  <c r="AP1561" i="3"/>
  <c r="AP1401" i="3"/>
  <c r="BJ3" i="4"/>
  <c r="AT8" i="7"/>
  <c r="AU1382" i="3"/>
  <c r="AQ1444" i="3"/>
  <c r="AW1395" i="3"/>
  <c r="AQ1477" i="3"/>
  <c r="AP1593" i="3"/>
  <c r="AP1532" i="3"/>
  <c r="BJ134" i="4"/>
  <c r="AT139" i="7"/>
  <c r="AP1411" i="3"/>
  <c r="BJ13" i="4"/>
  <c r="AT18" i="7"/>
  <c r="BG1387" i="3"/>
  <c r="AQ1569" i="3"/>
  <c r="AP1568" i="3"/>
  <c r="AP1567" i="3"/>
  <c r="AP1526" i="3"/>
  <c r="BJ128" i="4"/>
  <c r="AT133" i="7"/>
  <c r="BG1383" i="3"/>
  <c r="AQ1565" i="3"/>
  <c r="AP1433" i="3"/>
  <c r="AP1444" i="3"/>
  <c r="BJ46" i="4"/>
  <c r="AT51" i="7"/>
  <c r="AU471" i="3"/>
  <c r="AQ533" i="3"/>
  <c r="AP29" i="3"/>
  <c r="AR5" i="4"/>
  <c r="AB10" i="7"/>
  <c r="AP45" i="3"/>
  <c r="AP42" i="3"/>
  <c r="BI13" i="3"/>
  <c r="AQ215" i="3"/>
  <c r="CH1169" i="3"/>
  <c r="CX1169" i="3"/>
  <c r="BW716" i="3"/>
  <c r="BX716" i="3"/>
  <c r="AW692" i="3"/>
  <c r="AQ774" i="3"/>
  <c r="AP774" i="3"/>
  <c r="BA63" i="4"/>
  <c r="AK68" i="7"/>
  <c r="AU710" i="3"/>
  <c r="AQ772" i="3"/>
  <c r="BS734" i="3"/>
  <c r="BT734" i="3"/>
  <c r="AP772" i="3"/>
  <c r="BO264" i="3"/>
  <c r="BP264" i="3"/>
  <c r="AP573" i="3"/>
  <c r="AP500" i="3"/>
  <c r="AP664" i="3"/>
  <c r="AU481" i="3"/>
  <c r="AQ543" i="3"/>
  <c r="AP495" i="3"/>
  <c r="AU468" i="3"/>
  <c r="AQ530" i="3"/>
  <c r="AQ465" i="3"/>
  <c r="AQ487" i="3"/>
  <c r="AY707" i="3"/>
  <c r="AQ809" i="3"/>
  <c r="AP887" i="3"/>
  <c r="AP766" i="3"/>
  <c r="AU701" i="3"/>
  <c r="AQ763" i="3"/>
  <c r="AP841" i="3"/>
  <c r="BA130" i="4"/>
  <c r="AK135" i="7"/>
  <c r="AP876" i="3"/>
  <c r="BC921" i="3"/>
  <c r="AQ1063" i="3"/>
  <c r="AP30" i="3"/>
  <c r="AR6" i="4"/>
  <c r="AB11" i="7"/>
  <c r="BC239" i="3"/>
  <c r="AQ381" i="3"/>
  <c r="BC238" i="3"/>
  <c r="AQ380" i="3"/>
  <c r="AU237" i="3"/>
  <c r="AQ299" i="3"/>
  <c r="BC474" i="3"/>
  <c r="AQ616" i="3"/>
  <c r="AP565" i="3"/>
  <c r="AX83" i="4"/>
  <c r="AH88" i="7"/>
  <c r="AP621" i="3"/>
  <c r="AP578" i="3"/>
  <c r="BG469" i="3"/>
  <c r="AQ651" i="3"/>
  <c r="BC466" i="3"/>
  <c r="AQ608" i="3"/>
  <c r="BC710" i="3"/>
  <c r="AQ852" i="3"/>
  <c r="AP731" i="3"/>
  <c r="AP884" i="3"/>
  <c r="AQ698" i="3"/>
  <c r="AQ720" i="3"/>
  <c r="AP798" i="3"/>
  <c r="BA87" i="4"/>
  <c r="AK92" i="7"/>
  <c r="AU693" i="3"/>
  <c r="AQ755" i="3"/>
  <c r="AP985" i="3"/>
  <c r="BD45" i="4"/>
  <c r="AN50" i="7"/>
  <c r="BF1649" i="3"/>
  <c r="AP34" i="3"/>
  <c r="AR10" i="4"/>
  <c r="AB15" i="7"/>
  <c r="AP381" i="3"/>
  <c r="AP380" i="3"/>
  <c r="AP299" i="3"/>
  <c r="AU46" i="4"/>
  <c r="AE51" i="7"/>
  <c r="AP616" i="3"/>
  <c r="AY471" i="3"/>
  <c r="AQ573" i="3"/>
  <c r="AQ478" i="3"/>
  <c r="AQ500" i="3"/>
  <c r="BG482" i="3"/>
  <c r="AQ664" i="3"/>
  <c r="AQ473" i="3"/>
  <c r="AQ495" i="3"/>
  <c r="AP651" i="3"/>
  <c r="AX169" i="4"/>
  <c r="AH174" i="7"/>
  <c r="AP608" i="3"/>
  <c r="AX126" i="4"/>
  <c r="AH131" i="7"/>
  <c r="E410" i="7"/>
  <c r="AP852" i="3"/>
  <c r="BG705" i="3"/>
  <c r="AQ887" i="3"/>
  <c r="AU704" i="3"/>
  <c r="AQ766" i="3"/>
  <c r="BC699" i="3"/>
  <c r="AQ841" i="3"/>
  <c r="AP720" i="3"/>
  <c r="BA9" i="4"/>
  <c r="AK14" i="7"/>
  <c r="BG694" i="3"/>
  <c r="AQ876" i="3"/>
  <c r="AP755" i="3"/>
  <c r="BA44" i="4"/>
  <c r="AK49" i="7"/>
  <c r="AP1080" i="3"/>
  <c r="AM916" i="4"/>
  <c r="CS248" i="3"/>
  <c r="AM1601" i="4"/>
  <c r="AP41" i="3"/>
  <c r="AP654" i="3"/>
  <c r="AP611" i="3"/>
  <c r="AX129" i="4"/>
  <c r="AH134" i="7"/>
  <c r="AP490" i="3"/>
  <c r="AX8" i="4"/>
  <c r="AH13" i="7"/>
  <c r="AP568" i="3"/>
  <c r="AX86" i="4"/>
  <c r="AH91" i="7"/>
  <c r="AP646" i="3"/>
  <c r="AX164" i="4"/>
  <c r="AH169" i="7"/>
  <c r="BC480" i="3"/>
  <c r="AQ622" i="3"/>
  <c r="AP501" i="3"/>
  <c r="AP579" i="3"/>
  <c r="BG475" i="3"/>
  <c r="AQ657" i="3"/>
  <c r="AP533" i="3"/>
  <c r="AY710" i="3"/>
  <c r="AQ812" i="3"/>
  <c r="BG708" i="3"/>
  <c r="AQ890" i="3"/>
  <c r="AP726" i="3"/>
  <c r="AP715" i="3"/>
  <c r="BA4" i="4"/>
  <c r="AK9" i="7"/>
  <c r="AP844" i="3"/>
  <c r="AP723" i="3"/>
  <c r="AP801" i="3"/>
  <c r="AP879" i="3"/>
  <c r="BA168" i="4"/>
  <c r="AK173" i="7"/>
  <c r="AP758" i="3"/>
  <c r="BA47" i="4"/>
  <c r="AK52" i="7"/>
  <c r="AP954" i="3"/>
  <c r="BC929" i="3"/>
  <c r="AQ1071" i="3"/>
  <c r="AP959" i="3"/>
  <c r="AP997" i="3"/>
  <c r="AP1110" i="3"/>
  <c r="AY926" i="3"/>
  <c r="AQ1028" i="3"/>
  <c r="AP1067" i="3"/>
  <c r="BD127" i="4"/>
  <c r="AN132" i="7"/>
  <c r="AP946" i="3"/>
  <c r="BD6" i="4"/>
  <c r="AN11" i="7"/>
  <c r="BG922" i="3"/>
  <c r="AQ1104" i="3"/>
  <c r="AP1023" i="3"/>
  <c r="BD83" i="4"/>
  <c r="AN88" i="7"/>
  <c r="AW1394" i="3"/>
  <c r="AQ1476" i="3"/>
  <c r="AS1390" i="3"/>
  <c r="AQ1432" i="3"/>
  <c r="AP1471" i="3"/>
  <c r="BJ73" i="4"/>
  <c r="AT78" i="7"/>
  <c r="BI1386" i="3"/>
  <c r="AQ1588" i="3"/>
  <c r="AP1428" i="3"/>
  <c r="BJ30" i="4"/>
  <c r="AT35" i="7"/>
  <c r="BE1383" i="3"/>
  <c r="AQ1545" i="3"/>
  <c r="AS1382" i="3"/>
  <c r="AQ1424" i="3"/>
  <c r="AP1463" i="3"/>
  <c r="BJ65" i="4"/>
  <c r="AT70" i="7"/>
  <c r="AQ1393" i="3"/>
  <c r="AQ1415" i="3"/>
  <c r="AP1564" i="3"/>
  <c r="BC1379" i="3"/>
  <c r="AQ1521" i="3"/>
  <c r="AP1597" i="3"/>
  <c r="BH1417" i="3"/>
  <c r="AU1390" i="3"/>
  <c r="AQ1452" i="3"/>
  <c r="BC1383" i="3"/>
  <c r="AQ1525" i="3"/>
  <c r="AP1584" i="3"/>
  <c r="BJ186" i="4"/>
  <c r="AT191" i="7"/>
  <c r="AQ1382" i="3"/>
  <c r="AQ1404" i="3"/>
  <c r="AY1380" i="3"/>
  <c r="AQ1482" i="3"/>
  <c r="AP1644" i="3"/>
  <c r="BM17" i="4"/>
  <c r="AW22" i="7"/>
  <c r="BE1623" i="3"/>
  <c r="AQ1785" i="3"/>
  <c r="BG1617" i="3"/>
  <c r="AQ1799" i="3"/>
  <c r="AS1617" i="3"/>
  <c r="AW1616" i="3"/>
  <c r="AQ1698" i="3"/>
  <c r="BE1626" i="3"/>
  <c r="AQ1788" i="3"/>
  <c r="AP1678" i="3"/>
  <c r="BM51" i="4"/>
  <c r="AW56" i="7"/>
  <c r="AP1795" i="3"/>
  <c r="BM168" i="4"/>
  <c r="AW173" i="7"/>
  <c r="AP1752" i="3"/>
  <c r="BM125" i="4"/>
  <c r="AW130" i="7"/>
  <c r="AP1536" i="3"/>
  <c r="AP1765" i="3"/>
  <c r="BM138" i="4"/>
  <c r="AW143" i="7"/>
  <c r="CQ276" i="3"/>
  <c r="CR276" i="3"/>
  <c r="CC250" i="3"/>
  <c r="CH1163" i="3"/>
  <c r="CT700" i="3"/>
  <c r="BR1153" i="3"/>
  <c r="AP35" i="3"/>
  <c r="AR11" i="4"/>
  <c r="AB16" i="7"/>
  <c r="AP32" i="3"/>
  <c r="AR8" i="4"/>
  <c r="AB13" i="7"/>
  <c r="AY474" i="3"/>
  <c r="AQ576" i="3"/>
  <c r="AU482" i="3"/>
  <c r="AQ544" i="3"/>
  <c r="AP622" i="3"/>
  <c r="AP657" i="3"/>
  <c r="AU463" i="3"/>
  <c r="AQ525" i="3"/>
  <c r="AP812" i="3"/>
  <c r="AP890" i="3"/>
  <c r="AU707" i="3"/>
  <c r="AQ769" i="3"/>
  <c r="AY930" i="3"/>
  <c r="AQ1032" i="3"/>
  <c r="AP1071" i="3"/>
  <c r="AY939" i="3"/>
  <c r="AQ1041" i="3"/>
  <c r="BG937" i="3"/>
  <c r="AQ1119" i="3"/>
  <c r="AQ937" i="3"/>
  <c r="AQ959" i="3"/>
  <c r="AU927" i="3"/>
  <c r="AQ989" i="3"/>
  <c r="AP1028" i="3"/>
  <c r="BD88" i="4"/>
  <c r="AN93" i="7"/>
  <c r="AY933" i="3"/>
  <c r="AQ1035" i="3"/>
  <c r="BG924" i="3"/>
  <c r="AQ1106" i="3"/>
  <c r="AP1104" i="3"/>
  <c r="AU921" i="3"/>
  <c r="AQ983" i="3"/>
  <c r="BA1398" i="3"/>
  <c r="AQ1520" i="3"/>
  <c r="BI1390" i="3"/>
  <c r="AQ1592" i="3"/>
  <c r="AP1432" i="3"/>
  <c r="BE1387" i="3"/>
  <c r="AQ1549" i="3"/>
  <c r="AP1588" i="3"/>
  <c r="BJ190" i="4"/>
  <c r="AT195" i="7"/>
  <c r="BA1384" i="3"/>
  <c r="AQ1506" i="3"/>
  <c r="AP1545" i="3"/>
  <c r="BJ147" i="4"/>
  <c r="AT152" i="7"/>
  <c r="AP1424" i="3"/>
  <c r="BJ26" i="4"/>
  <c r="AT31" i="7"/>
  <c r="BE1379" i="3"/>
  <c r="AQ1541" i="3"/>
  <c r="AP1415" i="3"/>
  <c r="AP1521" i="3"/>
  <c r="BJ123" i="4"/>
  <c r="AT128" i="7"/>
  <c r="AP1452" i="3"/>
  <c r="BJ54" i="4"/>
  <c r="AT59" i="7"/>
  <c r="AY1385" i="3"/>
  <c r="AQ1487" i="3"/>
  <c r="AY1384" i="3"/>
  <c r="AQ1486" i="3"/>
  <c r="AP1525" i="3"/>
  <c r="BJ127" i="4"/>
  <c r="AT132" i="7"/>
  <c r="BE1391" i="3"/>
  <c r="AQ1553" i="3"/>
  <c r="AP1404" i="3"/>
  <c r="BJ6" i="4"/>
  <c r="AT11" i="7"/>
  <c r="AP1482" i="3"/>
  <c r="BJ84" i="4"/>
  <c r="AT89" i="7"/>
  <c r="AP1785" i="3"/>
  <c r="AP1659" i="3"/>
  <c r="BM32" i="4"/>
  <c r="AW37" i="7"/>
  <c r="AP1698" i="3"/>
  <c r="BM71" i="4"/>
  <c r="AW76" i="7"/>
  <c r="AP1788" i="3"/>
  <c r="BG1614" i="3"/>
  <c r="AQ1796" i="3"/>
  <c r="BG1612" i="3"/>
  <c r="AQ1794" i="3"/>
  <c r="BC1611" i="3"/>
  <c r="AQ1753" i="3"/>
  <c r="BC1609" i="3"/>
  <c r="AQ1751" i="3"/>
  <c r="AY1608" i="3"/>
  <c r="AQ1710" i="3"/>
  <c r="AM911" i="4"/>
  <c r="AP1799" i="3"/>
  <c r="CQ272" i="3"/>
  <c r="CR272" i="3"/>
  <c r="CS252" i="3"/>
  <c r="AP167" i="3"/>
  <c r="AR143" i="4"/>
  <c r="AB148" i="7"/>
  <c r="AP40" i="3"/>
  <c r="AU246" i="3"/>
  <c r="AQ308" i="3"/>
  <c r="AQ237" i="3"/>
  <c r="AQ259" i="3"/>
  <c r="AP576" i="3"/>
  <c r="AP544" i="3"/>
  <c r="AP525" i="3"/>
  <c r="AX43" i="4"/>
  <c r="AH48" i="7"/>
  <c r="AP769" i="3"/>
  <c r="BC705" i="3"/>
  <c r="AQ847" i="3"/>
  <c r="BC694" i="3"/>
  <c r="AQ836" i="3"/>
  <c r="AU940" i="3"/>
  <c r="AQ1002" i="3"/>
  <c r="AU931" i="3"/>
  <c r="AQ993" i="3"/>
  <c r="AP1032" i="3"/>
  <c r="AP1041" i="3"/>
  <c r="AP1119" i="3"/>
  <c r="AQ928" i="3"/>
  <c r="AQ950" i="3"/>
  <c r="AP989" i="3"/>
  <c r="BD49" i="4"/>
  <c r="AN54" i="7"/>
  <c r="AP1035" i="3"/>
  <c r="AP1106" i="3"/>
  <c r="AP983" i="3"/>
  <c r="BD43" i="4"/>
  <c r="AN48" i="7"/>
  <c r="BE1397" i="3"/>
  <c r="AQ1559" i="3"/>
  <c r="BC1394" i="3"/>
  <c r="AQ1536" i="3"/>
  <c r="BA1393" i="3"/>
  <c r="AQ1515" i="3"/>
  <c r="AU1397" i="3"/>
  <c r="AQ1459" i="3"/>
  <c r="AP1592" i="3"/>
  <c r="BA1388" i="3"/>
  <c r="AQ1510" i="3"/>
  <c r="AP1549" i="3"/>
  <c r="BJ151" i="4"/>
  <c r="AT156" i="7"/>
  <c r="AW1385" i="3"/>
  <c r="AQ1467" i="3"/>
  <c r="AP1506" i="3"/>
  <c r="BJ108" i="4"/>
  <c r="AT113" i="7"/>
  <c r="BA1380" i="3"/>
  <c r="AQ1502" i="3"/>
  <c r="AP1541" i="3"/>
  <c r="BJ143" i="4"/>
  <c r="AT148" i="7"/>
  <c r="AU1381" i="3"/>
  <c r="AQ1443" i="3"/>
  <c r="AS1395" i="3"/>
  <c r="AQ1437" i="3"/>
  <c r="BC1388" i="3"/>
  <c r="AQ1530" i="3"/>
  <c r="BC1387" i="3"/>
  <c r="AQ1529" i="3"/>
  <c r="BC1386" i="3"/>
  <c r="AQ1528" i="3"/>
  <c r="AP1487" i="3"/>
  <c r="AP1486" i="3"/>
  <c r="BJ88" i="4"/>
  <c r="AT93" i="7"/>
  <c r="AP1553" i="3"/>
  <c r="BA1627" i="3"/>
  <c r="AQ1749" i="3"/>
  <c r="AU1625" i="3"/>
  <c r="AQ1687" i="3"/>
  <c r="AW1624" i="3"/>
  <c r="AQ1706" i="3"/>
  <c r="BC1623" i="3"/>
  <c r="AQ1765" i="3"/>
  <c r="BE1620" i="3"/>
  <c r="AQ1782" i="3"/>
  <c r="AP1665" i="3"/>
  <c r="BA1622" i="3"/>
  <c r="AQ1744" i="3"/>
  <c r="AW1615" i="3"/>
  <c r="AQ1697" i="3"/>
  <c r="BA1614" i="3"/>
  <c r="AQ1736" i="3"/>
  <c r="BE1613" i="3"/>
  <c r="AQ1775" i="3"/>
  <c r="BI1612" i="3"/>
  <c r="AQ1814" i="3"/>
  <c r="AS1612" i="3"/>
  <c r="AW1611" i="3"/>
  <c r="AQ1693" i="3"/>
  <c r="BA1610" i="3"/>
  <c r="AQ1732" i="3"/>
  <c r="BE1609" i="3"/>
  <c r="AQ1771" i="3"/>
  <c r="BI1608" i="3"/>
  <c r="AQ1810" i="3"/>
  <c r="AS1608" i="3"/>
  <c r="AQ1650" i="3"/>
  <c r="AP1796" i="3"/>
  <c r="AP1794" i="3"/>
  <c r="AP1753" i="3"/>
  <c r="BM126" i="4"/>
  <c r="AW131" i="7"/>
  <c r="AP1751" i="3"/>
  <c r="BM124" i="4"/>
  <c r="AW129" i="7"/>
  <c r="AP1710" i="3"/>
  <c r="BM83" i="4"/>
  <c r="AW88" i="7"/>
  <c r="AM903" i="4"/>
  <c r="AM907" i="4"/>
  <c r="AM1592" i="4"/>
  <c r="CP1155" i="3"/>
  <c r="CL1176" i="3"/>
  <c r="CK1176" i="3"/>
  <c r="CG1165" i="3"/>
  <c r="CH1165" i="3"/>
  <c r="BY1158" i="3"/>
  <c r="BZ1158" i="3"/>
  <c r="BZ1174" i="3"/>
  <c r="BY1174" i="3"/>
  <c r="CL1181" i="3"/>
  <c r="CK1181" i="3"/>
  <c r="BM1649" i="3"/>
  <c r="BN1649" i="3"/>
  <c r="BQ258" i="3"/>
  <c r="AP1639" i="3"/>
  <c r="BM12" i="4"/>
  <c r="AW17" i="7"/>
  <c r="BZ1168" i="3"/>
  <c r="CP1165" i="3"/>
  <c r="AM1600" i="4"/>
  <c r="AM1588" i="4"/>
  <c r="AM913" i="4"/>
  <c r="CL701" i="3"/>
  <c r="CP922" i="3"/>
  <c r="CP1168" i="3"/>
  <c r="CP1152" i="3"/>
  <c r="CX1151" i="3"/>
  <c r="CP929" i="3"/>
  <c r="CH934" i="3"/>
  <c r="BZ931" i="3"/>
  <c r="CH933" i="3"/>
  <c r="CH932" i="3"/>
  <c r="BZ932" i="3"/>
  <c r="CH705" i="3"/>
  <c r="CD708" i="3"/>
  <c r="BZ702" i="3"/>
  <c r="CD694" i="3"/>
  <c r="CL692" i="3"/>
  <c r="CL697" i="3"/>
  <c r="CL693" i="3"/>
  <c r="CD697" i="3"/>
  <c r="CX466" i="3"/>
  <c r="BZ467" i="3"/>
  <c r="BQ1183" i="3"/>
  <c r="BR1183" i="3"/>
  <c r="CT1178" i="3"/>
  <c r="CS1178" i="3"/>
  <c r="CH1152" i="3"/>
  <c r="AP660" i="3"/>
  <c r="BQ262" i="3"/>
  <c r="CX701" i="3"/>
  <c r="BV709" i="3"/>
  <c r="BC709" i="3"/>
  <c r="AQ851" i="3"/>
  <c r="AP730" i="3"/>
  <c r="AP808" i="3"/>
  <c r="AP886" i="3"/>
  <c r="AY703" i="3"/>
  <c r="AQ805" i="3"/>
  <c r="AQ703" i="3"/>
  <c r="AQ725" i="3"/>
  <c r="BG701" i="3"/>
  <c r="AQ883" i="3"/>
  <c r="AY701" i="3"/>
  <c r="AQ803" i="3"/>
  <c r="AU700" i="3"/>
  <c r="AQ762" i="3"/>
  <c r="BG699" i="3"/>
  <c r="AQ881" i="3"/>
  <c r="BC698" i="3"/>
  <c r="AQ840" i="3"/>
  <c r="AU698" i="3"/>
  <c r="AQ760" i="3"/>
  <c r="AQ697" i="3"/>
  <c r="AQ719" i="3"/>
  <c r="BC696" i="3"/>
  <c r="AQ838" i="3"/>
  <c r="AY695" i="3"/>
  <c r="AQ797" i="3"/>
  <c r="AP811" i="3"/>
  <c r="CK704" i="3"/>
  <c r="CR707" i="3"/>
  <c r="CS707" i="3"/>
  <c r="CB701" i="3"/>
  <c r="CC701" i="3"/>
  <c r="CD701" i="3"/>
  <c r="CR699" i="3"/>
  <c r="CS699" i="3"/>
  <c r="CT699" i="3"/>
  <c r="BT698" i="3"/>
  <c r="BU698" i="3"/>
  <c r="CJ696" i="3"/>
  <c r="CK696" i="3"/>
  <c r="CL696" i="3"/>
  <c r="BL695" i="3"/>
  <c r="BM695" i="3"/>
  <c r="CB693" i="3"/>
  <c r="CC693" i="3"/>
  <c r="BG707" i="3"/>
  <c r="AQ889" i="3"/>
  <c r="AU706" i="3"/>
  <c r="AQ768" i="3"/>
  <c r="BC704" i="3"/>
  <c r="AQ846" i="3"/>
  <c r="AP805" i="3"/>
  <c r="AP725" i="3"/>
  <c r="AP883" i="3"/>
  <c r="BG723" i="3"/>
  <c r="AP803" i="3"/>
  <c r="BC723" i="3"/>
  <c r="AP762" i="3"/>
  <c r="BA51" i="4"/>
  <c r="AK56" i="7"/>
  <c r="AP881" i="3"/>
  <c r="AP840" i="3"/>
  <c r="BA129" i="4"/>
  <c r="AK134" i="7"/>
  <c r="AP760" i="3"/>
  <c r="BA49" i="4"/>
  <c r="AK54" i="7"/>
  <c r="AP719" i="3"/>
  <c r="BA8" i="4"/>
  <c r="AK13" i="7"/>
  <c r="AP838" i="3"/>
  <c r="BA127" i="4"/>
  <c r="AK132" i="7"/>
  <c r="AP797" i="3"/>
  <c r="BA86" i="4"/>
  <c r="AK91" i="7"/>
  <c r="AY693" i="3"/>
  <c r="AQ795" i="3"/>
  <c r="AU692" i="3"/>
  <c r="AQ754" i="3"/>
  <c r="BK735" i="3"/>
  <c r="BL735" i="3"/>
  <c r="CA733" i="3"/>
  <c r="CB733" i="3"/>
  <c r="BS730" i="3"/>
  <c r="BT730" i="3"/>
  <c r="CI728" i="3"/>
  <c r="CJ728" i="3"/>
  <c r="CK728" i="3"/>
  <c r="CP709" i="3"/>
  <c r="CP700" i="3"/>
  <c r="BZ703" i="3"/>
  <c r="AY709" i="3"/>
  <c r="AQ811" i="3"/>
  <c r="AP889" i="3"/>
  <c r="AP768" i="3"/>
  <c r="AP846" i="3"/>
  <c r="AQ711" i="3"/>
  <c r="AQ733" i="3"/>
  <c r="AQ695" i="3"/>
  <c r="AQ717" i="3"/>
  <c r="BG693" i="3"/>
  <c r="AQ875" i="3"/>
  <c r="AP795" i="3"/>
  <c r="BA84" i="4"/>
  <c r="AK89" i="7"/>
  <c r="BV702" i="3"/>
  <c r="CD1180" i="3"/>
  <c r="CC1180" i="3"/>
  <c r="CP1186" i="3"/>
  <c r="CO1186" i="3"/>
  <c r="CP1184" i="3"/>
  <c r="CO1184" i="3"/>
  <c r="BU1188" i="3"/>
  <c r="BV1188" i="3"/>
  <c r="BU1176" i="3"/>
  <c r="BV1176" i="3"/>
  <c r="BN1192" i="3"/>
  <c r="BM1192" i="3"/>
  <c r="BR1155" i="3"/>
  <c r="BR1156" i="3"/>
  <c r="CH1155" i="3"/>
  <c r="CL1626" i="3"/>
  <c r="CK1397" i="3"/>
  <c r="BN1418" i="3"/>
  <c r="BM1418" i="3"/>
  <c r="CL1413" i="3"/>
  <c r="CK1413" i="3"/>
  <c r="CS1412" i="3"/>
  <c r="CT1412" i="3"/>
  <c r="BM1191" i="3"/>
  <c r="BN1191" i="3"/>
  <c r="BZ1187" i="3"/>
  <c r="BY1187" i="3"/>
  <c r="CK1191" i="3"/>
  <c r="CL1191" i="3"/>
  <c r="BU1186" i="3"/>
  <c r="BV1186" i="3"/>
  <c r="CW1191" i="3"/>
  <c r="CX1191" i="3"/>
  <c r="BQ1185" i="3"/>
  <c r="BR1185" i="3"/>
  <c r="CS1192" i="3"/>
  <c r="CT1192" i="3"/>
  <c r="BN1180" i="3"/>
  <c r="BM1180" i="3"/>
  <c r="CG1183" i="3"/>
  <c r="CH1183" i="3"/>
  <c r="BV1181" i="3"/>
  <c r="BU1181" i="3"/>
  <c r="CS1176" i="3"/>
  <c r="CT1176" i="3"/>
  <c r="CP1153" i="3"/>
  <c r="BV1395" i="3"/>
  <c r="CX1156" i="3"/>
  <c r="BQ923" i="3"/>
  <c r="BR1152" i="3"/>
  <c r="CX1157" i="3"/>
  <c r="BR1151" i="3"/>
  <c r="BR925" i="3"/>
  <c r="CX930" i="3"/>
  <c r="CH700" i="3"/>
  <c r="CH921" i="3"/>
  <c r="BY708" i="3"/>
  <c r="BZ708" i="3"/>
  <c r="BY701" i="3"/>
  <c r="BZ701" i="3"/>
  <c r="CX929" i="3"/>
  <c r="CG468" i="3"/>
  <c r="CH468" i="3"/>
  <c r="BN706" i="3"/>
  <c r="BV695" i="3"/>
  <c r="CL704" i="3"/>
  <c r="CX697" i="3"/>
  <c r="CP696" i="3"/>
  <c r="CO470" i="3"/>
  <c r="CP470" i="3"/>
  <c r="CD479" i="3"/>
  <c r="CD478" i="3"/>
  <c r="CT477" i="3"/>
  <c r="CP463" i="3"/>
  <c r="CL478" i="3"/>
  <c r="CL472" i="3"/>
  <c r="CJ241" i="3"/>
  <c r="CK241" i="3"/>
  <c r="CR239" i="3"/>
  <c r="CS239" i="3"/>
  <c r="CB237" i="3"/>
  <c r="CC237" i="3"/>
  <c r="AP394" i="3"/>
  <c r="AP308" i="3"/>
  <c r="AQ238" i="3"/>
  <c r="AQ260" i="3"/>
  <c r="AP259" i="3"/>
  <c r="AU6" i="4"/>
  <c r="AE11" i="7"/>
  <c r="K169" i="7"/>
  <c r="AP377" i="3"/>
  <c r="AU124" i="4"/>
  <c r="AE129" i="7"/>
  <c r="K259" i="7"/>
  <c r="CI276" i="3"/>
  <c r="CJ276" i="3"/>
  <c r="CI265" i="3"/>
  <c r="CJ265" i="3"/>
  <c r="CA261" i="3"/>
  <c r="CB261" i="3"/>
  <c r="CH480" i="3"/>
  <c r="BZ474" i="3"/>
  <c r="CD472" i="3"/>
  <c r="CT467" i="3"/>
  <c r="BL248" i="3"/>
  <c r="BL243" i="3"/>
  <c r="BM243" i="3"/>
  <c r="CB241" i="3"/>
  <c r="CC241" i="3"/>
  <c r="BL239" i="3"/>
  <c r="BM239" i="3"/>
  <c r="CR236" i="3"/>
  <c r="CS236" i="3"/>
  <c r="BQ246" i="3"/>
  <c r="BQ243" i="3"/>
  <c r="BR472" i="3"/>
  <c r="BQ241" i="3"/>
  <c r="BQ239" i="3"/>
  <c r="BQ237" i="3"/>
  <c r="BR466" i="3"/>
  <c r="AQ242" i="3"/>
  <c r="AQ264" i="3"/>
  <c r="BC241" i="3"/>
  <c r="AQ383" i="3"/>
  <c r="BG240" i="3"/>
  <c r="AQ422" i="3"/>
  <c r="AY239" i="3"/>
  <c r="AQ341" i="3"/>
  <c r="AY237" i="3"/>
  <c r="AQ339" i="3"/>
  <c r="AU235" i="3"/>
  <c r="AQ297" i="3"/>
  <c r="AY234" i="3"/>
  <c r="AQ336" i="3"/>
  <c r="AP426" i="3"/>
  <c r="BS274" i="3"/>
  <c r="BT274" i="3"/>
  <c r="CQ268" i="3"/>
  <c r="CR268" i="3"/>
  <c r="BT235" i="3"/>
  <c r="BU235" i="3"/>
  <c r="CX480" i="3"/>
  <c r="BR480" i="3"/>
  <c r="BR474" i="3"/>
  <c r="CT470" i="3"/>
  <c r="CR246" i="3"/>
  <c r="CS246" i="3"/>
  <c r="BL244" i="3"/>
  <c r="BM244" i="3"/>
  <c r="CB242" i="3"/>
  <c r="CC242" i="3"/>
  <c r="CB238" i="3"/>
  <c r="CC238" i="3"/>
  <c r="CP480" i="3"/>
  <c r="BC250" i="3"/>
  <c r="AU250" i="3"/>
  <c r="AQ312" i="3"/>
  <c r="BC243" i="3"/>
  <c r="AU243" i="3"/>
  <c r="AQ305" i="3"/>
  <c r="AQ249" i="3"/>
  <c r="AQ271" i="3"/>
  <c r="BC248" i="3"/>
  <c r="BG239" i="3"/>
  <c r="AQ421" i="3"/>
  <c r="AP392" i="3"/>
  <c r="AP312" i="3"/>
  <c r="AP385" i="3"/>
  <c r="BE265" i="3"/>
  <c r="AP305" i="3"/>
  <c r="AP264" i="3"/>
  <c r="AP383" i="3"/>
  <c r="AP422" i="3"/>
  <c r="BG262" i="3"/>
  <c r="AP341" i="3"/>
  <c r="AP339" i="3"/>
  <c r="AU86" i="4"/>
  <c r="AE91" i="7"/>
  <c r="AP297" i="3"/>
  <c r="AU44" i="4"/>
  <c r="AE49" i="7"/>
  <c r="AP336" i="3"/>
  <c r="AU83" i="4"/>
  <c r="AE88" i="7"/>
  <c r="BS267" i="3"/>
  <c r="BT267" i="3"/>
  <c r="CQ263" i="3"/>
  <c r="CR263" i="3"/>
  <c r="BU250" i="3"/>
  <c r="CS244" i="3"/>
  <c r="BZ480" i="3"/>
  <c r="CL471" i="3"/>
  <c r="CB246" i="3"/>
  <c r="CC246" i="3"/>
  <c r="CR243" i="3"/>
  <c r="CS243" i="3"/>
  <c r="BL240" i="3"/>
  <c r="CR235" i="3"/>
  <c r="CS235" i="3"/>
  <c r="BQ248" i="3"/>
  <c r="BQ244" i="3"/>
  <c r="BQ242" i="3"/>
  <c r="BR471" i="3"/>
  <c r="BQ240" i="3"/>
  <c r="BR469" i="3"/>
  <c r="BQ238" i="3"/>
  <c r="BQ236" i="3"/>
  <c r="BR465" i="3"/>
  <c r="BQ235" i="3"/>
  <c r="BQ234" i="3"/>
  <c r="CH709" i="3"/>
  <c r="CH702" i="3"/>
  <c r="CP710" i="3"/>
  <c r="CP707" i="3"/>
  <c r="CP705" i="3"/>
  <c r="BZ929" i="3"/>
  <c r="CX936" i="3"/>
  <c r="BY925" i="3"/>
  <c r="BZ1154" i="3"/>
  <c r="CL1190" i="3"/>
  <c r="CK1190" i="3"/>
  <c r="BN1189" i="3"/>
  <c r="BM1189" i="3"/>
  <c r="CC1185" i="3"/>
  <c r="CD1185" i="3"/>
  <c r="BN1182" i="3"/>
  <c r="BM1182" i="3"/>
  <c r="CS1180" i="3"/>
  <c r="CT1180" i="3"/>
  <c r="CK1179" i="3"/>
  <c r="CL1179" i="3"/>
  <c r="BV1178" i="3"/>
  <c r="BU1178" i="3"/>
  <c r="CL1193" i="3"/>
  <c r="CK1193" i="3"/>
  <c r="BU1177" i="3"/>
  <c r="BV1177" i="3"/>
  <c r="CW1190" i="3"/>
  <c r="CX1190" i="3"/>
  <c r="BQ1189" i="3"/>
  <c r="BR1189" i="3"/>
  <c r="BR1188" i="3"/>
  <c r="BQ1188" i="3"/>
  <c r="BR1186" i="3"/>
  <c r="BQ1186" i="3"/>
  <c r="CX1183" i="3"/>
  <c r="CW1183" i="3"/>
  <c r="CO1182" i="3"/>
  <c r="CP1182" i="3"/>
  <c r="CC1189" i="3"/>
  <c r="CD1189" i="3"/>
  <c r="CS1185" i="3"/>
  <c r="CT1185" i="3"/>
  <c r="BU1179" i="3"/>
  <c r="BV1179" i="3"/>
  <c r="CS1177" i="3"/>
  <c r="CT1177" i="3"/>
  <c r="CH1174" i="3"/>
  <c r="CG1174" i="3"/>
  <c r="BN1190" i="3"/>
  <c r="BM1190" i="3"/>
  <c r="CC1188" i="3"/>
  <c r="CD1188" i="3"/>
  <c r="CH1190" i="3"/>
  <c r="CG1190" i="3"/>
  <c r="CO1188" i="3"/>
  <c r="CP1188" i="3"/>
  <c r="CG1185" i="3"/>
  <c r="CH1185" i="3"/>
  <c r="BZ1184" i="3"/>
  <c r="BY1184" i="3"/>
  <c r="BZ1157" i="3"/>
  <c r="CP1156" i="3"/>
  <c r="CX1153" i="3"/>
  <c r="BZ1155" i="3"/>
  <c r="BZ1153" i="3"/>
  <c r="CD1414" i="3"/>
  <c r="CC1414" i="3"/>
  <c r="CL1409" i="3"/>
  <c r="CK1409" i="3"/>
  <c r="BY1403" i="3"/>
  <c r="BZ1403" i="3"/>
  <c r="BN1388" i="3"/>
  <c r="BN1635" i="3"/>
  <c r="BM1635" i="3"/>
  <c r="AP1719" i="3"/>
  <c r="AW1626" i="3"/>
  <c r="AQ1708" i="3"/>
  <c r="CR1621" i="3"/>
  <c r="CS1621" i="3"/>
  <c r="BX1619" i="3"/>
  <c r="BY1619" i="3"/>
  <c r="CB1618" i="3"/>
  <c r="CC1618" i="3"/>
  <c r="BX1617" i="3"/>
  <c r="BY1617" i="3"/>
  <c r="BT1627" i="3"/>
  <c r="BU1627" i="3"/>
  <c r="CF1625" i="3"/>
  <c r="CG1625" i="3"/>
  <c r="CH1625" i="3"/>
  <c r="CV1621" i="3"/>
  <c r="CW1621" i="3"/>
  <c r="BP1621" i="3"/>
  <c r="BQ1621" i="3"/>
  <c r="BT1619" i="3"/>
  <c r="BU1619" i="3"/>
  <c r="CF1618" i="3"/>
  <c r="CG1618" i="3"/>
  <c r="CN1627" i="3"/>
  <c r="CO1627" i="3"/>
  <c r="CN1398" i="3"/>
  <c r="CO1398" i="3"/>
  <c r="CP1627" i="3"/>
  <c r="BX1626" i="3"/>
  <c r="BY1626" i="3"/>
  <c r="BZ1626" i="3"/>
  <c r="BX1624" i="3"/>
  <c r="BY1624" i="3"/>
  <c r="BZ1624" i="3"/>
  <c r="CN1623" i="3"/>
  <c r="CO1623" i="3"/>
  <c r="CP1623" i="3"/>
  <c r="BP1623" i="3"/>
  <c r="BQ1623" i="3"/>
  <c r="BR1623" i="3"/>
  <c r="BT1625" i="3"/>
  <c r="BU1625" i="3"/>
  <c r="CJ1623" i="3"/>
  <c r="CK1623" i="3"/>
  <c r="BL1622" i="3"/>
  <c r="BM1622" i="3"/>
  <c r="CR1617" i="3"/>
  <c r="CS1617" i="3"/>
  <c r="BT1616" i="3"/>
  <c r="BU1616" i="3"/>
  <c r="CR1614" i="3"/>
  <c r="CS1614" i="3"/>
  <c r="CR1613" i="3"/>
  <c r="CS1613" i="3"/>
  <c r="CR1612" i="3"/>
  <c r="CS1612" i="3"/>
  <c r="CJ1611" i="3"/>
  <c r="CK1611" i="3"/>
  <c r="CJ1610" i="3"/>
  <c r="CK1610" i="3"/>
  <c r="CJ1609" i="3"/>
  <c r="CK1609" i="3"/>
  <c r="CB1608" i="3"/>
  <c r="CC1608" i="3"/>
  <c r="CF1622" i="3"/>
  <c r="CG1622" i="3"/>
  <c r="CH1622" i="3"/>
  <c r="CN1620" i="3"/>
  <c r="CO1620" i="3"/>
  <c r="BP1617" i="3"/>
  <c r="BQ1617" i="3"/>
  <c r="BX1616" i="3"/>
  <c r="BY1616" i="3"/>
  <c r="BX1615" i="3"/>
  <c r="BY1615" i="3"/>
  <c r="CF1614" i="3"/>
  <c r="CG1614" i="3"/>
  <c r="CN1613" i="3"/>
  <c r="CO1613" i="3"/>
  <c r="BP1612" i="3"/>
  <c r="BQ1612" i="3"/>
  <c r="CF1610" i="3"/>
  <c r="CG1610" i="3"/>
  <c r="CV1608" i="3"/>
  <c r="CW1608" i="3"/>
  <c r="CR1624" i="3"/>
  <c r="CS1624" i="3"/>
  <c r="CB1615" i="3"/>
  <c r="CC1615" i="3"/>
  <c r="BT1614" i="3"/>
  <c r="BU1614" i="3"/>
  <c r="CJ1621" i="3"/>
  <c r="CK1621" i="3"/>
  <c r="CV1619" i="3"/>
  <c r="CW1619" i="3"/>
  <c r="BP1619" i="3"/>
  <c r="BQ1619" i="3"/>
  <c r="BT1618" i="3"/>
  <c r="BU1618" i="3"/>
  <c r="CV1617" i="3"/>
  <c r="CW1617" i="3"/>
  <c r="CR1627" i="3"/>
  <c r="CS1627" i="3"/>
  <c r="BL1627" i="3"/>
  <c r="BM1627" i="3"/>
  <c r="BX1625" i="3"/>
  <c r="BY1625" i="3"/>
  <c r="BZ1625" i="3"/>
  <c r="CN1621" i="3"/>
  <c r="CO1621" i="3"/>
  <c r="CR1619" i="3"/>
  <c r="CS1619" i="3"/>
  <c r="BL1619" i="3"/>
  <c r="BM1619" i="3"/>
  <c r="BN1619" i="3"/>
  <c r="BX1618" i="3"/>
  <c r="BY1618" i="3"/>
  <c r="CF1627" i="3"/>
  <c r="CG1627" i="3"/>
  <c r="CF1398" i="3"/>
  <c r="CG1398" i="3"/>
  <c r="CH1627" i="3"/>
  <c r="CV1626" i="3"/>
  <c r="CW1626" i="3"/>
  <c r="CX1626" i="3"/>
  <c r="BP1626" i="3"/>
  <c r="BQ1626" i="3"/>
  <c r="BR1626" i="3"/>
  <c r="CV1624" i="3"/>
  <c r="CW1624" i="3"/>
  <c r="CX1624" i="3"/>
  <c r="CR1626" i="3"/>
  <c r="CS1626" i="3"/>
  <c r="CB1626" i="3"/>
  <c r="CC1626" i="3"/>
  <c r="CV1622" i="3"/>
  <c r="CW1622" i="3"/>
  <c r="CX1622" i="3"/>
  <c r="CJ1624" i="3"/>
  <c r="BT1623" i="3"/>
  <c r="BU1623" i="3"/>
  <c r="CR1620" i="3"/>
  <c r="CS1620" i="3"/>
  <c r="CT1620" i="3"/>
  <c r="CB1617" i="3"/>
  <c r="CC1617" i="3"/>
  <c r="CR1615" i="3"/>
  <c r="CS1615" i="3"/>
  <c r="CJ1614" i="3"/>
  <c r="CK1614" i="3"/>
  <c r="CJ1613" i="3"/>
  <c r="CK1613" i="3"/>
  <c r="CB1612" i="3"/>
  <c r="CC1612" i="3"/>
  <c r="CB1611" i="3"/>
  <c r="CC1611" i="3"/>
  <c r="CB1610" i="3"/>
  <c r="CC1610" i="3"/>
  <c r="BT1609" i="3"/>
  <c r="BU1609" i="3"/>
  <c r="BT1608" i="3"/>
  <c r="BU1608" i="3"/>
  <c r="BX1622" i="3"/>
  <c r="BY1622" i="3"/>
  <c r="BZ1622" i="3"/>
  <c r="CF1620" i="3"/>
  <c r="CG1620" i="3"/>
  <c r="CV1616" i="3"/>
  <c r="CW1616" i="3"/>
  <c r="BP1616" i="3"/>
  <c r="BQ1616" i="3"/>
  <c r="BP1615" i="3"/>
  <c r="BQ1615" i="3"/>
  <c r="BX1614" i="3"/>
  <c r="BY1614" i="3"/>
  <c r="CN1612" i="3"/>
  <c r="CO1612" i="3"/>
  <c r="BP1611" i="3"/>
  <c r="BQ1611" i="3"/>
  <c r="CF1609" i="3"/>
  <c r="CG1609" i="3"/>
  <c r="CQ1648" i="3"/>
  <c r="CR1648" i="3"/>
  <c r="CA1639" i="3"/>
  <c r="CB1639" i="3"/>
  <c r="BS1638" i="3"/>
  <c r="BT1638" i="3"/>
  <c r="CN1619" i="3"/>
  <c r="CO1619" i="3"/>
  <c r="CR1618" i="3"/>
  <c r="CS1618" i="3"/>
  <c r="BL1618" i="3"/>
  <c r="BM1618" i="3"/>
  <c r="CN1617" i="3"/>
  <c r="CO1617" i="3"/>
  <c r="CJ1627" i="3"/>
  <c r="CK1627" i="3"/>
  <c r="CL1627" i="3"/>
  <c r="CV1625" i="3"/>
  <c r="CW1625" i="3"/>
  <c r="CX1625" i="3"/>
  <c r="BP1625" i="3"/>
  <c r="BQ1625" i="3"/>
  <c r="BR1625" i="3"/>
  <c r="CF1621" i="3"/>
  <c r="CG1621" i="3"/>
  <c r="CJ1619" i="3"/>
  <c r="CK1619" i="3"/>
  <c r="CV1618" i="3"/>
  <c r="CW1618" i="3"/>
  <c r="BP1618" i="3"/>
  <c r="BQ1618" i="3"/>
  <c r="BX1627" i="3"/>
  <c r="BY1627" i="3"/>
  <c r="BX1398" i="3"/>
  <c r="BY1398" i="3"/>
  <c r="BZ1627" i="3"/>
  <c r="CN1626" i="3"/>
  <c r="CO1626" i="3"/>
  <c r="CP1626" i="3"/>
  <c r="CN1624" i="3"/>
  <c r="CO1624" i="3"/>
  <c r="CP1624" i="3"/>
  <c r="BP1624" i="3"/>
  <c r="BQ1624" i="3"/>
  <c r="BR1624" i="3"/>
  <c r="CF1623" i="3"/>
  <c r="CG1623" i="3"/>
  <c r="CH1623" i="3"/>
  <c r="BL1626" i="3"/>
  <c r="CR1622" i="3"/>
  <c r="CS1622" i="3"/>
  <c r="CB1620" i="3"/>
  <c r="CC1620" i="3"/>
  <c r="BL1617" i="3"/>
  <c r="CJ1615" i="3"/>
  <c r="CK1615" i="3"/>
  <c r="CB1614" i="3"/>
  <c r="CC1614" i="3"/>
  <c r="BT1613" i="3"/>
  <c r="BU1613" i="3"/>
  <c r="BT1612" i="3"/>
  <c r="BU1612" i="3"/>
  <c r="BT1611" i="3"/>
  <c r="BU1611" i="3"/>
  <c r="BL1610" i="3"/>
  <c r="BM1610" i="3"/>
  <c r="BL1609" i="3"/>
  <c r="BM1609" i="3"/>
  <c r="BL1608" i="3"/>
  <c r="BM1608" i="3"/>
  <c r="BP1622" i="3"/>
  <c r="BQ1622" i="3"/>
  <c r="BR1622" i="3"/>
  <c r="BX1620" i="3"/>
  <c r="BY1620" i="3"/>
  <c r="CN1616" i="3"/>
  <c r="CO1616" i="3"/>
  <c r="CV1615" i="3"/>
  <c r="CW1615" i="3"/>
  <c r="CV1614" i="3"/>
  <c r="CW1614" i="3"/>
  <c r="BP1614" i="3"/>
  <c r="BQ1614" i="3"/>
  <c r="BX1613" i="3"/>
  <c r="BY1613" i="3"/>
  <c r="CF1612" i="3"/>
  <c r="CG1612" i="3"/>
  <c r="CV1610" i="3"/>
  <c r="CW1610" i="3"/>
  <c r="BP1610" i="3"/>
  <c r="BQ1610" i="3"/>
  <c r="BX1609" i="3"/>
  <c r="BY1609" i="3"/>
  <c r="CF1608" i="3"/>
  <c r="CG1608" i="3"/>
  <c r="BR1608" i="3"/>
  <c r="BL1625" i="3"/>
  <c r="BM1625" i="3"/>
  <c r="BL1611" i="3"/>
  <c r="BM1611" i="3"/>
  <c r="BT1621" i="3"/>
  <c r="BU1621" i="3"/>
  <c r="CF1619" i="3"/>
  <c r="CG1619" i="3"/>
  <c r="CJ1618" i="3"/>
  <c r="CK1618" i="3"/>
  <c r="CF1617" i="3"/>
  <c r="CG1617" i="3"/>
  <c r="CB1627" i="3"/>
  <c r="CC1627" i="3"/>
  <c r="CN1625" i="3"/>
  <c r="CO1625" i="3"/>
  <c r="CP1625" i="3"/>
  <c r="BX1621" i="3"/>
  <c r="BY1621" i="3"/>
  <c r="CB1619" i="3"/>
  <c r="CC1619" i="3"/>
  <c r="CN1618" i="3"/>
  <c r="CO1618" i="3"/>
  <c r="CP1618" i="3"/>
  <c r="BP1627" i="3"/>
  <c r="BQ1627" i="3"/>
  <c r="CF1626" i="3"/>
  <c r="CG1626" i="3"/>
  <c r="CH1626" i="3"/>
  <c r="CF1624" i="3"/>
  <c r="CG1624" i="3"/>
  <c r="CH1624" i="3"/>
  <c r="CV1623" i="3"/>
  <c r="CW1623" i="3"/>
  <c r="CX1623" i="3"/>
  <c r="BX1623" i="3"/>
  <c r="BY1623" i="3"/>
  <c r="CJ1625" i="3"/>
  <c r="CK1625" i="3"/>
  <c r="BL1624" i="3"/>
  <c r="BM1624" i="3"/>
  <c r="CB1622" i="3"/>
  <c r="CC1622" i="3"/>
  <c r="BL1620" i="3"/>
  <c r="BM1620" i="3"/>
  <c r="CJ1616" i="3"/>
  <c r="CK1616" i="3"/>
  <c r="BT1615" i="3"/>
  <c r="BU1615" i="3"/>
  <c r="BL1614" i="3"/>
  <c r="BM1614" i="3"/>
  <c r="BL1613" i="3"/>
  <c r="BM1613" i="3"/>
  <c r="BL1612" i="3"/>
  <c r="BM1612" i="3"/>
  <c r="CR1610" i="3"/>
  <c r="CS1610" i="3"/>
  <c r="CR1609" i="3"/>
  <c r="CS1609" i="3"/>
  <c r="CR1608" i="3"/>
  <c r="CS1608" i="3"/>
  <c r="CN1622" i="3"/>
  <c r="CO1622" i="3"/>
  <c r="CP1622" i="3"/>
  <c r="CV1620" i="3"/>
  <c r="CW1620" i="3"/>
  <c r="BP1620" i="3"/>
  <c r="BQ1620" i="3"/>
  <c r="CF1616" i="3"/>
  <c r="CG1616" i="3"/>
  <c r="CF1615" i="3"/>
  <c r="CG1615" i="3"/>
  <c r="CN1614" i="3"/>
  <c r="CO1614" i="3"/>
  <c r="CV1613" i="3"/>
  <c r="CW1613" i="3"/>
  <c r="BP1613" i="3"/>
  <c r="BQ1613" i="3"/>
  <c r="BR1613" i="3"/>
  <c r="BX1612" i="3"/>
  <c r="BY1612" i="3"/>
  <c r="CF1611" i="3"/>
  <c r="CG1611" i="3"/>
  <c r="CN1610" i="3"/>
  <c r="CO1610" i="3"/>
  <c r="CV1609" i="3"/>
  <c r="CW1609" i="3"/>
  <c r="BP1609" i="3"/>
  <c r="BQ1609" i="3"/>
  <c r="BX1608" i="3"/>
  <c r="BY1608" i="3"/>
  <c r="CN1396" i="3"/>
  <c r="CO1396" i="3"/>
  <c r="CB1392" i="3"/>
  <c r="CR1396" i="3"/>
  <c r="CS1396" i="3"/>
  <c r="CT1396" i="3"/>
  <c r="CT1625" i="3"/>
  <c r="BL1396" i="3"/>
  <c r="BM1396" i="3"/>
  <c r="CV1392" i="3"/>
  <c r="CW1392" i="3"/>
  <c r="BP1392" i="3"/>
  <c r="BQ1392" i="3"/>
  <c r="CT1394" i="3"/>
  <c r="CT1623" i="3"/>
  <c r="CV1398" i="3"/>
  <c r="CW1398" i="3"/>
  <c r="BP1398" i="3"/>
  <c r="BQ1398" i="3"/>
  <c r="BX1397" i="3"/>
  <c r="BY1397" i="3"/>
  <c r="CF1395" i="3"/>
  <c r="CG1395" i="3"/>
  <c r="CN1394" i="3"/>
  <c r="CO1394" i="3"/>
  <c r="CV1393" i="3"/>
  <c r="CW1393" i="3"/>
  <c r="BP1393" i="3"/>
  <c r="BQ1393" i="3"/>
  <c r="BX1391" i="3"/>
  <c r="BY1391" i="3"/>
  <c r="CF1390" i="3"/>
  <c r="CG1390" i="3"/>
  <c r="CN1389" i="3"/>
  <c r="CO1389" i="3"/>
  <c r="CV1388" i="3"/>
  <c r="CW1388" i="3"/>
  <c r="BP1388" i="3"/>
  <c r="BX1387" i="3"/>
  <c r="BY1387" i="3"/>
  <c r="BL1398" i="3"/>
  <c r="BM1398" i="3"/>
  <c r="CB1395" i="3"/>
  <c r="CC1395" i="3"/>
  <c r="CR1393" i="3"/>
  <c r="CS1393" i="3"/>
  <c r="BT1391" i="3"/>
  <c r="BU1391" i="3"/>
  <c r="CB1389" i="3"/>
  <c r="CC1389" i="3"/>
  <c r="BT1388" i="3"/>
  <c r="BL1387" i="3"/>
  <c r="BL1386" i="3"/>
  <c r="BM1386" i="3"/>
  <c r="BL1385" i="3"/>
  <c r="BM1385" i="3"/>
  <c r="BL1384" i="3"/>
  <c r="BM1384" i="3"/>
  <c r="BT1383" i="3"/>
  <c r="BU1383" i="3"/>
  <c r="CB1382" i="3"/>
  <c r="CC1382" i="3"/>
  <c r="CJ1381" i="3"/>
  <c r="CK1381" i="3"/>
  <c r="CR1380" i="3"/>
  <c r="CS1380" i="3"/>
  <c r="BL1380" i="3"/>
  <c r="BT1379" i="3"/>
  <c r="BU1379" i="3"/>
  <c r="BV1379" i="3"/>
  <c r="CF1386" i="3"/>
  <c r="CG1386" i="3"/>
  <c r="CN1385" i="3"/>
  <c r="CO1385" i="3"/>
  <c r="CV1384" i="3"/>
  <c r="CW1384" i="3"/>
  <c r="BX1383" i="3"/>
  <c r="BY1383" i="3"/>
  <c r="CF1382" i="3"/>
  <c r="CG1382" i="3"/>
  <c r="CN1381" i="3"/>
  <c r="CO1381" i="3"/>
  <c r="CP1381" i="3"/>
  <c r="CV1380" i="3"/>
  <c r="CW1380" i="3"/>
  <c r="BP1380" i="3"/>
  <c r="BQ1380" i="3"/>
  <c r="BT1398" i="3"/>
  <c r="BU1398" i="3"/>
  <c r="CR1397" i="3"/>
  <c r="CS1397" i="3"/>
  <c r="BT1393" i="3"/>
  <c r="BU1393" i="3"/>
  <c r="BT1387" i="3"/>
  <c r="AY1389" i="3"/>
  <c r="AQ1491" i="3"/>
  <c r="AU1388" i="3"/>
  <c r="AQ1450" i="3"/>
  <c r="AQ1387" i="3"/>
  <c r="AQ1409" i="3"/>
  <c r="AQ1385" i="3"/>
  <c r="AQ1407" i="3"/>
  <c r="AW1391" i="3"/>
  <c r="AQ1473" i="3"/>
  <c r="BG1380" i="3"/>
  <c r="AQ1562" i="3"/>
  <c r="AQ1380" i="3"/>
  <c r="AQ1402" i="3"/>
  <c r="BD1420" i="3"/>
  <c r="AP1556" i="3"/>
  <c r="BF1416" i="3"/>
  <c r="CV1397" i="3"/>
  <c r="CW1397" i="3"/>
  <c r="BP1397" i="3"/>
  <c r="BQ1397" i="3"/>
  <c r="BR1397" i="3"/>
  <c r="BX1395" i="3"/>
  <c r="BY1395" i="3"/>
  <c r="CF1394" i="3"/>
  <c r="CN1393" i="3"/>
  <c r="CO1393" i="3"/>
  <c r="CV1391" i="3"/>
  <c r="CW1391" i="3"/>
  <c r="BP1391" i="3"/>
  <c r="BQ1391" i="3"/>
  <c r="BX1390" i="3"/>
  <c r="BY1390" i="3"/>
  <c r="CF1389" i="3"/>
  <c r="CG1389" i="3"/>
  <c r="CN1388" i="3"/>
  <c r="CO1388" i="3"/>
  <c r="CV1387" i="3"/>
  <c r="CW1387" i="3"/>
  <c r="BP1387" i="3"/>
  <c r="BQ1387" i="3"/>
  <c r="BR1387" i="3"/>
  <c r="CB1397" i="3"/>
  <c r="CC1397" i="3"/>
  <c r="BL1395" i="3"/>
  <c r="BM1395" i="3"/>
  <c r="CB1393" i="3"/>
  <c r="CC1393" i="3"/>
  <c r="CJ1390" i="3"/>
  <c r="CK1390" i="3"/>
  <c r="BL1389" i="3"/>
  <c r="BM1389" i="3"/>
  <c r="CR1387" i="3"/>
  <c r="CR1386" i="3"/>
  <c r="CS1386" i="3"/>
  <c r="CR1385" i="3"/>
  <c r="CS1385" i="3"/>
  <c r="CJ1384" i="3"/>
  <c r="CK1384" i="3"/>
  <c r="CR1383" i="3"/>
  <c r="CS1383" i="3"/>
  <c r="BL1383" i="3"/>
  <c r="BM1383" i="3"/>
  <c r="BN1383" i="3"/>
  <c r="BT1382" i="3"/>
  <c r="BU1382" i="3"/>
  <c r="CB1381" i="3"/>
  <c r="CC1381" i="3"/>
  <c r="CJ1380" i="3"/>
  <c r="CK1380" i="3"/>
  <c r="CR1379" i="3"/>
  <c r="CS1379" i="3"/>
  <c r="BL1379" i="3"/>
  <c r="BM1379" i="3"/>
  <c r="BX1386" i="3"/>
  <c r="BY1386" i="3"/>
  <c r="CF1385" i="3"/>
  <c r="CG1385" i="3"/>
  <c r="CN1384" i="3"/>
  <c r="CO1384" i="3"/>
  <c r="CV1383" i="3"/>
  <c r="CW1383" i="3"/>
  <c r="CX1612" i="3"/>
  <c r="BP1383" i="3"/>
  <c r="BQ1383" i="3"/>
  <c r="BR1383" i="3"/>
  <c r="BX1382" i="3"/>
  <c r="CF1381" i="3"/>
  <c r="CG1381" i="3"/>
  <c r="CN1380" i="3"/>
  <c r="CO1380" i="3"/>
  <c r="CP1380" i="3"/>
  <c r="CV1379" i="3"/>
  <c r="CW1379" i="3"/>
  <c r="BS1422" i="3"/>
  <c r="BT1422" i="3"/>
  <c r="BL1394" i="3"/>
  <c r="BM1394" i="3"/>
  <c r="CB1390" i="3"/>
  <c r="CC1390" i="3"/>
  <c r="CJ1385" i="3"/>
  <c r="CK1385" i="3"/>
  <c r="CC1394" i="3"/>
  <c r="CD1623" i="3"/>
  <c r="BV1624" i="3"/>
  <c r="CQ1421" i="3"/>
  <c r="CR1421" i="3"/>
  <c r="BS1417" i="3"/>
  <c r="BT1417" i="3"/>
  <c r="BS1411" i="3"/>
  <c r="BT1411" i="3"/>
  <c r="CF1396" i="3"/>
  <c r="CG1396" i="3"/>
  <c r="BT1392" i="3"/>
  <c r="BU1392" i="3"/>
  <c r="CB1396" i="3"/>
  <c r="CC1396" i="3"/>
  <c r="CF1392" i="3"/>
  <c r="CG1392" i="3"/>
  <c r="AS1398" i="3"/>
  <c r="AQ1440" i="3"/>
  <c r="BX1396" i="3"/>
  <c r="CR1392" i="3"/>
  <c r="CS1392" i="3"/>
  <c r="BL1392" i="3"/>
  <c r="BM1392" i="3"/>
  <c r="BN1621" i="3"/>
  <c r="AP1497" i="3"/>
  <c r="AP1575" i="3"/>
  <c r="AP1453" i="3"/>
  <c r="BJ55" i="4"/>
  <c r="AT60" i="7"/>
  <c r="AP1441" i="3"/>
  <c r="BJ43" i="4"/>
  <c r="AT48" i="7"/>
  <c r="AP1491" i="3"/>
  <c r="BJ93" i="4"/>
  <c r="AT98" i="7"/>
  <c r="AP1450" i="3"/>
  <c r="BJ52" i="4"/>
  <c r="AT57" i="7"/>
  <c r="AP1409" i="3"/>
  <c r="BJ11" i="4"/>
  <c r="AT16" i="7"/>
  <c r="AP1407" i="3"/>
  <c r="BJ9" i="4"/>
  <c r="AT14" i="7"/>
  <c r="AP1473" i="3"/>
  <c r="BJ75" i="4"/>
  <c r="AT80" i="7"/>
  <c r="AP1562" i="3"/>
  <c r="AP1402" i="3"/>
  <c r="BJ4" i="4"/>
  <c r="AT9" i="7"/>
  <c r="CN1397" i="3"/>
  <c r="CV1395" i="3"/>
  <c r="CW1395" i="3"/>
  <c r="CX1395" i="3"/>
  <c r="BP1395" i="3"/>
  <c r="BQ1395" i="3"/>
  <c r="BX1394" i="3"/>
  <c r="BY1394" i="3"/>
  <c r="BZ1394" i="3"/>
  <c r="CF1393" i="3"/>
  <c r="CN1391" i="3"/>
  <c r="CO1391" i="3"/>
  <c r="CP1391" i="3"/>
  <c r="CV1390" i="3"/>
  <c r="BP1390" i="3"/>
  <c r="BQ1390" i="3"/>
  <c r="BX1389" i="3"/>
  <c r="BY1389" i="3"/>
  <c r="CF1388" i="3"/>
  <c r="CG1388" i="3"/>
  <c r="CN1387" i="3"/>
  <c r="CO1387" i="3"/>
  <c r="CR1398" i="3"/>
  <c r="CS1398" i="3"/>
  <c r="BT1397" i="3"/>
  <c r="BU1397" i="3"/>
  <c r="BV1626" i="3"/>
  <c r="CJ1394" i="3"/>
  <c r="CK1394" i="3"/>
  <c r="BL1393" i="3"/>
  <c r="BM1393" i="3"/>
  <c r="BT1390" i="3"/>
  <c r="BU1390" i="3"/>
  <c r="CJ1388" i="3"/>
  <c r="CK1388" i="3"/>
  <c r="CL1617" i="3"/>
  <c r="CJ1387" i="3"/>
  <c r="CK1387" i="3"/>
  <c r="CJ1386" i="3"/>
  <c r="CK1386" i="3"/>
  <c r="CB1385" i="3"/>
  <c r="CC1385" i="3"/>
  <c r="CB1384" i="3"/>
  <c r="CC1384" i="3"/>
  <c r="CJ1383" i="3"/>
  <c r="CK1383" i="3"/>
  <c r="CR1382" i="3"/>
  <c r="CS1382" i="3"/>
  <c r="BL1382" i="3"/>
  <c r="BM1382" i="3"/>
  <c r="BT1381" i="3"/>
  <c r="CB1380" i="3"/>
  <c r="CC1380" i="3"/>
  <c r="CJ1379" i="3"/>
  <c r="CV1386" i="3"/>
  <c r="CW1386" i="3"/>
  <c r="BP1386" i="3"/>
  <c r="BQ1386" i="3"/>
  <c r="BX1385" i="3"/>
  <c r="CF1384" i="3"/>
  <c r="CG1384" i="3"/>
  <c r="CN1383" i="3"/>
  <c r="CO1383" i="3"/>
  <c r="CV1382" i="3"/>
  <c r="CW1382" i="3"/>
  <c r="BP1382" i="3"/>
  <c r="BQ1382" i="3"/>
  <c r="BR1382" i="3"/>
  <c r="BX1381" i="3"/>
  <c r="CF1380" i="3"/>
  <c r="CG1380" i="3"/>
  <c r="CN1379" i="3"/>
  <c r="CO1379" i="3"/>
  <c r="BR1384" i="3"/>
  <c r="CJ1389" i="3"/>
  <c r="CK1389" i="3"/>
  <c r="BV1620" i="3"/>
  <c r="CJ1396" i="3"/>
  <c r="CN1392" i="3"/>
  <c r="BT1396" i="3"/>
  <c r="BX1392" i="3"/>
  <c r="BY1392" i="3"/>
  <c r="BZ1392" i="3"/>
  <c r="CV1396" i="3"/>
  <c r="CW1396" i="3"/>
  <c r="CX1396" i="3"/>
  <c r="BP1396" i="3"/>
  <c r="CJ1392" i="3"/>
  <c r="BA1390" i="3"/>
  <c r="AQ1512" i="3"/>
  <c r="BE1389" i="3"/>
  <c r="AQ1551" i="3"/>
  <c r="BI1388" i="3"/>
  <c r="AQ1590" i="3"/>
  <c r="AS1388" i="3"/>
  <c r="AQ1430" i="3"/>
  <c r="AW1387" i="3"/>
  <c r="AQ1469" i="3"/>
  <c r="BA1386" i="3"/>
  <c r="AQ1508" i="3"/>
  <c r="BE1385" i="3"/>
  <c r="AQ1547" i="3"/>
  <c r="BI1384" i="3"/>
  <c r="AQ1586" i="3"/>
  <c r="AS1384" i="3"/>
  <c r="AQ1426" i="3"/>
  <c r="AW1383" i="3"/>
  <c r="AQ1465" i="3"/>
  <c r="BA1382" i="3"/>
  <c r="AQ1504" i="3"/>
  <c r="BE1381" i="3"/>
  <c r="AQ1543" i="3"/>
  <c r="BI1380" i="3"/>
  <c r="AQ1582" i="3"/>
  <c r="AS1380" i="3"/>
  <c r="AQ1422" i="3"/>
  <c r="BC1381" i="3"/>
  <c r="AQ1523" i="3"/>
  <c r="BA1395" i="3"/>
  <c r="AQ1517" i="3"/>
  <c r="AQ1386" i="3"/>
  <c r="AQ1408" i="3"/>
  <c r="AQ1384" i="3"/>
  <c r="AQ1406" i="3"/>
  <c r="AU1383" i="3"/>
  <c r="AQ1445" i="3"/>
  <c r="AY1382" i="3"/>
  <c r="AQ1484" i="3"/>
  <c r="AP1476" i="3"/>
  <c r="BB1416" i="3"/>
  <c r="CF1397" i="3"/>
  <c r="CN1395" i="3"/>
  <c r="CO1395" i="3"/>
  <c r="CV1394" i="3"/>
  <c r="BP1394" i="3"/>
  <c r="BQ1394" i="3"/>
  <c r="BX1393" i="3"/>
  <c r="CF1391" i="3"/>
  <c r="CG1391" i="3"/>
  <c r="CN1390" i="3"/>
  <c r="CO1390" i="3"/>
  <c r="CV1389" i="3"/>
  <c r="CW1389" i="3"/>
  <c r="BP1389" i="3"/>
  <c r="BQ1389" i="3"/>
  <c r="BX1388" i="3"/>
  <c r="BY1388" i="3"/>
  <c r="CF1387" i="3"/>
  <c r="CG1387" i="3"/>
  <c r="CB1398" i="3"/>
  <c r="CR1395" i="3"/>
  <c r="CS1395" i="3"/>
  <c r="BT1394" i="3"/>
  <c r="BU1394" i="3"/>
  <c r="CJ1391" i="3"/>
  <c r="CR1389" i="3"/>
  <c r="CS1389" i="3"/>
  <c r="CB1388" i="3"/>
  <c r="CC1388" i="3"/>
  <c r="CB1387" i="3"/>
  <c r="BT1386" i="3"/>
  <c r="BU1386" i="3"/>
  <c r="BT1385" i="3"/>
  <c r="BU1385" i="3"/>
  <c r="BT1384" i="3"/>
  <c r="BU1384" i="3"/>
  <c r="CB1383" i="3"/>
  <c r="CJ1382" i="3"/>
  <c r="CK1382" i="3"/>
  <c r="CR1381" i="3"/>
  <c r="CS1381" i="3"/>
  <c r="BL1381" i="3"/>
  <c r="BM1381" i="3"/>
  <c r="BT1380" i="3"/>
  <c r="BU1380" i="3"/>
  <c r="CB1379" i="3"/>
  <c r="CC1379" i="3"/>
  <c r="CN1386" i="3"/>
  <c r="CO1386" i="3"/>
  <c r="CP1615" i="3"/>
  <c r="CV1385" i="3"/>
  <c r="BP1385" i="3"/>
  <c r="BQ1385" i="3"/>
  <c r="BX1384" i="3"/>
  <c r="BY1384" i="3"/>
  <c r="CF1383" i="3"/>
  <c r="CG1383" i="3"/>
  <c r="CN1382" i="3"/>
  <c r="CO1382" i="3"/>
  <c r="CV1381" i="3"/>
  <c r="CW1381" i="3"/>
  <c r="BP1381" i="3"/>
  <c r="BX1380" i="3"/>
  <c r="BY1380" i="3"/>
  <c r="BZ1380" i="3"/>
  <c r="BN1390" i="3"/>
  <c r="CC1391" i="3"/>
  <c r="CR1388" i="3"/>
  <c r="CS1388" i="3"/>
  <c r="BN1623" i="3"/>
  <c r="BV1622" i="3"/>
  <c r="BX1379" i="3"/>
  <c r="BY1379" i="3"/>
  <c r="BL1169" i="3"/>
  <c r="BM1169" i="3"/>
  <c r="BK1193" i="3"/>
  <c r="BL1193" i="3"/>
  <c r="CB1168" i="3"/>
  <c r="CC1168" i="3"/>
  <c r="CJ1165" i="3"/>
  <c r="CK1165" i="3"/>
  <c r="BT1165" i="3"/>
  <c r="BU1165" i="3"/>
  <c r="CR1164" i="3"/>
  <c r="CS1164" i="3"/>
  <c r="CC1163" i="3"/>
  <c r="CK1162" i="3"/>
  <c r="BL1162" i="3"/>
  <c r="BM1162" i="3"/>
  <c r="BK1186" i="3"/>
  <c r="BL1186" i="3"/>
  <c r="BU1159" i="3"/>
  <c r="CB1152" i="3"/>
  <c r="CC1152" i="3"/>
  <c r="CA1176" i="3"/>
  <c r="CB1176" i="3"/>
  <c r="BU1151" i="3"/>
  <c r="CB1169" i="3"/>
  <c r="CA1193" i="3"/>
  <c r="CB1193" i="3"/>
  <c r="CR1168" i="3"/>
  <c r="CA1192" i="3"/>
  <c r="CB1192" i="3"/>
  <c r="CC1167" i="3"/>
  <c r="BL1166" i="3"/>
  <c r="BM1166" i="3"/>
  <c r="CI1189" i="3"/>
  <c r="CJ1189" i="3"/>
  <c r="BS1189" i="3"/>
  <c r="BT1189" i="3"/>
  <c r="CQ1188" i="3"/>
  <c r="CR1188" i="3"/>
  <c r="BT1163" i="3"/>
  <c r="BU1163" i="3"/>
  <c r="BS1187" i="3"/>
  <c r="BT1187" i="3"/>
  <c r="CB1162" i="3"/>
  <c r="CC1162" i="3"/>
  <c r="CA1186" i="3"/>
  <c r="CB1186" i="3"/>
  <c r="BV1389" i="3"/>
  <c r="BL1153" i="3"/>
  <c r="BM1153" i="3"/>
  <c r="BK1177" i="3"/>
  <c r="BL1177" i="3"/>
  <c r="CR1169" i="3"/>
  <c r="CQ1193" i="3"/>
  <c r="CR1193" i="3"/>
  <c r="BT1169" i="3"/>
  <c r="BT1168" i="3"/>
  <c r="BU1168" i="3"/>
  <c r="BS1192" i="3"/>
  <c r="BT1192" i="3"/>
  <c r="BT1167" i="3"/>
  <c r="BU1167" i="3"/>
  <c r="CR1166" i="3"/>
  <c r="CS1166" i="3"/>
  <c r="CB1166" i="3"/>
  <c r="CC1166" i="3"/>
  <c r="CK1164" i="3"/>
  <c r="CL1393" i="3"/>
  <c r="BM1163" i="3"/>
  <c r="BM1160" i="3"/>
  <c r="CB1153" i="3"/>
  <c r="CC1153" i="3"/>
  <c r="CA1177" i="3"/>
  <c r="CB1177" i="3"/>
  <c r="CJ1169" i="3"/>
  <c r="BS1193" i="3"/>
  <c r="BT1193" i="3"/>
  <c r="CJ1168" i="3"/>
  <c r="CI1192" i="3"/>
  <c r="CJ1192" i="3"/>
  <c r="BL1168" i="3"/>
  <c r="CJ1167" i="3"/>
  <c r="BS1191" i="3"/>
  <c r="BT1191" i="3"/>
  <c r="CQ1190" i="3"/>
  <c r="CR1190" i="3"/>
  <c r="CA1190" i="3"/>
  <c r="CB1190" i="3"/>
  <c r="CB1164" i="3"/>
  <c r="CC1164" i="3"/>
  <c r="BM1164" i="3"/>
  <c r="CR1162" i="3"/>
  <c r="CS1162" i="3"/>
  <c r="CT1391" i="3"/>
  <c r="CQ1186" i="3"/>
  <c r="CR1186" i="3"/>
  <c r="CJ1161" i="3"/>
  <c r="CK1161" i="3"/>
  <c r="CI1185" i="3"/>
  <c r="CJ1185" i="3"/>
  <c r="CS1160" i="3"/>
  <c r="BL1152" i="3"/>
  <c r="BM1152" i="3"/>
  <c r="BK1176" i="3"/>
  <c r="BL1176" i="3"/>
  <c r="BP1168" i="3"/>
  <c r="BQ1168" i="3"/>
  <c r="CG1151" i="3"/>
  <c r="CH1151" i="3"/>
  <c r="CL1389" i="3"/>
  <c r="BT1158" i="3"/>
  <c r="BU1158" i="3"/>
  <c r="CR1157" i="3"/>
  <c r="CS1157" i="3"/>
  <c r="CB1157" i="3"/>
  <c r="CC1157" i="3"/>
  <c r="BL1157" i="3"/>
  <c r="BM1157" i="3"/>
  <c r="CJ1156" i="3"/>
  <c r="CK1156" i="3"/>
  <c r="BT1156" i="3"/>
  <c r="CR1155" i="3"/>
  <c r="CS1155" i="3"/>
  <c r="CB1155" i="3"/>
  <c r="CC1155" i="3"/>
  <c r="BL1155" i="3"/>
  <c r="BM1155" i="3"/>
  <c r="CJ1154" i="3"/>
  <c r="CK1154" i="3"/>
  <c r="CV1150" i="3"/>
  <c r="BP1150" i="3"/>
  <c r="BQ1150" i="3"/>
  <c r="BO1192" i="3"/>
  <c r="BP1192" i="3"/>
  <c r="CN1166" i="3"/>
  <c r="CO1166" i="3"/>
  <c r="BX1165" i="3"/>
  <c r="CV1164" i="3"/>
  <c r="CW1164" i="3"/>
  <c r="CV1163" i="3"/>
  <c r="CW1163" i="3"/>
  <c r="CX1392" i="3"/>
  <c r="BP1163" i="3"/>
  <c r="BX1162" i="3"/>
  <c r="BY1162" i="3"/>
  <c r="CN1161" i="3"/>
  <c r="CO1161" i="3"/>
  <c r="BX1161" i="3"/>
  <c r="CV1160" i="3"/>
  <c r="CW1160" i="3"/>
  <c r="CF1160" i="3"/>
  <c r="CG1160" i="3"/>
  <c r="BP1160" i="3"/>
  <c r="BQ1160" i="3"/>
  <c r="CN1159" i="3"/>
  <c r="CO1159" i="3"/>
  <c r="CP1159" i="3"/>
  <c r="BX1159" i="3"/>
  <c r="BY1159" i="3"/>
  <c r="CV1158" i="3"/>
  <c r="CW1158" i="3"/>
  <c r="CX1158" i="3"/>
  <c r="CF1158" i="3"/>
  <c r="CG1158" i="3"/>
  <c r="CG1157" i="3"/>
  <c r="CH1157" i="3"/>
  <c r="CW1155" i="3"/>
  <c r="CX1384" i="3"/>
  <c r="CO1154" i="3"/>
  <c r="CG1153" i="3"/>
  <c r="CN1150" i="3"/>
  <c r="CO1150" i="3"/>
  <c r="BM1150" i="3"/>
  <c r="BL1167" i="3"/>
  <c r="BM1167" i="3"/>
  <c r="CJ1166" i="3"/>
  <c r="CB1165" i="3"/>
  <c r="CC1165" i="3"/>
  <c r="CD1394" i="3"/>
  <c r="BL1165" i="3"/>
  <c r="BM1165" i="3"/>
  <c r="BN1394" i="3"/>
  <c r="BT1164" i="3"/>
  <c r="BU1164" i="3"/>
  <c r="BT1162" i="3"/>
  <c r="CR1161" i="3"/>
  <c r="CS1161" i="3"/>
  <c r="CB1161" i="3"/>
  <c r="CC1161" i="3"/>
  <c r="BS1182" i="3"/>
  <c r="BT1182" i="3"/>
  <c r="CQ1181" i="3"/>
  <c r="CR1181" i="3"/>
  <c r="CA1181" i="3"/>
  <c r="CB1181" i="3"/>
  <c r="BK1181" i="3"/>
  <c r="BL1181" i="3"/>
  <c r="CI1180" i="3"/>
  <c r="CJ1180" i="3"/>
  <c r="BS1180" i="3"/>
  <c r="BT1180" i="3"/>
  <c r="CQ1179" i="3"/>
  <c r="CR1179" i="3"/>
  <c r="CA1179" i="3"/>
  <c r="CB1179" i="3"/>
  <c r="BK1179" i="3"/>
  <c r="BL1179" i="3"/>
  <c r="CI1178" i="3"/>
  <c r="CJ1178" i="3"/>
  <c r="BT1154" i="3"/>
  <c r="BU1154" i="3"/>
  <c r="BT1153" i="3"/>
  <c r="BU1153" i="3"/>
  <c r="CR1152" i="3"/>
  <c r="CS1152" i="3"/>
  <c r="CT1152" i="3"/>
  <c r="BT1152" i="3"/>
  <c r="BU1152" i="3"/>
  <c r="CU1174" i="3"/>
  <c r="CV1174" i="3"/>
  <c r="BO1174" i="3"/>
  <c r="BP1174" i="3"/>
  <c r="CV1167" i="3"/>
  <c r="CW1167" i="3"/>
  <c r="CX1167" i="3"/>
  <c r="CM1190" i="3"/>
  <c r="CN1190" i="3"/>
  <c r="BW1189" i="3"/>
  <c r="BX1189" i="3"/>
  <c r="CU1188" i="3"/>
  <c r="CV1188" i="3"/>
  <c r="CU1187" i="3"/>
  <c r="CV1187" i="3"/>
  <c r="BO1187" i="3"/>
  <c r="BP1187" i="3"/>
  <c r="BW1186" i="3"/>
  <c r="BX1186" i="3"/>
  <c r="CM1185" i="3"/>
  <c r="CN1185" i="3"/>
  <c r="BW1185" i="3"/>
  <c r="BX1185" i="3"/>
  <c r="CU1184" i="3"/>
  <c r="CV1184" i="3"/>
  <c r="CE1184" i="3"/>
  <c r="CF1184" i="3"/>
  <c r="BO1184" i="3"/>
  <c r="BP1184" i="3"/>
  <c r="CM1183" i="3"/>
  <c r="CN1183" i="3"/>
  <c r="BW1183" i="3"/>
  <c r="BX1183" i="3"/>
  <c r="CU1182" i="3"/>
  <c r="CV1182" i="3"/>
  <c r="CE1182" i="3"/>
  <c r="CF1182" i="3"/>
  <c r="CX1380" i="3"/>
  <c r="CM1174" i="3"/>
  <c r="CN1174" i="3"/>
  <c r="BL1158" i="3"/>
  <c r="BM1158" i="3"/>
  <c r="CJ1157" i="3"/>
  <c r="CK1157" i="3"/>
  <c r="BT1157" i="3"/>
  <c r="CR1156" i="3"/>
  <c r="CS1156" i="3"/>
  <c r="CB1156" i="3"/>
  <c r="CC1156" i="3"/>
  <c r="BL1156" i="3"/>
  <c r="BM1156" i="3"/>
  <c r="CJ1155" i="3"/>
  <c r="CK1155" i="3"/>
  <c r="BT1155" i="3"/>
  <c r="CR1154" i="3"/>
  <c r="CS1154" i="3"/>
  <c r="CR1153" i="3"/>
  <c r="CS1153" i="3"/>
  <c r="CF1150" i="3"/>
  <c r="CG1150" i="3"/>
  <c r="CV1166" i="3"/>
  <c r="CF1166" i="3"/>
  <c r="CG1166" i="3"/>
  <c r="CH1395" i="3"/>
  <c r="BP1165" i="3"/>
  <c r="BQ1165" i="3"/>
  <c r="CN1164" i="3"/>
  <c r="CO1164" i="3"/>
  <c r="BP1164" i="3"/>
  <c r="BR1393" i="3"/>
  <c r="BX1163" i="3"/>
  <c r="CN1162" i="3"/>
  <c r="CO1162" i="3"/>
  <c r="BP1162" i="3"/>
  <c r="BQ1162" i="3"/>
  <c r="CF1161" i="3"/>
  <c r="BP1161" i="3"/>
  <c r="BQ1161" i="3"/>
  <c r="CN1160" i="3"/>
  <c r="CO1160" i="3"/>
  <c r="BX1160" i="3"/>
  <c r="BY1160" i="3"/>
  <c r="CV1159" i="3"/>
  <c r="CF1159" i="3"/>
  <c r="CG1159" i="3"/>
  <c r="BP1159" i="3"/>
  <c r="BQ1159" i="3"/>
  <c r="CN1158" i="3"/>
  <c r="CO1158" i="3"/>
  <c r="BX1150" i="3"/>
  <c r="BY1150" i="3"/>
  <c r="BZ1150" i="3"/>
  <c r="CJ1152" i="3"/>
  <c r="CK1152" i="3"/>
  <c r="BX940" i="3"/>
  <c r="BY940" i="3"/>
  <c r="BX711" i="3"/>
  <c r="BY711" i="3"/>
  <c r="BZ940" i="3"/>
  <c r="BZ1169" i="3"/>
  <c r="CB936" i="3"/>
  <c r="CC936" i="3"/>
  <c r="CN938" i="3"/>
  <c r="CO938" i="3"/>
  <c r="CP1167" i="3"/>
  <c r="CB934" i="3"/>
  <c r="CJ932" i="3"/>
  <c r="CP1157" i="3"/>
  <c r="CP928" i="3"/>
  <c r="BP940" i="3"/>
  <c r="BQ940" i="3"/>
  <c r="BT936" i="3"/>
  <c r="BU936" i="3"/>
  <c r="CF938" i="3"/>
  <c r="CG938" i="3"/>
  <c r="CH1167" i="3"/>
  <c r="BT934" i="3"/>
  <c r="BU934" i="3"/>
  <c r="CB932" i="3"/>
  <c r="CC932" i="3"/>
  <c r="BZ1156" i="3"/>
  <c r="BZ927" i="3"/>
  <c r="CR936" i="3"/>
  <c r="BL936" i="3"/>
  <c r="BM936" i="3"/>
  <c r="BX938" i="3"/>
  <c r="BY938" i="3"/>
  <c r="BZ1167" i="3"/>
  <c r="CR934" i="3"/>
  <c r="BL934" i="3"/>
  <c r="CJ936" i="3"/>
  <c r="CK936" i="3"/>
  <c r="CL936" i="3"/>
  <c r="CV938" i="3"/>
  <c r="CW938" i="3"/>
  <c r="BP938" i="3"/>
  <c r="BQ938" i="3"/>
  <c r="BR1167" i="3"/>
  <c r="CJ934" i="3"/>
  <c r="CK934" i="3"/>
  <c r="CR932" i="3"/>
  <c r="CS932" i="3"/>
  <c r="CP930" i="3"/>
  <c r="CP925" i="3"/>
  <c r="CB922" i="3"/>
  <c r="CC922" i="3"/>
  <c r="BT940" i="3"/>
  <c r="BU940" i="3"/>
  <c r="CB939" i="3"/>
  <c r="CC939" i="3"/>
  <c r="CJ938" i="3"/>
  <c r="CK938" i="3"/>
  <c r="CR937" i="3"/>
  <c r="BL937" i="3"/>
  <c r="BM937" i="3"/>
  <c r="BT935" i="3"/>
  <c r="CB933" i="3"/>
  <c r="CC933" i="3"/>
  <c r="BL932" i="3"/>
  <c r="BM932" i="3"/>
  <c r="BN932" i="3"/>
  <c r="BT931" i="3"/>
  <c r="BU931" i="3"/>
  <c r="BV931" i="3"/>
  <c r="CB930" i="3"/>
  <c r="CC930" i="3"/>
  <c r="CJ929" i="3"/>
  <c r="CK929" i="3"/>
  <c r="CR928" i="3"/>
  <c r="CS928" i="3"/>
  <c r="BL928" i="3"/>
  <c r="BM928" i="3"/>
  <c r="BT927" i="3"/>
  <c r="CB926" i="3"/>
  <c r="CC926" i="3"/>
  <c r="CJ925" i="3"/>
  <c r="CR924" i="3"/>
  <c r="CS924" i="3"/>
  <c r="BL924" i="3"/>
  <c r="CR922" i="3"/>
  <c r="CS922" i="3"/>
  <c r="BT921" i="3"/>
  <c r="BU921" i="3"/>
  <c r="BZ928" i="3"/>
  <c r="CX924" i="3"/>
  <c r="BT922" i="3"/>
  <c r="CR940" i="3"/>
  <c r="BL940" i="3"/>
  <c r="BM940" i="3"/>
  <c r="BN940" i="3"/>
  <c r="BT939" i="3"/>
  <c r="BU939" i="3"/>
  <c r="CB938" i="3"/>
  <c r="CC938" i="3"/>
  <c r="CJ937" i="3"/>
  <c r="CK937" i="3"/>
  <c r="CR935" i="3"/>
  <c r="CS935" i="3"/>
  <c r="BL935" i="3"/>
  <c r="BM935" i="3"/>
  <c r="BN1164" i="3"/>
  <c r="BT933" i="3"/>
  <c r="BU933" i="3"/>
  <c r="CR931" i="3"/>
  <c r="CS931" i="3"/>
  <c r="BL931" i="3"/>
  <c r="BM931" i="3"/>
  <c r="BT930" i="3"/>
  <c r="BU930" i="3"/>
  <c r="CB929" i="3"/>
  <c r="CC929" i="3"/>
  <c r="CD929" i="3"/>
  <c r="CD1158" i="3"/>
  <c r="CJ928" i="3"/>
  <c r="CK928" i="3"/>
  <c r="CR927" i="3"/>
  <c r="CS927" i="3"/>
  <c r="BL927" i="3"/>
  <c r="BM927" i="3"/>
  <c r="BT926" i="3"/>
  <c r="BU926" i="3"/>
  <c r="CB925" i="3"/>
  <c r="CC925" i="3"/>
  <c r="CJ924" i="3"/>
  <c r="CK924" i="3"/>
  <c r="CR923" i="3"/>
  <c r="CS923" i="3"/>
  <c r="CJ922" i="3"/>
  <c r="CK922" i="3"/>
  <c r="BL921" i="3"/>
  <c r="CH929" i="3"/>
  <c r="BR924" i="3"/>
  <c r="CT1151" i="3"/>
  <c r="CW925" i="3"/>
  <c r="CX1154" i="3"/>
  <c r="CP1151" i="3"/>
  <c r="BR933" i="3"/>
  <c r="CW926" i="3"/>
  <c r="CX926" i="3"/>
  <c r="BY923" i="3"/>
  <c r="BZ1152" i="3"/>
  <c r="CX935" i="3"/>
  <c r="BT923" i="3"/>
  <c r="BU923" i="3"/>
  <c r="CJ921" i="3"/>
  <c r="CK921" i="3"/>
  <c r="CJ940" i="3"/>
  <c r="CK940" i="3"/>
  <c r="CR939" i="3"/>
  <c r="CS939" i="3"/>
  <c r="BL939" i="3"/>
  <c r="BT938" i="3"/>
  <c r="CB937" i="3"/>
  <c r="CC937" i="3"/>
  <c r="CJ935" i="3"/>
  <c r="CR933" i="3"/>
  <c r="BL933" i="3"/>
  <c r="BM933" i="3"/>
  <c r="CJ931" i="3"/>
  <c r="CK931" i="3"/>
  <c r="CR930" i="3"/>
  <c r="CS930" i="3"/>
  <c r="CT930" i="3"/>
  <c r="BL930" i="3"/>
  <c r="BM930" i="3"/>
  <c r="BN1159" i="3"/>
  <c r="BT929" i="3"/>
  <c r="BU929" i="3"/>
  <c r="CB928" i="3"/>
  <c r="CC928" i="3"/>
  <c r="CJ927" i="3"/>
  <c r="CK927" i="3"/>
  <c r="CR926" i="3"/>
  <c r="CS926" i="3"/>
  <c r="BL926" i="3"/>
  <c r="BM926" i="3"/>
  <c r="BT925" i="3"/>
  <c r="BU925" i="3"/>
  <c r="CB924" i="3"/>
  <c r="CC924" i="3"/>
  <c r="CJ923" i="3"/>
  <c r="CK923" i="3"/>
  <c r="BL922" i="3"/>
  <c r="BM922" i="3"/>
  <c r="BR929" i="3"/>
  <c r="BR930" i="3"/>
  <c r="CP926" i="3"/>
  <c r="BZ926" i="3"/>
  <c r="CP924" i="3"/>
  <c r="BL923" i="3"/>
  <c r="BM923" i="3"/>
  <c r="CB921" i="3"/>
  <c r="CC921" i="3"/>
  <c r="CB940" i="3"/>
  <c r="CJ939" i="3"/>
  <c r="CR938" i="3"/>
  <c r="BL938" i="3"/>
  <c r="BM938" i="3"/>
  <c r="BT937" i="3"/>
  <c r="CB935" i="3"/>
  <c r="CJ933" i="3"/>
  <c r="CK933" i="3"/>
  <c r="BT932" i="3"/>
  <c r="CB931" i="3"/>
  <c r="CC931" i="3"/>
  <c r="CJ930" i="3"/>
  <c r="CR929" i="3"/>
  <c r="CS929" i="3"/>
  <c r="BL929" i="3"/>
  <c r="BM929" i="3"/>
  <c r="BT928" i="3"/>
  <c r="CB927" i="3"/>
  <c r="CC927" i="3"/>
  <c r="CJ926" i="3"/>
  <c r="CK926" i="3"/>
  <c r="CR925" i="3"/>
  <c r="CS925" i="3"/>
  <c r="BL925" i="3"/>
  <c r="BT924" i="3"/>
  <c r="CB923" i="3"/>
  <c r="CC923" i="3"/>
  <c r="CR921" i="3"/>
  <c r="CS921" i="3"/>
  <c r="CP923" i="3"/>
  <c r="BR927" i="3"/>
  <c r="CH926" i="3"/>
  <c r="CH925" i="3"/>
  <c r="CV711" i="3"/>
  <c r="BP711" i="3"/>
  <c r="BQ711" i="3"/>
  <c r="CN711" i="3"/>
  <c r="CO711" i="3"/>
  <c r="CP940" i="3"/>
  <c r="CX927" i="3"/>
  <c r="CX698" i="3"/>
  <c r="CG711" i="3"/>
  <c r="CB710" i="3"/>
  <c r="CC710" i="3"/>
  <c r="CR708" i="3"/>
  <c r="BT707" i="3"/>
  <c r="CJ705" i="3"/>
  <c r="CK705" i="3"/>
  <c r="BL704" i="3"/>
  <c r="BM704" i="3"/>
  <c r="CJ702" i="3"/>
  <c r="BL701" i="3"/>
  <c r="CB699" i="3"/>
  <c r="CC699" i="3"/>
  <c r="CD699" i="3"/>
  <c r="CR697" i="3"/>
  <c r="CS697" i="3"/>
  <c r="BT696" i="3"/>
  <c r="CJ694" i="3"/>
  <c r="CK694" i="3"/>
  <c r="BL693" i="3"/>
  <c r="BR709" i="3"/>
  <c r="BZ710" i="3"/>
  <c r="CT703" i="3"/>
  <c r="BY694" i="3"/>
  <c r="BZ694" i="3"/>
  <c r="BY693" i="3"/>
  <c r="BZ922" i="3"/>
  <c r="BR704" i="3"/>
  <c r="BQ705" i="3"/>
  <c r="BR705" i="3"/>
  <c r="BY704" i="3"/>
  <c r="BZ704" i="3"/>
  <c r="CW699" i="3"/>
  <c r="CX928" i="3"/>
  <c r="CG699" i="3"/>
  <c r="CH699" i="3"/>
  <c r="BQ699" i="3"/>
  <c r="BR928" i="3"/>
  <c r="CO698" i="3"/>
  <c r="CP927" i="3"/>
  <c r="BQ697" i="3"/>
  <c r="BR926" i="3"/>
  <c r="CG695" i="3"/>
  <c r="CH924" i="3"/>
  <c r="CW694" i="3"/>
  <c r="CX923" i="3"/>
  <c r="BR923" i="3"/>
  <c r="CW693" i="3"/>
  <c r="CX922" i="3"/>
  <c r="BQ693" i="3"/>
  <c r="BR922" i="3"/>
  <c r="BY692" i="3"/>
  <c r="BZ921" i="3"/>
  <c r="BM699" i="3"/>
  <c r="BN699" i="3"/>
  <c r="CX921" i="3"/>
  <c r="CB711" i="3"/>
  <c r="CR709" i="3"/>
  <c r="CS709" i="3"/>
  <c r="CT709" i="3"/>
  <c r="BT708" i="3"/>
  <c r="BU708" i="3"/>
  <c r="BV708" i="3"/>
  <c r="CJ706" i="3"/>
  <c r="CK706" i="3"/>
  <c r="BL705" i="3"/>
  <c r="BM705" i="3"/>
  <c r="BN705" i="3"/>
  <c r="CJ703" i="3"/>
  <c r="CK703" i="3"/>
  <c r="BL702" i="3"/>
  <c r="CB700" i="3"/>
  <c r="CC700" i="3"/>
  <c r="CD700" i="3"/>
  <c r="CR698" i="3"/>
  <c r="CS698" i="3"/>
  <c r="CT698" i="3"/>
  <c r="BT697" i="3"/>
  <c r="BU697" i="3"/>
  <c r="CJ695" i="3"/>
  <c r="CK695" i="3"/>
  <c r="BL694" i="3"/>
  <c r="BM694" i="3"/>
  <c r="CB692" i="3"/>
  <c r="CC692" i="3"/>
  <c r="CX704" i="3"/>
  <c r="CX702" i="3"/>
  <c r="BR700" i="3"/>
  <c r="BR698" i="3"/>
  <c r="CL707" i="3"/>
  <c r="BN692" i="3"/>
  <c r="CP703" i="3"/>
  <c r="CG701" i="3"/>
  <c r="CH930" i="3"/>
  <c r="CH927" i="3"/>
  <c r="BZ924" i="3"/>
  <c r="CH923" i="3"/>
  <c r="CH928" i="3"/>
  <c r="CP921" i="3"/>
  <c r="BT711" i="3"/>
  <c r="BU711" i="3"/>
  <c r="CJ709" i="3"/>
  <c r="CK709" i="3"/>
  <c r="BL708" i="3"/>
  <c r="BM708" i="3"/>
  <c r="CB706" i="3"/>
  <c r="CC706" i="3"/>
  <c r="CR704" i="3"/>
  <c r="CS704" i="3"/>
  <c r="CB703" i="3"/>
  <c r="CC703" i="3"/>
  <c r="CR701" i="3"/>
  <c r="CS701" i="3"/>
  <c r="CT701" i="3"/>
  <c r="BT700" i="3"/>
  <c r="BU700" i="3"/>
  <c r="CJ698" i="3"/>
  <c r="CK698" i="3"/>
  <c r="BL697" i="3"/>
  <c r="BM697" i="3"/>
  <c r="CB695" i="3"/>
  <c r="CC695" i="3"/>
  <c r="CR693" i="3"/>
  <c r="CS693" i="3"/>
  <c r="BT692" i="3"/>
  <c r="BR701" i="3"/>
  <c r="CH698" i="3"/>
  <c r="CP692" i="3"/>
  <c r="BQ692" i="3"/>
  <c r="BR921" i="3"/>
  <c r="BZ705" i="3"/>
  <c r="BY696" i="3"/>
  <c r="BZ696" i="3"/>
  <c r="CG693" i="3"/>
  <c r="CH922" i="3"/>
  <c r="CJ710" i="3"/>
  <c r="CK710" i="3"/>
  <c r="CL710" i="3"/>
  <c r="BL709" i="3"/>
  <c r="CB707" i="3"/>
  <c r="CC707" i="3"/>
  <c r="CD707" i="3"/>
  <c r="CR705" i="3"/>
  <c r="CS705" i="3"/>
  <c r="BT704" i="3"/>
  <c r="BU704" i="3"/>
  <c r="CR702" i="3"/>
  <c r="CS702" i="3"/>
  <c r="BT701" i="3"/>
  <c r="BU701" i="3"/>
  <c r="CJ699" i="3"/>
  <c r="CK699" i="3"/>
  <c r="BL698" i="3"/>
  <c r="BM698" i="3"/>
  <c r="CB696" i="3"/>
  <c r="CR694" i="3"/>
  <c r="CS694" i="3"/>
  <c r="BT693" i="3"/>
  <c r="BU693" i="3"/>
  <c r="BZ700" i="3"/>
  <c r="BV699" i="3"/>
  <c r="CT480" i="3"/>
  <c r="CH467" i="3"/>
  <c r="CH696" i="3"/>
  <c r="CD475" i="3"/>
  <c r="CD704" i="3"/>
  <c r="BV479" i="3"/>
  <c r="BL482" i="3"/>
  <c r="CB480" i="3"/>
  <c r="CR478" i="3"/>
  <c r="BT477" i="3"/>
  <c r="BU477" i="3"/>
  <c r="BV706" i="3"/>
  <c r="BT475" i="3"/>
  <c r="BU475" i="3"/>
  <c r="CR473" i="3"/>
  <c r="CS473" i="3"/>
  <c r="BT472" i="3"/>
  <c r="CJ470" i="3"/>
  <c r="CK470" i="3"/>
  <c r="BL469" i="3"/>
  <c r="CB467" i="3"/>
  <c r="CC467" i="3"/>
  <c r="CD467" i="3"/>
  <c r="CR465" i="3"/>
  <c r="CS465" i="3"/>
  <c r="BT464" i="3"/>
  <c r="BU464" i="3"/>
  <c r="BV464" i="3"/>
  <c r="BY466" i="3"/>
  <c r="BZ466" i="3"/>
  <c r="BY468" i="3"/>
  <c r="BZ468" i="3"/>
  <c r="BR695" i="3"/>
  <c r="BY464" i="3"/>
  <c r="BZ464" i="3"/>
  <c r="BL467" i="3"/>
  <c r="CG466" i="3"/>
  <c r="CH466" i="3"/>
  <c r="CB481" i="3"/>
  <c r="CR479" i="3"/>
  <c r="CS479" i="3"/>
  <c r="BT478" i="3"/>
  <c r="BU478" i="3"/>
  <c r="CJ476" i="3"/>
  <c r="CK476" i="3"/>
  <c r="BL475" i="3"/>
  <c r="BM475" i="3"/>
  <c r="CJ473" i="3"/>
  <c r="CK473" i="3"/>
  <c r="BL472" i="3"/>
  <c r="CB470" i="3"/>
  <c r="CC470" i="3"/>
  <c r="CD470" i="3"/>
  <c r="CR468" i="3"/>
  <c r="CS468" i="3"/>
  <c r="CT468" i="3"/>
  <c r="BT467" i="3"/>
  <c r="BU467" i="3"/>
  <c r="CJ465" i="3"/>
  <c r="CK465" i="3"/>
  <c r="BL464" i="3"/>
  <c r="BM464" i="3"/>
  <c r="CW465" i="3"/>
  <c r="CX465" i="3"/>
  <c r="BQ464" i="3"/>
  <c r="BR464" i="3"/>
  <c r="BQ463" i="3"/>
  <c r="BR463" i="3"/>
  <c r="CP472" i="3"/>
  <c r="BZ472" i="3"/>
  <c r="CX471" i="3"/>
  <c r="BZ470" i="3"/>
  <c r="CX695" i="3"/>
  <c r="CC482" i="3"/>
  <c r="CD702" i="3"/>
  <c r="BU469" i="3"/>
  <c r="BK491" i="3"/>
  <c r="BL491" i="3"/>
  <c r="BQ467" i="3"/>
  <c r="BR467" i="3"/>
  <c r="CR482" i="3"/>
  <c r="BT481" i="3"/>
  <c r="BU481" i="3"/>
  <c r="BV710" i="3"/>
  <c r="CJ479" i="3"/>
  <c r="CK479" i="3"/>
  <c r="BL478" i="3"/>
  <c r="CB476" i="3"/>
  <c r="CJ474" i="3"/>
  <c r="CK474" i="3"/>
  <c r="BL473" i="3"/>
  <c r="BM473" i="3"/>
  <c r="CB471" i="3"/>
  <c r="CC471" i="3"/>
  <c r="CR469" i="3"/>
  <c r="CS469" i="3"/>
  <c r="BT468" i="3"/>
  <c r="BU468" i="3"/>
  <c r="CJ466" i="3"/>
  <c r="CK466" i="3"/>
  <c r="BL465" i="3"/>
  <c r="CB463" i="3"/>
  <c r="CC463" i="3"/>
  <c r="BL481" i="3"/>
  <c r="BR694" i="3"/>
  <c r="CP482" i="3"/>
  <c r="CG482" i="3"/>
  <c r="CH482" i="3"/>
  <c r="BQ482" i="3"/>
  <c r="BR482" i="3"/>
  <c r="BY481" i="3"/>
  <c r="BZ481" i="3"/>
  <c r="BQ479" i="3"/>
  <c r="BR479" i="3"/>
  <c r="CO478" i="3"/>
  <c r="CP478" i="3"/>
  <c r="BY478" i="3"/>
  <c r="BZ478" i="3"/>
  <c r="CW477" i="3"/>
  <c r="CX477" i="3"/>
  <c r="CG477" i="3"/>
  <c r="CH477" i="3"/>
  <c r="BQ477" i="3"/>
  <c r="BR477" i="3"/>
  <c r="CO476" i="3"/>
  <c r="CP476" i="3"/>
  <c r="BY476" i="3"/>
  <c r="BZ476" i="3"/>
  <c r="CW475" i="3"/>
  <c r="CX475" i="3"/>
  <c r="CG475" i="3"/>
  <c r="CH475" i="3"/>
  <c r="BQ475" i="3"/>
  <c r="BR475" i="3"/>
  <c r="CO474" i="3"/>
  <c r="CP474" i="3"/>
  <c r="CH471" i="3"/>
  <c r="CW470" i="3"/>
  <c r="CX470" i="3"/>
  <c r="CH470" i="3"/>
  <c r="BQ470" i="3"/>
  <c r="BR470" i="3"/>
  <c r="CP469" i="3"/>
  <c r="BY469" i="3"/>
  <c r="BZ469" i="3"/>
  <c r="CX468" i="3"/>
  <c r="BQ468" i="3"/>
  <c r="BR468" i="3"/>
  <c r="CW467" i="3"/>
  <c r="CX696" i="3"/>
  <c r="CO465" i="3"/>
  <c r="CP465" i="3"/>
  <c r="CW463" i="3"/>
  <c r="CX463" i="3"/>
  <c r="CK482" i="3"/>
  <c r="CL711" i="3"/>
  <c r="CS481" i="3"/>
  <c r="CT481" i="3"/>
  <c r="BM474" i="3"/>
  <c r="BN703" i="3"/>
  <c r="BM471" i="3"/>
  <c r="CC469" i="3"/>
  <c r="CD469" i="3"/>
  <c r="BL466" i="3"/>
  <c r="CC464" i="3"/>
  <c r="CX700" i="3"/>
  <c r="BT482" i="3"/>
  <c r="BU482" i="3"/>
  <c r="CJ480" i="3"/>
  <c r="CK480" i="3"/>
  <c r="BL479" i="3"/>
  <c r="BM479" i="3"/>
  <c r="CB477" i="3"/>
  <c r="CC477" i="3"/>
  <c r="CR475" i="3"/>
  <c r="CS475" i="3"/>
  <c r="CB474" i="3"/>
  <c r="CC474" i="3"/>
  <c r="CR472" i="3"/>
  <c r="CS472" i="3"/>
  <c r="CT472" i="3"/>
  <c r="BT471" i="3"/>
  <c r="BU471" i="3"/>
  <c r="BV471" i="3"/>
  <c r="CJ469" i="3"/>
  <c r="CK469" i="3"/>
  <c r="CL469" i="3"/>
  <c r="BL468" i="3"/>
  <c r="BM468" i="3"/>
  <c r="CB466" i="3"/>
  <c r="CR464" i="3"/>
  <c r="BT463" i="3"/>
  <c r="BZ471" i="3"/>
  <c r="CG465" i="3"/>
  <c r="CH694" i="3"/>
  <c r="CO464" i="3"/>
  <c r="CP693" i="3"/>
  <c r="CX482" i="3"/>
  <c r="BY482" i="3"/>
  <c r="BZ482" i="3"/>
  <c r="CX481" i="3"/>
  <c r="CG481" i="3"/>
  <c r="CH481" i="3"/>
  <c r="CX478" i="3"/>
  <c r="CH478" i="3"/>
  <c r="BR478" i="3"/>
  <c r="CP477" i="3"/>
  <c r="BZ477" i="3"/>
  <c r="CX476" i="3"/>
  <c r="CH476" i="3"/>
  <c r="BR476" i="3"/>
  <c r="CP475" i="3"/>
  <c r="BZ475" i="3"/>
  <c r="CX474" i="3"/>
  <c r="CG474" i="3"/>
  <c r="CH474" i="3"/>
  <c r="BR473" i="3"/>
  <c r="BZ699" i="3"/>
  <c r="BZ698" i="3"/>
  <c r="CP697" i="3"/>
  <c r="CT710" i="3"/>
  <c r="CT471" i="3"/>
  <c r="BN700" i="3"/>
  <c r="BK490" i="3"/>
  <c r="BL490" i="3"/>
  <c r="BV694" i="3"/>
  <c r="CO466" i="3"/>
  <c r="CP695" i="3"/>
  <c r="CG463" i="3"/>
  <c r="CH692" i="3"/>
  <c r="BM235" i="3"/>
  <c r="CO245" i="3"/>
  <c r="BU253" i="3"/>
  <c r="CG251" i="3"/>
  <c r="BU247" i="3"/>
  <c r="BV476" i="3"/>
  <c r="CG245" i="3"/>
  <c r="BU251" i="3"/>
  <c r="BV480" i="3"/>
  <c r="BY247" i="3"/>
  <c r="CC245" i="3"/>
  <c r="CC252" i="3"/>
  <c r="BM250" i="3"/>
  <c r="CC248" i="3"/>
  <c r="BM246" i="3"/>
  <c r="CC243" i="3"/>
  <c r="CS241" i="3"/>
  <c r="CC240" i="3"/>
  <c r="BU239" i="3"/>
  <c r="CS237" i="3"/>
  <c r="CT466" i="3"/>
  <c r="CC236" i="3"/>
  <c r="CD465" i="3"/>
  <c r="CC235" i="3"/>
  <c r="BM234" i="3"/>
  <c r="BN463" i="3"/>
  <c r="BY251" i="3"/>
  <c r="BY245" i="3"/>
  <c r="CW247" i="3"/>
  <c r="BQ247" i="3"/>
  <c r="BU245" i="3"/>
  <c r="BV474" i="3"/>
  <c r="BU252" i="3"/>
  <c r="CS249" i="3"/>
  <c r="BU248" i="3"/>
  <c r="CC244" i="3"/>
  <c r="CD473" i="3"/>
  <c r="CS242" i="3"/>
  <c r="BU241" i="3"/>
  <c r="BV470" i="3"/>
  <c r="BU240" i="3"/>
  <c r="CS238" i="3"/>
  <c r="CK237" i="3"/>
  <c r="BU236" i="3"/>
  <c r="BV465" i="3"/>
  <c r="CS234" i="3"/>
  <c r="CT463" i="3"/>
  <c r="CS253" i="3"/>
  <c r="CS247" i="3"/>
  <c r="CT476" i="3"/>
  <c r="CK253" i="3"/>
  <c r="CW251" i="3"/>
  <c r="BQ251" i="3"/>
  <c r="CK247" i="3"/>
  <c r="CW245" i="3"/>
  <c r="BQ245" i="3"/>
  <c r="CK251" i="3"/>
  <c r="CO247" i="3"/>
  <c r="CS245" i="3"/>
  <c r="CT474" i="3"/>
  <c r="BM245" i="3"/>
  <c r="CS250" i="3"/>
  <c r="BU249" i="3"/>
  <c r="CK246" i="3"/>
  <c r="CL475" i="3"/>
  <c r="BU244" i="3"/>
  <c r="BV473" i="3"/>
  <c r="CK242" i="3"/>
  <c r="BM241" i="3"/>
  <c r="BN470" i="3"/>
  <c r="CK239" i="3"/>
  <c r="CL468" i="3"/>
  <c r="CK238" i="3"/>
  <c r="CL467" i="3"/>
  <c r="BU237" i="3"/>
  <c r="BV466" i="3"/>
  <c r="BM236" i="3"/>
  <c r="CK234" i="3"/>
  <c r="CL463" i="3"/>
  <c r="CO251" i="3"/>
  <c r="CC247" i="3"/>
  <c r="CC251" i="3"/>
  <c r="CG247" i="3"/>
  <c r="CK245" i="3"/>
  <c r="CK250" i="3"/>
  <c r="BM249" i="3"/>
  <c r="BU246" i="3"/>
  <c r="CK243" i="3"/>
  <c r="BM242" i="3"/>
  <c r="CS240" i="3"/>
  <c r="CC239" i="3"/>
  <c r="CD468" i="3"/>
  <c r="BM238" i="3"/>
  <c r="BM237" i="3"/>
  <c r="CK235" i="3"/>
  <c r="CL464" i="3"/>
  <c r="CC234" i="3"/>
  <c r="CK252" i="3"/>
  <c r="CL481" i="3"/>
  <c r="CK248" i="3"/>
  <c r="CL477" i="3"/>
  <c r="CK244" i="3"/>
  <c r="CK236" i="3"/>
  <c r="AP36" i="3"/>
  <c r="AR12" i="4"/>
  <c r="AB17" i="7"/>
  <c r="AP31" i="3"/>
  <c r="AR7" i="4"/>
  <c r="AB12" i="7"/>
  <c r="AP27" i="3"/>
  <c r="AR3" i="4"/>
  <c r="AB8" i="7"/>
  <c r="AP44" i="3"/>
  <c r="CB5" i="3"/>
  <c r="CC5" i="3"/>
  <c r="CD279" i="3"/>
  <c r="CN5" i="3"/>
  <c r="CF5" i="3"/>
  <c r="CG5" i="3"/>
  <c r="CH279" i="3"/>
  <c r="BT5" i="3"/>
  <c r="BU5" i="3"/>
  <c r="BV279" i="3"/>
  <c r="BX5" i="3"/>
  <c r="BY5" i="3"/>
  <c r="BZ279" i="3"/>
  <c r="BP5" i="3"/>
  <c r="BQ5" i="3"/>
  <c r="BR279" i="3"/>
  <c r="BL17" i="3"/>
  <c r="BL23" i="3"/>
  <c r="BM23" i="3"/>
  <c r="BN297" i="3"/>
  <c r="BL20" i="3"/>
  <c r="BM20" i="3"/>
  <c r="BN294" i="3"/>
  <c r="BL19" i="3"/>
  <c r="BM19" i="3"/>
  <c r="BN293" i="3"/>
  <c r="BL18" i="3"/>
  <c r="BM18" i="3"/>
  <c r="BN292" i="3"/>
  <c r="BL15" i="3"/>
  <c r="BM15" i="3"/>
  <c r="BN289" i="3"/>
  <c r="BL16" i="3"/>
  <c r="BM16" i="3"/>
  <c r="BN290" i="3"/>
  <c r="BL24" i="3"/>
  <c r="BM24" i="3"/>
  <c r="BN298" i="3"/>
  <c r="BL21" i="3"/>
  <c r="BL22" i="3"/>
  <c r="BM22" i="3"/>
  <c r="BL14" i="3"/>
  <c r="BL13" i="3"/>
  <c r="BM13" i="3"/>
  <c r="BL12" i="3"/>
  <c r="BL11" i="3"/>
  <c r="BM11" i="3"/>
  <c r="BL10" i="3"/>
  <c r="BL9" i="3"/>
  <c r="BM9" i="3"/>
  <c r="BL8" i="3"/>
  <c r="BM8" i="3"/>
  <c r="BL7" i="3"/>
  <c r="BM7" i="3"/>
  <c r="BL6" i="3"/>
  <c r="BM6" i="3"/>
  <c r="CQ277" i="3"/>
  <c r="CR277" i="3"/>
  <c r="BK277" i="3"/>
  <c r="BL277" i="3"/>
  <c r="BW275" i="3"/>
  <c r="BX275" i="3"/>
  <c r="CQ271" i="3"/>
  <c r="CR271" i="3"/>
  <c r="BK271" i="3"/>
  <c r="BL271" i="3"/>
  <c r="BW269" i="3"/>
  <c r="BX269" i="3"/>
  <c r="BK275" i="3"/>
  <c r="BL275" i="3"/>
  <c r="CU271" i="3"/>
  <c r="CV271" i="3"/>
  <c r="BO271" i="3"/>
  <c r="BP271" i="3"/>
  <c r="BS269" i="3"/>
  <c r="BT269" i="3"/>
  <c r="CU735" i="3"/>
  <c r="CV735" i="3"/>
  <c r="BO735" i="3"/>
  <c r="BP735" i="3"/>
  <c r="BO964" i="3"/>
  <c r="BP964" i="3"/>
  <c r="BS960" i="3"/>
  <c r="BT960" i="3"/>
  <c r="CE962" i="3"/>
  <c r="CF962" i="3"/>
  <c r="BS958" i="3"/>
  <c r="BT958" i="3"/>
  <c r="CA956" i="3"/>
  <c r="CB956" i="3"/>
  <c r="BS1420" i="3"/>
  <c r="BT1420" i="3"/>
  <c r="BW1416" i="3"/>
  <c r="BX1416" i="3"/>
  <c r="CU1420" i="3"/>
  <c r="CV1420" i="3"/>
  <c r="BO1420" i="3"/>
  <c r="BP1420" i="3"/>
  <c r="CI1416" i="3"/>
  <c r="CJ1416" i="3"/>
  <c r="BS1645" i="3"/>
  <c r="BT1645" i="3"/>
  <c r="CE1643" i="3"/>
  <c r="CF1643" i="3"/>
  <c r="CI1642" i="3"/>
  <c r="CJ1642" i="3"/>
  <c r="CE1641" i="3"/>
  <c r="CF1641" i="3"/>
  <c r="CA1651" i="3"/>
  <c r="CB1651" i="3"/>
  <c r="CM1649" i="3"/>
  <c r="CN1649" i="3"/>
  <c r="BW1645" i="3"/>
  <c r="BX1645" i="3"/>
  <c r="CA1643" i="3"/>
  <c r="CB1643" i="3"/>
  <c r="CM1642" i="3"/>
  <c r="CN1642" i="3"/>
  <c r="BO1651" i="3"/>
  <c r="BP1651" i="3"/>
  <c r="BS946" i="3"/>
  <c r="BT946" i="3"/>
  <c r="BS735" i="3"/>
  <c r="BT735" i="3"/>
  <c r="CI733" i="3"/>
  <c r="CJ733" i="3"/>
  <c r="BK732" i="3"/>
  <c r="BL732" i="3"/>
  <c r="CA730" i="3"/>
  <c r="CB730" i="3"/>
  <c r="CQ728" i="3"/>
  <c r="CR728" i="3"/>
  <c r="CA727" i="3"/>
  <c r="CB727" i="3"/>
  <c r="CQ725" i="3"/>
  <c r="CR725" i="3"/>
  <c r="BS724" i="3"/>
  <c r="BT724" i="3"/>
  <c r="CI722" i="3"/>
  <c r="CJ722" i="3"/>
  <c r="BK721" i="3"/>
  <c r="BL721" i="3"/>
  <c r="CA719" i="3"/>
  <c r="CB719" i="3"/>
  <c r="CQ717" i="3"/>
  <c r="CR717" i="3"/>
  <c r="BS716" i="3"/>
  <c r="BT716" i="3"/>
  <c r="CA505" i="3"/>
  <c r="CB505" i="3"/>
  <c r="CQ503" i="3"/>
  <c r="CR503" i="3"/>
  <c r="BS502" i="3"/>
  <c r="BT502" i="3"/>
  <c r="CI500" i="3"/>
  <c r="CJ500" i="3"/>
  <c r="BK499" i="3"/>
  <c r="BL499" i="3"/>
  <c r="CI497" i="3"/>
  <c r="CJ497" i="3"/>
  <c r="BK496" i="3"/>
  <c r="BL496" i="3"/>
  <c r="CA494" i="3"/>
  <c r="CB494" i="3"/>
  <c r="CQ492" i="3"/>
  <c r="CR492" i="3"/>
  <c r="BS491" i="3"/>
  <c r="BT491" i="3"/>
  <c r="CI489" i="3"/>
  <c r="CJ489" i="3"/>
  <c r="BS276" i="3"/>
  <c r="BT276" i="3"/>
  <c r="CQ273" i="3"/>
  <c r="CR273" i="3"/>
  <c r="BS272" i="3"/>
  <c r="BT272" i="3"/>
  <c r="CA268" i="3"/>
  <c r="CB268" i="3"/>
  <c r="CQ266" i="3"/>
  <c r="CR266" i="3"/>
  <c r="BS265" i="3"/>
  <c r="BT265" i="3"/>
  <c r="BS264" i="3"/>
  <c r="BT264" i="3"/>
  <c r="CQ262" i="3"/>
  <c r="CR262" i="3"/>
  <c r="CI261" i="3"/>
  <c r="CJ261" i="3"/>
  <c r="BS260" i="3"/>
  <c r="BT260" i="3"/>
  <c r="CQ258" i="3"/>
  <c r="CR258" i="3"/>
  <c r="CM1650" i="3"/>
  <c r="CN1650" i="3"/>
  <c r="CU1648" i="3"/>
  <c r="CV1648" i="3"/>
  <c r="CQ1650" i="3"/>
  <c r="CR1650" i="3"/>
  <c r="CA1650" i="3"/>
  <c r="CB1650" i="3"/>
  <c r="CU1646" i="3"/>
  <c r="CV1646" i="3"/>
  <c r="CQ964" i="3"/>
  <c r="CR964" i="3"/>
  <c r="BK964" i="3"/>
  <c r="BL964" i="3"/>
  <c r="BS963" i="3"/>
  <c r="BT963" i="3"/>
  <c r="CA962" i="3"/>
  <c r="CB962" i="3"/>
  <c r="CI961" i="3"/>
  <c r="CJ961" i="3"/>
  <c r="CQ959" i="3"/>
  <c r="CR959" i="3"/>
  <c r="BK959" i="3"/>
  <c r="BL959" i="3"/>
  <c r="BS957" i="3"/>
  <c r="BT957" i="3"/>
  <c r="CQ955" i="3"/>
  <c r="CR955" i="3"/>
  <c r="BK955" i="3"/>
  <c r="BL955" i="3"/>
  <c r="BS954" i="3"/>
  <c r="BT954" i="3"/>
  <c r="CA953" i="3"/>
  <c r="CB953" i="3"/>
  <c r="CI952" i="3"/>
  <c r="CJ952" i="3"/>
  <c r="CQ951" i="3"/>
  <c r="CR951" i="3"/>
  <c r="BK951" i="3"/>
  <c r="BL951" i="3"/>
  <c r="BS950" i="3"/>
  <c r="BT950" i="3"/>
  <c r="CA949" i="3"/>
  <c r="CB949" i="3"/>
  <c r="CI948" i="3"/>
  <c r="CJ948" i="3"/>
  <c r="CQ947" i="3"/>
  <c r="CR947" i="3"/>
  <c r="CI946" i="3"/>
  <c r="CJ946" i="3"/>
  <c r="BK945" i="3"/>
  <c r="BL945" i="3"/>
  <c r="BW1422" i="3"/>
  <c r="BX1422" i="3"/>
  <c r="CE1421" i="3"/>
  <c r="CF1421" i="3"/>
  <c r="CM1419" i="3"/>
  <c r="CN1419" i="3"/>
  <c r="CU1418" i="3"/>
  <c r="CV1418" i="3"/>
  <c r="BO1418" i="3"/>
  <c r="BP1418" i="3"/>
  <c r="BW1417" i="3"/>
  <c r="BX1417" i="3"/>
  <c r="CE1415" i="3"/>
  <c r="CF1415" i="3"/>
  <c r="CM1414" i="3"/>
  <c r="CN1414" i="3"/>
  <c r="CU1413" i="3"/>
  <c r="CV1413" i="3"/>
  <c r="BO1413" i="3"/>
  <c r="BP1413" i="3"/>
  <c r="BW1412" i="3"/>
  <c r="BX1412" i="3"/>
  <c r="CE1411" i="3"/>
  <c r="CF1411" i="3"/>
  <c r="CA1422" i="3"/>
  <c r="CB1422" i="3"/>
  <c r="CQ1419" i="3"/>
  <c r="CR1419" i="3"/>
  <c r="BS1418" i="3"/>
  <c r="BT1418" i="3"/>
  <c r="CI1415" i="3"/>
  <c r="CJ1415" i="3"/>
  <c r="CQ1413" i="3"/>
  <c r="CR1413" i="3"/>
  <c r="CA1412" i="3"/>
  <c r="CB1412" i="3"/>
  <c r="CA1411" i="3"/>
  <c r="CB1411" i="3"/>
  <c r="BS1410" i="3"/>
  <c r="BT1410" i="3"/>
  <c r="BS1409" i="3"/>
  <c r="BT1409" i="3"/>
  <c r="BS1408" i="3"/>
  <c r="BT1408" i="3"/>
  <c r="CA1407" i="3"/>
  <c r="CB1407" i="3"/>
  <c r="CI1406" i="3"/>
  <c r="CJ1406" i="3"/>
  <c r="CQ1405" i="3"/>
  <c r="CR1405" i="3"/>
  <c r="BK1405" i="3"/>
  <c r="BL1405" i="3"/>
  <c r="BS1404" i="3"/>
  <c r="BT1404" i="3"/>
  <c r="CA1403" i="3"/>
  <c r="CB1403" i="3"/>
  <c r="CM1410" i="3"/>
  <c r="CN1410" i="3"/>
  <c r="CU1409" i="3"/>
  <c r="CV1409" i="3"/>
  <c r="BO1409" i="3"/>
  <c r="BP1409" i="3"/>
  <c r="BW1408" i="3"/>
  <c r="BX1408" i="3"/>
  <c r="CE1407" i="3"/>
  <c r="CF1407" i="3"/>
  <c r="CM1406" i="3"/>
  <c r="CN1406" i="3"/>
  <c r="CU1405" i="3"/>
  <c r="CV1405" i="3"/>
  <c r="BO1405" i="3"/>
  <c r="BP1405" i="3"/>
  <c r="BW1404" i="3"/>
  <c r="BX1404" i="3"/>
  <c r="CI1648" i="3"/>
  <c r="CJ1648" i="3"/>
  <c r="BS1647" i="3"/>
  <c r="BT1647" i="3"/>
  <c r="CQ1644" i="3"/>
  <c r="CR1644" i="3"/>
  <c r="CA1641" i="3"/>
  <c r="CB1641" i="3"/>
  <c r="CQ1639" i="3"/>
  <c r="CR1639" i="3"/>
  <c r="CI1638" i="3"/>
  <c r="CJ1638" i="3"/>
  <c r="CI1637" i="3"/>
  <c r="CJ1637" i="3"/>
  <c r="CA1636" i="3"/>
  <c r="CB1636" i="3"/>
  <c r="CW1193" i="3"/>
  <c r="CX1193" i="3"/>
  <c r="BY1193" i="3"/>
  <c r="BZ1193" i="3"/>
  <c r="CO1192" i="3"/>
  <c r="CP1192" i="3"/>
  <c r="CP1191" i="3"/>
  <c r="CO1191" i="3"/>
  <c r="BZ1191" i="3"/>
  <c r="BY1191" i="3"/>
  <c r="BY1190" i="3"/>
  <c r="BZ1190" i="3"/>
  <c r="BZ1188" i="3"/>
  <c r="BY1188" i="3"/>
  <c r="CX1186" i="3"/>
  <c r="CW1186" i="3"/>
  <c r="BR1182" i="3"/>
  <c r="BQ1182" i="3"/>
  <c r="CG1181" i="3"/>
  <c r="CH1181" i="3"/>
  <c r="CX1180" i="3"/>
  <c r="CW1180" i="3"/>
  <c r="CG1179" i="3"/>
  <c r="CH1179" i="3"/>
  <c r="BQ1177" i="3"/>
  <c r="BR1177" i="3"/>
  <c r="CG1175" i="3"/>
  <c r="CH1175" i="3"/>
  <c r="CS1187" i="3"/>
  <c r="CT1187" i="3"/>
  <c r="BV1185" i="3"/>
  <c r="BU1185" i="3"/>
  <c r="CL1184" i="3"/>
  <c r="CK1184" i="3"/>
  <c r="BN1184" i="3"/>
  <c r="BM1184" i="3"/>
  <c r="CC1633" i="3"/>
  <c r="CD1633" i="3"/>
  <c r="BZ1179" i="3"/>
  <c r="BY1179" i="3"/>
  <c r="CP1177" i="3"/>
  <c r="CO1177" i="3"/>
  <c r="CH1176" i="3"/>
  <c r="CG1176" i="3"/>
  <c r="CK1175" i="3"/>
  <c r="CL1175" i="3"/>
  <c r="CK735" i="3"/>
  <c r="CL735" i="3"/>
  <c r="CS734" i="3"/>
  <c r="CT734" i="3"/>
  <c r="CK724" i="3"/>
  <c r="CL724" i="3"/>
  <c r="BN505" i="3"/>
  <c r="BM505" i="3"/>
  <c r="CD503" i="3"/>
  <c r="CC503" i="3"/>
  <c r="CL502" i="3"/>
  <c r="CK502" i="3"/>
  <c r="CL501" i="3"/>
  <c r="CK501" i="3"/>
  <c r="CT500" i="3"/>
  <c r="CS500" i="3"/>
  <c r="BV497" i="3"/>
  <c r="BU497" i="3"/>
  <c r="CL488" i="3"/>
  <c r="CK488" i="3"/>
  <c r="CT487" i="3"/>
  <c r="CS487" i="3"/>
  <c r="BV262" i="3"/>
  <c r="BU262" i="3"/>
  <c r="CS1408" i="3"/>
  <c r="CT1408" i="3"/>
  <c r="CP276" i="3"/>
  <c r="CO276" i="3"/>
  <c r="CP273" i="3"/>
  <c r="CO273" i="3"/>
  <c r="BZ270" i="3"/>
  <c r="BY270" i="3"/>
  <c r="CX266" i="3"/>
  <c r="CW266" i="3"/>
  <c r="CP264" i="3"/>
  <c r="CO264" i="3"/>
  <c r="BZ262" i="3"/>
  <c r="BY262" i="3"/>
  <c r="BZ260" i="3"/>
  <c r="BY260" i="3"/>
  <c r="CD1649" i="3"/>
  <c r="CC1649" i="3"/>
  <c r="CO964" i="3"/>
  <c r="CP964" i="3"/>
  <c r="BR963" i="3"/>
  <c r="BQ963" i="3"/>
  <c r="CP958" i="3"/>
  <c r="CO958" i="3"/>
  <c r="CH955" i="3"/>
  <c r="CG955" i="3"/>
  <c r="CW953" i="3"/>
  <c r="CX953" i="3"/>
  <c r="BY953" i="3"/>
  <c r="BZ953" i="3"/>
  <c r="CG951" i="3"/>
  <c r="CH951" i="3"/>
  <c r="CX949" i="3"/>
  <c r="CW949" i="3"/>
  <c r="BR734" i="3"/>
  <c r="BQ734" i="3"/>
  <c r="BR733" i="3"/>
  <c r="BQ733" i="3"/>
  <c r="CP732" i="3"/>
  <c r="CO732" i="3"/>
  <c r="BY731" i="3"/>
  <c r="BZ731" i="3"/>
  <c r="CO730" i="3"/>
  <c r="CP730" i="3"/>
  <c r="BQ730" i="3"/>
  <c r="BR730" i="3"/>
  <c r="CO725" i="3"/>
  <c r="CP725" i="3"/>
  <c r="CP724" i="3"/>
  <c r="CO724" i="3"/>
  <c r="BZ720" i="3"/>
  <c r="BY720" i="3"/>
  <c r="CP718" i="3"/>
  <c r="CO718" i="3"/>
  <c r="CP506" i="3"/>
  <c r="CO506" i="3"/>
  <c r="BR506" i="3"/>
  <c r="BQ506" i="3"/>
  <c r="BR504" i="3"/>
  <c r="BQ504" i="3"/>
  <c r="BR503" i="3"/>
  <c r="BQ503" i="3"/>
  <c r="CH500" i="3"/>
  <c r="CG500" i="3"/>
  <c r="CH499" i="3"/>
  <c r="CG499" i="3"/>
  <c r="BR499" i="3"/>
  <c r="BQ499" i="3"/>
  <c r="BZ497" i="3"/>
  <c r="BY497" i="3"/>
  <c r="CX495" i="3"/>
  <c r="CW495" i="3"/>
  <c r="BY495" i="3"/>
  <c r="BZ495" i="3"/>
  <c r="CG492" i="3"/>
  <c r="CH492" i="3"/>
  <c r="BR490" i="3"/>
  <c r="BQ490" i="3"/>
  <c r="BR488" i="3"/>
  <c r="BQ488" i="3"/>
  <c r="CD1640" i="3"/>
  <c r="CC1640" i="3"/>
  <c r="BV274" i="3"/>
  <c r="BU274" i="3"/>
  <c r="BV267" i="3"/>
  <c r="BU267" i="3"/>
  <c r="BN1647" i="3"/>
  <c r="BM1647" i="3"/>
  <c r="BV1419" i="3"/>
  <c r="BU1419" i="3"/>
  <c r="BZ489" i="3"/>
  <c r="BY489" i="3"/>
  <c r="CP277" i="3"/>
  <c r="CO277" i="3"/>
  <c r="BR274" i="3"/>
  <c r="BQ274" i="3"/>
  <c r="CP270" i="3"/>
  <c r="CO270" i="3"/>
  <c r="BZ267" i="3"/>
  <c r="BY267" i="3"/>
  <c r="CX264" i="3"/>
  <c r="CW264" i="3"/>
  <c r="CH262" i="3"/>
  <c r="CG262" i="3"/>
  <c r="BV1646" i="3"/>
  <c r="BU1646" i="3"/>
  <c r="CU275" i="3"/>
  <c r="CV275" i="3"/>
  <c r="CU269" i="3"/>
  <c r="CV269" i="3"/>
  <c r="CQ269" i="3"/>
  <c r="CR269" i="3"/>
  <c r="CM735" i="3"/>
  <c r="CN735" i="3"/>
  <c r="CQ960" i="3"/>
  <c r="CR960" i="3"/>
  <c r="BK960" i="3"/>
  <c r="BL960" i="3"/>
  <c r="BW962" i="3"/>
  <c r="BX962" i="3"/>
  <c r="CQ958" i="3"/>
  <c r="CR958" i="3"/>
  <c r="BK958" i="3"/>
  <c r="BL958" i="3"/>
  <c r="CQ1420" i="3"/>
  <c r="CR1420" i="3"/>
  <c r="BK1420" i="3"/>
  <c r="BL1420" i="3"/>
  <c r="CU1416" i="3"/>
  <c r="CV1416" i="3"/>
  <c r="BO1416" i="3"/>
  <c r="BP1416" i="3"/>
  <c r="CM1420" i="3"/>
  <c r="CN1420" i="3"/>
  <c r="CA1416" i="3"/>
  <c r="CB1416" i="3"/>
  <c r="CQ1645" i="3"/>
  <c r="CR1645" i="3"/>
  <c r="BK1645" i="3"/>
  <c r="BL1645" i="3"/>
  <c r="BW1643" i="3"/>
  <c r="BX1643" i="3"/>
  <c r="CA1642" i="3"/>
  <c r="CB1642" i="3"/>
  <c r="BW1641" i="3"/>
  <c r="BX1641" i="3"/>
  <c r="BS1651" i="3"/>
  <c r="BT1651" i="3"/>
  <c r="CE1649" i="3"/>
  <c r="CF1649" i="3"/>
  <c r="CU1645" i="3"/>
  <c r="CV1645" i="3"/>
  <c r="BO1645" i="3"/>
  <c r="BP1645" i="3"/>
  <c r="BS1643" i="3"/>
  <c r="BT1643" i="3"/>
  <c r="CE1642" i="3"/>
  <c r="CF1642" i="3"/>
  <c r="CM1651" i="3"/>
  <c r="CN1651" i="3"/>
  <c r="BS947" i="3"/>
  <c r="BT947" i="3"/>
  <c r="CI945" i="3"/>
  <c r="CJ945" i="3"/>
  <c r="CI734" i="3"/>
  <c r="CJ734" i="3"/>
  <c r="BK733" i="3"/>
  <c r="BL733" i="3"/>
  <c r="CA731" i="3"/>
  <c r="CB731" i="3"/>
  <c r="CQ729" i="3"/>
  <c r="CR729" i="3"/>
  <c r="BS728" i="3"/>
  <c r="BT728" i="3"/>
  <c r="CQ726" i="3"/>
  <c r="CR726" i="3"/>
  <c r="BS725" i="3"/>
  <c r="BT725" i="3"/>
  <c r="CI723" i="3"/>
  <c r="CJ723" i="3"/>
  <c r="BK722" i="3"/>
  <c r="BL722" i="3"/>
  <c r="CA720" i="3"/>
  <c r="CB720" i="3"/>
  <c r="CQ718" i="3"/>
  <c r="CR718" i="3"/>
  <c r="BS717" i="3"/>
  <c r="BT717" i="3"/>
  <c r="CQ506" i="3"/>
  <c r="CR506" i="3"/>
  <c r="BS505" i="3"/>
  <c r="BT505" i="3"/>
  <c r="CI503" i="3"/>
  <c r="CJ503" i="3"/>
  <c r="BK502" i="3"/>
  <c r="BL502" i="3"/>
  <c r="CA500" i="3"/>
  <c r="CB500" i="3"/>
  <c r="CI498" i="3"/>
  <c r="CJ498" i="3"/>
  <c r="BK497" i="3"/>
  <c r="BL497" i="3"/>
  <c r="CA495" i="3"/>
  <c r="CB495" i="3"/>
  <c r="CQ493" i="3"/>
  <c r="CR493" i="3"/>
  <c r="BS492" i="3"/>
  <c r="BT492" i="3"/>
  <c r="CI490" i="3"/>
  <c r="CJ490" i="3"/>
  <c r="CA487" i="3"/>
  <c r="CB487" i="3"/>
  <c r="CQ274" i="3"/>
  <c r="CR274" i="3"/>
  <c r="BS273" i="3"/>
  <c r="BT273" i="3"/>
  <c r="CI270" i="3"/>
  <c r="CJ270" i="3"/>
  <c r="BS268" i="3"/>
  <c r="BT268" i="3"/>
  <c r="CI266" i="3"/>
  <c r="CJ266" i="3"/>
  <c r="CI263" i="3"/>
  <c r="CJ263" i="3"/>
  <c r="CI262" i="3"/>
  <c r="CJ262" i="3"/>
  <c r="BS261" i="3"/>
  <c r="BT261" i="3"/>
  <c r="CI258" i="3"/>
  <c r="CJ258" i="3"/>
  <c r="CE1650" i="3"/>
  <c r="CF1650" i="3"/>
  <c r="CM1648" i="3"/>
  <c r="CN1648" i="3"/>
  <c r="BO1648" i="3"/>
  <c r="BP1648" i="3"/>
  <c r="CE1647" i="3"/>
  <c r="CF1647" i="3"/>
  <c r="BK1650" i="3"/>
  <c r="BL1650" i="3"/>
  <c r="CI964" i="3"/>
  <c r="CJ964" i="3"/>
  <c r="CQ963" i="3"/>
  <c r="CR963" i="3"/>
  <c r="BK963" i="3"/>
  <c r="BL963" i="3"/>
  <c r="BS962" i="3"/>
  <c r="BT962" i="3"/>
  <c r="CA961" i="3"/>
  <c r="CB961" i="3"/>
  <c r="CI959" i="3"/>
  <c r="CJ959" i="3"/>
  <c r="CQ957" i="3"/>
  <c r="CR957" i="3"/>
  <c r="BK957" i="3"/>
  <c r="BL957" i="3"/>
  <c r="CI955" i="3"/>
  <c r="CJ955" i="3"/>
  <c r="CQ954" i="3"/>
  <c r="CR954" i="3"/>
  <c r="BK954" i="3"/>
  <c r="BL954" i="3"/>
  <c r="BS953" i="3"/>
  <c r="BT953" i="3"/>
  <c r="CA952" i="3"/>
  <c r="CB952" i="3"/>
  <c r="CI951" i="3"/>
  <c r="CJ951" i="3"/>
  <c r="CQ950" i="3"/>
  <c r="CR950" i="3"/>
  <c r="BK950" i="3"/>
  <c r="BL950" i="3"/>
  <c r="BS949" i="3"/>
  <c r="BT949" i="3"/>
  <c r="CA948" i="3"/>
  <c r="CB948" i="3"/>
  <c r="CI947" i="3"/>
  <c r="CJ947" i="3"/>
  <c r="BK946" i="3"/>
  <c r="BL946" i="3"/>
  <c r="CU1422" i="3"/>
  <c r="CV1422" i="3"/>
  <c r="BO1422" i="3"/>
  <c r="BP1422" i="3"/>
  <c r="BW1421" i="3"/>
  <c r="BX1421" i="3"/>
  <c r="CE1419" i="3"/>
  <c r="CF1419" i="3"/>
  <c r="CM1418" i="3"/>
  <c r="CN1418" i="3"/>
  <c r="CU1417" i="3"/>
  <c r="CV1417" i="3"/>
  <c r="BO1417" i="3"/>
  <c r="BP1417" i="3"/>
  <c r="BW1415" i="3"/>
  <c r="BX1415" i="3"/>
  <c r="CE1414" i="3"/>
  <c r="CF1414" i="3"/>
  <c r="CM1413" i="3"/>
  <c r="CN1413" i="3"/>
  <c r="CU1412" i="3"/>
  <c r="CV1412" i="3"/>
  <c r="BO1412" i="3"/>
  <c r="BP1412" i="3"/>
  <c r="BW1411" i="3"/>
  <c r="BX1411" i="3"/>
  <c r="BK1422" i="3"/>
  <c r="BL1422" i="3"/>
  <c r="CA1419" i="3"/>
  <c r="CB1419" i="3"/>
  <c r="CQ1417" i="3"/>
  <c r="CR1417" i="3"/>
  <c r="BS1415" i="3"/>
  <c r="BT1415" i="3"/>
  <c r="CA1413" i="3"/>
  <c r="CB1413" i="3"/>
  <c r="BS1412" i="3"/>
  <c r="BT1412" i="3"/>
  <c r="BK1411" i="3"/>
  <c r="BL1411" i="3"/>
  <c r="BK1410" i="3"/>
  <c r="BL1410" i="3"/>
  <c r="BK1409" i="3"/>
  <c r="BL1409" i="3"/>
  <c r="BK1408" i="3"/>
  <c r="BL1408" i="3"/>
  <c r="BS1407" i="3"/>
  <c r="BT1407" i="3"/>
  <c r="CA1406" i="3"/>
  <c r="CB1406" i="3"/>
  <c r="CI1405" i="3"/>
  <c r="CJ1405" i="3"/>
  <c r="CQ1404" i="3"/>
  <c r="CR1404" i="3"/>
  <c r="BK1404" i="3"/>
  <c r="BL1404" i="3"/>
  <c r="BS1403" i="3"/>
  <c r="BT1403" i="3"/>
  <c r="CE1410" i="3"/>
  <c r="CF1410" i="3"/>
  <c r="CM1409" i="3"/>
  <c r="CN1409" i="3"/>
  <c r="CU1408" i="3"/>
  <c r="CV1408" i="3"/>
  <c r="BO1408" i="3"/>
  <c r="BP1408" i="3"/>
  <c r="BW1407" i="3"/>
  <c r="BX1407" i="3"/>
  <c r="CE1406" i="3"/>
  <c r="CF1406" i="3"/>
  <c r="CM1405" i="3"/>
  <c r="CN1405" i="3"/>
  <c r="CU1404" i="3"/>
  <c r="CV1404" i="3"/>
  <c r="BO1404" i="3"/>
  <c r="BP1404" i="3"/>
  <c r="BS1648" i="3"/>
  <c r="BT1648" i="3"/>
  <c r="CQ1646" i="3"/>
  <c r="CR1646" i="3"/>
  <c r="CA1644" i="3"/>
  <c r="CB1644" i="3"/>
  <c r="BK1641" i="3"/>
  <c r="BL1641" i="3"/>
  <c r="CI1639" i="3"/>
  <c r="CJ1639" i="3"/>
  <c r="CA1638" i="3"/>
  <c r="CB1638" i="3"/>
  <c r="BS1637" i="3"/>
  <c r="BT1637" i="3"/>
  <c r="BS1636" i="3"/>
  <c r="BT1636" i="3"/>
  <c r="BS1635" i="3"/>
  <c r="BT1635" i="3"/>
  <c r="BK1634" i="3"/>
  <c r="BL1634" i="3"/>
  <c r="BK1633" i="3"/>
  <c r="BL1633" i="3"/>
  <c r="BK1632" i="3"/>
  <c r="BL1632" i="3"/>
  <c r="BO1646" i="3"/>
  <c r="BP1646" i="3"/>
  <c r="BW1644" i="3"/>
  <c r="BX1644" i="3"/>
  <c r="CM1640" i="3"/>
  <c r="CN1640" i="3"/>
  <c r="CU1639" i="3"/>
  <c r="CV1639" i="3"/>
  <c r="CU1638" i="3"/>
  <c r="CV1638" i="3"/>
  <c r="BO1638" i="3"/>
  <c r="BP1638" i="3"/>
  <c r="BW1637" i="3"/>
  <c r="BX1637" i="3"/>
  <c r="CE1636" i="3"/>
  <c r="CF1636" i="3"/>
  <c r="CM1635" i="3"/>
  <c r="CN1635" i="3"/>
  <c r="CU1634" i="3"/>
  <c r="CV1634" i="3"/>
  <c r="BO1634" i="3"/>
  <c r="BP1634" i="3"/>
  <c r="BW1633" i="3"/>
  <c r="BX1633" i="3"/>
  <c r="CE1632" i="3"/>
  <c r="CF1632" i="3"/>
  <c r="BQ1193" i="3"/>
  <c r="BR1193" i="3"/>
  <c r="CG1192" i="3"/>
  <c r="CH1192" i="3"/>
  <c r="BR1191" i="3"/>
  <c r="BQ1191" i="3"/>
  <c r="BQ1190" i="3"/>
  <c r="BR1190" i="3"/>
  <c r="CG1189" i="3"/>
  <c r="CH1189" i="3"/>
  <c r="CP1187" i="3"/>
  <c r="CO1187" i="3"/>
  <c r="CX1185" i="3"/>
  <c r="CW1185" i="3"/>
  <c r="CW1181" i="3"/>
  <c r="CX1181" i="3"/>
  <c r="BZ1181" i="3"/>
  <c r="BY1181" i="3"/>
  <c r="CO1180" i="3"/>
  <c r="CP1180" i="3"/>
  <c r="BR1180" i="3"/>
  <c r="BQ1180" i="3"/>
  <c r="BY1178" i="3"/>
  <c r="BZ1178" i="3"/>
  <c r="CO1176" i="3"/>
  <c r="CP1176" i="3"/>
  <c r="BQ1175" i="3"/>
  <c r="BR1175" i="3"/>
  <c r="CL1650" i="3"/>
  <c r="CK1650" i="3"/>
  <c r="CD1647" i="3"/>
  <c r="CC1647" i="3"/>
  <c r="CL1187" i="3"/>
  <c r="CK1187" i="3"/>
  <c r="BM1185" i="3"/>
  <c r="BN1185" i="3"/>
  <c r="CC1184" i="3"/>
  <c r="CD1184" i="3"/>
  <c r="CS1183" i="3"/>
  <c r="CT1183" i="3"/>
  <c r="BM1183" i="3"/>
  <c r="BN1183" i="3"/>
  <c r="CK1177" i="3"/>
  <c r="CL1177" i="3"/>
  <c r="CL1646" i="3"/>
  <c r="CK1646" i="3"/>
  <c r="CX1178" i="3"/>
  <c r="CW1178" i="3"/>
  <c r="BZ1177" i="3"/>
  <c r="BY1177" i="3"/>
  <c r="BZ1175" i="3"/>
  <c r="BY1175" i="3"/>
  <c r="CL732" i="3"/>
  <c r="CK732" i="3"/>
  <c r="CT730" i="3"/>
  <c r="CS730" i="3"/>
  <c r="CC726" i="3"/>
  <c r="CD726" i="3"/>
  <c r="BV723" i="3"/>
  <c r="BU723" i="3"/>
  <c r="CL720" i="3"/>
  <c r="CK720" i="3"/>
  <c r="BN719" i="3"/>
  <c r="BM719" i="3"/>
  <c r="CC717" i="3"/>
  <c r="CD717" i="3"/>
  <c r="CL506" i="3"/>
  <c r="CK506" i="3"/>
  <c r="CD502" i="3"/>
  <c r="CC502" i="3"/>
  <c r="CT498" i="3"/>
  <c r="CS498" i="3"/>
  <c r="CT495" i="3"/>
  <c r="CS495" i="3"/>
  <c r="CC492" i="3"/>
  <c r="CD492" i="3"/>
  <c r="CL487" i="3"/>
  <c r="CK487" i="3"/>
  <c r="CL273" i="3"/>
  <c r="CK273" i="3"/>
  <c r="CP1639" i="3"/>
  <c r="CO1639" i="3"/>
  <c r="CH964" i="3"/>
  <c r="CG964" i="3"/>
  <c r="CW961" i="3"/>
  <c r="CX961" i="3"/>
  <c r="CH961" i="3"/>
  <c r="CG961" i="3"/>
  <c r="BR960" i="3"/>
  <c r="BQ960" i="3"/>
  <c r="CX956" i="3"/>
  <c r="CW956" i="3"/>
  <c r="BZ955" i="3"/>
  <c r="BY955" i="3"/>
  <c r="CX954" i="3"/>
  <c r="CW954" i="3"/>
  <c r="CP953" i="3"/>
  <c r="CO953" i="3"/>
  <c r="CP952" i="3"/>
  <c r="CO952" i="3"/>
  <c r="CX951" i="3"/>
  <c r="CW951" i="3"/>
  <c r="BY951" i="3"/>
  <c r="BZ951" i="3"/>
  <c r="CX948" i="3"/>
  <c r="CW948" i="3"/>
  <c r="BQ948" i="3"/>
  <c r="BR948" i="3"/>
  <c r="BR947" i="3"/>
  <c r="BQ947" i="3"/>
  <c r="CX734" i="3"/>
  <c r="CW734" i="3"/>
  <c r="CX733" i="3"/>
  <c r="CW733" i="3"/>
  <c r="CH733" i="3"/>
  <c r="CG733" i="3"/>
  <c r="CO731" i="3"/>
  <c r="CP731" i="3"/>
  <c r="BQ731" i="3"/>
  <c r="BR731" i="3"/>
  <c r="CH730" i="3"/>
  <c r="CG730" i="3"/>
  <c r="CG729" i="3"/>
  <c r="CH729" i="3"/>
  <c r="CO728" i="3"/>
  <c r="CP728" i="3"/>
  <c r="BQ727" i="3"/>
  <c r="BR727" i="3"/>
  <c r="CX724" i="3"/>
  <c r="CW724" i="3"/>
  <c r="CX723" i="3"/>
  <c r="CW723" i="3"/>
  <c r="CP722" i="3"/>
  <c r="CO722" i="3"/>
  <c r="CW721" i="3"/>
  <c r="CX721" i="3"/>
  <c r="BY721" i="3"/>
  <c r="BZ721" i="3"/>
  <c r="CX717" i="3"/>
  <c r="CW717" i="3"/>
  <c r="BR717" i="3"/>
  <c r="BQ717" i="3"/>
  <c r="BR716" i="3"/>
  <c r="BQ716" i="3"/>
  <c r="CH506" i="3"/>
  <c r="CG506" i="3"/>
  <c r="CX504" i="3"/>
  <c r="CW504" i="3"/>
  <c r="CH504" i="3"/>
  <c r="CG504" i="3"/>
  <c r="BR502" i="3"/>
  <c r="BQ502" i="3"/>
  <c r="BZ501" i="3"/>
  <c r="BY501" i="3"/>
  <c r="BZ500" i="3"/>
  <c r="BY500" i="3"/>
  <c r="CX499" i="3"/>
  <c r="CW499" i="3"/>
  <c r="BR498" i="3"/>
  <c r="BQ498" i="3"/>
  <c r="BR497" i="3"/>
  <c r="BQ497" i="3"/>
  <c r="CP496" i="3"/>
  <c r="CO496" i="3"/>
  <c r="BQ493" i="3"/>
  <c r="BR493" i="3"/>
  <c r="BY492" i="3"/>
  <c r="BZ492" i="3"/>
  <c r="CW491" i="3"/>
  <c r="CX491" i="3"/>
  <c r="BQ491" i="3"/>
  <c r="BR491" i="3"/>
  <c r="CH489" i="3"/>
  <c r="CG489" i="3"/>
  <c r="CX487" i="3"/>
  <c r="CW487" i="3"/>
  <c r="CH487" i="3"/>
  <c r="CG487" i="3"/>
  <c r="CX276" i="3"/>
  <c r="CW276" i="3"/>
  <c r="BZ273" i="3"/>
  <c r="BY273" i="3"/>
  <c r="BR270" i="3"/>
  <c r="BQ270" i="3"/>
  <c r="CH266" i="3"/>
  <c r="CG266" i="3"/>
  <c r="CP263" i="3"/>
  <c r="CO263" i="3"/>
  <c r="CH261" i="3"/>
  <c r="CG261" i="3"/>
  <c r="CP259" i="3"/>
  <c r="CO259" i="3"/>
  <c r="CK1632" i="3"/>
  <c r="CL1632" i="3"/>
  <c r="CT1415" i="3"/>
  <c r="CS1415" i="3"/>
  <c r="BV259" i="3"/>
  <c r="BU259" i="3"/>
  <c r="BV1641" i="3"/>
  <c r="BU1641" i="3"/>
  <c r="BZ259" i="3"/>
  <c r="BY259" i="3"/>
  <c r="CI277" i="3"/>
  <c r="CJ277" i="3"/>
  <c r="BO275" i="3"/>
  <c r="BP275" i="3"/>
  <c r="CI271" i="3"/>
  <c r="CJ271" i="3"/>
  <c r="BO269" i="3"/>
  <c r="BP269" i="3"/>
  <c r="CI275" i="3"/>
  <c r="CJ275" i="3"/>
  <c r="CM271" i="3"/>
  <c r="CN271" i="3"/>
  <c r="BK269" i="3"/>
  <c r="BL269" i="3"/>
  <c r="CA277" i="3"/>
  <c r="CB277" i="3"/>
  <c r="CM275" i="3"/>
  <c r="CN275" i="3"/>
  <c r="CA271" i="3"/>
  <c r="CB271" i="3"/>
  <c r="CM269" i="3"/>
  <c r="CN269" i="3"/>
  <c r="CA275" i="3"/>
  <c r="CB275" i="3"/>
  <c r="CE271" i="3"/>
  <c r="CF271" i="3"/>
  <c r="CI269" i="3"/>
  <c r="CJ269" i="3"/>
  <c r="CE735" i="3"/>
  <c r="CF735" i="3"/>
  <c r="CI960" i="3"/>
  <c r="CJ960" i="3"/>
  <c r="CU962" i="3"/>
  <c r="CV962" i="3"/>
  <c r="BO962" i="3"/>
  <c r="BP962" i="3"/>
  <c r="CI958" i="3"/>
  <c r="CJ958" i="3"/>
  <c r="CQ956" i="3"/>
  <c r="CR956" i="3"/>
  <c r="CI1420" i="3"/>
  <c r="CJ1420" i="3"/>
  <c r="CM1416" i="3"/>
  <c r="CN1416" i="3"/>
  <c r="CE1420" i="3"/>
  <c r="CF1420" i="3"/>
  <c r="BS1416" i="3"/>
  <c r="BT1416" i="3"/>
  <c r="CI1645" i="3"/>
  <c r="CJ1645" i="3"/>
  <c r="CU1643" i="3"/>
  <c r="CV1643" i="3"/>
  <c r="BO1643" i="3"/>
  <c r="BP1643" i="3"/>
  <c r="BS1642" i="3"/>
  <c r="BT1642" i="3"/>
  <c r="CU1641" i="3"/>
  <c r="CV1641" i="3"/>
  <c r="CQ1651" i="3"/>
  <c r="CR1651" i="3"/>
  <c r="BK1651" i="3"/>
  <c r="BL1651" i="3"/>
  <c r="BW1649" i="3"/>
  <c r="BX1649" i="3"/>
  <c r="CM1645" i="3"/>
  <c r="CN1645" i="3"/>
  <c r="CQ1643" i="3"/>
  <c r="CR1643" i="3"/>
  <c r="BK1643" i="3"/>
  <c r="BL1643" i="3"/>
  <c r="BW1642" i="3"/>
  <c r="BX1642" i="3"/>
  <c r="CE1651" i="3"/>
  <c r="CF1651" i="3"/>
  <c r="BK947" i="3"/>
  <c r="BL947" i="3"/>
  <c r="CA945" i="3"/>
  <c r="CB945" i="3"/>
  <c r="CA734" i="3"/>
  <c r="CB734" i="3"/>
  <c r="CQ732" i="3"/>
  <c r="CR732" i="3"/>
  <c r="BS731" i="3"/>
  <c r="BT731" i="3"/>
  <c r="CI729" i="3"/>
  <c r="CJ729" i="3"/>
  <c r="BK728" i="3"/>
  <c r="BL728" i="3"/>
  <c r="CI726" i="3"/>
  <c r="CJ726" i="3"/>
  <c r="BK725" i="3"/>
  <c r="BL725" i="3"/>
  <c r="CA723" i="3"/>
  <c r="CB723" i="3"/>
  <c r="CQ721" i="3"/>
  <c r="CR721" i="3"/>
  <c r="BS720" i="3"/>
  <c r="BT720" i="3"/>
  <c r="CI718" i="3"/>
  <c r="CJ718" i="3"/>
  <c r="BK717" i="3"/>
  <c r="BL717" i="3"/>
  <c r="BS506" i="3"/>
  <c r="BT506" i="3"/>
  <c r="CI504" i="3"/>
  <c r="CJ504" i="3"/>
  <c r="BK503" i="3"/>
  <c r="BL503" i="3"/>
  <c r="CA501" i="3"/>
  <c r="CB501" i="3"/>
  <c r="CQ499" i="3"/>
  <c r="CR499" i="3"/>
  <c r="CA498" i="3"/>
  <c r="CB498" i="3"/>
  <c r="CQ496" i="3"/>
  <c r="CR496" i="3"/>
  <c r="BS495" i="3"/>
  <c r="BT495" i="3"/>
  <c r="CI493" i="3"/>
  <c r="CJ493" i="3"/>
  <c r="BK492" i="3"/>
  <c r="BL492" i="3"/>
  <c r="CA490" i="3"/>
  <c r="CB490" i="3"/>
  <c r="CQ488" i="3"/>
  <c r="CR488" i="3"/>
  <c r="BS487" i="3"/>
  <c r="BT487" i="3"/>
  <c r="CI274" i="3"/>
  <c r="CJ274" i="3"/>
  <c r="BK273" i="3"/>
  <c r="BL273" i="3"/>
  <c r="BS270" i="3"/>
  <c r="BT270" i="3"/>
  <c r="CI267" i="3"/>
  <c r="CJ267" i="3"/>
  <c r="CQ264" i="3"/>
  <c r="CR264" i="3"/>
  <c r="CA263" i="3"/>
  <c r="CB263" i="3"/>
  <c r="CI259" i="3"/>
  <c r="CJ259" i="3"/>
  <c r="CA258" i="3"/>
  <c r="CB258" i="3"/>
  <c r="BW1650" i="3"/>
  <c r="BX1650" i="3"/>
  <c r="CE1648" i="3"/>
  <c r="CF1648" i="3"/>
  <c r="CU1647" i="3"/>
  <c r="CV1647" i="3"/>
  <c r="BW1647" i="3"/>
  <c r="BX1647" i="3"/>
  <c r="CI1649" i="3"/>
  <c r="CJ1649" i="3"/>
  <c r="CA964" i="3"/>
  <c r="CB964" i="3"/>
  <c r="CI963" i="3"/>
  <c r="CJ963" i="3"/>
  <c r="CQ962" i="3"/>
  <c r="CR962" i="3"/>
  <c r="BK962" i="3"/>
  <c r="BL962" i="3"/>
  <c r="BS961" i="3"/>
  <c r="BT961" i="3"/>
  <c r="CA959" i="3"/>
  <c r="CB959" i="3"/>
  <c r="CI957" i="3"/>
  <c r="CJ957" i="3"/>
  <c r="BS956" i="3"/>
  <c r="BT956" i="3"/>
  <c r="CA955" i="3"/>
  <c r="CB955" i="3"/>
  <c r="CI954" i="3"/>
  <c r="CJ954" i="3"/>
  <c r="CQ953" i="3"/>
  <c r="CR953" i="3"/>
  <c r="BK953" i="3"/>
  <c r="BL953" i="3"/>
  <c r="BS952" i="3"/>
  <c r="BT952" i="3"/>
  <c r="CA951" i="3"/>
  <c r="CB951" i="3"/>
  <c r="CI950" i="3"/>
  <c r="CJ950" i="3"/>
  <c r="CQ949" i="3"/>
  <c r="CR949" i="3"/>
  <c r="BK949" i="3"/>
  <c r="BL949" i="3"/>
  <c r="BS948" i="3"/>
  <c r="BT948" i="3"/>
  <c r="CA947" i="3"/>
  <c r="CB947" i="3"/>
  <c r="CQ945" i="3"/>
  <c r="CR945" i="3"/>
  <c r="CM1422" i="3"/>
  <c r="CN1422" i="3"/>
  <c r="CU1421" i="3"/>
  <c r="CV1421" i="3"/>
  <c r="BO1421" i="3"/>
  <c r="BP1421" i="3"/>
  <c r="BW1419" i="3"/>
  <c r="BX1419" i="3"/>
  <c r="CE1418" i="3"/>
  <c r="CF1418" i="3"/>
  <c r="CM1417" i="3"/>
  <c r="CN1417" i="3"/>
  <c r="CU1415" i="3"/>
  <c r="CV1415" i="3"/>
  <c r="BO1415" i="3"/>
  <c r="BP1415" i="3"/>
  <c r="BW1414" i="3"/>
  <c r="BX1414" i="3"/>
  <c r="CE1413" i="3"/>
  <c r="CF1413" i="3"/>
  <c r="CM1412" i="3"/>
  <c r="CN1412" i="3"/>
  <c r="CU1411" i="3"/>
  <c r="CV1411" i="3"/>
  <c r="BO1411" i="3"/>
  <c r="BP1411" i="3"/>
  <c r="CA1421" i="3"/>
  <c r="CB1421" i="3"/>
  <c r="BK1419" i="3"/>
  <c r="BL1419" i="3"/>
  <c r="CA1417" i="3"/>
  <c r="CB1417" i="3"/>
  <c r="CI1414" i="3"/>
  <c r="CJ1414" i="3"/>
  <c r="BK1413" i="3"/>
  <c r="BL1413" i="3"/>
  <c r="CQ1411" i="3"/>
  <c r="CR1411" i="3"/>
  <c r="CQ1410" i="3"/>
  <c r="CR1410" i="3"/>
  <c r="CQ1409" i="3"/>
  <c r="CR1409" i="3"/>
  <c r="CI1408" i="3"/>
  <c r="CJ1408" i="3"/>
  <c r="CQ1407" i="3"/>
  <c r="CR1407" i="3"/>
  <c r="BK1407" i="3"/>
  <c r="BL1407" i="3"/>
  <c r="BS1406" i="3"/>
  <c r="BT1406" i="3"/>
  <c r="CA1405" i="3"/>
  <c r="CB1405" i="3"/>
  <c r="CI1404" i="3"/>
  <c r="CJ1404" i="3"/>
  <c r="CQ1403" i="3"/>
  <c r="CR1403" i="3"/>
  <c r="BK1403" i="3"/>
  <c r="BL1403" i="3"/>
  <c r="BW1410" i="3"/>
  <c r="BX1410" i="3"/>
  <c r="CE1409" i="3"/>
  <c r="CF1409" i="3"/>
  <c r="CM1408" i="3"/>
  <c r="CN1408" i="3"/>
  <c r="CU1407" i="3"/>
  <c r="CV1407" i="3"/>
  <c r="BO1407" i="3"/>
  <c r="BP1407" i="3"/>
  <c r="BW1406" i="3"/>
  <c r="BX1406" i="3"/>
  <c r="CE1405" i="3"/>
  <c r="CF1405" i="3"/>
  <c r="CM1404" i="3"/>
  <c r="CN1404" i="3"/>
  <c r="CU1403" i="3"/>
  <c r="CV1403" i="3"/>
  <c r="BK1648" i="3"/>
  <c r="BL1648" i="3"/>
  <c r="CA1646" i="3"/>
  <c r="CB1646" i="3"/>
  <c r="BK1644" i="3"/>
  <c r="BL1644" i="3"/>
  <c r="CI1640" i="3"/>
  <c r="CJ1640" i="3"/>
  <c r="BS1639" i="3"/>
  <c r="BT1639" i="3"/>
  <c r="BK1638" i="3"/>
  <c r="BL1638" i="3"/>
  <c r="BK1637" i="3"/>
  <c r="BL1637" i="3"/>
  <c r="BN272" i="3"/>
  <c r="BM272" i="3"/>
  <c r="CH1403" i="3"/>
  <c r="CG1403" i="3"/>
  <c r="BQ1403" i="3"/>
  <c r="BR1403" i="3"/>
  <c r="CO1193" i="3"/>
  <c r="CP1193" i="3"/>
  <c r="BY1192" i="3"/>
  <c r="BZ1192" i="3"/>
  <c r="CG1191" i="3"/>
  <c r="CH1191" i="3"/>
  <c r="CX1189" i="3"/>
  <c r="CW1189" i="3"/>
  <c r="CH1188" i="3"/>
  <c r="CG1188" i="3"/>
  <c r="BQ1181" i="3"/>
  <c r="BR1181" i="3"/>
  <c r="CH1180" i="3"/>
  <c r="CG1180" i="3"/>
  <c r="CW1179" i="3"/>
  <c r="CX1179" i="3"/>
  <c r="BQ1179" i="3"/>
  <c r="BR1179" i="3"/>
  <c r="CW1177" i="3"/>
  <c r="CX1177" i="3"/>
  <c r="BY1176" i="3"/>
  <c r="BZ1176" i="3"/>
  <c r="CW964" i="3"/>
  <c r="CX964" i="3"/>
  <c r="CL1641" i="3"/>
  <c r="CK1641" i="3"/>
  <c r="CL1183" i="3"/>
  <c r="CK1183" i="3"/>
  <c r="BN1178" i="3"/>
  <c r="BM1178" i="3"/>
  <c r="CL1186" i="3"/>
  <c r="CK1186" i="3"/>
  <c r="BU1184" i="3"/>
  <c r="BV1184" i="3"/>
  <c r="CC1183" i="3"/>
  <c r="CD1183" i="3"/>
  <c r="CT1182" i="3"/>
  <c r="CS1182" i="3"/>
  <c r="CC1178" i="3"/>
  <c r="CD1178" i="3"/>
  <c r="CT1649" i="3"/>
  <c r="CS1649" i="3"/>
  <c r="BU1644" i="3"/>
  <c r="BV1644" i="3"/>
  <c r="CH1178" i="3"/>
  <c r="CG1178" i="3"/>
  <c r="BR1176" i="3"/>
  <c r="BQ1176" i="3"/>
  <c r="BU1175" i="3"/>
  <c r="BV1175" i="3"/>
  <c r="CC1174" i="3"/>
  <c r="CD1174" i="3"/>
  <c r="BV734" i="3"/>
  <c r="BU734" i="3"/>
  <c r="CC732" i="3"/>
  <c r="CD732" i="3"/>
  <c r="CS727" i="3"/>
  <c r="CT727" i="3"/>
  <c r="CL721" i="3"/>
  <c r="CK721" i="3"/>
  <c r="CD506" i="3"/>
  <c r="CC506" i="3"/>
  <c r="CL505" i="3"/>
  <c r="CK505" i="3"/>
  <c r="BN504" i="3"/>
  <c r="BM504" i="3"/>
  <c r="BV500" i="3"/>
  <c r="BU500" i="3"/>
  <c r="BV498" i="3"/>
  <c r="BU498" i="3"/>
  <c r="CD497" i="3"/>
  <c r="CC497" i="3"/>
  <c r="CS490" i="3"/>
  <c r="CT490" i="3"/>
  <c r="BN276" i="3"/>
  <c r="BM276" i="3"/>
  <c r="BU1634" i="3"/>
  <c r="BV1634" i="3"/>
  <c r="CL1417" i="3"/>
  <c r="CK1417" i="3"/>
  <c r="CX277" i="3"/>
  <c r="CW277" i="3"/>
  <c r="CH274" i="3"/>
  <c r="CG274" i="3"/>
  <c r="CH272" i="3"/>
  <c r="CG272" i="3"/>
  <c r="BR268" i="3"/>
  <c r="BQ268" i="3"/>
  <c r="CX265" i="3"/>
  <c r="CW265" i="3"/>
  <c r="CH263" i="3"/>
  <c r="CG263" i="3"/>
  <c r="BR261" i="3"/>
  <c r="BQ261" i="3"/>
  <c r="CX258" i="3"/>
  <c r="CW258" i="3"/>
  <c r="CX963" i="3"/>
  <c r="CW963" i="3"/>
  <c r="CW959" i="3"/>
  <c r="CX959" i="3"/>
  <c r="BZ958" i="3"/>
  <c r="BY958" i="3"/>
  <c r="CO956" i="3"/>
  <c r="CP956" i="3"/>
  <c r="BZ954" i="3"/>
  <c r="BY954" i="3"/>
  <c r="CW952" i="3"/>
  <c r="CX952" i="3"/>
  <c r="BY950" i="3"/>
  <c r="BZ950" i="3"/>
  <c r="CP734" i="3"/>
  <c r="CO734" i="3"/>
  <c r="BZ734" i="3"/>
  <c r="BY734" i="3"/>
  <c r="CH732" i="3"/>
  <c r="CG732" i="3"/>
  <c r="CH731" i="3"/>
  <c r="CG731" i="3"/>
  <c r="CX730" i="3"/>
  <c r="CW730" i="3"/>
  <c r="CX729" i="3"/>
  <c r="CW729" i="3"/>
  <c r="BY726" i="3"/>
  <c r="BZ726" i="3"/>
  <c r="BR724" i="3"/>
  <c r="BQ724" i="3"/>
  <c r="BR723" i="3"/>
  <c r="BQ723" i="3"/>
  <c r="CH722" i="3"/>
  <c r="CG722" i="3"/>
  <c r="BR721" i="3"/>
  <c r="BQ721" i="3"/>
  <c r="CP720" i="3"/>
  <c r="CO720" i="3"/>
  <c r="CX719" i="3"/>
  <c r="CW719" i="3"/>
  <c r="BR719" i="3"/>
  <c r="BQ719" i="3"/>
  <c r="BY718" i="3"/>
  <c r="BZ718" i="3"/>
  <c r="CO717" i="3"/>
  <c r="CP717" i="3"/>
  <c r="CX506" i="3"/>
  <c r="CW506" i="3"/>
  <c r="BZ504" i="3"/>
  <c r="BY504" i="3"/>
  <c r="CX502" i="3"/>
  <c r="CW502" i="3"/>
  <c r="CH502" i="3"/>
  <c r="CG502" i="3"/>
  <c r="BR501" i="3"/>
  <c r="BQ501" i="3"/>
  <c r="CP500" i="3"/>
  <c r="CO500" i="3"/>
  <c r="CX498" i="3"/>
  <c r="CW498" i="3"/>
  <c r="CX497" i="3"/>
  <c r="CW497" i="3"/>
  <c r="CH497" i="3"/>
  <c r="CG497" i="3"/>
  <c r="CP495" i="3"/>
  <c r="CO495" i="3"/>
  <c r="CW494" i="3"/>
  <c r="CX494" i="3"/>
  <c r="CW493" i="3"/>
  <c r="CX493" i="3"/>
  <c r="CW492" i="3"/>
  <c r="CX492" i="3"/>
  <c r="CG490" i="3"/>
  <c r="CH490" i="3"/>
  <c r="CX488" i="3"/>
  <c r="CW488" i="3"/>
  <c r="CH488" i="3"/>
  <c r="CG488" i="3"/>
  <c r="CT1647" i="3"/>
  <c r="CS1647" i="3"/>
  <c r="BV1650" i="3"/>
  <c r="BU1650" i="3"/>
  <c r="BM1415" i="3"/>
  <c r="BN1415" i="3"/>
  <c r="CH276" i="3"/>
  <c r="CG276" i="3"/>
  <c r="CX272" i="3"/>
  <c r="CW272" i="3"/>
  <c r="BZ268" i="3"/>
  <c r="BY268" i="3"/>
  <c r="BR266" i="3"/>
  <c r="BQ266" i="3"/>
  <c r="CX263" i="3"/>
  <c r="CW263" i="3"/>
  <c r="CL1422" i="3"/>
  <c r="CK1422" i="3"/>
  <c r="BS277" i="3"/>
  <c r="BT277" i="3"/>
  <c r="CE275" i="3"/>
  <c r="CF275" i="3"/>
  <c r="BS271" i="3"/>
  <c r="BT271" i="3"/>
  <c r="CE269" i="3"/>
  <c r="CF269" i="3"/>
  <c r="BS275" i="3"/>
  <c r="BT275" i="3"/>
  <c r="BW271" i="3"/>
  <c r="BX271" i="3"/>
  <c r="CA269" i="3"/>
  <c r="CB269" i="3"/>
  <c r="BW735" i="3"/>
  <c r="BX735" i="3"/>
  <c r="BW964" i="3"/>
  <c r="BX964" i="3"/>
  <c r="CA960" i="3"/>
  <c r="CB960" i="3"/>
  <c r="CM962" i="3"/>
  <c r="CN962" i="3"/>
  <c r="CA958" i="3"/>
  <c r="CB958" i="3"/>
  <c r="CI956" i="3"/>
  <c r="CJ956" i="3"/>
  <c r="CA1420" i="3"/>
  <c r="CB1420" i="3"/>
  <c r="CE1416" i="3"/>
  <c r="CF1416" i="3"/>
  <c r="BW1420" i="3"/>
  <c r="BX1420" i="3"/>
  <c r="CQ1416" i="3"/>
  <c r="CR1416" i="3"/>
  <c r="BK1416" i="3"/>
  <c r="BL1416" i="3"/>
  <c r="CA1645" i="3"/>
  <c r="CB1645" i="3"/>
  <c r="CM1643" i="3"/>
  <c r="CN1643" i="3"/>
  <c r="CQ1642" i="3"/>
  <c r="CR1642" i="3"/>
  <c r="BK1642" i="3"/>
  <c r="BL1642" i="3"/>
  <c r="CM1641" i="3"/>
  <c r="CN1641" i="3"/>
  <c r="CI1651" i="3"/>
  <c r="CJ1651" i="3"/>
  <c r="CU1649" i="3"/>
  <c r="CV1649" i="3"/>
  <c r="BO1649" i="3"/>
  <c r="BP1649" i="3"/>
  <c r="CE1645" i="3"/>
  <c r="CF1645" i="3"/>
  <c r="CI1643" i="3"/>
  <c r="CJ1643" i="3"/>
  <c r="CU1642" i="3"/>
  <c r="CV1642" i="3"/>
  <c r="BO1642" i="3"/>
  <c r="BP1642" i="3"/>
  <c r="BW1651" i="3"/>
  <c r="BX1651" i="3"/>
  <c r="CA946" i="3"/>
  <c r="CB946" i="3"/>
  <c r="CA735" i="3"/>
  <c r="CB735" i="3"/>
  <c r="CQ733" i="3"/>
  <c r="CR733" i="3"/>
  <c r="BS732" i="3"/>
  <c r="BT732" i="3"/>
  <c r="CI730" i="3"/>
  <c r="CJ730" i="3"/>
  <c r="BK729" i="3"/>
  <c r="BL729" i="3"/>
  <c r="CI727" i="3"/>
  <c r="CJ727" i="3"/>
  <c r="BK726" i="3"/>
  <c r="BL726" i="3"/>
  <c r="CA724" i="3"/>
  <c r="CB724" i="3"/>
  <c r="CQ722" i="3"/>
  <c r="CR722" i="3"/>
  <c r="BS721" i="3"/>
  <c r="BT721" i="3"/>
  <c r="CI719" i="3"/>
  <c r="CJ719" i="3"/>
  <c r="BK718" i="3"/>
  <c r="BL718" i="3"/>
  <c r="CA716" i="3"/>
  <c r="CB716" i="3"/>
  <c r="BK506" i="3"/>
  <c r="BL506" i="3"/>
  <c r="CA504" i="3"/>
  <c r="CB504" i="3"/>
  <c r="CQ502" i="3"/>
  <c r="CR502" i="3"/>
  <c r="BS501" i="3"/>
  <c r="BT501" i="3"/>
  <c r="BS499" i="3"/>
  <c r="BT499" i="3"/>
  <c r="CQ497" i="3"/>
  <c r="CR497" i="3"/>
  <c r="BS496" i="3"/>
  <c r="BT496" i="3"/>
  <c r="CI494" i="3"/>
  <c r="CJ494" i="3"/>
  <c r="BK493" i="3"/>
  <c r="BL493" i="3"/>
  <c r="CA491" i="3"/>
  <c r="CB491" i="3"/>
  <c r="CQ489" i="3"/>
  <c r="CR489" i="3"/>
  <c r="BS488" i="3"/>
  <c r="BT488" i="3"/>
  <c r="CA276" i="3"/>
  <c r="CB276" i="3"/>
  <c r="CA272" i="3"/>
  <c r="CB272" i="3"/>
  <c r="CA267" i="3"/>
  <c r="CB267" i="3"/>
  <c r="CQ265" i="3"/>
  <c r="CR265" i="3"/>
  <c r="CA264" i="3"/>
  <c r="CB264" i="3"/>
  <c r="BS263" i="3"/>
  <c r="BT263" i="3"/>
  <c r="CQ261" i="3"/>
  <c r="CR261" i="3"/>
  <c r="CA260" i="3"/>
  <c r="CB260" i="3"/>
  <c r="CA259" i="3"/>
  <c r="CB259" i="3"/>
  <c r="CU1650" i="3"/>
  <c r="CV1650" i="3"/>
  <c r="BO1650" i="3"/>
  <c r="BP1650" i="3"/>
  <c r="BW1648" i="3"/>
  <c r="BX1648" i="3"/>
  <c r="CM1647" i="3"/>
  <c r="CN1647" i="3"/>
  <c r="BO1647" i="3"/>
  <c r="BP1647" i="3"/>
  <c r="BS1649" i="3"/>
  <c r="BT1649" i="3"/>
  <c r="BS964" i="3"/>
  <c r="BT964" i="3"/>
  <c r="CA963" i="3"/>
  <c r="CB963" i="3"/>
  <c r="CI962" i="3"/>
  <c r="CJ962" i="3"/>
  <c r="CQ961" i="3"/>
  <c r="CR961" i="3"/>
  <c r="BK961" i="3"/>
  <c r="BL961" i="3"/>
  <c r="BS959" i="3"/>
  <c r="BT959" i="3"/>
  <c r="CA957" i="3"/>
  <c r="CB957" i="3"/>
  <c r="BK956" i="3"/>
  <c r="BL956" i="3"/>
  <c r="BS955" i="3"/>
  <c r="BT955" i="3"/>
  <c r="CA954" i="3"/>
  <c r="CB954" i="3"/>
  <c r="CI953" i="3"/>
  <c r="CJ953" i="3"/>
  <c r="CQ952" i="3"/>
  <c r="CR952" i="3"/>
  <c r="BK952" i="3"/>
  <c r="BL952" i="3"/>
  <c r="BS951" i="3"/>
  <c r="BT951" i="3"/>
  <c r="CA950" i="3"/>
  <c r="CB950" i="3"/>
  <c r="CI949" i="3"/>
  <c r="CJ949" i="3"/>
  <c r="CQ948" i="3"/>
  <c r="CR948" i="3"/>
  <c r="BK948" i="3"/>
  <c r="BL948" i="3"/>
  <c r="CQ946" i="3"/>
  <c r="CR946" i="3"/>
  <c r="BS945" i="3"/>
  <c r="BT945" i="3"/>
  <c r="CE1422" i="3"/>
  <c r="CF1422" i="3"/>
  <c r="CM1421" i="3"/>
  <c r="CN1421" i="3"/>
  <c r="CU1419" i="3"/>
  <c r="CV1419" i="3"/>
  <c r="BO1419" i="3"/>
  <c r="BP1419" i="3"/>
  <c r="BW1418" i="3"/>
  <c r="BX1418" i="3"/>
  <c r="CE1417" i="3"/>
  <c r="CF1417" i="3"/>
  <c r="CM1415" i="3"/>
  <c r="CN1415" i="3"/>
  <c r="CU1414" i="3"/>
  <c r="CV1414" i="3"/>
  <c r="BO1414" i="3"/>
  <c r="BP1414" i="3"/>
  <c r="BW1413" i="3"/>
  <c r="BX1413" i="3"/>
  <c r="CE1412" i="3"/>
  <c r="CF1412" i="3"/>
  <c r="CM1411" i="3"/>
  <c r="CN1411" i="3"/>
  <c r="CQ1422" i="3"/>
  <c r="CR1422" i="3"/>
  <c r="BS1421" i="3"/>
  <c r="BT1421" i="3"/>
  <c r="CI1418" i="3"/>
  <c r="CJ1418" i="3"/>
  <c r="BK1417" i="3"/>
  <c r="BL1417" i="3"/>
  <c r="BS1414" i="3"/>
  <c r="BT1414" i="3"/>
  <c r="CI1412" i="3"/>
  <c r="CJ1412" i="3"/>
  <c r="CI1411" i="3"/>
  <c r="CJ1411" i="3"/>
  <c r="CI1410" i="3"/>
  <c r="CJ1410" i="3"/>
  <c r="CA1409" i="3"/>
  <c r="CB1409" i="3"/>
  <c r="CA1408" i="3"/>
  <c r="CB1408" i="3"/>
  <c r="CI1407" i="3"/>
  <c r="CJ1407" i="3"/>
  <c r="CQ1406" i="3"/>
  <c r="CR1406" i="3"/>
  <c r="BK1406" i="3"/>
  <c r="BL1406" i="3"/>
  <c r="BS1405" i="3"/>
  <c r="BT1405" i="3"/>
  <c r="CA1404" i="3"/>
  <c r="CB1404" i="3"/>
  <c r="CI1403" i="3"/>
  <c r="CJ1403" i="3"/>
  <c r="CU1410" i="3"/>
  <c r="CV1410" i="3"/>
  <c r="BO1410" i="3"/>
  <c r="BP1410" i="3"/>
  <c r="BW1409" i="3"/>
  <c r="BX1409" i="3"/>
  <c r="CE1408" i="3"/>
  <c r="CF1408" i="3"/>
  <c r="CM1407" i="3"/>
  <c r="CN1407" i="3"/>
  <c r="CU1406" i="3"/>
  <c r="CV1406" i="3"/>
  <c r="BO1406" i="3"/>
  <c r="BP1406" i="3"/>
  <c r="BW1405" i="3"/>
  <c r="BX1405" i="3"/>
  <c r="CE1404" i="3"/>
  <c r="CF1404" i="3"/>
  <c r="CM1403" i="3"/>
  <c r="CN1403" i="3"/>
  <c r="CI1647" i="3"/>
  <c r="CJ1647" i="3"/>
  <c r="BK1646" i="3"/>
  <c r="BL1646" i="3"/>
  <c r="CQ1641" i="3"/>
  <c r="CR1641" i="3"/>
  <c r="BS1640" i="3"/>
  <c r="BT1640" i="3"/>
  <c r="CQ1638" i="3"/>
  <c r="CR1638" i="3"/>
  <c r="CQ1637" i="3"/>
  <c r="CR1637" i="3"/>
  <c r="CQ1636" i="3"/>
  <c r="CR1636" i="3"/>
  <c r="CI1635" i="3"/>
  <c r="CJ1635" i="3"/>
  <c r="CI1634" i="3"/>
  <c r="CJ1634" i="3"/>
  <c r="CI1633" i="3"/>
  <c r="CJ1633" i="3"/>
  <c r="CA1632" i="3"/>
  <c r="CB1632" i="3"/>
  <c r="CE1646" i="3"/>
  <c r="CF1646" i="3"/>
  <c r="CM1644" i="3"/>
  <c r="CN1644" i="3"/>
  <c r="BO1641" i="3"/>
  <c r="BP1641" i="3"/>
  <c r="BW1640" i="3"/>
  <c r="BX1640" i="3"/>
  <c r="BW1639" i="3"/>
  <c r="BX1639" i="3"/>
  <c r="CE1638" i="3"/>
  <c r="CF1638" i="3"/>
  <c r="CM1637" i="3"/>
  <c r="CN1637" i="3"/>
  <c r="CU1636" i="3"/>
  <c r="CV1636" i="3"/>
  <c r="BO1636" i="3"/>
  <c r="BP1636" i="3"/>
  <c r="BW1635" i="3"/>
  <c r="BX1635" i="3"/>
  <c r="CE1634" i="3"/>
  <c r="CF1634" i="3"/>
  <c r="CM1633" i="3"/>
  <c r="CN1633" i="3"/>
  <c r="CU1632" i="3"/>
  <c r="CV1632" i="3"/>
  <c r="BO1632" i="3"/>
  <c r="BP1632" i="3"/>
  <c r="CG1193" i="3"/>
  <c r="CH1193" i="3"/>
  <c r="CW1192" i="3"/>
  <c r="CX1192" i="3"/>
  <c r="CO1189" i="3"/>
  <c r="CP1189" i="3"/>
  <c r="CH1187" i="3"/>
  <c r="CG1187" i="3"/>
  <c r="CG1186" i="3"/>
  <c r="CH1186" i="3"/>
  <c r="BY1182" i="3"/>
  <c r="BZ1182" i="3"/>
  <c r="CP1181" i="3"/>
  <c r="CO1181" i="3"/>
  <c r="BY1180" i="3"/>
  <c r="BZ1180" i="3"/>
  <c r="CP1179" i="3"/>
  <c r="CO1179" i="3"/>
  <c r="CO1178" i="3"/>
  <c r="CP1178" i="3"/>
  <c r="CG1177" i="3"/>
  <c r="CH1177" i="3"/>
  <c r="CW1175" i="3"/>
  <c r="CX1175" i="3"/>
  <c r="BN1640" i="3"/>
  <c r="BM1640" i="3"/>
  <c r="CK1419" i="3"/>
  <c r="CL1419" i="3"/>
  <c r="CC1415" i="3"/>
  <c r="CD1415" i="3"/>
  <c r="BM1188" i="3"/>
  <c r="BN1188" i="3"/>
  <c r="CS1184" i="3"/>
  <c r="CT1184" i="3"/>
  <c r="CK1182" i="3"/>
  <c r="CL1182" i="3"/>
  <c r="CK1636" i="3"/>
  <c r="CL1636" i="3"/>
  <c r="CT1418" i="3"/>
  <c r="CS1418" i="3"/>
  <c r="BR1178" i="3"/>
  <c r="BQ1178" i="3"/>
  <c r="CX1176" i="3"/>
  <c r="CW1176" i="3"/>
  <c r="CP1175" i="3"/>
  <c r="CO1175" i="3"/>
  <c r="BM1175" i="3"/>
  <c r="BN1175" i="3"/>
  <c r="CL1174" i="3"/>
  <c r="CK1174" i="3"/>
  <c r="BV1174" i="3"/>
  <c r="BU1174" i="3"/>
  <c r="CT735" i="3"/>
  <c r="CS735" i="3"/>
  <c r="BM734" i="3"/>
  <c r="BN734" i="3"/>
  <c r="BV733" i="3"/>
  <c r="BU733" i="3"/>
  <c r="BU727" i="3"/>
  <c r="BV727" i="3"/>
  <c r="CK725" i="3"/>
  <c r="CL725" i="3"/>
  <c r="CT724" i="3"/>
  <c r="CS724" i="3"/>
  <c r="CD722" i="3"/>
  <c r="CC722" i="3"/>
  <c r="CD721" i="3"/>
  <c r="CC721" i="3"/>
  <c r="CT719" i="3"/>
  <c r="CS719" i="3"/>
  <c r="BU718" i="3"/>
  <c r="BV718" i="3"/>
  <c r="CL716" i="3"/>
  <c r="CK716" i="3"/>
  <c r="CT501" i="3"/>
  <c r="CS501" i="3"/>
  <c r="BN500" i="3"/>
  <c r="BM500" i="3"/>
  <c r="CD499" i="3"/>
  <c r="CC499" i="3"/>
  <c r="BM495" i="3"/>
  <c r="BN495" i="3"/>
  <c r="BU493" i="3"/>
  <c r="BV493" i="3"/>
  <c r="CK491" i="3"/>
  <c r="CL491" i="3"/>
  <c r="BV490" i="3"/>
  <c r="BU490" i="3"/>
  <c r="BV489" i="3"/>
  <c r="BU489" i="3"/>
  <c r="CT275" i="3"/>
  <c r="CS275" i="3"/>
  <c r="CD265" i="3"/>
  <c r="CC265" i="3"/>
  <c r="CD1648" i="3"/>
  <c r="CC1648" i="3"/>
  <c r="CO963" i="3"/>
  <c r="CP963" i="3"/>
  <c r="BY963" i="3"/>
  <c r="BZ963" i="3"/>
  <c r="CG953" i="3"/>
  <c r="CH953" i="3"/>
  <c r="BZ952" i="3"/>
  <c r="BY952" i="3"/>
  <c r="CG948" i="3"/>
  <c r="CH948" i="3"/>
  <c r="CP946" i="3"/>
  <c r="CO946" i="3"/>
  <c r="BZ733" i="3"/>
  <c r="BY733" i="3"/>
  <c r="BZ732" i="3"/>
  <c r="BY732" i="3"/>
  <c r="CX731" i="3"/>
  <c r="CW731" i="3"/>
  <c r="BZ730" i="3"/>
  <c r="BY730" i="3"/>
  <c r="CP729" i="3"/>
  <c r="CO729" i="3"/>
  <c r="BQ729" i="3"/>
  <c r="BR729" i="3"/>
  <c r="BY728" i="3"/>
  <c r="BZ728" i="3"/>
  <c r="BY727" i="3"/>
  <c r="BZ727" i="3"/>
  <c r="CG726" i="3"/>
  <c r="CH726" i="3"/>
  <c r="CG725" i="3"/>
  <c r="CH725" i="3"/>
  <c r="BZ723" i="3"/>
  <c r="BY723" i="3"/>
  <c r="CX722" i="3"/>
  <c r="CW722" i="3"/>
  <c r="BZ722" i="3"/>
  <c r="BY722" i="3"/>
  <c r="CH721" i="3"/>
  <c r="CG721" i="3"/>
  <c r="CP719" i="3"/>
  <c r="CO719" i="3"/>
  <c r="BZ719" i="3"/>
  <c r="BY719" i="3"/>
  <c r="BR718" i="3"/>
  <c r="BQ718" i="3"/>
  <c r="CG717" i="3"/>
  <c r="CH717" i="3"/>
  <c r="BZ506" i="3"/>
  <c r="BY506" i="3"/>
  <c r="BZ503" i="3"/>
  <c r="BY503" i="3"/>
  <c r="BZ502" i="3"/>
  <c r="BY502" i="3"/>
  <c r="CH501" i="3"/>
  <c r="CG501" i="3"/>
  <c r="CP499" i="3"/>
  <c r="CO499" i="3"/>
  <c r="CP498" i="3"/>
  <c r="CO498" i="3"/>
  <c r="BZ498" i="3"/>
  <c r="BY498" i="3"/>
  <c r="BR496" i="3"/>
  <c r="BQ496" i="3"/>
  <c r="CH495" i="3"/>
  <c r="CG495" i="3"/>
  <c r="CG491" i="3"/>
  <c r="CH491" i="3"/>
  <c r="BR487" i="3"/>
  <c r="BQ487" i="3"/>
  <c r="CX274" i="3"/>
  <c r="CW274" i="3"/>
  <c r="BR272" i="3"/>
  <c r="BQ272" i="3"/>
  <c r="CX267" i="3"/>
  <c r="CW267" i="3"/>
  <c r="BR265" i="3"/>
  <c r="BQ265" i="3"/>
  <c r="CP262" i="3"/>
  <c r="CO262" i="3"/>
  <c r="CX260" i="3"/>
  <c r="CW260" i="3"/>
  <c r="CH258" i="3"/>
  <c r="CG258" i="3"/>
  <c r="BN268" i="3"/>
  <c r="BM268" i="3"/>
  <c r="CD1637" i="3"/>
  <c r="CC1637" i="3"/>
  <c r="BN1412" i="3"/>
  <c r="BM1412" i="3"/>
  <c r="CH260" i="3"/>
  <c r="CG260" i="3"/>
  <c r="CX1651" i="3"/>
  <c r="CW1651" i="3"/>
  <c r="BK1636" i="3"/>
  <c r="BL1636" i="3"/>
  <c r="CQ1634" i="3"/>
  <c r="CR1634" i="3"/>
  <c r="CQ1633" i="3"/>
  <c r="CR1633" i="3"/>
  <c r="CQ1632" i="3"/>
  <c r="CR1632" i="3"/>
  <c r="CM1646" i="3"/>
  <c r="CN1646" i="3"/>
  <c r="CU1644" i="3"/>
  <c r="CV1644" i="3"/>
  <c r="BO1644" i="3"/>
  <c r="BP1644" i="3"/>
  <c r="CE1640" i="3"/>
  <c r="CF1640" i="3"/>
  <c r="CE1639" i="3"/>
  <c r="CF1639" i="3"/>
  <c r="CM1638" i="3"/>
  <c r="CN1638" i="3"/>
  <c r="CU1637" i="3"/>
  <c r="CV1637" i="3"/>
  <c r="BO1637" i="3"/>
  <c r="BP1637" i="3"/>
  <c r="BW1636" i="3"/>
  <c r="BX1636" i="3"/>
  <c r="CE1635" i="3"/>
  <c r="CF1635" i="3"/>
  <c r="CM1634" i="3"/>
  <c r="CN1634" i="3"/>
  <c r="CU1633" i="3"/>
  <c r="CV1633" i="3"/>
  <c r="BO1633" i="3"/>
  <c r="BP1633" i="3"/>
  <c r="BW1632" i="3"/>
  <c r="BX1632" i="3"/>
  <c r="BM1174" i="3"/>
  <c r="BN1174" i="3"/>
  <c r="CS731" i="3"/>
  <c r="CT731" i="3"/>
  <c r="BN730" i="3"/>
  <c r="BM730" i="3"/>
  <c r="BV729" i="3"/>
  <c r="BU729" i="3"/>
  <c r="CS723" i="3"/>
  <c r="CT723" i="3"/>
  <c r="CD496" i="3"/>
  <c r="CC496" i="3"/>
  <c r="BU494" i="3"/>
  <c r="BV494" i="3"/>
  <c r="CC493" i="3"/>
  <c r="CD493" i="3"/>
  <c r="CD488" i="3"/>
  <c r="CC488" i="3"/>
  <c r="CT276" i="3"/>
  <c r="CS276" i="3"/>
  <c r="CL268" i="3"/>
  <c r="CK268" i="3"/>
  <c r="CT260" i="3"/>
  <c r="CS260" i="3"/>
  <c r="CD1418" i="3"/>
  <c r="CC1418" i="3"/>
  <c r="BQ961" i="3"/>
  <c r="BR961" i="3"/>
  <c r="CO960" i="3"/>
  <c r="CP960" i="3"/>
  <c r="CP959" i="3"/>
  <c r="CO959" i="3"/>
  <c r="BZ959" i="3"/>
  <c r="BY959" i="3"/>
  <c r="CX958" i="3"/>
  <c r="CW958" i="3"/>
  <c r="CX957" i="3"/>
  <c r="CW957" i="3"/>
  <c r="CH957" i="3"/>
  <c r="CG957" i="3"/>
  <c r="CH956" i="3"/>
  <c r="CG956" i="3"/>
  <c r="BR956" i="3"/>
  <c r="BQ956" i="3"/>
  <c r="CP955" i="3"/>
  <c r="CO955" i="3"/>
  <c r="CG954" i="3"/>
  <c r="CH954" i="3"/>
  <c r="CX950" i="3"/>
  <c r="CW950" i="3"/>
  <c r="CH949" i="3"/>
  <c r="CG949" i="3"/>
  <c r="BR949" i="3"/>
  <c r="BQ949" i="3"/>
  <c r="CO947" i="3"/>
  <c r="CP947" i="3"/>
  <c r="BZ946" i="3"/>
  <c r="BY946" i="3"/>
  <c r="CW945" i="3"/>
  <c r="CX945" i="3"/>
  <c r="CG945" i="3"/>
  <c r="CH945" i="3"/>
  <c r="BR945" i="3"/>
  <c r="BQ945" i="3"/>
  <c r="CX727" i="3"/>
  <c r="CW727" i="3"/>
  <c r="CX720" i="3"/>
  <c r="CW720" i="3"/>
  <c r="CO716" i="3"/>
  <c r="CP716" i="3"/>
  <c r="CX505" i="3"/>
  <c r="CW505" i="3"/>
  <c r="CH505" i="3"/>
  <c r="CG505" i="3"/>
  <c r="BR505" i="3"/>
  <c r="BQ505" i="3"/>
  <c r="CP503" i="3"/>
  <c r="CO503" i="3"/>
  <c r="CX496" i="3"/>
  <c r="CW496" i="3"/>
  <c r="BZ496" i="3"/>
  <c r="BY496" i="3"/>
  <c r="CG494" i="3"/>
  <c r="CH494" i="3"/>
  <c r="BQ494" i="3"/>
  <c r="BR494" i="3"/>
  <c r="CG493" i="3"/>
  <c r="CH493" i="3"/>
  <c r="CO490" i="3"/>
  <c r="CP490" i="3"/>
  <c r="CP489" i="3"/>
  <c r="CO489" i="3"/>
  <c r="BN1421" i="3"/>
  <c r="BM1421" i="3"/>
  <c r="CL272" i="3"/>
  <c r="CK272" i="3"/>
  <c r="CT268" i="3"/>
  <c r="CS268" i="3"/>
  <c r="CD266" i="3"/>
  <c r="CC266" i="3"/>
  <c r="CL264" i="3"/>
  <c r="CK264" i="3"/>
  <c r="CD262" i="3"/>
  <c r="CC262" i="3"/>
  <c r="CL260" i="3"/>
  <c r="CK260" i="3"/>
  <c r="CT1191" i="3"/>
  <c r="CS1191" i="3"/>
  <c r="CC1191" i="3"/>
  <c r="CD1191" i="3"/>
  <c r="BU1190" i="3"/>
  <c r="BV1190" i="3"/>
  <c r="CT1189" i="3"/>
  <c r="CS1189" i="3"/>
  <c r="CL1188" i="3"/>
  <c r="CK1188" i="3"/>
  <c r="CD1187" i="3"/>
  <c r="CC1187" i="3"/>
  <c r="BM1187" i="3"/>
  <c r="BN1187" i="3"/>
  <c r="BV1183" i="3"/>
  <c r="BU1183" i="3"/>
  <c r="CD1182" i="3"/>
  <c r="CC1182" i="3"/>
  <c r="CT1640" i="3"/>
  <c r="CS1640" i="3"/>
  <c r="CS1175" i="3"/>
  <c r="CT1175" i="3"/>
  <c r="CC1175" i="3"/>
  <c r="CD1175" i="3"/>
  <c r="CS1174" i="3"/>
  <c r="CT1174" i="3"/>
  <c r="BN735" i="3"/>
  <c r="BM735" i="3"/>
  <c r="CD733" i="3"/>
  <c r="CC733" i="3"/>
  <c r="BN731" i="3"/>
  <c r="BM731" i="3"/>
  <c r="CD728" i="3"/>
  <c r="CC728" i="3"/>
  <c r="BM727" i="3"/>
  <c r="BN727" i="3"/>
  <c r="BU726" i="3"/>
  <c r="BV726" i="3"/>
  <c r="BN724" i="3"/>
  <c r="BM724" i="3"/>
  <c r="BN723" i="3"/>
  <c r="BM723" i="3"/>
  <c r="CS720" i="3"/>
  <c r="CT720" i="3"/>
  <c r="BM720" i="3"/>
  <c r="BN720" i="3"/>
  <c r="BV719" i="3"/>
  <c r="BU719" i="3"/>
  <c r="CD718" i="3"/>
  <c r="CC718" i="3"/>
  <c r="CK717" i="3"/>
  <c r="CL717" i="3"/>
  <c r="CS716" i="3"/>
  <c r="CT716" i="3"/>
  <c r="BN716" i="3"/>
  <c r="BM716" i="3"/>
  <c r="CT505" i="3"/>
  <c r="CS505" i="3"/>
  <c r="CT504" i="3"/>
  <c r="CS504" i="3"/>
  <c r="BV504" i="3"/>
  <c r="BU504" i="3"/>
  <c r="BV503" i="3"/>
  <c r="BU503" i="3"/>
  <c r="BN501" i="3"/>
  <c r="BM501" i="3"/>
  <c r="CL499" i="3"/>
  <c r="CK499" i="3"/>
  <c r="BN498" i="3"/>
  <c r="BM498" i="3"/>
  <c r="CL496" i="3"/>
  <c r="CK496" i="3"/>
  <c r="CL495" i="3"/>
  <c r="CK495" i="3"/>
  <c r="CS494" i="3"/>
  <c r="CT494" i="3"/>
  <c r="CK492" i="3"/>
  <c r="CL492" i="3"/>
  <c r="CS491" i="3"/>
  <c r="CT491" i="3"/>
  <c r="CD489" i="3"/>
  <c r="CC489" i="3"/>
  <c r="CD274" i="3"/>
  <c r="CC274" i="3"/>
  <c r="CT272" i="3"/>
  <c r="CS272" i="3"/>
  <c r="BV266" i="3"/>
  <c r="BU266" i="3"/>
  <c r="BV258" i="3"/>
  <c r="BU258" i="3"/>
  <c r="CK1644" i="3"/>
  <c r="CL1644" i="3"/>
  <c r="CL1421" i="3"/>
  <c r="CK1421" i="3"/>
  <c r="BM1414" i="3"/>
  <c r="BN1414" i="3"/>
  <c r="BR489" i="3"/>
  <c r="BQ489" i="3"/>
  <c r="BZ277" i="3"/>
  <c r="BY277" i="3"/>
  <c r="BQ276" i="3"/>
  <c r="BR276" i="3"/>
  <c r="BZ274" i="3"/>
  <c r="BY274" i="3"/>
  <c r="BQ273" i="3"/>
  <c r="BR273" i="3"/>
  <c r="CX270" i="3"/>
  <c r="CW270" i="3"/>
  <c r="CP268" i="3"/>
  <c r="CO268" i="3"/>
  <c r="CH267" i="3"/>
  <c r="CG267" i="3"/>
  <c r="BZ266" i="3"/>
  <c r="BY266" i="3"/>
  <c r="BZ265" i="3"/>
  <c r="BY265" i="3"/>
  <c r="BR264" i="3"/>
  <c r="BQ264" i="3"/>
  <c r="CX262" i="3"/>
  <c r="CW262" i="3"/>
  <c r="CP261" i="3"/>
  <c r="CO261" i="3"/>
  <c r="CP260" i="3"/>
  <c r="CO260" i="3"/>
  <c r="CH259" i="3"/>
  <c r="CG259" i="3"/>
  <c r="BZ258" i="3"/>
  <c r="BY258" i="3"/>
  <c r="CH963" i="3"/>
  <c r="CG963" i="3"/>
  <c r="CP961" i="3"/>
  <c r="CO961" i="3"/>
  <c r="BY960" i="3"/>
  <c r="BZ960" i="3"/>
  <c r="CG958" i="3"/>
  <c r="CH958" i="3"/>
  <c r="BQ957" i="3"/>
  <c r="BR957" i="3"/>
  <c r="BR955" i="3"/>
  <c r="BQ955" i="3"/>
  <c r="BR954" i="3"/>
  <c r="BQ954" i="3"/>
  <c r="BQ953" i="3"/>
  <c r="BR953" i="3"/>
  <c r="CG952" i="3"/>
  <c r="CH952" i="3"/>
  <c r="BR952" i="3"/>
  <c r="BQ952" i="3"/>
  <c r="CH950" i="3"/>
  <c r="CG950" i="3"/>
  <c r="BQ950" i="3"/>
  <c r="BR950" i="3"/>
  <c r="CO949" i="3"/>
  <c r="CP949" i="3"/>
  <c r="CP948" i="3"/>
  <c r="CO948" i="3"/>
  <c r="BZ948" i="3"/>
  <c r="BY948" i="3"/>
  <c r="BZ947" i="3"/>
  <c r="BY947" i="3"/>
  <c r="CX946" i="3"/>
  <c r="CW946" i="3"/>
  <c r="CH734" i="3"/>
  <c r="CG734" i="3"/>
  <c r="CP733" i="3"/>
  <c r="CO733" i="3"/>
  <c r="CX732" i="3"/>
  <c r="CW732" i="3"/>
  <c r="BR732" i="3"/>
  <c r="BQ732" i="3"/>
  <c r="BZ729" i="3"/>
  <c r="BY729" i="3"/>
  <c r="CX728" i="3"/>
  <c r="CW728" i="3"/>
  <c r="CG728" i="3"/>
  <c r="CH728" i="3"/>
  <c r="CH727" i="3"/>
  <c r="CG727" i="3"/>
  <c r="CW726" i="3"/>
  <c r="CX726" i="3"/>
  <c r="CP726" i="3"/>
  <c r="CO726" i="3"/>
  <c r="BQ726" i="3"/>
  <c r="BR726" i="3"/>
  <c r="CX725" i="3"/>
  <c r="CW725" i="3"/>
  <c r="BY725" i="3"/>
  <c r="BZ725" i="3"/>
  <c r="BR725" i="3"/>
  <c r="BQ725" i="3"/>
  <c r="CH724" i="3"/>
  <c r="CG724" i="3"/>
  <c r="BY724" i="3"/>
  <c r="BZ724" i="3"/>
  <c r="CP723" i="3"/>
  <c r="CO723" i="3"/>
  <c r="CG723" i="3"/>
  <c r="CH723" i="3"/>
  <c r="BQ722" i="3"/>
  <c r="BR722" i="3"/>
  <c r="CP721" i="3"/>
  <c r="CO721" i="3"/>
  <c r="CG720" i="3"/>
  <c r="CH720" i="3"/>
  <c r="BR720" i="3"/>
  <c r="BQ720" i="3"/>
  <c r="CH719" i="3"/>
  <c r="CG719" i="3"/>
  <c r="CX718" i="3"/>
  <c r="CW718" i="3"/>
  <c r="CH718" i="3"/>
  <c r="CG718" i="3"/>
  <c r="BY717" i="3"/>
  <c r="BZ717" i="3"/>
  <c r="BZ716" i="3"/>
  <c r="BY716" i="3"/>
  <c r="CP504" i="3"/>
  <c r="CO504" i="3"/>
  <c r="CX503" i="3"/>
  <c r="CW503" i="3"/>
  <c r="CP502" i="3"/>
  <c r="CO502" i="3"/>
  <c r="CX501" i="3"/>
  <c r="CW501" i="3"/>
  <c r="CP501" i="3"/>
  <c r="CO501" i="3"/>
  <c r="CX500" i="3"/>
  <c r="CW500" i="3"/>
  <c r="BR500" i="3"/>
  <c r="BQ500" i="3"/>
  <c r="BZ499" i="3"/>
  <c r="BY499" i="3"/>
  <c r="CH498" i="3"/>
  <c r="CG498" i="3"/>
  <c r="CP497" i="3"/>
  <c r="CO497" i="3"/>
  <c r="CH496" i="3"/>
  <c r="CG496" i="3"/>
  <c r="BQ495" i="3"/>
  <c r="BR495" i="3"/>
  <c r="CO494" i="3"/>
  <c r="CP494" i="3"/>
  <c r="CO493" i="3"/>
  <c r="CP493" i="3"/>
  <c r="CO492" i="3"/>
  <c r="CP492" i="3"/>
  <c r="BQ492" i="3"/>
  <c r="BR492" i="3"/>
  <c r="CO491" i="3"/>
  <c r="CP491" i="3"/>
  <c r="BY491" i="3"/>
  <c r="BZ491" i="3"/>
  <c r="BZ490" i="3"/>
  <c r="BY490" i="3"/>
  <c r="CP488" i="3"/>
  <c r="CO488" i="3"/>
  <c r="BZ488" i="3"/>
  <c r="BY488" i="3"/>
  <c r="CP487" i="3"/>
  <c r="CO487" i="3"/>
  <c r="CH277" i="3"/>
  <c r="CG277" i="3"/>
  <c r="BZ276" i="3"/>
  <c r="BY276" i="3"/>
  <c r="CX273" i="3"/>
  <c r="CW273" i="3"/>
  <c r="CP272" i="3"/>
  <c r="CO272" i="3"/>
  <c r="CH270" i="3"/>
  <c r="CG270" i="3"/>
  <c r="CH268" i="3"/>
  <c r="CG268" i="3"/>
  <c r="BR267" i="3"/>
  <c r="BQ267" i="3"/>
  <c r="CP265" i="3"/>
  <c r="CO265" i="3"/>
  <c r="BZ264" i="3"/>
  <c r="BY264" i="3"/>
  <c r="BR263" i="3"/>
  <c r="BQ263" i="3"/>
  <c r="CX261" i="3"/>
  <c r="CW261" i="3"/>
  <c r="BZ261" i="3"/>
  <c r="BY261" i="3"/>
  <c r="BR260" i="3"/>
  <c r="BQ260" i="3"/>
  <c r="BQ259" i="3"/>
  <c r="BR259" i="3"/>
  <c r="CD1410" i="3"/>
  <c r="CC1410" i="3"/>
  <c r="BZ487" i="3"/>
  <c r="BY487" i="3"/>
  <c r="BR277" i="3"/>
  <c r="BQ277" i="3"/>
  <c r="CP274" i="3"/>
  <c r="CO274" i="3"/>
  <c r="CH273" i="3"/>
  <c r="CG273" i="3"/>
  <c r="BZ272" i="3"/>
  <c r="BY272" i="3"/>
  <c r="CX268" i="3"/>
  <c r="CW268" i="3"/>
  <c r="CP267" i="3"/>
  <c r="CO267" i="3"/>
  <c r="CP266" i="3"/>
  <c r="CO266" i="3"/>
  <c r="CH265" i="3"/>
  <c r="CG265" i="3"/>
  <c r="CH264" i="3"/>
  <c r="CG264" i="3"/>
  <c r="BZ263" i="3"/>
  <c r="BY263" i="3"/>
  <c r="CX259" i="3"/>
  <c r="CW259" i="3"/>
  <c r="CP258" i="3"/>
  <c r="CO258" i="3"/>
  <c r="CT1635" i="3"/>
  <c r="CS1635" i="3"/>
  <c r="CA1635" i="3"/>
  <c r="CB1635" i="3"/>
  <c r="CA1634" i="3"/>
  <c r="CB1634" i="3"/>
  <c r="BS1633" i="3"/>
  <c r="BT1633" i="3"/>
  <c r="BS1632" i="3"/>
  <c r="BT1632" i="3"/>
  <c r="BW1646" i="3"/>
  <c r="BX1646" i="3"/>
  <c r="CE1644" i="3"/>
  <c r="CF1644" i="3"/>
  <c r="CU1640" i="3"/>
  <c r="CV1640" i="3"/>
  <c r="BO1640" i="3"/>
  <c r="BP1640" i="3"/>
  <c r="BO1639" i="3"/>
  <c r="BP1639" i="3"/>
  <c r="BW1638" i="3"/>
  <c r="BX1638" i="3"/>
  <c r="CE1637" i="3"/>
  <c r="CF1637" i="3"/>
  <c r="CM1636" i="3"/>
  <c r="CN1636" i="3"/>
  <c r="CU1635" i="3"/>
  <c r="CV1635" i="3"/>
  <c r="BO1635" i="3"/>
  <c r="BP1635" i="3"/>
  <c r="BW1634" i="3"/>
  <c r="BX1634" i="3"/>
  <c r="CE1633" i="3"/>
  <c r="CF1633" i="3"/>
  <c r="CM1632" i="3"/>
  <c r="CN1632" i="3"/>
  <c r="CL731" i="3"/>
  <c r="CK731" i="3"/>
  <c r="BV730" i="3"/>
  <c r="BU730" i="3"/>
  <c r="CC729" i="3"/>
  <c r="CD729" i="3"/>
  <c r="CC725" i="3"/>
  <c r="CD725" i="3"/>
  <c r="BV722" i="3"/>
  <c r="BU722" i="3"/>
  <c r="BM494" i="3"/>
  <c r="BN494" i="3"/>
  <c r="CL276" i="3"/>
  <c r="CK276" i="3"/>
  <c r="CD270" i="3"/>
  <c r="CC270" i="3"/>
  <c r="CT267" i="3"/>
  <c r="CS267" i="3"/>
  <c r="CT259" i="3"/>
  <c r="CS259" i="3"/>
  <c r="BN1639" i="3"/>
  <c r="BM1639" i="3"/>
  <c r="BV1413" i="3"/>
  <c r="BU1413" i="3"/>
  <c r="BY961" i="3"/>
  <c r="BZ961" i="3"/>
  <c r="CW960" i="3"/>
  <c r="CX960" i="3"/>
  <c r="CG960" i="3"/>
  <c r="CH960" i="3"/>
  <c r="CG959" i="3"/>
  <c r="CH959" i="3"/>
  <c r="BQ959" i="3"/>
  <c r="BR959" i="3"/>
  <c r="BQ958" i="3"/>
  <c r="BR958" i="3"/>
  <c r="CO957" i="3"/>
  <c r="CP957" i="3"/>
  <c r="BY957" i="3"/>
  <c r="BZ957" i="3"/>
  <c r="BZ956" i="3"/>
  <c r="BY956" i="3"/>
  <c r="CX955" i="3"/>
  <c r="CW955" i="3"/>
  <c r="CO954" i="3"/>
  <c r="CP954" i="3"/>
  <c r="CP951" i="3"/>
  <c r="CO951" i="3"/>
  <c r="BR951" i="3"/>
  <c r="BQ951" i="3"/>
  <c r="CP950" i="3"/>
  <c r="CO950" i="3"/>
  <c r="BY949" i="3"/>
  <c r="BZ949" i="3"/>
  <c r="CX947" i="3"/>
  <c r="CW947" i="3"/>
  <c r="CG947" i="3"/>
  <c r="CH947" i="3"/>
  <c r="CG946" i="3"/>
  <c r="CH946" i="3"/>
  <c r="BQ946" i="3"/>
  <c r="BR946" i="3"/>
  <c r="CP945" i="3"/>
  <c r="CO945" i="3"/>
  <c r="BZ945" i="3"/>
  <c r="BY945" i="3"/>
  <c r="BR728" i="3"/>
  <c r="BQ728" i="3"/>
  <c r="CO727" i="3"/>
  <c r="CP727" i="3"/>
  <c r="CW716" i="3"/>
  <c r="CX716" i="3"/>
  <c r="CG716" i="3"/>
  <c r="CH716" i="3"/>
  <c r="CP505" i="3"/>
  <c r="CO505" i="3"/>
  <c r="BZ505" i="3"/>
  <c r="BY505" i="3"/>
  <c r="CH503" i="3"/>
  <c r="CG503" i="3"/>
  <c r="BY494" i="3"/>
  <c r="BZ494" i="3"/>
  <c r="BY493" i="3"/>
  <c r="BZ493" i="3"/>
  <c r="CW490" i="3"/>
  <c r="CX490" i="3"/>
  <c r="CX489" i="3"/>
  <c r="CW489" i="3"/>
  <c r="CD273" i="3"/>
  <c r="CC273" i="3"/>
  <c r="CT270" i="3"/>
  <c r="CS270" i="3"/>
  <c r="CL265" i="3"/>
  <c r="CK265" i="3"/>
  <c r="CT263" i="3"/>
  <c r="CS263" i="3"/>
  <c r="CD261" i="3"/>
  <c r="CC261" i="3"/>
  <c r="CT1414" i="3"/>
  <c r="CS1414" i="3"/>
  <c r="BN267" i="3"/>
  <c r="BM267" i="3"/>
  <c r="BN263" i="3"/>
  <c r="BM263" i="3"/>
  <c r="BM264" i="3"/>
  <c r="BN264" i="3"/>
  <c r="BN259" i="3"/>
  <c r="BM259" i="3"/>
  <c r="BK265" i="3"/>
  <c r="BL265" i="3"/>
  <c r="BK266" i="3"/>
  <c r="BL266" i="3"/>
  <c r="BN487" i="3"/>
  <c r="BM487" i="3"/>
  <c r="BK488" i="3"/>
  <c r="BL488" i="3"/>
  <c r="BK489" i="3"/>
  <c r="BL489" i="3"/>
  <c r="AP260" i="3"/>
  <c r="BK262" i="3"/>
  <c r="BL262" i="3"/>
  <c r="BK261" i="3"/>
  <c r="BL261" i="3"/>
  <c r="BK274" i="3"/>
  <c r="BL274" i="3"/>
  <c r="BK270" i="3"/>
  <c r="BL270" i="3"/>
  <c r="BK258" i="3"/>
  <c r="BL258" i="3"/>
  <c r="BK260" i="3"/>
  <c r="BL260" i="3"/>
  <c r="AT1269" i="3"/>
  <c r="AT1265" i="3"/>
  <c r="AT1261" i="3"/>
  <c r="AT1257" i="3"/>
  <c r="AT1253" i="3"/>
  <c r="AT1249" i="3"/>
  <c r="AT1245" i="3"/>
  <c r="AT1241" i="3"/>
  <c r="AT1237" i="3"/>
  <c r="AT1233" i="3"/>
  <c r="AT1229" i="3"/>
  <c r="AT1225" i="3"/>
  <c r="AT1221" i="3"/>
  <c r="AT1217" i="3"/>
  <c r="AT1213" i="3"/>
  <c r="AT1209" i="3"/>
  <c r="AT1205" i="3"/>
  <c r="AT1201" i="3"/>
  <c r="AT1197" i="3"/>
  <c r="AT1193" i="3"/>
  <c r="AT1189" i="3"/>
  <c r="AT1185" i="3"/>
  <c r="AT1181" i="3"/>
  <c r="AT1177" i="3"/>
  <c r="AT1173" i="3"/>
  <c r="AT1268" i="3"/>
  <c r="AT1264" i="3"/>
  <c r="AT1260" i="3"/>
  <c r="AT1256" i="3"/>
  <c r="AT1252" i="3"/>
  <c r="AT1248" i="3"/>
  <c r="AT1244" i="3"/>
  <c r="AT1240" i="3"/>
  <c r="AT1236" i="3"/>
  <c r="AT1232" i="3"/>
  <c r="AT1228" i="3"/>
  <c r="AT1224" i="3"/>
  <c r="AT1220" i="3"/>
  <c r="AT1216" i="3"/>
  <c r="AT1212" i="3"/>
  <c r="AT1208" i="3"/>
  <c r="AT1204" i="3"/>
  <c r="AT1200" i="3"/>
  <c r="AT1196" i="3"/>
  <c r="AT1192" i="3"/>
  <c r="AT1188" i="3"/>
  <c r="AT1184" i="3"/>
  <c r="AT1180" i="3"/>
  <c r="AT1176" i="3"/>
  <c r="AT1271" i="3"/>
  <c r="AT1267" i="3"/>
  <c r="AT1263" i="3"/>
  <c r="AT1259" i="3"/>
  <c r="AT1255" i="3"/>
  <c r="AT1251" i="3"/>
  <c r="AT1247" i="3"/>
  <c r="AT1243" i="3"/>
  <c r="AT1239" i="3"/>
  <c r="AT1235" i="3"/>
  <c r="AT1231" i="3"/>
  <c r="AT1227" i="3"/>
  <c r="AT1223" i="3"/>
  <c r="AT1219" i="3"/>
  <c r="AT1215" i="3"/>
  <c r="AT1211" i="3"/>
  <c r="AT1207" i="3"/>
  <c r="AT1203" i="3"/>
  <c r="AT1199" i="3"/>
  <c r="AT1195" i="3"/>
  <c r="AT1191" i="3"/>
  <c r="AT1187" i="3"/>
  <c r="AT1183" i="3"/>
  <c r="AT1179" i="3"/>
  <c r="AT1175" i="3"/>
  <c r="AT1270" i="3"/>
  <c r="AT1266" i="3"/>
  <c r="AT1262" i="3"/>
  <c r="AT1258" i="3"/>
  <c r="AT1254" i="3"/>
  <c r="AT1250" i="3"/>
  <c r="AT1246" i="3"/>
  <c r="AT1242" i="3"/>
  <c r="AT1238" i="3"/>
  <c r="AT1234" i="3"/>
  <c r="AT1230" i="3"/>
  <c r="AT1226" i="3"/>
  <c r="AT1222" i="3"/>
  <c r="AT1218" i="3"/>
  <c r="AT1214" i="3"/>
  <c r="AT1210" i="3"/>
  <c r="AT1206" i="3"/>
  <c r="AT1202" i="3"/>
  <c r="AT1198" i="3"/>
  <c r="AT1194" i="3"/>
  <c r="AT1190" i="3"/>
  <c r="AT1186" i="3"/>
  <c r="AT1182" i="3"/>
  <c r="AT1178" i="3"/>
  <c r="AT1174" i="3"/>
  <c r="BC940" i="3"/>
  <c r="AQ1082" i="3"/>
  <c r="BG939" i="3"/>
  <c r="AQ1121" i="3"/>
  <c r="AP961" i="3"/>
  <c r="AQ939" i="3"/>
  <c r="AQ961" i="3"/>
  <c r="AP1000" i="3"/>
  <c r="AY937" i="3"/>
  <c r="AQ1039" i="3"/>
  <c r="BC935" i="3"/>
  <c r="AQ1077" i="3"/>
  <c r="AP1115" i="3"/>
  <c r="BG933" i="3"/>
  <c r="AQ1115" i="3"/>
  <c r="AP955" i="3"/>
  <c r="BC931" i="3"/>
  <c r="AQ1073" i="3"/>
  <c r="BG930" i="3"/>
  <c r="AQ1112" i="3"/>
  <c r="AQ930" i="3"/>
  <c r="AQ952" i="3"/>
  <c r="AM905" i="4"/>
  <c r="AU929" i="3"/>
  <c r="AQ991" i="3"/>
  <c r="AY928" i="3"/>
  <c r="AQ1030" i="3"/>
  <c r="BC927" i="3"/>
  <c r="AQ1069" i="3"/>
  <c r="BG926" i="3"/>
  <c r="AQ1108" i="3"/>
  <c r="AQ926" i="3"/>
  <c r="AQ948" i="3"/>
  <c r="AM901" i="4"/>
  <c r="AU925" i="3"/>
  <c r="AQ987" i="3"/>
  <c r="AP1026" i="3"/>
  <c r="BD86" i="4"/>
  <c r="AN91" i="7"/>
  <c r="AY924" i="3"/>
  <c r="AQ1026" i="3"/>
  <c r="AP1065" i="3"/>
  <c r="BD125" i="4"/>
  <c r="AN130" i="7"/>
  <c r="BC923" i="3"/>
  <c r="AQ1065" i="3"/>
  <c r="AP944" i="3"/>
  <c r="BD4" i="4"/>
  <c r="AN9" i="7"/>
  <c r="J621" i="7"/>
  <c r="AQ922" i="3"/>
  <c r="AQ944" i="3"/>
  <c r="AQ923" i="3"/>
  <c r="AQ945" i="3"/>
  <c r="AY921" i="3"/>
  <c r="AQ1023" i="3"/>
  <c r="AP1120" i="3"/>
  <c r="AP875" i="3"/>
  <c r="AP754" i="3"/>
  <c r="BA43" i="4"/>
  <c r="AK48" i="7"/>
  <c r="BH495" i="3"/>
  <c r="BC492" i="3"/>
  <c r="BG491" i="3"/>
  <c r="BH504" i="3"/>
  <c r="AT485" i="3"/>
  <c r="AV485" i="3"/>
  <c r="BD504" i="3"/>
  <c r="BF503" i="3"/>
  <c r="BB503" i="3"/>
  <c r="BH502" i="3"/>
  <c r="BD502" i="3"/>
  <c r="BF501" i="3"/>
  <c r="BH500" i="3"/>
  <c r="BD500" i="3"/>
  <c r="BB499" i="3"/>
  <c r="BE494" i="3"/>
  <c r="BG493" i="3"/>
  <c r="BH497" i="3"/>
  <c r="BF495" i="3"/>
  <c r="BH496" i="3"/>
  <c r="BD495" i="3"/>
  <c r="BB498" i="3"/>
  <c r="BE493" i="3"/>
  <c r="BG492" i="3"/>
  <c r="BC491" i="3"/>
  <c r="BF504" i="3"/>
  <c r="BB504" i="3"/>
  <c r="BH503" i="3"/>
  <c r="BD503" i="3"/>
  <c r="BF502" i="3"/>
  <c r="BB502" i="3"/>
  <c r="BH501" i="3"/>
  <c r="BD501" i="3"/>
  <c r="BF500" i="3"/>
  <c r="BB500" i="3"/>
  <c r="BH499" i="3"/>
  <c r="BD499" i="3"/>
  <c r="BF498" i="3"/>
  <c r="BG494" i="3"/>
  <c r="BC493" i="3"/>
  <c r="BF497" i="3"/>
  <c r="AU249" i="3"/>
  <c r="AQ311" i="3"/>
  <c r="AP47" i="3"/>
  <c r="AR23" i="4"/>
  <c r="AB28" i="7"/>
  <c r="AP539" i="3"/>
  <c r="AP491" i="3"/>
  <c r="AX9" i="4"/>
  <c r="AH14" i="7"/>
  <c r="AY467" i="3"/>
  <c r="AQ569" i="3"/>
  <c r="BG465" i="3"/>
  <c r="AQ647" i="3"/>
  <c r="AU464" i="3"/>
  <c r="AQ526" i="3"/>
  <c r="AQ482" i="3"/>
  <c r="AQ504" i="3"/>
  <c r="AY480" i="3"/>
  <c r="AQ582" i="3"/>
  <c r="BG478" i="3"/>
  <c r="AQ660" i="3"/>
  <c r="AQ469" i="3"/>
  <c r="AQ491" i="3"/>
  <c r="AP569" i="3"/>
  <c r="AX87" i="4"/>
  <c r="AH92" i="7"/>
  <c r="AP647" i="3"/>
  <c r="AX165" i="4"/>
  <c r="AH170" i="7"/>
  <c r="AP526" i="3"/>
  <c r="AX44" i="4"/>
  <c r="AH49" i="7"/>
  <c r="AU477" i="3"/>
  <c r="AQ539" i="3"/>
  <c r="AP537" i="3"/>
  <c r="AM1594" i="4"/>
  <c r="BE19" i="3"/>
  <c r="AQ181" i="3"/>
  <c r="CM19" i="3"/>
  <c r="CP248" i="3"/>
  <c r="BE6" i="3"/>
  <c r="AQ168" i="3"/>
  <c r="CM6" i="3"/>
  <c r="BE14" i="3"/>
  <c r="AQ176" i="3"/>
  <c r="CM14" i="3"/>
  <c r="BE23" i="3"/>
  <c r="AQ185" i="3"/>
  <c r="CM23" i="3"/>
  <c r="CP252" i="3"/>
  <c r="BC6" i="3"/>
  <c r="AQ148" i="3"/>
  <c r="CI6" i="3"/>
  <c r="BG8" i="3"/>
  <c r="AQ190" i="3"/>
  <c r="CQ8" i="3"/>
  <c r="BG16" i="3"/>
  <c r="AQ198" i="3"/>
  <c r="CQ16" i="3"/>
  <c r="BG23" i="3"/>
  <c r="AQ205" i="3"/>
  <c r="CQ23" i="3"/>
  <c r="BG13" i="3"/>
  <c r="AQ195" i="3"/>
  <c r="CQ13" i="3"/>
  <c r="CR13" i="3"/>
  <c r="BA6" i="3"/>
  <c r="AQ128" i="3"/>
  <c r="CE6" i="3"/>
  <c r="AU11" i="3"/>
  <c r="AQ73" i="3"/>
  <c r="BS11" i="3"/>
  <c r="AY13" i="3"/>
  <c r="AQ115" i="3"/>
  <c r="CA13" i="3"/>
  <c r="BC15" i="3"/>
  <c r="AQ157" i="3"/>
  <c r="CI15" i="3"/>
  <c r="AS18" i="3"/>
  <c r="AQ60" i="3"/>
  <c r="BO18" i="3"/>
  <c r="AW20" i="3"/>
  <c r="AQ102" i="3"/>
  <c r="BW20" i="3"/>
  <c r="BZ249" i="3"/>
  <c r="BA22" i="3"/>
  <c r="AQ144" i="3"/>
  <c r="CE22" i="3"/>
  <c r="BA24" i="3"/>
  <c r="AQ146" i="3"/>
  <c r="CE24" i="3"/>
  <c r="CF24" i="3"/>
  <c r="CG24" i="3"/>
  <c r="CH253" i="3"/>
  <c r="AS8" i="3"/>
  <c r="AQ50" i="3"/>
  <c r="BO8" i="3"/>
  <c r="AW10" i="3"/>
  <c r="AQ92" i="3"/>
  <c r="BW10" i="3"/>
  <c r="BA12" i="3"/>
  <c r="AQ134" i="3"/>
  <c r="CE12" i="3"/>
  <c r="AU17" i="3"/>
  <c r="AQ79" i="3"/>
  <c r="BS17" i="3"/>
  <c r="AY19" i="3"/>
  <c r="AQ121" i="3"/>
  <c r="CA19" i="3"/>
  <c r="BC21" i="3"/>
  <c r="AQ163" i="3"/>
  <c r="CI21" i="3"/>
  <c r="AW24" i="3"/>
  <c r="AQ106" i="3"/>
  <c r="BW24" i="3"/>
  <c r="BZ253" i="3"/>
  <c r="AW9" i="3"/>
  <c r="AQ91" i="3"/>
  <c r="BW9" i="3"/>
  <c r="BI22" i="3"/>
  <c r="AQ224" i="3"/>
  <c r="CU22" i="3"/>
  <c r="CV22" i="3"/>
  <c r="BG20" i="3"/>
  <c r="AQ202" i="3"/>
  <c r="CQ20" i="3"/>
  <c r="AU10" i="3"/>
  <c r="AQ72" i="3"/>
  <c r="BS10" i="3"/>
  <c r="AW11" i="3"/>
  <c r="AQ93" i="3"/>
  <c r="BW11" i="3"/>
  <c r="AY12" i="3"/>
  <c r="AQ114" i="3"/>
  <c r="CA12" i="3"/>
  <c r="BA13" i="3"/>
  <c r="AQ135" i="3"/>
  <c r="CE13" i="3"/>
  <c r="BC14" i="3"/>
  <c r="AQ156" i="3"/>
  <c r="CI14" i="3"/>
  <c r="AS17" i="3"/>
  <c r="AQ59" i="3"/>
  <c r="BO17" i="3"/>
  <c r="AU18" i="3"/>
  <c r="AQ80" i="3"/>
  <c r="BS18" i="3"/>
  <c r="AW19" i="3"/>
  <c r="AQ101" i="3"/>
  <c r="BW19" i="3"/>
  <c r="BZ248" i="3"/>
  <c r="AY20" i="3"/>
  <c r="AQ122" i="3"/>
  <c r="CA20" i="3"/>
  <c r="BA21" i="3"/>
  <c r="AQ143" i="3"/>
  <c r="CE21" i="3"/>
  <c r="CH250" i="3"/>
  <c r="BC22" i="3"/>
  <c r="AQ164" i="3"/>
  <c r="CI22" i="3"/>
  <c r="BE7" i="3"/>
  <c r="AQ169" i="3"/>
  <c r="CM7" i="3"/>
  <c r="BE15" i="3"/>
  <c r="AQ177" i="3"/>
  <c r="CM15" i="3"/>
  <c r="CP244" i="3"/>
  <c r="BE24" i="3"/>
  <c r="AQ186" i="3"/>
  <c r="CM24" i="3"/>
  <c r="CP253" i="3"/>
  <c r="AP891" i="3"/>
  <c r="AM912" i="4"/>
  <c r="AM910" i="4"/>
  <c r="BE8" i="3"/>
  <c r="AQ170" i="3"/>
  <c r="CM8" i="3"/>
  <c r="BE16" i="3"/>
  <c r="AQ178" i="3"/>
  <c r="CM16" i="3"/>
  <c r="AS7" i="3"/>
  <c r="AQ49" i="3"/>
  <c r="BO7" i="3"/>
  <c r="AU8" i="3"/>
  <c r="AQ70" i="3"/>
  <c r="BS8" i="3"/>
  <c r="BI14" i="3"/>
  <c r="AQ216" i="3"/>
  <c r="CU14" i="3"/>
  <c r="CV14" i="3"/>
  <c r="BG10" i="3"/>
  <c r="AQ192" i="3"/>
  <c r="CQ10" i="3"/>
  <c r="BG18" i="3"/>
  <c r="AQ200" i="3"/>
  <c r="CQ18" i="3"/>
  <c r="BI12" i="3"/>
  <c r="AQ214" i="3"/>
  <c r="CU12" i="3"/>
  <c r="CV12" i="3"/>
  <c r="BG17" i="3"/>
  <c r="AQ199" i="3"/>
  <c r="CQ17" i="3"/>
  <c r="CR17" i="3"/>
  <c r="AU7" i="3"/>
  <c r="AQ69" i="3"/>
  <c r="BS7" i="3"/>
  <c r="AY9" i="3"/>
  <c r="AQ111" i="3"/>
  <c r="CA9" i="3"/>
  <c r="BC11" i="3"/>
  <c r="AQ153" i="3"/>
  <c r="CI11" i="3"/>
  <c r="AS14" i="3"/>
  <c r="AQ56" i="3"/>
  <c r="BO14" i="3"/>
  <c r="AW16" i="3"/>
  <c r="AQ98" i="3"/>
  <c r="BW16" i="3"/>
  <c r="BA18" i="3"/>
  <c r="AQ140" i="3"/>
  <c r="CE18" i="3"/>
  <c r="AU23" i="3"/>
  <c r="AQ85" i="3"/>
  <c r="BS23" i="3"/>
  <c r="AW6" i="3"/>
  <c r="AQ88" i="3"/>
  <c r="BW6" i="3"/>
  <c r="BA8" i="3"/>
  <c r="AQ130" i="3"/>
  <c r="CE8" i="3"/>
  <c r="AU13" i="3"/>
  <c r="AQ75" i="3"/>
  <c r="BS13" i="3"/>
  <c r="BV242" i="3"/>
  <c r="AY15" i="3"/>
  <c r="AQ117" i="3"/>
  <c r="CA15" i="3"/>
  <c r="BC17" i="3"/>
  <c r="AQ159" i="3"/>
  <c r="CI17" i="3"/>
  <c r="AS20" i="3"/>
  <c r="AQ62" i="3"/>
  <c r="BO20" i="3"/>
  <c r="AW22" i="3"/>
  <c r="AQ104" i="3"/>
  <c r="BW22" i="3"/>
  <c r="BI6" i="3"/>
  <c r="AQ208" i="3"/>
  <c r="CU6" i="3"/>
  <c r="CV6" i="3"/>
  <c r="BG7" i="3"/>
  <c r="AQ189" i="3"/>
  <c r="CQ7" i="3"/>
  <c r="BG24" i="3"/>
  <c r="AQ206" i="3"/>
  <c r="CQ24" i="3"/>
  <c r="AY10" i="3"/>
  <c r="AQ112" i="3"/>
  <c r="CA10" i="3"/>
  <c r="BA11" i="3"/>
  <c r="AQ133" i="3"/>
  <c r="CE11" i="3"/>
  <c r="BC12" i="3"/>
  <c r="AQ154" i="3"/>
  <c r="CI12" i="3"/>
  <c r="AS15" i="3"/>
  <c r="AQ57" i="3"/>
  <c r="BO15" i="3"/>
  <c r="AU16" i="3"/>
  <c r="AQ78" i="3"/>
  <c r="BS16" i="3"/>
  <c r="AW17" i="3"/>
  <c r="AQ99" i="3"/>
  <c r="BW17" i="3"/>
  <c r="BZ246" i="3"/>
  <c r="AY18" i="3"/>
  <c r="AQ120" i="3"/>
  <c r="CA18" i="3"/>
  <c r="BA19" i="3"/>
  <c r="AQ141" i="3"/>
  <c r="CE19" i="3"/>
  <c r="CH248" i="3"/>
  <c r="BC20" i="3"/>
  <c r="AQ162" i="3"/>
  <c r="CI20" i="3"/>
  <c r="AS23" i="3"/>
  <c r="AQ65" i="3"/>
  <c r="BO23" i="3"/>
  <c r="BR252" i="3"/>
  <c r="AU24" i="3"/>
  <c r="AQ86" i="3"/>
  <c r="BS24" i="3"/>
  <c r="BI7" i="3"/>
  <c r="AQ209" i="3"/>
  <c r="CU7" i="3"/>
  <c r="CV7" i="3"/>
  <c r="AP221" i="3"/>
  <c r="CU19" i="3"/>
  <c r="CV19" i="3"/>
  <c r="BE9" i="3"/>
  <c r="AQ171" i="3"/>
  <c r="CM9" i="3"/>
  <c r="BE17" i="3"/>
  <c r="AQ179" i="3"/>
  <c r="CM17" i="3"/>
  <c r="CP246" i="3"/>
  <c r="AM898" i="4"/>
  <c r="AP851" i="3"/>
  <c r="AP431" i="3"/>
  <c r="AP346" i="3"/>
  <c r="AM1597" i="4"/>
  <c r="AY244" i="3"/>
  <c r="AQ346" i="3"/>
  <c r="AP215" i="3"/>
  <c r="BI15" i="3"/>
  <c r="AQ217" i="3"/>
  <c r="CU15" i="3"/>
  <c r="CV15" i="3"/>
  <c r="BE10" i="3"/>
  <c r="AQ172" i="3"/>
  <c r="CM10" i="3"/>
  <c r="BE18" i="3"/>
  <c r="AQ180" i="3"/>
  <c r="CM18" i="3"/>
  <c r="AU6" i="3"/>
  <c r="AQ68" i="3"/>
  <c r="BS6" i="3"/>
  <c r="AW7" i="3"/>
  <c r="AQ89" i="3"/>
  <c r="BW7" i="3"/>
  <c r="AY8" i="3"/>
  <c r="AQ110" i="3"/>
  <c r="CA8" i="3"/>
  <c r="BI16" i="3"/>
  <c r="AQ218" i="3"/>
  <c r="CU16" i="3"/>
  <c r="CV16" i="3"/>
  <c r="BG12" i="3"/>
  <c r="AQ194" i="3"/>
  <c r="CQ12" i="3"/>
  <c r="BG19" i="3"/>
  <c r="AQ201" i="3"/>
  <c r="CQ19" i="3"/>
  <c r="BI20" i="3"/>
  <c r="AQ222" i="3"/>
  <c r="CU20" i="3"/>
  <c r="CV20" i="3"/>
  <c r="BG22" i="3"/>
  <c r="AQ204" i="3"/>
  <c r="CQ22" i="3"/>
  <c r="BC7" i="3"/>
  <c r="AQ149" i="3"/>
  <c r="CI7" i="3"/>
  <c r="AS10" i="3"/>
  <c r="AQ52" i="3"/>
  <c r="BO10" i="3"/>
  <c r="AW12" i="3"/>
  <c r="AQ94" i="3"/>
  <c r="BW12" i="3"/>
  <c r="BA14" i="3"/>
  <c r="AQ136" i="3"/>
  <c r="CE14" i="3"/>
  <c r="AU19" i="3"/>
  <c r="AQ81" i="3"/>
  <c r="BS19" i="3"/>
  <c r="AY21" i="3"/>
  <c r="AQ123" i="3"/>
  <c r="CA21" i="3"/>
  <c r="BC23" i="3"/>
  <c r="AQ165" i="3"/>
  <c r="CI23" i="3"/>
  <c r="AU9" i="3"/>
  <c r="AQ71" i="3"/>
  <c r="BS9" i="3"/>
  <c r="AY11" i="3"/>
  <c r="AQ113" i="3"/>
  <c r="CA11" i="3"/>
  <c r="BC13" i="3"/>
  <c r="AQ155" i="3"/>
  <c r="CI13" i="3"/>
  <c r="AS16" i="3"/>
  <c r="AQ58" i="3"/>
  <c r="BO16" i="3"/>
  <c r="AW18" i="3"/>
  <c r="AQ100" i="3"/>
  <c r="BW18" i="3"/>
  <c r="BA20" i="3"/>
  <c r="AQ142" i="3"/>
  <c r="CE20" i="3"/>
  <c r="CH249" i="3"/>
  <c r="BC8" i="3"/>
  <c r="AQ150" i="3"/>
  <c r="CI8" i="3"/>
  <c r="BI8" i="3"/>
  <c r="AQ210" i="3"/>
  <c r="CU8" i="3"/>
  <c r="CV8" i="3"/>
  <c r="BG11" i="3"/>
  <c r="AQ193" i="3"/>
  <c r="CQ11" i="3"/>
  <c r="BA9" i="3"/>
  <c r="AQ131" i="3"/>
  <c r="CE9" i="3"/>
  <c r="BC10" i="3"/>
  <c r="AQ152" i="3"/>
  <c r="CI10" i="3"/>
  <c r="AS13" i="3"/>
  <c r="AQ55" i="3"/>
  <c r="BO13" i="3"/>
  <c r="AU14" i="3"/>
  <c r="AQ76" i="3"/>
  <c r="BS14" i="3"/>
  <c r="BT14" i="3"/>
  <c r="AW15" i="3"/>
  <c r="AQ97" i="3"/>
  <c r="BW15" i="3"/>
  <c r="BZ244" i="3"/>
  <c r="AY16" i="3"/>
  <c r="AQ118" i="3"/>
  <c r="CA16" i="3"/>
  <c r="BA17" i="3"/>
  <c r="AQ139" i="3"/>
  <c r="CE17" i="3"/>
  <c r="CH246" i="3"/>
  <c r="BC18" i="3"/>
  <c r="AQ160" i="3"/>
  <c r="CI18" i="3"/>
  <c r="AS21" i="3"/>
  <c r="AQ63" i="3"/>
  <c r="BO21" i="3"/>
  <c r="AU22" i="3"/>
  <c r="AQ84" i="3"/>
  <c r="BS22" i="3"/>
  <c r="AW23" i="3"/>
  <c r="AQ105" i="3"/>
  <c r="BW23" i="3"/>
  <c r="BZ252" i="3"/>
  <c r="AY24" i="3"/>
  <c r="AQ126" i="3"/>
  <c r="CA24" i="3"/>
  <c r="BI9" i="3"/>
  <c r="AQ211" i="3"/>
  <c r="CU9" i="3"/>
  <c r="CV9" i="3"/>
  <c r="BI21" i="3"/>
  <c r="AQ223" i="3"/>
  <c r="CU21" i="3"/>
  <c r="CV21" i="3"/>
  <c r="BE11" i="3"/>
  <c r="AQ173" i="3"/>
  <c r="CM11" i="3"/>
  <c r="BE20" i="3"/>
  <c r="AQ182" i="3"/>
  <c r="CM20" i="3"/>
  <c r="CP249" i="3"/>
  <c r="AM899" i="4"/>
  <c r="AP311" i="3"/>
  <c r="AP306" i="3"/>
  <c r="AM1603" i="4"/>
  <c r="AM1595" i="4"/>
  <c r="BI18" i="3"/>
  <c r="AQ220" i="3"/>
  <c r="CU18" i="3"/>
  <c r="CV18" i="3"/>
  <c r="BI24" i="3"/>
  <c r="AQ226" i="3"/>
  <c r="CU24" i="3"/>
  <c r="CV24" i="3"/>
  <c r="BI17" i="3"/>
  <c r="AQ219" i="3"/>
  <c r="CU17" i="3"/>
  <c r="CV17" i="3"/>
  <c r="BE12" i="3"/>
  <c r="AQ174" i="3"/>
  <c r="CM12" i="3"/>
  <c r="BE21" i="3"/>
  <c r="AQ183" i="3"/>
  <c r="CM21" i="3"/>
  <c r="CP250" i="3"/>
  <c r="AY6" i="3"/>
  <c r="AQ108" i="3"/>
  <c r="CA6" i="3"/>
  <c r="BA7" i="3"/>
  <c r="AQ129" i="3"/>
  <c r="CE7" i="3"/>
  <c r="BG6" i="3"/>
  <c r="AQ188" i="3"/>
  <c r="CQ6" i="3"/>
  <c r="BG14" i="3"/>
  <c r="AQ196" i="3"/>
  <c r="CQ14" i="3"/>
  <c r="BG21" i="3"/>
  <c r="AQ203" i="3"/>
  <c r="CQ21" i="3"/>
  <c r="CR21" i="3"/>
  <c r="BG9" i="3"/>
  <c r="AQ191" i="3"/>
  <c r="CQ9" i="3"/>
  <c r="CR9" i="3"/>
  <c r="AS6" i="3"/>
  <c r="AQ48" i="3"/>
  <c r="BO6" i="3"/>
  <c r="AW8" i="3"/>
  <c r="AQ90" i="3"/>
  <c r="BW8" i="3"/>
  <c r="BA10" i="3"/>
  <c r="AQ132" i="3"/>
  <c r="CE10" i="3"/>
  <c r="AU15" i="3"/>
  <c r="AQ77" i="3"/>
  <c r="BS15" i="3"/>
  <c r="AY17" i="3"/>
  <c r="AQ119" i="3"/>
  <c r="CA17" i="3"/>
  <c r="BC19" i="3"/>
  <c r="AQ161" i="3"/>
  <c r="CI19" i="3"/>
  <c r="AS22" i="3"/>
  <c r="AQ64" i="3"/>
  <c r="BO22" i="3"/>
  <c r="AS24" i="3"/>
  <c r="AQ66" i="3"/>
  <c r="BO24" i="3"/>
  <c r="AY7" i="3"/>
  <c r="AQ109" i="3"/>
  <c r="CA7" i="3"/>
  <c r="BC9" i="3"/>
  <c r="AQ151" i="3"/>
  <c r="CI9" i="3"/>
  <c r="AS12" i="3"/>
  <c r="AQ54" i="3"/>
  <c r="BO12" i="3"/>
  <c r="AW14" i="3"/>
  <c r="AQ96" i="3"/>
  <c r="BW14" i="3"/>
  <c r="BA16" i="3"/>
  <c r="AQ138" i="3"/>
  <c r="CE16" i="3"/>
  <c r="AU21" i="3"/>
  <c r="AQ83" i="3"/>
  <c r="BS21" i="3"/>
  <c r="AY23" i="3"/>
  <c r="AQ125" i="3"/>
  <c r="CA23" i="3"/>
  <c r="AS9" i="3"/>
  <c r="AQ51" i="3"/>
  <c r="BO9" i="3"/>
  <c r="BI10" i="3"/>
  <c r="AQ212" i="3"/>
  <c r="CU10" i="3"/>
  <c r="CV10" i="3"/>
  <c r="BG15" i="3"/>
  <c r="AQ197" i="3"/>
  <c r="CQ15" i="3"/>
  <c r="AS11" i="3"/>
  <c r="AQ53" i="3"/>
  <c r="BO11" i="3"/>
  <c r="AU12" i="3"/>
  <c r="AQ74" i="3"/>
  <c r="BS12" i="3"/>
  <c r="AW13" i="3"/>
  <c r="AQ95" i="3"/>
  <c r="BW13" i="3"/>
  <c r="AY14" i="3"/>
  <c r="AQ116" i="3"/>
  <c r="CA14" i="3"/>
  <c r="BA15" i="3"/>
  <c r="AQ137" i="3"/>
  <c r="CE15" i="3"/>
  <c r="CH244" i="3"/>
  <c r="BC16" i="3"/>
  <c r="AQ158" i="3"/>
  <c r="CI16" i="3"/>
  <c r="AS19" i="3"/>
  <c r="AQ61" i="3"/>
  <c r="BO19" i="3"/>
  <c r="AU20" i="3"/>
  <c r="AQ82" i="3"/>
  <c r="BS20" i="3"/>
  <c r="AW21" i="3"/>
  <c r="AQ103" i="3"/>
  <c r="BW21" i="3"/>
  <c r="BZ250" i="3"/>
  <c r="AY22" i="3"/>
  <c r="AQ124" i="3"/>
  <c r="CA22" i="3"/>
  <c r="BA23" i="3"/>
  <c r="AQ145" i="3"/>
  <c r="CE23" i="3"/>
  <c r="CH252" i="3"/>
  <c r="BC24" i="3"/>
  <c r="AQ166" i="3"/>
  <c r="CI24" i="3"/>
  <c r="BI11" i="3"/>
  <c r="AQ213" i="3"/>
  <c r="CU11" i="3"/>
  <c r="CV11" i="3"/>
  <c r="BI23" i="3"/>
  <c r="AQ225" i="3"/>
  <c r="CU23" i="3"/>
  <c r="CV23" i="3"/>
  <c r="BE13" i="3"/>
  <c r="AQ175" i="3"/>
  <c r="CM13" i="3"/>
  <c r="BE22" i="3"/>
  <c r="AQ184" i="3"/>
  <c r="CM22" i="3"/>
  <c r="AP271" i="3"/>
  <c r="BI5" i="3"/>
  <c r="AQ207" i="3"/>
  <c r="CU5" i="3"/>
  <c r="CV5" i="3"/>
  <c r="BG5" i="3"/>
  <c r="AQ187" i="3"/>
  <c r="CQ5" i="3"/>
  <c r="BC5" i="3"/>
  <c r="AQ147" i="3"/>
  <c r="CI5" i="3"/>
  <c r="BK5" i="3"/>
  <c r="AQ9" i="3"/>
  <c r="AQ31" i="3"/>
  <c r="AQ15" i="3"/>
  <c r="AQ37" i="3"/>
  <c r="AQ16" i="3"/>
  <c r="AQ38" i="3"/>
  <c r="AQ24" i="3"/>
  <c r="AQ46" i="3"/>
  <c r="AQ8" i="3"/>
  <c r="AQ30" i="3"/>
  <c r="AQ21" i="3"/>
  <c r="AQ43" i="3"/>
  <c r="AQ11" i="3"/>
  <c r="AQ33" i="3"/>
  <c r="AQ14" i="3"/>
  <c r="AQ36" i="3"/>
  <c r="AQ22" i="3"/>
  <c r="AQ44" i="3"/>
  <c r="AQ6" i="3"/>
  <c r="AQ28" i="3"/>
  <c r="AQ17" i="3"/>
  <c r="AQ39" i="3"/>
  <c r="AQ7" i="3"/>
  <c r="AQ29" i="3"/>
  <c r="AQ23" i="3"/>
  <c r="AQ45" i="3"/>
  <c r="AQ12" i="3"/>
  <c r="AQ34" i="3"/>
  <c r="AQ20" i="3"/>
  <c r="AQ42" i="3"/>
  <c r="AQ13" i="3"/>
  <c r="AQ35" i="3"/>
  <c r="AQ19" i="3"/>
  <c r="AQ41" i="3"/>
  <c r="AQ10" i="3"/>
  <c r="AQ32" i="3"/>
  <c r="AQ18" i="3"/>
  <c r="AQ40" i="3"/>
  <c r="AU5" i="3"/>
  <c r="AQ976" i="3"/>
  <c r="AL910" i="4"/>
  <c r="AQ975" i="3"/>
  <c r="AL909" i="4"/>
  <c r="AQ977" i="3"/>
  <c r="AL911" i="4"/>
  <c r="AQ965" i="3"/>
  <c r="AL899" i="4"/>
  <c r="AQ979" i="3"/>
  <c r="AL913" i="4"/>
  <c r="AQ973" i="3"/>
  <c r="AL907" i="4"/>
  <c r="AQ971" i="3"/>
  <c r="AL905" i="4"/>
  <c r="AQ1668" i="3"/>
  <c r="AL1602" i="4"/>
  <c r="AQ1665" i="3"/>
  <c r="AL1599" i="4"/>
  <c r="AQ978" i="3"/>
  <c r="AL912" i="4"/>
  <c r="AW5" i="3"/>
  <c r="AQ1666" i="3"/>
  <c r="AL1600" i="4"/>
  <c r="AQ1659" i="3"/>
  <c r="AL1593" i="4"/>
  <c r="AQ1657" i="3"/>
  <c r="AL1591" i="4"/>
  <c r="AQ1655" i="3"/>
  <c r="AL1589" i="4"/>
  <c r="AQ1653" i="3"/>
  <c r="AL1587" i="4"/>
  <c r="AQ1651" i="3"/>
  <c r="AL1585" i="4"/>
  <c r="AQ1662" i="3"/>
  <c r="AL1596" i="4"/>
  <c r="AS5" i="3"/>
  <c r="AQ966" i="3"/>
  <c r="AL900" i="4"/>
  <c r="AQ964" i="3"/>
  <c r="AL898" i="4"/>
  <c r="AQ970" i="3"/>
  <c r="AL904" i="4"/>
  <c r="AQ981" i="3"/>
  <c r="AL915" i="4"/>
  <c r="AQ967" i="3"/>
  <c r="AL901" i="4"/>
  <c r="AQ974" i="3"/>
  <c r="AL908" i="4"/>
  <c r="AQ972" i="3"/>
  <c r="AL906" i="4"/>
  <c r="AQ969" i="3"/>
  <c r="AL903" i="4"/>
  <c r="AQ968" i="3"/>
  <c r="AL902" i="4"/>
  <c r="AQ1664" i="3"/>
  <c r="AL1598" i="4"/>
  <c r="BE5" i="3"/>
  <c r="AQ1669" i="3"/>
  <c r="AL1603" i="4"/>
  <c r="AQ1658" i="3"/>
  <c r="AL1592" i="4"/>
  <c r="AQ1656" i="3"/>
  <c r="AL1590" i="4"/>
  <c r="AQ1654" i="3"/>
  <c r="AL1588" i="4"/>
  <c r="AQ1652" i="3"/>
  <c r="AL1586" i="4"/>
  <c r="AB122" i="4"/>
  <c r="AA123" i="4"/>
  <c r="AD119" i="4"/>
  <c r="AE118" i="4"/>
  <c r="AJ124" i="4"/>
  <c r="AC120" i="4"/>
  <c r="AI122" i="4"/>
  <c r="AE102" i="4"/>
  <c r="AD103" i="4"/>
  <c r="AA107" i="4"/>
  <c r="AI107" i="4"/>
  <c r="AJ107" i="4"/>
  <c r="AC104" i="4"/>
  <c r="AB106" i="4"/>
  <c r="AE86" i="4"/>
  <c r="AD87" i="4"/>
  <c r="AA91" i="4"/>
  <c r="AI91" i="4"/>
  <c r="AJ91" i="4"/>
  <c r="AC88" i="4"/>
  <c r="AB90" i="4"/>
  <c r="AI75" i="4"/>
  <c r="AD72" i="4"/>
  <c r="AB74" i="4"/>
  <c r="AA75" i="4"/>
  <c r="AC74" i="4"/>
  <c r="AJ75" i="4"/>
  <c r="AF70" i="4"/>
  <c r="AE71" i="4"/>
  <c r="AE54" i="4"/>
  <c r="AD55" i="4"/>
  <c r="AD56" i="4"/>
  <c r="AD57" i="4"/>
  <c r="AD58" i="4"/>
  <c r="AD59" i="4"/>
  <c r="AD60" i="4"/>
  <c r="AD61" i="4"/>
  <c r="AD62" i="4"/>
  <c r="AD63" i="4"/>
  <c r="AE38" i="4"/>
  <c r="AD39" i="4"/>
  <c r="AD40" i="4"/>
  <c r="AD41" i="4"/>
  <c r="AD42" i="4"/>
  <c r="AD43" i="4"/>
  <c r="AD44" i="4"/>
  <c r="AD45" i="4"/>
  <c r="AD46" i="4"/>
  <c r="AD47" i="4"/>
  <c r="AJ27" i="4"/>
  <c r="AC24" i="4"/>
  <c r="AB26" i="4"/>
  <c r="AI27" i="4"/>
  <c r="AA27" i="4"/>
  <c r="AE22" i="4"/>
  <c r="AD23" i="4"/>
  <c r="AQ391" i="3"/>
  <c r="AP1803" i="3"/>
  <c r="BM176" i="4"/>
  <c r="AW181" i="7"/>
  <c r="BG1621" i="3"/>
  <c r="AQ1803" i="3"/>
  <c r="AP1721" i="3"/>
  <c r="BM94" i="4"/>
  <c r="AW99" i="7"/>
  <c r="AY1619" i="3"/>
  <c r="AQ1721" i="3"/>
  <c r="AP1780" i="3"/>
  <c r="BE1618" i="3"/>
  <c r="AQ1780" i="3"/>
  <c r="AP1763" i="3"/>
  <c r="BM136" i="4"/>
  <c r="AW141" i="7"/>
  <c r="BC1621" i="3"/>
  <c r="AQ1763" i="3"/>
  <c r="AP1821" i="3"/>
  <c r="BI1619" i="3"/>
  <c r="AQ1821" i="3"/>
  <c r="AP1661" i="3"/>
  <c r="AS1619" i="3"/>
  <c r="AP1680" i="3"/>
  <c r="BM53" i="4"/>
  <c r="AW58" i="7"/>
  <c r="AU1618" i="3"/>
  <c r="AQ1680" i="3"/>
  <c r="AP1699" i="3"/>
  <c r="BM72" i="4"/>
  <c r="AW77" i="7"/>
  <c r="AW1617" i="3"/>
  <c r="AQ1699" i="3"/>
  <c r="AU1627" i="3"/>
  <c r="AQ1689" i="3"/>
  <c r="AP1747" i="3"/>
  <c r="BD1647" i="3"/>
  <c r="BA1625" i="3"/>
  <c r="AQ1747" i="3"/>
  <c r="AP1823" i="3"/>
  <c r="BI1621" i="3"/>
  <c r="AQ1823" i="3"/>
  <c r="AP1663" i="3"/>
  <c r="AS1621" i="3"/>
  <c r="AP1681" i="3"/>
  <c r="BM54" i="4"/>
  <c r="AW59" i="7"/>
  <c r="AU1619" i="3"/>
  <c r="AQ1681" i="3"/>
  <c r="AP1740" i="3"/>
  <c r="BA1618" i="3"/>
  <c r="AQ1740" i="3"/>
  <c r="AP1720" i="3"/>
  <c r="BM93" i="4"/>
  <c r="AW98" i="7"/>
  <c r="AY1618" i="3"/>
  <c r="AQ1720" i="3"/>
  <c r="AY1627" i="3"/>
  <c r="AQ1729" i="3"/>
  <c r="AP1703" i="3"/>
  <c r="AW1621" i="3"/>
  <c r="AQ1703" i="3"/>
  <c r="AP1723" i="3"/>
  <c r="BM96" i="4"/>
  <c r="AW101" i="7"/>
  <c r="AY1621" i="3"/>
  <c r="AQ1723" i="3"/>
  <c r="AP1781" i="3"/>
  <c r="BM154" i="4"/>
  <c r="AW159" i="7"/>
  <c r="BE1619" i="3"/>
  <c r="AQ1781" i="3"/>
  <c r="AP1800" i="3"/>
  <c r="BM173" i="4"/>
  <c r="AW178" i="7"/>
  <c r="BG1618" i="3"/>
  <c r="AQ1800" i="3"/>
  <c r="AP1640" i="3"/>
  <c r="BM13" i="4"/>
  <c r="AW18" i="7"/>
  <c r="AQ1618" i="3"/>
  <c r="AQ1640" i="3"/>
  <c r="AS1634" i="3"/>
  <c r="AP1819" i="3"/>
  <c r="BM192" i="4"/>
  <c r="AW197" i="7"/>
  <c r="BI1617" i="3"/>
  <c r="AQ1819" i="3"/>
  <c r="BG1627" i="3"/>
  <c r="AQ1809" i="3"/>
  <c r="AQ1627" i="3"/>
  <c r="AQ1649" i="3"/>
  <c r="AP1707" i="3"/>
  <c r="BB1647" i="3"/>
  <c r="AW1625" i="3"/>
  <c r="AQ1707" i="3"/>
  <c r="AP1783" i="3"/>
  <c r="BE1621" i="3"/>
  <c r="AQ1783" i="3"/>
  <c r="AP1801" i="3"/>
  <c r="BM174" i="4"/>
  <c r="AW179" i="7"/>
  <c r="BG1619" i="3"/>
  <c r="AQ1801" i="3"/>
  <c r="AP1641" i="3"/>
  <c r="BM14" i="4"/>
  <c r="AW19" i="7"/>
  <c r="AQ1619" i="3"/>
  <c r="AQ1641" i="3"/>
  <c r="AP1700" i="3"/>
  <c r="BM73" i="4"/>
  <c r="AW78" i="7"/>
  <c r="AW1618" i="3"/>
  <c r="AQ1700" i="3"/>
  <c r="AP1643" i="3"/>
  <c r="BM16" i="4"/>
  <c r="AW21" i="7"/>
  <c r="AQ1621" i="3"/>
  <c r="AQ1643" i="3"/>
  <c r="AP1701" i="3"/>
  <c r="BM74" i="4"/>
  <c r="AW79" i="7"/>
  <c r="AW1619" i="3"/>
  <c r="AQ1701" i="3"/>
  <c r="AP1739" i="3"/>
  <c r="BM112" i="4"/>
  <c r="AW117" i="7"/>
  <c r="BA1617" i="3"/>
  <c r="AQ1739" i="3"/>
  <c r="AP1787" i="3"/>
  <c r="BE1625" i="3"/>
  <c r="AQ1787" i="3"/>
  <c r="AP1683" i="3"/>
  <c r="BM56" i="4"/>
  <c r="AW61" i="7"/>
  <c r="AU1621" i="3"/>
  <c r="AQ1683" i="3"/>
  <c r="AP1741" i="3"/>
  <c r="BM114" i="4"/>
  <c r="AW119" i="7"/>
  <c r="BA1619" i="3"/>
  <c r="AQ1741" i="3"/>
  <c r="AP1760" i="3"/>
  <c r="BM133" i="4"/>
  <c r="AW138" i="7"/>
  <c r="BC1618" i="3"/>
  <c r="AQ1760" i="3"/>
  <c r="AP1779" i="3"/>
  <c r="BM152" i="4"/>
  <c r="AW157" i="7"/>
  <c r="BE1617" i="3"/>
  <c r="AQ1779" i="3"/>
  <c r="BC1627" i="3"/>
  <c r="AQ1769" i="3"/>
  <c r="AP1827" i="3"/>
  <c r="BH1647" i="3"/>
  <c r="BI1625" i="3"/>
  <c r="AQ1827" i="3"/>
  <c r="AP1667" i="3"/>
  <c r="AZ1647" i="3"/>
  <c r="AS1625" i="3"/>
  <c r="AP1743" i="3"/>
  <c r="BM116" i="4"/>
  <c r="AW121" i="7"/>
  <c r="BA1621" i="3"/>
  <c r="AQ1743" i="3"/>
  <c r="AP1761" i="3"/>
  <c r="BM134" i="4"/>
  <c r="AW139" i="7"/>
  <c r="BC1619" i="3"/>
  <c r="AQ1761" i="3"/>
  <c r="AP1820" i="3"/>
  <c r="BI1618" i="3"/>
  <c r="AQ1820" i="3"/>
  <c r="AP1660" i="3"/>
  <c r="AS1618" i="3"/>
  <c r="AP1578" i="3"/>
  <c r="BG1396" i="3"/>
  <c r="AQ1578" i="3"/>
  <c r="AP1418" i="3"/>
  <c r="AQ1396" i="3"/>
  <c r="AQ1418" i="3"/>
  <c r="AP1594" i="3"/>
  <c r="BI1392" i="3"/>
  <c r="AQ1594" i="3"/>
  <c r="AP1434" i="3"/>
  <c r="AS1392" i="3"/>
  <c r="AQ1434" i="3"/>
  <c r="AP1598" i="3"/>
  <c r="BH1418" i="3"/>
  <c r="BI1396" i="3"/>
  <c r="AQ1598" i="3"/>
  <c r="AP1438" i="3"/>
  <c r="AZ1418" i="3"/>
  <c r="AS1396" i="3"/>
  <c r="AQ1438" i="3"/>
  <c r="AP1534" i="3"/>
  <c r="BJ136" i="4"/>
  <c r="AT141" i="7"/>
  <c r="BC1392" i="3"/>
  <c r="AQ1534" i="3"/>
  <c r="AS1405" i="3"/>
  <c r="AP1538" i="3"/>
  <c r="BC1396" i="3"/>
  <c r="AQ1538" i="3"/>
  <c r="AP1554" i="3"/>
  <c r="BE1392" i="3"/>
  <c r="AQ1554" i="3"/>
  <c r="AP1558" i="3"/>
  <c r="BF1418" i="3"/>
  <c r="BE1396" i="3"/>
  <c r="AQ1558" i="3"/>
  <c r="AP1494" i="3"/>
  <c r="BJ96" i="4"/>
  <c r="AT101" i="7"/>
  <c r="AY1392" i="3"/>
  <c r="AQ1494" i="3"/>
  <c r="AP1498" i="3"/>
  <c r="AY1396" i="3"/>
  <c r="AQ1498" i="3"/>
  <c r="AP1514" i="3"/>
  <c r="BJ116" i="4"/>
  <c r="AT121" i="7"/>
  <c r="BA1392" i="3"/>
  <c r="AQ1514" i="3"/>
  <c r="AP1518" i="3"/>
  <c r="BD1418" i="3"/>
  <c r="BA1396" i="3"/>
  <c r="AQ1518" i="3"/>
  <c r="AP1454" i="3"/>
  <c r="BJ56" i="4"/>
  <c r="AT61" i="7"/>
  <c r="AU1392" i="3"/>
  <c r="AQ1454" i="3"/>
  <c r="AP1458" i="3"/>
  <c r="AU1396" i="3"/>
  <c r="AQ1458" i="3"/>
  <c r="AP1474" i="3"/>
  <c r="AW1392" i="3"/>
  <c r="AQ1474" i="3"/>
  <c r="AP1478" i="3"/>
  <c r="BB1418" i="3"/>
  <c r="AW1396" i="3"/>
  <c r="AQ1478" i="3"/>
  <c r="AP1574" i="3"/>
  <c r="BJ176" i="4"/>
  <c r="AT181" i="7"/>
  <c r="BG1392" i="3"/>
  <c r="AQ1574" i="3"/>
  <c r="AP1414" i="3"/>
  <c r="BJ16" i="4"/>
  <c r="AT21" i="7"/>
  <c r="AQ1392" i="3"/>
  <c r="AQ1414" i="3"/>
  <c r="AS1176" i="3"/>
  <c r="AP1372" i="3"/>
  <c r="AQ1372" i="3"/>
  <c r="AP1140" i="3"/>
  <c r="BH960" i="3"/>
  <c r="BI938" i="3"/>
  <c r="AQ1140" i="3"/>
  <c r="AS940" i="3"/>
  <c r="AP998" i="3"/>
  <c r="AU936" i="3"/>
  <c r="AQ998" i="3"/>
  <c r="AP1100" i="3"/>
  <c r="BF960" i="3"/>
  <c r="BE938" i="3"/>
  <c r="AQ1100" i="3"/>
  <c r="AP1036" i="3"/>
  <c r="AY934" i="3"/>
  <c r="AQ1036" i="3"/>
  <c r="AP1074" i="3"/>
  <c r="BC932" i="3"/>
  <c r="AQ1074" i="3"/>
  <c r="BB962" i="3"/>
  <c r="AW940" i="3"/>
  <c r="AQ1022" i="3"/>
  <c r="AS947" i="3"/>
  <c r="AP1076" i="3"/>
  <c r="BC934" i="3"/>
  <c r="AQ1076" i="3"/>
  <c r="AP1118" i="3"/>
  <c r="BG936" i="3"/>
  <c r="AQ1118" i="3"/>
  <c r="AP1034" i="3"/>
  <c r="AY932" i="3"/>
  <c r="AQ1034" i="3"/>
  <c r="AP1038" i="3"/>
  <c r="AY936" i="3"/>
  <c r="AQ1038" i="3"/>
  <c r="AP980" i="3"/>
  <c r="AZ960" i="3"/>
  <c r="AS938" i="3"/>
  <c r="AP1114" i="3"/>
  <c r="BG932" i="3"/>
  <c r="AQ1114" i="3"/>
  <c r="AP958" i="3"/>
  <c r="AQ936" i="3"/>
  <c r="AQ958" i="3"/>
  <c r="AP1060" i="3"/>
  <c r="BD960" i="3"/>
  <c r="BA938" i="3"/>
  <c r="AQ1060" i="3"/>
  <c r="AP996" i="3"/>
  <c r="AU934" i="3"/>
  <c r="AQ996" i="3"/>
  <c r="AP1078" i="3"/>
  <c r="BC936" i="3"/>
  <c r="AQ1078" i="3"/>
  <c r="AP1020" i="3"/>
  <c r="BB960" i="3"/>
  <c r="AW938" i="3"/>
  <c r="AQ1020" i="3"/>
  <c r="AP1116" i="3"/>
  <c r="BG934" i="3"/>
  <c r="AQ1116" i="3"/>
  <c r="AP956" i="3"/>
  <c r="AQ934" i="3"/>
  <c r="AQ956" i="3"/>
  <c r="AW711" i="3"/>
  <c r="AQ793" i="3"/>
  <c r="AS718" i="3"/>
  <c r="BI711" i="3"/>
  <c r="AQ913" i="3"/>
  <c r="AS711" i="3"/>
  <c r="AQ753" i="3"/>
  <c r="BE711" i="3"/>
  <c r="AQ873" i="3"/>
  <c r="BA711" i="3"/>
  <c r="AQ833" i="3"/>
  <c r="AS489" i="3"/>
  <c r="AQ351" i="3"/>
  <c r="AP395" i="3"/>
  <c r="BC253" i="3"/>
  <c r="AP453" i="3"/>
  <c r="BI251" i="3"/>
  <c r="AQ453" i="3"/>
  <c r="AP293" i="3"/>
  <c r="AS251" i="3"/>
  <c r="AQ293" i="3"/>
  <c r="AP389" i="3"/>
  <c r="BC247" i="3"/>
  <c r="AP447" i="3"/>
  <c r="BI245" i="3"/>
  <c r="AQ447" i="3"/>
  <c r="AP287" i="3"/>
  <c r="AS245" i="3"/>
  <c r="AQ287" i="3"/>
  <c r="AQ375" i="3"/>
  <c r="AP393" i="3"/>
  <c r="BC251" i="3"/>
  <c r="AP409" i="3"/>
  <c r="BF269" i="3"/>
  <c r="BE247" i="3"/>
  <c r="AP427" i="3"/>
  <c r="BG245" i="3"/>
  <c r="AP267" i="3"/>
  <c r="AQ245" i="3"/>
  <c r="AQ267" i="3"/>
  <c r="AQ432" i="3"/>
  <c r="AQ352" i="3"/>
  <c r="AQ408" i="3"/>
  <c r="AQ425" i="3"/>
  <c r="AQ345" i="3"/>
  <c r="AQ374" i="3"/>
  <c r="AQ372" i="3"/>
  <c r="AQ348" i="3"/>
  <c r="AQ366" i="3"/>
  <c r="AQ405" i="3"/>
  <c r="AP355" i="3"/>
  <c r="AY253" i="3"/>
  <c r="AP413" i="3"/>
  <c r="BF273" i="3"/>
  <c r="BE251" i="3"/>
  <c r="AQ411" i="3"/>
  <c r="AP349" i="3"/>
  <c r="AY247" i="3"/>
  <c r="AP407" i="3"/>
  <c r="BE245" i="3"/>
  <c r="AQ426" i="3"/>
  <c r="AQ434" i="3"/>
  <c r="AQ354" i="3"/>
  <c r="AQ370" i="3"/>
  <c r="AQ388" i="3"/>
  <c r="AQ406" i="3"/>
  <c r="AP353" i="3"/>
  <c r="AY251" i="3"/>
  <c r="AQ371" i="3"/>
  <c r="AP369" i="3"/>
  <c r="BD269" i="3"/>
  <c r="BA247" i="3"/>
  <c r="AP387" i="3"/>
  <c r="BC245" i="3"/>
  <c r="AQ386" i="3"/>
  <c r="AQ430" i="3"/>
  <c r="AQ350" i="3"/>
  <c r="AS260" i="3"/>
  <c r="AQ410" i="3"/>
  <c r="AP315" i="3"/>
  <c r="AU253" i="3"/>
  <c r="AQ315" i="3"/>
  <c r="AP373" i="3"/>
  <c r="BD273" i="3"/>
  <c r="BA251" i="3"/>
  <c r="AP309" i="3"/>
  <c r="AU247" i="3"/>
  <c r="AQ309" i="3"/>
  <c r="AP367" i="3"/>
  <c r="BD267" i="3"/>
  <c r="BA245" i="3"/>
  <c r="AQ415" i="3"/>
  <c r="AQ433" i="3"/>
  <c r="AP313" i="3"/>
  <c r="AU251" i="3"/>
  <c r="AQ313" i="3"/>
  <c r="AP329" i="3"/>
  <c r="BB269" i="3"/>
  <c r="AW247" i="3"/>
  <c r="AQ329" i="3"/>
  <c r="AP347" i="3"/>
  <c r="AY245" i="3"/>
  <c r="AQ392" i="3"/>
  <c r="AQ368" i="3"/>
  <c r="AQ385" i="3"/>
  <c r="AQ414" i="3"/>
  <c r="AQ412" i="3"/>
  <c r="AQ428" i="3"/>
  <c r="AQ365" i="3"/>
  <c r="AQ431" i="3"/>
  <c r="AP435" i="3"/>
  <c r="BG253" i="3"/>
  <c r="AP275" i="3"/>
  <c r="AQ253" i="3"/>
  <c r="AQ275" i="3"/>
  <c r="AP333" i="3"/>
  <c r="BB273" i="3"/>
  <c r="AW251" i="3"/>
  <c r="AQ333" i="3"/>
  <c r="AP429" i="3"/>
  <c r="BG247" i="3"/>
  <c r="AP269" i="3"/>
  <c r="AQ247" i="3"/>
  <c r="AQ269" i="3"/>
  <c r="AP327" i="3"/>
  <c r="BB267" i="3"/>
  <c r="AW245" i="3"/>
  <c r="AQ327" i="3"/>
  <c r="AQ394" i="3"/>
  <c r="AQ251" i="3"/>
  <c r="AQ273" i="3"/>
  <c r="AP273" i="3"/>
  <c r="AP449" i="3"/>
  <c r="BI247" i="3"/>
  <c r="AQ449" i="3"/>
  <c r="AP289" i="3"/>
  <c r="AS247" i="3"/>
  <c r="AQ289" i="3"/>
  <c r="AP307" i="3"/>
  <c r="AU245" i="3"/>
  <c r="AQ307" i="3"/>
  <c r="AQ390" i="3"/>
  <c r="AY5" i="3"/>
  <c r="AP107" i="3"/>
  <c r="AR83" i="4"/>
  <c r="AB88" i="7"/>
  <c r="BA5" i="3"/>
  <c r="AP127" i="3"/>
  <c r="AR103" i="4"/>
  <c r="AB108" i="7"/>
  <c r="AP87" i="3"/>
  <c r="AR63" i="4"/>
  <c r="AB68" i="7"/>
  <c r="AP67" i="3"/>
  <c r="AR43" i="4"/>
  <c r="AB48" i="7"/>
  <c r="BM160" i="4"/>
  <c r="AW165" i="7"/>
  <c r="BF1648" i="3"/>
  <c r="BM161" i="4"/>
  <c r="AW166" i="7"/>
  <c r="D320" i="7"/>
  <c r="L560" i="7"/>
  <c r="BC722" i="3"/>
  <c r="BA91" i="4"/>
  <c r="AK96" i="7"/>
  <c r="K998" i="7"/>
  <c r="D1103" i="7"/>
  <c r="BM76" i="4"/>
  <c r="AW81" i="7"/>
  <c r="BM196" i="4"/>
  <c r="AW201" i="7"/>
  <c r="BM194" i="4"/>
  <c r="AW199" i="7"/>
  <c r="BM153" i="4"/>
  <c r="AW158" i="7"/>
  <c r="J1074" i="7"/>
  <c r="L1072" i="7"/>
  <c r="F1074" i="7"/>
  <c r="H1072" i="7"/>
  <c r="J1070" i="7"/>
  <c r="I1075" i="7"/>
  <c r="K1073" i="7"/>
  <c r="D1072" i="7"/>
  <c r="E1075" i="7"/>
  <c r="G1073" i="7"/>
  <c r="I1071" i="7"/>
  <c r="F1070" i="7"/>
  <c r="H1068" i="7"/>
  <c r="G1067" i="7"/>
  <c r="L1075" i="7"/>
  <c r="E1074" i="7"/>
  <c r="G1072" i="7"/>
  <c r="I1070" i="7"/>
  <c r="K1068" i="7"/>
  <c r="J1067" i="7"/>
  <c r="C1067" i="7"/>
  <c r="H1074" i="7"/>
  <c r="J1072" i="7"/>
  <c r="L1070" i="7"/>
  <c r="E1069" i="7"/>
  <c r="C1069" i="7"/>
  <c r="F1066" i="7"/>
  <c r="K1074" i="7"/>
  <c r="D1073" i="7"/>
  <c r="F1071" i="7"/>
  <c r="H1069" i="7"/>
  <c r="C1072" i="7"/>
  <c r="I1066" i="7"/>
  <c r="K1069" i="7"/>
  <c r="D1068" i="7"/>
  <c r="L1066" i="7"/>
  <c r="H1075" i="7"/>
  <c r="J1073" i="7"/>
  <c r="L1071" i="7"/>
  <c r="E1070" i="7"/>
  <c r="G1068" i="7"/>
  <c r="F1067" i="7"/>
  <c r="K1075" i="7"/>
  <c r="D1074" i="7"/>
  <c r="F1072" i="7"/>
  <c r="H1070" i="7"/>
  <c r="J1068" i="7"/>
  <c r="I1067" i="7"/>
  <c r="C1068" i="7"/>
  <c r="G1074" i="7"/>
  <c r="I1072" i="7"/>
  <c r="K1070" i="7"/>
  <c r="D1069" i="7"/>
  <c r="L1067" i="7"/>
  <c r="E1066" i="7"/>
  <c r="G1069" i="7"/>
  <c r="C1071" i="7"/>
  <c r="H1066" i="7"/>
  <c r="D1075" i="7"/>
  <c r="F1073" i="7"/>
  <c r="H1071" i="7"/>
  <c r="J1069" i="7"/>
  <c r="C1074" i="7"/>
  <c r="K1066" i="7"/>
  <c r="G1075" i="7"/>
  <c r="I1073" i="7"/>
  <c r="K1071" i="7"/>
  <c r="D1070" i="7"/>
  <c r="F1068" i="7"/>
  <c r="E1067" i="7"/>
  <c r="J1075" i="7"/>
  <c r="L1073" i="7"/>
  <c r="E1072" i="7"/>
  <c r="G1070" i="7"/>
  <c r="I1068" i="7"/>
  <c r="H1067" i="7"/>
  <c r="C1066" i="7"/>
  <c r="E1071" i="7"/>
  <c r="L1068" i="7"/>
  <c r="K1067" i="7"/>
  <c r="D1066" i="7"/>
  <c r="I1074" i="7"/>
  <c r="K1072" i="7"/>
  <c r="D1071" i="7"/>
  <c r="F1069" i="7"/>
  <c r="C1070" i="7"/>
  <c r="G1066" i="7"/>
  <c r="L1074" i="7"/>
  <c r="E1073" i="7"/>
  <c r="G1071" i="7"/>
  <c r="I1069" i="7"/>
  <c r="C1073" i="7"/>
  <c r="J1066" i="7"/>
  <c r="F1075" i="7"/>
  <c r="H1073" i="7"/>
  <c r="J1071" i="7"/>
  <c r="L1069" i="7"/>
  <c r="E1068" i="7"/>
  <c r="D1067" i="7"/>
  <c r="BM169" i="4"/>
  <c r="AW174" i="7"/>
  <c r="BM38" i="4"/>
  <c r="AW43" i="7"/>
  <c r="F1097" i="7"/>
  <c r="G1098" i="7"/>
  <c r="E1100" i="7"/>
  <c r="L1101" i="7"/>
  <c r="J1103" i="7"/>
  <c r="H1105" i="7"/>
  <c r="L1096" i="7"/>
  <c r="D1098" i="7"/>
  <c r="K1099" i="7"/>
  <c r="I1101" i="7"/>
  <c r="G1103" i="7"/>
  <c r="E1105" i="7"/>
  <c r="C1102" i="7"/>
  <c r="F1101" i="7"/>
  <c r="K1104" i="7"/>
  <c r="BM193" i="4"/>
  <c r="AW198" i="7"/>
  <c r="BM33" i="4"/>
  <c r="AW38" i="7"/>
  <c r="BM156" i="4"/>
  <c r="AW161" i="7"/>
  <c r="H1210" i="7"/>
  <c r="J1208" i="7"/>
  <c r="L1206" i="7"/>
  <c r="E1205" i="7"/>
  <c r="G1203" i="7"/>
  <c r="F1202" i="7"/>
  <c r="K1210" i="7"/>
  <c r="D1209" i="7"/>
  <c r="F1207" i="7"/>
  <c r="H1205" i="7"/>
  <c r="J1203" i="7"/>
  <c r="I1202" i="7"/>
  <c r="C1203" i="7"/>
  <c r="G1209" i="7"/>
  <c r="I1207" i="7"/>
  <c r="K1205" i="7"/>
  <c r="D1204" i="7"/>
  <c r="L1202" i="7"/>
  <c r="E1201" i="7"/>
  <c r="J1209" i="7"/>
  <c r="L1207" i="7"/>
  <c r="E1206" i="7"/>
  <c r="G1204" i="7"/>
  <c r="C1206" i="7"/>
  <c r="H1201" i="7"/>
  <c r="D1210" i="7"/>
  <c r="F1208" i="7"/>
  <c r="H1206" i="7"/>
  <c r="J1204" i="7"/>
  <c r="C1209" i="7"/>
  <c r="K1201" i="7"/>
  <c r="G1210" i="7"/>
  <c r="I1208" i="7"/>
  <c r="K1206" i="7"/>
  <c r="D1205" i="7"/>
  <c r="F1203" i="7"/>
  <c r="E1202" i="7"/>
  <c r="J1210" i="7"/>
  <c r="L1208" i="7"/>
  <c r="E1207" i="7"/>
  <c r="G1205" i="7"/>
  <c r="I1203" i="7"/>
  <c r="H1202" i="7"/>
  <c r="C1201" i="7"/>
  <c r="F1209" i="7"/>
  <c r="H1207" i="7"/>
  <c r="J1205" i="7"/>
  <c r="L1203" i="7"/>
  <c r="K1202" i="7"/>
  <c r="D1201" i="7"/>
  <c r="I1209" i="7"/>
  <c r="K1207" i="7"/>
  <c r="D1206" i="7"/>
  <c r="F1204" i="7"/>
  <c r="C1205" i="7"/>
  <c r="G1201" i="7"/>
  <c r="L1209" i="7"/>
  <c r="E1208" i="7"/>
  <c r="G1206" i="7"/>
  <c r="I1204" i="7"/>
  <c r="C1208" i="7"/>
  <c r="J1201" i="7"/>
  <c r="F1210" i="7"/>
  <c r="H1208" i="7"/>
  <c r="J1206" i="7"/>
  <c r="L1204" i="7"/>
  <c r="E1203" i="7"/>
  <c r="D1202" i="7"/>
  <c r="I1210" i="7"/>
  <c r="K1208" i="7"/>
  <c r="D1207" i="7"/>
  <c r="F1205" i="7"/>
  <c r="H1203" i="7"/>
  <c r="G1202" i="7"/>
  <c r="L1210" i="7"/>
  <c r="E1209" i="7"/>
  <c r="G1207" i="7"/>
  <c r="I1205" i="7"/>
  <c r="K1203" i="7"/>
  <c r="J1202" i="7"/>
  <c r="C1202" i="7"/>
  <c r="H1209" i="7"/>
  <c r="J1207" i="7"/>
  <c r="L1205" i="7"/>
  <c r="E1204" i="7"/>
  <c r="C1204" i="7"/>
  <c r="F1201" i="7"/>
  <c r="K1209" i="7"/>
  <c r="D1208" i="7"/>
  <c r="F1206" i="7"/>
  <c r="H1204" i="7"/>
  <c r="C1207" i="7"/>
  <c r="I1201" i="7"/>
  <c r="E1210" i="7"/>
  <c r="G1208" i="7"/>
  <c r="I1206" i="7"/>
  <c r="K1204" i="7"/>
  <c r="D1203" i="7"/>
  <c r="L1201" i="7"/>
  <c r="BM92" i="4"/>
  <c r="AW97" i="7"/>
  <c r="F1164" i="7"/>
  <c r="BM158" i="4"/>
  <c r="AW163" i="7"/>
  <c r="C1097" i="7"/>
  <c r="J1097" i="7"/>
  <c r="K1098" i="7"/>
  <c r="I1100" i="7"/>
  <c r="G1102" i="7"/>
  <c r="E1104" i="7"/>
  <c r="L1105" i="7"/>
  <c r="G1097" i="7"/>
  <c r="H1098" i="7"/>
  <c r="F1100" i="7"/>
  <c r="D1102" i="7"/>
  <c r="K1103" i="7"/>
  <c r="C1096" i="7"/>
  <c r="I1098" i="7"/>
  <c r="E1102" i="7"/>
  <c r="G1179" i="7"/>
  <c r="I1177" i="7"/>
  <c r="K1175" i="7"/>
  <c r="D1174" i="7"/>
  <c r="L1172" i="7"/>
  <c r="E1171" i="7"/>
  <c r="J1179" i="7"/>
  <c r="L1177" i="7"/>
  <c r="E1176" i="7"/>
  <c r="G1174" i="7"/>
  <c r="C1176" i="7"/>
  <c r="H1171" i="7"/>
  <c r="D1180" i="7"/>
  <c r="F1178" i="7"/>
  <c r="H1176" i="7"/>
  <c r="J1174" i="7"/>
  <c r="C1179" i="7"/>
  <c r="K1171" i="7"/>
  <c r="G1180" i="7"/>
  <c r="I1178" i="7"/>
  <c r="K1176" i="7"/>
  <c r="D1175" i="7"/>
  <c r="F1173" i="7"/>
  <c r="E1172" i="7"/>
  <c r="J1180" i="7"/>
  <c r="L1178" i="7"/>
  <c r="E1177" i="7"/>
  <c r="G1175" i="7"/>
  <c r="I1173" i="7"/>
  <c r="H1172" i="7"/>
  <c r="C1171" i="7"/>
  <c r="F1179" i="7"/>
  <c r="H1177" i="7"/>
  <c r="J1175" i="7"/>
  <c r="L1173" i="7"/>
  <c r="K1172" i="7"/>
  <c r="D1171" i="7"/>
  <c r="I1179" i="7"/>
  <c r="K1177" i="7"/>
  <c r="D1176" i="7"/>
  <c r="F1174" i="7"/>
  <c r="C1175" i="7"/>
  <c r="G1171" i="7"/>
  <c r="L1179" i="7"/>
  <c r="E1178" i="7"/>
  <c r="G1176" i="7"/>
  <c r="I1174" i="7"/>
  <c r="C1178" i="7"/>
  <c r="J1171" i="7"/>
  <c r="F1180" i="7"/>
  <c r="H1178" i="7"/>
  <c r="J1176" i="7"/>
  <c r="L1174" i="7"/>
  <c r="E1173" i="7"/>
  <c r="D1172" i="7"/>
  <c r="I1180" i="7"/>
  <c r="K1178" i="7"/>
  <c r="D1177" i="7"/>
  <c r="F1175" i="7"/>
  <c r="H1173" i="7"/>
  <c r="G1172" i="7"/>
  <c r="L1180" i="7"/>
  <c r="E1179" i="7"/>
  <c r="G1177" i="7"/>
  <c r="I1175" i="7"/>
  <c r="K1173" i="7"/>
  <c r="J1172" i="7"/>
  <c r="C1172" i="7"/>
  <c r="H1179" i="7"/>
  <c r="J1177" i="7"/>
  <c r="L1175" i="7"/>
  <c r="E1174" i="7"/>
  <c r="C1174" i="7"/>
  <c r="F1171" i="7"/>
  <c r="K1179" i="7"/>
  <c r="D1178" i="7"/>
  <c r="F1176" i="7"/>
  <c r="H1174" i="7"/>
  <c r="C1177" i="7"/>
  <c r="I1171" i="7"/>
  <c r="E1180" i="7"/>
  <c r="G1178" i="7"/>
  <c r="I1176" i="7"/>
  <c r="K1174" i="7"/>
  <c r="D1173" i="7"/>
  <c r="L1171" i="7"/>
  <c r="H1180" i="7"/>
  <c r="J1178" i="7"/>
  <c r="L1176" i="7"/>
  <c r="E1175" i="7"/>
  <c r="G1173" i="7"/>
  <c r="F1172" i="7"/>
  <c r="K1180" i="7"/>
  <c r="D1179" i="7"/>
  <c r="F1177" i="7"/>
  <c r="H1175" i="7"/>
  <c r="J1173" i="7"/>
  <c r="I1172" i="7"/>
  <c r="C1173" i="7"/>
  <c r="BM113" i="4"/>
  <c r="AW118" i="7"/>
  <c r="J1144" i="7"/>
  <c r="BM36" i="4"/>
  <c r="AW41" i="7"/>
  <c r="BM34" i="4"/>
  <c r="AW39" i="7"/>
  <c r="G1096" i="7"/>
  <c r="C1100" i="7"/>
  <c r="F1099" i="7"/>
  <c r="D1101" i="7"/>
  <c r="K1102" i="7"/>
  <c r="I1104" i="7"/>
  <c r="D1096" i="7"/>
  <c r="K1097" i="7"/>
  <c r="L1098" i="7"/>
  <c r="J1100" i="7"/>
  <c r="H1102" i="7"/>
  <c r="F1104" i="7"/>
  <c r="I1096" i="7"/>
  <c r="H1099" i="7"/>
  <c r="BM167" i="4"/>
  <c r="AW172" i="7"/>
  <c r="BM172" i="4"/>
  <c r="AW177" i="7"/>
  <c r="J1120" i="7"/>
  <c r="L1118" i="7"/>
  <c r="I1120" i="7"/>
  <c r="K1118" i="7"/>
  <c r="L1120" i="7"/>
  <c r="E1119" i="7"/>
  <c r="G1117" i="7"/>
  <c r="I1115" i="7"/>
  <c r="K1113" i="7"/>
  <c r="J1112" i="7"/>
  <c r="L1119" i="7"/>
  <c r="E1118" i="7"/>
  <c r="G1116" i="7"/>
  <c r="I1114" i="7"/>
  <c r="C1118" i="7"/>
  <c r="E1117" i="7"/>
  <c r="I1113" i="7"/>
  <c r="G1111" i="7"/>
  <c r="F1115" i="7"/>
  <c r="G1112" i="7"/>
  <c r="J1116" i="7"/>
  <c r="E1113" i="7"/>
  <c r="E1111" i="7"/>
  <c r="K1114" i="7"/>
  <c r="L1111" i="7"/>
  <c r="F1120" i="7"/>
  <c r="H1118" i="7"/>
  <c r="E1120" i="7"/>
  <c r="G1118" i="7"/>
  <c r="H1120" i="7"/>
  <c r="J1118" i="7"/>
  <c r="L1116" i="7"/>
  <c r="E1115" i="7"/>
  <c r="G1113" i="7"/>
  <c r="F1112" i="7"/>
  <c r="H1119" i="7"/>
  <c r="J1117" i="7"/>
  <c r="L1115" i="7"/>
  <c r="E1114" i="7"/>
  <c r="C1114" i="7"/>
  <c r="F1116" i="7"/>
  <c r="C1117" i="7"/>
  <c r="C1112" i="7"/>
  <c r="G1114" i="7"/>
  <c r="J1111" i="7"/>
  <c r="K1115" i="7"/>
  <c r="L1112" i="7"/>
  <c r="C1111" i="7"/>
  <c r="L1113" i="7"/>
  <c r="H1111" i="7"/>
  <c r="K1119" i="7"/>
  <c r="D1118" i="7"/>
  <c r="J1119" i="7"/>
  <c r="L1117" i="7"/>
  <c r="D1120" i="7"/>
  <c r="F1118" i="7"/>
  <c r="H1116" i="7"/>
  <c r="J1114" i="7"/>
  <c r="C1119" i="7"/>
  <c r="K1120" i="7"/>
  <c r="D1119" i="7"/>
  <c r="F1117" i="7"/>
  <c r="H1115" i="7"/>
  <c r="J1113" i="7"/>
  <c r="I1112" i="7"/>
  <c r="G1115" i="7"/>
  <c r="H1112" i="7"/>
  <c r="D1117" i="7"/>
  <c r="H1113" i="7"/>
  <c r="F1111" i="7"/>
  <c r="L1114" i="7"/>
  <c r="D1112" i="7"/>
  <c r="I1116" i="7"/>
  <c r="D1113" i="7"/>
  <c r="D1111" i="7"/>
  <c r="G1119" i="7"/>
  <c r="I1117" i="7"/>
  <c r="F1119" i="7"/>
  <c r="H1117" i="7"/>
  <c r="I1119" i="7"/>
  <c r="K1117" i="7"/>
  <c r="D1116" i="7"/>
  <c r="F1114" i="7"/>
  <c r="C1115" i="7"/>
  <c r="G1120" i="7"/>
  <c r="I1118" i="7"/>
  <c r="K1116" i="7"/>
  <c r="D1115" i="7"/>
  <c r="F1113" i="7"/>
  <c r="E1112" i="7"/>
  <c r="H1114" i="7"/>
  <c r="K1111" i="7"/>
  <c r="E1116" i="7"/>
  <c r="C1116" i="7"/>
  <c r="C1113" i="7"/>
  <c r="D1114" i="7"/>
  <c r="I1111" i="7"/>
  <c r="J1115" i="7"/>
  <c r="K1112" i="7"/>
  <c r="H1104" i="7"/>
  <c r="J1102" i="7"/>
  <c r="L1100" i="7"/>
  <c r="E1099" i="7"/>
  <c r="C1099" i="7"/>
  <c r="F1096" i="7"/>
  <c r="K1105" i="7"/>
  <c r="D1104" i="7"/>
  <c r="F1102" i="7"/>
  <c r="H1100" i="7"/>
  <c r="J1098" i="7"/>
  <c r="I1097" i="7"/>
  <c r="C1098" i="7"/>
  <c r="G1104" i="7"/>
  <c r="I1102" i="7"/>
  <c r="K1100" i="7"/>
  <c r="D1099" i="7"/>
  <c r="L1097" i="7"/>
  <c r="E1096" i="7"/>
  <c r="G1105" i="7"/>
  <c r="I1103" i="7"/>
  <c r="K1101" i="7"/>
  <c r="D1100" i="7"/>
  <c r="F1098" i="7"/>
  <c r="E1097" i="7"/>
  <c r="J1105" i="7"/>
  <c r="L1104" i="7"/>
  <c r="E1103" i="7"/>
  <c r="G1101" i="7"/>
  <c r="I1099" i="7"/>
  <c r="C1103" i="7"/>
  <c r="J1096" i="7"/>
  <c r="F1105" i="7"/>
  <c r="H1103" i="7"/>
  <c r="J1101" i="7"/>
  <c r="L1099" i="7"/>
  <c r="E1098" i="7"/>
  <c r="D1097" i="7"/>
  <c r="I1105" i="7"/>
  <c r="K1096" i="7"/>
  <c r="C1104" i="7"/>
  <c r="J1099" i="7"/>
  <c r="H1101" i="7"/>
  <c r="F1103" i="7"/>
  <c r="D1105" i="7"/>
  <c r="H1096" i="7"/>
  <c r="C1101" i="7"/>
  <c r="G1099" i="7"/>
  <c r="E1101" i="7"/>
  <c r="L1102" i="7"/>
  <c r="J1104" i="7"/>
  <c r="H1097" i="7"/>
  <c r="G1100" i="7"/>
  <c r="L1103" i="7"/>
  <c r="BR1618" i="3"/>
  <c r="CH1618" i="3"/>
  <c r="BJ155" i="4"/>
  <c r="AT160" i="7"/>
  <c r="BJ169" i="4"/>
  <c r="AT174" i="7"/>
  <c r="F990" i="7"/>
  <c r="C993" i="7"/>
  <c r="E993" i="7"/>
  <c r="L994" i="7"/>
  <c r="J996" i="7"/>
  <c r="H998" i="7"/>
  <c r="C991" i="7"/>
  <c r="J991" i="7"/>
  <c r="K992" i="7"/>
  <c r="I994" i="7"/>
  <c r="G996" i="7"/>
  <c r="E998" i="7"/>
  <c r="L999" i="7"/>
  <c r="G991" i="7"/>
  <c r="H992" i="7"/>
  <c r="F994" i="7"/>
  <c r="D996" i="7"/>
  <c r="K997" i="7"/>
  <c r="I999" i="7"/>
  <c r="D991" i="7"/>
  <c r="E992" i="7"/>
  <c r="L993" i="7"/>
  <c r="J995" i="7"/>
  <c r="H997" i="7"/>
  <c r="F999" i="7"/>
  <c r="BJ36" i="4"/>
  <c r="AT41" i="7"/>
  <c r="CL1616" i="3"/>
  <c r="BZ1621" i="3"/>
  <c r="CD1614" i="3"/>
  <c r="CX1618" i="3"/>
  <c r="CP1620" i="3"/>
  <c r="CT1614" i="3"/>
  <c r="BJ35" i="4"/>
  <c r="AT40" i="7"/>
  <c r="BJ170" i="4"/>
  <c r="AT175" i="7"/>
  <c r="BJ195" i="4"/>
  <c r="AT200" i="7"/>
  <c r="J990" i="7"/>
  <c r="C997" i="7"/>
  <c r="I993" i="7"/>
  <c r="G995" i="7"/>
  <c r="E997" i="7"/>
  <c r="L998" i="7"/>
  <c r="G990" i="7"/>
  <c r="C994" i="7"/>
  <c r="F993" i="7"/>
  <c r="D995" i="7"/>
  <c r="K996" i="7"/>
  <c r="I998" i="7"/>
  <c r="D990" i="7"/>
  <c r="K991" i="7"/>
  <c r="L992" i="7"/>
  <c r="J994" i="7"/>
  <c r="H996" i="7"/>
  <c r="F998" i="7"/>
  <c r="C990" i="7"/>
  <c r="H991" i="7"/>
  <c r="I992" i="7"/>
  <c r="G994" i="7"/>
  <c r="E996" i="7"/>
  <c r="L997" i="7"/>
  <c r="J999" i="7"/>
  <c r="BJ76" i="4"/>
  <c r="AT81" i="7"/>
  <c r="F968" i="7"/>
  <c r="BJ156" i="4"/>
  <c r="AT161" i="7"/>
  <c r="CP1619" i="3"/>
  <c r="CT1615" i="3"/>
  <c r="BR1621" i="3"/>
  <c r="BJ89" i="4"/>
  <c r="AT94" i="7"/>
  <c r="BJ194" i="4"/>
  <c r="AT199" i="7"/>
  <c r="L1053" i="7"/>
  <c r="E991" i="7"/>
  <c r="F992" i="7"/>
  <c r="D994" i="7"/>
  <c r="K995" i="7"/>
  <c r="I997" i="7"/>
  <c r="G999" i="7"/>
  <c r="K990" i="7"/>
  <c r="C998" i="7"/>
  <c r="J993" i="7"/>
  <c r="H995" i="7"/>
  <c r="F997" i="7"/>
  <c r="D999" i="7"/>
  <c r="H990" i="7"/>
  <c r="C995" i="7"/>
  <c r="G993" i="7"/>
  <c r="E995" i="7"/>
  <c r="L996" i="7"/>
  <c r="J998" i="7"/>
  <c r="E990" i="7"/>
  <c r="L991" i="7"/>
  <c r="D993" i="7"/>
  <c r="K994" i="7"/>
  <c r="I996" i="7"/>
  <c r="G998" i="7"/>
  <c r="BJ196" i="4"/>
  <c r="AT201" i="7"/>
  <c r="BR1620" i="3"/>
  <c r="CD1617" i="3"/>
  <c r="BR1619" i="3"/>
  <c r="CT1612" i="3"/>
  <c r="CT1617" i="3"/>
  <c r="CX1621" i="3"/>
  <c r="BJ34" i="4"/>
  <c r="AT39" i="7"/>
  <c r="H935" i="7"/>
  <c r="C992" i="7"/>
  <c r="I991" i="7"/>
  <c r="J992" i="7"/>
  <c r="H994" i="7"/>
  <c r="F996" i="7"/>
  <c r="D998" i="7"/>
  <c r="K999" i="7"/>
  <c r="F991" i="7"/>
  <c r="G992" i="7"/>
  <c r="E994" i="7"/>
  <c r="L995" i="7"/>
  <c r="J997" i="7"/>
  <c r="H999" i="7"/>
  <c r="L990" i="7"/>
  <c r="D992" i="7"/>
  <c r="K993" i="7"/>
  <c r="I995" i="7"/>
  <c r="G997" i="7"/>
  <c r="E999" i="7"/>
  <c r="I990" i="7"/>
  <c r="C996" i="7"/>
  <c r="H993" i="7"/>
  <c r="F995" i="7"/>
  <c r="D997" i="7"/>
  <c r="BR1389" i="3"/>
  <c r="CH1389" i="3"/>
  <c r="CP1390" i="3"/>
  <c r="CP1389" i="3"/>
  <c r="CD1386" i="3"/>
  <c r="CD1385" i="3"/>
  <c r="CT1386" i="3"/>
  <c r="CT1385" i="3"/>
  <c r="CT1383" i="3"/>
  <c r="CT1384" i="3"/>
  <c r="CT1158" i="3"/>
  <c r="CD1159" i="3"/>
  <c r="BD131" i="4"/>
  <c r="AN136" i="7"/>
  <c r="F711" i="7"/>
  <c r="CT1159" i="3"/>
  <c r="CL1158" i="3"/>
  <c r="BD92" i="4"/>
  <c r="AN97" i="7"/>
  <c r="CT1157" i="3"/>
  <c r="CT1154" i="3"/>
  <c r="CD1156" i="3"/>
  <c r="CT1155" i="3"/>
  <c r="CT1156" i="3"/>
  <c r="CD1157" i="3"/>
  <c r="BD170" i="4"/>
  <c r="AN175" i="7"/>
  <c r="BA170" i="4"/>
  <c r="AK175" i="7"/>
  <c r="BA90" i="4"/>
  <c r="AK95" i="7"/>
  <c r="E554" i="7"/>
  <c r="L554" i="7"/>
  <c r="D555" i="7"/>
  <c r="K555" i="7"/>
  <c r="G553" i="7"/>
  <c r="F556" i="7"/>
  <c r="I552" i="7"/>
  <c r="H555" i="7"/>
  <c r="C554" i="7"/>
  <c r="I553" i="7"/>
  <c r="J554" i="7"/>
  <c r="H556" i="7"/>
  <c r="H561" i="7"/>
  <c r="F553" i="7"/>
  <c r="G554" i="7"/>
  <c r="E556" i="7"/>
  <c r="E560" i="7"/>
  <c r="H558" i="7"/>
  <c r="F560" i="7"/>
  <c r="F557" i="7"/>
  <c r="D559" i="7"/>
  <c r="K560" i="7"/>
  <c r="K557" i="7"/>
  <c r="I559" i="7"/>
  <c r="G561" i="7"/>
  <c r="CD928" i="3"/>
  <c r="CT927" i="3"/>
  <c r="L555" i="7"/>
  <c r="J556" i="7"/>
  <c r="K556" i="7"/>
  <c r="K558" i="7"/>
  <c r="C557" i="7"/>
  <c r="E557" i="7"/>
  <c r="H553" i="7"/>
  <c r="G556" i="7"/>
  <c r="F552" i="7"/>
  <c r="C555" i="7"/>
  <c r="E555" i="7"/>
  <c r="L556" i="7"/>
  <c r="C553" i="7"/>
  <c r="J553" i="7"/>
  <c r="K554" i="7"/>
  <c r="I556" i="7"/>
  <c r="L561" i="7"/>
  <c r="L558" i="7"/>
  <c r="J560" i="7"/>
  <c r="J557" i="7"/>
  <c r="H559" i="7"/>
  <c r="F561" i="7"/>
  <c r="F558" i="7"/>
  <c r="D560" i="7"/>
  <c r="K561" i="7"/>
  <c r="J531" i="7"/>
  <c r="D552" i="7"/>
  <c r="E552" i="7"/>
  <c r="L552" i="7"/>
  <c r="F559" i="7"/>
  <c r="H554" i="7"/>
  <c r="I560" i="7"/>
  <c r="C558" i="7"/>
  <c r="H557" i="7"/>
  <c r="J552" i="7"/>
  <c r="C559" i="7"/>
  <c r="I555" i="7"/>
  <c r="L557" i="7"/>
  <c r="G552" i="7"/>
  <c r="C556" i="7"/>
  <c r="F555" i="7"/>
  <c r="D557" i="7"/>
  <c r="I557" i="7"/>
  <c r="G559" i="7"/>
  <c r="E561" i="7"/>
  <c r="E558" i="7"/>
  <c r="L559" i="7"/>
  <c r="J561" i="7"/>
  <c r="J558" i="7"/>
  <c r="H560" i="7"/>
  <c r="CT926" i="3"/>
  <c r="L470" i="7"/>
  <c r="D553" i="7"/>
  <c r="K553" i="7"/>
  <c r="L553" i="7"/>
  <c r="D554" i="7"/>
  <c r="H552" i="7"/>
  <c r="G555" i="7"/>
  <c r="C552" i="7"/>
  <c r="I554" i="7"/>
  <c r="D561" i="7"/>
  <c r="E553" i="7"/>
  <c r="F554" i="7"/>
  <c r="D556" i="7"/>
  <c r="J559" i="7"/>
  <c r="K552" i="7"/>
  <c r="C560" i="7"/>
  <c r="J555" i="7"/>
  <c r="G558" i="7"/>
  <c r="D558" i="7"/>
  <c r="K559" i="7"/>
  <c r="I561" i="7"/>
  <c r="I558" i="7"/>
  <c r="G560" i="7"/>
  <c r="G557" i="7"/>
  <c r="E559" i="7"/>
  <c r="K311" i="7"/>
  <c r="F312" i="7"/>
  <c r="D311" i="7"/>
  <c r="K312" i="7"/>
  <c r="L313" i="7"/>
  <c r="J315" i="7"/>
  <c r="H317" i="7"/>
  <c r="F319" i="7"/>
  <c r="L312" i="7"/>
  <c r="D314" i="7"/>
  <c r="K315" i="7"/>
  <c r="I317" i="7"/>
  <c r="G319" i="7"/>
  <c r="C313" i="7"/>
  <c r="I312" i="7"/>
  <c r="J313" i="7"/>
  <c r="H315" i="7"/>
  <c r="F317" i="7"/>
  <c r="D319" i="7"/>
  <c r="K320" i="7"/>
  <c r="G313" i="7"/>
  <c r="E315" i="7"/>
  <c r="L316" i="7"/>
  <c r="J318" i="7"/>
  <c r="H320" i="7"/>
  <c r="E311" i="7"/>
  <c r="C311" i="7"/>
  <c r="H311" i="7"/>
  <c r="C316" i="7"/>
  <c r="G314" i="7"/>
  <c r="E316" i="7"/>
  <c r="L317" i="7"/>
  <c r="J319" i="7"/>
  <c r="C317" i="7"/>
  <c r="H314" i="7"/>
  <c r="F316" i="7"/>
  <c r="D318" i="7"/>
  <c r="K319" i="7"/>
  <c r="F311" i="7"/>
  <c r="C314" i="7"/>
  <c r="E314" i="7"/>
  <c r="L315" i="7"/>
  <c r="J317" i="7"/>
  <c r="H319" i="7"/>
  <c r="J312" i="7"/>
  <c r="K313" i="7"/>
  <c r="I315" i="7"/>
  <c r="G317" i="7"/>
  <c r="E319" i="7"/>
  <c r="L320" i="7"/>
  <c r="D312" i="7"/>
  <c r="I311" i="7"/>
  <c r="L311" i="7"/>
  <c r="D313" i="7"/>
  <c r="K314" i="7"/>
  <c r="I316" i="7"/>
  <c r="G318" i="7"/>
  <c r="E320" i="7"/>
  <c r="E313" i="7"/>
  <c r="L314" i="7"/>
  <c r="J316" i="7"/>
  <c r="H318" i="7"/>
  <c r="F320" i="7"/>
  <c r="J311" i="7"/>
  <c r="C318" i="7"/>
  <c r="I314" i="7"/>
  <c r="G316" i="7"/>
  <c r="E318" i="7"/>
  <c r="L319" i="7"/>
  <c r="C315" i="7"/>
  <c r="F314" i="7"/>
  <c r="D316" i="7"/>
  <c r="K317" i="7"/>
  <c r="I319" i="7"/>
  <c r="CT697" i="3"/>
  <c r="C312" i="7"/>
  <c r="G311" i="7"/>
  <c r="H312" i="7"/>
  <c r="G312" i="7"/>
  <c r="H313" i="7"/>
  <c r="F315" i="7"/>
  <c r="D317" i="7"/>
  <c r="K318" i="7"/>
  <c r="I320" i="7"/>
  <c r="I313" i="7"/>
  <c r="G315" i="7"/>
  <c r="E317" i="7"/>
  <c r="L318" i="7"/>
  <c r="J320" i="7"/>
  <c r="E312" i="7"/>
  <c r="F313" i="7"/>
  <c r="D315" i="7"/>
  <c r="K316" i="7"/>
  <c r="I318" i="7"/>
  <c r="G320" i="7"/>
  <c r="C319" i="7"/>
  <c r="J314" i="7"/>
  <c r="H316" i="7"/>
  <c r="F318" i="7"/>
  <c r="C1156" i="7"/>
  <c r="H1157" i="7"/>
  <c r="I1158" i="7"/>
  <c r="G1160" i="7"/>
  <c r="J1156" i="7"/>
  <c r="C1163" i="7"/>
  <c r="I1159" i="7"/>
  <c r="C1157" i="7"/>
  <c r="J1157" i="7"/>
  <c r="K1158" i="7"/>
  <c r="I1160" i="7"/>
  <c r="L1156" i="7"/>
  <c r="D1158" i="7"/>
  <c r="K1159" i="7"/>
  <c r="F1161" i="7"/>
  <c r="D1163" i="7"/>
  <c r="K1164" i="7"/>
  <c r="K1161" i="7"/>
  <c r="I1163" i="7"/>
  <c r="G1165" i="7"/>
  <c r="G1162" i="7"/>
  <c r="E1164" i="7"/>
  <c r="L1165" i="7"/>
  <c r="L1162" i="7"/>
  <c r="J1164" i="7"/>
  <c r="E1156" i="7"/>
  <c r="L1157" i="7"/>
  <c r="D1159" i="7"/>
  <c r="K1160" i="7"/>
  <c r="E1157" i="7"/>
  <c r="F1158" i="7"/>
  <c r="D1160" i="7"/>
  <c r="G1156" i="7"/>
  <c r="C1160" i="7"/>
  <c r="F1159" i="7"/>
  <c r="D1161" i="7"/>
  <c r="G1157" i="7"/>
  <c r="H1158" i="7"/>
  <c r="F1160" i="7"/>
  <c r="J1161" i="7"/>
  <c r="H1163" i="7"/>
  <c r="F1165" i="7"/>
  <c r="F1162" i="7"/>
  <c r="D1164" i="7"/>
  <c r="K1165" i="7"/>
  <c r="K1162" i="7"/>
  <c r="I1164" i="7"/>
  <c r="I1161" i="7"/>
  <c r="G1163" i="7"/>
  <c r="E1165" i="7"/>
  <c r="K1135" i="7"/>
  <c r="G1135" i="7"/>
  <c r="L1134" i="7"/>
  <c r="H1134" i="7"/>
  <c r="D1134" i="7"/>
  <c r="I1133" i="7"/>
  <c r="E1133" i="7"/>
  <c r="J1132" i="7"/>
  <c r="F1132" i="7"/>
  <c r="K1131" i="7"/>
  <c r="G1131" i="7"/>
  <c r="L1130" i="7"/>
  <c r="H1130" i="7"/>
  <c r="D1130" i="7"/>
  <c r="I1129" i="7"/>
  <c r="E1129" i="7"/>
  <c r="J1128" i="7"/>
  <c r="F1128" i="7"/>
  <c r="C1133" i="7"/>
  <c r="C1129" i="7"/>
  <c r="I1127" i="7"/>
  <c r="E1127" i="7"/>
  <c r="J1126" i="7"/>
  <c r="F1126" i="7"/>
  <c r="C1128" i="7"/>
  <c r="J1135" i="7"/>
  <c r="F1135" i="7"/>
  <c r="K1134" i="7"/>
  <c r="G1134" i="7"/>
  <c r="L1133" i="7"/>
  <c r="H1133" i="7"/>
  <c r="D1133" i="7"/>
  <c r="I1132" i="7"/>
  <c r="E1132" i="7"/>
  <c r="J1131" i="7"/>
  <c r="F1131" i="7"/>
  <c r="K1130" i="7"/>
  <c r="G1130" i="7"/>
  <c r="L1129" i="7"/>
  <c r="H1129" i="7"/>
  <c r="D1129" i="7"/>
  <c r="I1128" i="7"/>
  <c r="E1128" i="7"/>
  <c r="C1132" i="7"/>
  <c r="L1127" i="7"/>
  <c r="H1127" i="7"/>
  <c r="D1127" i="7"/>
  <c r="I1126" i="7"/>
  <c r="E1126" i="7"/>
  <c r="C1126" i="7"/>
  <c r="I1135" i="7"/>
  <c r="E1135" i="7"/>
  <c r="J1134" i="7"/>
  <c r="F1134" i="7"/>
  <c r="K1133" i="7"/>
  <c r="G1133" i="7"/>
  <c r="L1132" i="7"/>
  <c r="H1132" i="7"/>
  <c r="D1132" i="7"/>
  <c r="I1131" i="7"/>
  <c r="E1131" i="7"/>
  <c r="J1130" i="7"/>
  <c r="F1130" i="7"/>
  <c r="K1129" i="7"/>
  <c r="G1129" i="7"/>
  <c r="L1128" i="7"/>
  <c r="H1128" i="7"/>
  <c r="D1128" i="7"/>
  <c r="C1131" i="7"/>
  <c r="K1127" i="7"/>
  <c r="G1127" i="7"/>
  <c r="L1126" i="7"/>
  <c r="H1126" i="7"/>
  <c r="D1126" i="7"/>
  <c r="L1135" i="7"/>
  <c r="H1135" i="7"/>
  <c r="D1135" i="7"/>
  <c r="I1134" i="7"/>
  <c r="E1134" i="7"/>
  <c r="J1133" i="7"/>
  <c r="F1133" i="7"/>
  <c r="K1132" i="7"/>
  <c r="G1132" i="7"/>
  <c r="L1131" i="7"/>
  <c r="H1131" i="7"/>
  <c r="D1131" i="7"/>
  <c r="I1130" i="7"/>
  <c r="E1130" i="7"/>
  <c r="J1129" i="7"/>
  <c r="F1129" i="7"/>
  <c r="K1128" i="7"/>
  <c r="G1128" i="7"/>
  <c r="C1134" i="7"/>
  <c r="C1130" i="7"/>
  <c r="J1127" i="7"/>
  <c r="F1127" i="7"/>
  <c r="K1126" i="7"/>
  <c r="G1126" i="7"/>
  <c r="C1127" i="7"/>
  <c r="I1156" i="7"/>
  <c r="C1162" i="7"/>
  <c r="H1159" i="7"/>
  <c r="C1158" i="7"/>
  <c r="I1157" i="7"/>
  <c r="J1158" i="7"/>
  <c r="H1160" i="7"/>
  <c r="K1156" i="7"/>
  <c r="C1164" i="7"/>
  <c r="J1159" i="7"/>
  <c r="D1156" i="7"/>
  <c r="K1157" i="7"/>
  <c r="L1158" i="7"/>
  <c r="J1160" i="7"/>
  <c r="E1162" i="7"/>
  <c r="L1163" i="7"/>
  <c r="J1165" i="7"/>
  <c r="J1162" i="7"/>
  <c r="H1164" i="7"/>
  <c r="H1161" i="7"/>
  <c r="F1163" i="7"/>
  <c r="D1165" i="7"/>
  <c r="D1162" i="7"/>
  <c r="K1163" i="7"/>
  <c r="I1165" i="7"/>
  <c r="K1195" i="7"/>
  <c r="G1195" i="7"/>
  <c r="L1194" i="7"/>
  <c r="H1194" i="7"/>
  <c r="D1194" i="7"/>
  <c r="I1193" i="7"/>
  <c r="E1193" i="7"/>
  <c r="J1192" i="7"/>
  <c r="F1192" i="7"/>
  <c r="K1191" i="7"/>
  <c r="G1191" i="7"/>
  <c r="L1190" i="7"/>
  <c r="H1190" i="7"/>
  <c r="D1190" i="7"/>
  <c r="I1189" i="7"/>
  <c r="E1189" i="7"/>
  <c r="J1188" i="7"/>
  <c r="F1188" i="7"/>
  <c r="C1193" i="7"/>
  <c r="C1189" i="7"/>
  <c r="I1187" i="7"/>
  <c r="E1187" i="7"/>
  <c r="J1186" i="7"/>
  <c r="F1186" i="7"/>
  <c r="C1188" i="7"/>
  <c r="J1195" i="7"/>
  <c r="F1195" i="7"/>
  <c r="K1194" i="7"/>
  <c r="G1194" i="7"/>
  <c r="L1193" i="7"/>
  <c r="H1193" i="7"/>
  <c r="D1193" i="7"/>
  <c r="I1192" i="7"/>
  <c r="E1192" i="7"/>
  <c r="J1191" i="7"/>
  <c r="F1191" i="7"/>
  <c r="K1190" i="7"/>
  <c r="G1190" i="7"/>
  <c r="L1189" i="7"/>
  <c r="H1189" i="7"/>
  <c r="D1189" i="7"/>
  <c r="I1188" i="7"/>
  <c r="E1188" i="7"/>
  <c r="C1192" i="7"/>
  <c r="L1187" i="7"/>
  <c r="H1187" i="7"/>
  <c r="D1187" i="7"/>
  <c r="I1186" i="7"/>
  <c r="E1186" i="7"/>
  <c r="C1186" i="7"/>
  <c r="I1195" i="7"/>
  <c r="E1195" i="7"/>
  <c r="J1194" i="7"/>
  <c r="F1194" i="7"/>
  <c r="K1193" i="7"/>
  <c r="G1193" i="7"/>
  <c r="L1192" i="7"/>
  <c r="H1192" i="7"/>
  <c r="D1192" i="7"/>
  <c r="I1191" i="7"/>
  <c r="E1191" i="7"/>
  <c r="J1190" i="7"/>
  <c r="F1190" i="7"/>
  <c r="K1189" i="7"/>
  <c r="G1189" i="7"/>
  <c r="L1188" i="7"/>
  <c r="H1188" i="7"/>
  <c r="D1188" i="7"/>
  <c r="C1191" i="7"/>
  <c r="K1187" i="7"/>
  <c r="G1187" i="7"/>
  <c r="L1186" i="7"/>
  <c r="H1186" i="7"/>
  <c r="D1186" i="7"/>
  <c r="L1195" i="7"/>
  <c r="H1195" i="7"/>
  <c r="D1195" i="7"/>
  <c r="I1194" i="7"/>
  <c r="E1194" i="7"/>
  <c r="J1193" i="7"/>
  <c r="F1193" i="7"/>
  <c r="K1192" i="7"/>
  <c r="G1192" i="7"/>
  <c r="L1191" i="7"/>
  <c r="H1191" i="7"/>
  <c r="D1191" i="7"/>
  <c r="I1190" i="7"/>
  <c r="E1190" i="7"/>
  <c r="J1189" i="7"/>
  <c r="F1189" i="7"/>
  <c r="K1188" i="7"/>
  <c r="G1188" i="7"/>
  <c r="C1194" i="7"/>
  <c r="C1190" i="7"/>
  <c r="J1187" i="7"/>
  <c r="F1187" i="7"/>
  <c r="K1186" i="7"/>
  <c r="G1186" i="7"/>
  <c r="C1187" i="7"/>
  <c r="D1157" i="7"/>
  <c r="E1158" i="7"/>
  <c r="L1159" i="7"/>
  <c r="F1156" i="7"/>
  <c r="C1159" i="7"/>
  <c r="E1159" i="7"/>
  <c r="L1160" i="7"/>
  <c r="F1157" i="7"/>
  <c r="G1158" i="7"/>
  <c r="E1160" i="7"/>
  <c r="H1156" i="7"/>
  <c r="C1161" i="7"/>
  <c r="G1159" i="7"/>
  <c r="E1161" i="7"/>
  <c r="I1162" i="7"/>
  <c r="G1164" i="7"/>
  <c r="G1161" i="7"/>
  <c r="E1163" i="7"/>
  <c r="L1164" i="7"/>
  <c r="L1161" i="7"/>
  <c r="J1163" i="7"/>
  <c r="H1165" i="7"/>
  <c r="H1162" i="7"/>
  <c r="CT1611" i="3"/>
  <c r="L1029" i="7"/>
  <c r="H1029" i="7"/>
  <c r="D1029" i="7"/>
  <c r="I1028" i="7"/>
  <c r="E1028" i="7"/>
  <c r="J1027" i="7"/>
  <c r="F1027" i="7"/>
  <c r="K1026" i="7"/>
  <c r="G1026" i="7"/>
  <c r="L1025" i="7"/>
  <c r="H1025" i="7"/>
  <c r="D1025" i="7"/>
  <c r="I1024" i="7"/>
  <c r="E1024" i="7"/>
  <c r="J1023" i="7"/>
  <c r="F1023" i="7"/>
  <c r="K1022" i="7"/>
  <c r="G1022" i="7"/>
  <c r="C1028" i="7"/>
  <c r="C1024" i="7"/>
  <c r="J1021" i="7"/>
  <c r="F1021" i="7"/>
  <c r="K1020" i="7"/>
  <c r="G1020" i="7"/>
  <c r="C1021" i="7"/>
  <c r="K1029" i="7"/>
  <c r="G1029" i="7"/>
  <c r="L1028" i="7"/>
  <c r="H1028" i="7"/>
  <c r="D1028" i="7"/>
  <c r="I1027" i="7"/>
  <c r="E1027" i="7"/>
  <c r="J1026" i="7"/>
  <c r="F1026" i="7"/>
  <c r="K1025" i="7"/>
  <c r="G1025" i="7"/>
  <c r="L1024" i="7"/>
  <c r="H1024" i="7"/>
  <c r="D1024" i="7"/>
  <c r="I1023" i="7"/>
  <c r="E1023" i="7"/>
  <c r="J1022" i="7"/>
  <c r="F1022" i="7"/>
  <c r="C1027" i="7"/>
  <c r="C1023" i="7"/>
  <c r="I1021" i="7"/>
  <c r="E1021" i="7"/>
  <c r="J1020" i="7"/>
  <c r="F1020" i="7"/>
  <c r="C1022" i="7"/>
  <c r="J1029" i="7"/>
  <c r="F1029" i="7"/>
  <c r="K1028" i="7"/>
  <c r="G1028" i="7"/>
  <c r="L1027" i="7"/>
  <c r="H1027" i="7"/>
  <c r="D1027" i="7"/>
  <c r="I1026" i="7"/>
  <c r="E1026" i="7"/>
  <c r="J1025" i="7"/>
  <c r="F1025" i="7"/>
  <c r="K1024" i="7"/>
  <c r="G1024" i="7"/>
  <c r="L1023" i="7"/>
  <c r="H1023" i="7"/>
  <c r="D1023" i="7"/>
  <c r="I1022" i="7"/>
  <c r="E1022" i="7"/>
  <c r="C1026" i="7"/>
  <c r="L1021" i="7"/>
  <c r="H1021" i="7"/>
  <c r="D1021" i="7"/>
  <c r="I1020" i="7"/>
  <c r="E1020" i="7"/>
  <c r="C1020" i="7"/>
  <c r="I1029" i="7"/>
  <c r="E1029" i="7"/>
  <c r="J1028" i="7"/>
  <c r="F1028" i="7"/>
  <c r="K1027" i="7"/>
  <c r="G1027" i="7"/>
  <c r="L1026" i="7"/>
  <c r="H1026" i="7"/>
  <c r="D1026" i="7"/>
  <c r="I1025" i="7"/>
  <c r="E1025" i="7"/>
  <c r="J1024" i="7"/>
  <c r="F1024" i="7"/>
  <c r="K1023" i="7"/>
  <c r="G1023" i="7"/>
  <c r="L1022" i="7"/>
  <c r="H1022" i="7"/>
  <c r="D1022" i="7"/>
  <c r="C1025" i="7"/>
  <c r="K1021" i="7"/>
  <c r="G1021" i="7"/>
  <c r="L1020" i="7"/>
  <c r="H1020" i="7"/>
  <c r="D1020" i="7"/>
  <c r="J983" i="7"/>
  <c r="L981" i="7"/>
  <c r="E980" i="7"/>
  <c r="G978" i="7"/>
  <c r="C980" i="7"/>
  <c r="H975" i="7"/>
  <c r="D984" i="7"/>
  <c r="F982" i="7"/>
  <c r="H980" i="7"/>
  <c r="J978" i="7"/>
  <c r="C983" i="7"/>
  <c r="K975" i="7"/>
  <c r="G984" i="7"/>
  <c r="I982" i="7"/>
  <c r="K980" i="7"/>
  <c r="D979" i="7"/>
  <c r="F977" i="7"/>
  <c r="E976" i="7"/>
  <c r="J984" i="7"/>
  <c r="L982" i="7"/>
  <c r="E981" i="7"/>
  <c r="G979" i="7"/>
  <c r="I977" i="7"/>
  <c r="H976" i="7"/>
  <c r="C975" i="7"/>
  <c r="F983" i="7"/>
  <c r="H981" i="7"/>
  <c r="J979" i="7"/>
  <c r="L977" i="7"/>
  <c r="K976" i="7"/>
  <c r="D975" i="7"/>
  <c r="I983" i="7"/>
  <c r="K981" i="7"/>
  <c r="D980" i="7"/>
  <c r="F978" i="7"/>
  <c r="C979" i="7"/>
  <c r="G975" i="7"/>
  <c r="L983" i="7"/>
  <c r="E982" i="7"/>
  <c r="G980" i="7"/>
  <c r="I978" i="7"/>
  <c r="C982" i="7"/>
  <c r="J975" i="7"/>
  <c r="F984" i="7"/>
  <c r="H982" i="7"/>
  <c r="J980" i="7"/>
  <c r="L978" i="7"/>
  <c r="E977" i="7"/>
  <c r="D976" i="7"/>
  <c r="I984" i="7"/>
  <c r="K982" i="7"/>
  <c r="D981" i="7"/>
  <c r="F979" i="7"/>
  <c r="H977" i="7"/>
  <c r="G976" i="7"/>
  <c r="L984" i="7"/>
  <c r="E983" i="7"/>
  <c r="G981" i="7"/>
  <c r="I979" i="7"/>
  <c r="K977" i="7"/>
  <c r="J976" i="7"/>
  <c r="C976" i="7"/>
  <c r="H983" i="7"/>
  <c r="J981" i="7"/>
  <c r="L979" i="7"/>
  <c r="E978" i="7"/>
  <c r="C978" i="7"/>
  <c r="F975" i="7"/>
  <c r="K983" i="7"/>
  <c r="D982" i="7"/>
  <c r="F980" i="7"/>
  <c r="H978" i="7"/>
  <c r="C981" i="7"/>
  <c r="I975" i="7"/>
  <c r="E984" i="7"/>
  <c r="G982" i="7"/>
  <c r="I980" i="7"/>
  <c r="K978" i="7"/>
  <c r="D977" i="7"/>
  <c r="L975" i="7"/>
  <c r="H984" i="7"/>
  <c r="J982" i="7"/>
  <c r="L980" i="7"/>
  <c r="E979" i="7"/>
  <c r="G977" i="7"/>
  <c r="F976" i="7"/>
  <c r="K984" i="7"/>
  <c r="D983" i="7"/>
  <c r="F981" i="7"/>
  <c r="H979" i="7"/>
  <c r="J977" i="7"/>
  <c r="I976" i="7"/>
  <c r="C977" i="7"/>
  <c r="G983" i="7"/>
  <c r="I981" i="7"/>
  <c r="K979" i="7"/>
  <c r="D978" i="7"/>
  <c r="L976" i="7"/>
  <c r="E975" i="7"/>
  <c r="K924" i="7"/>
  <c r="G924" i="7"/>
  <c r="L923" i="7"/>
  <c r="H923" i="7"/>
  <c r="D923" i="7"/>
  <c r="I922" i="7"/>
  <c r="E922" i="7"/>
  <c r="J921" i="7"/>
  <c r="F921" i="7"/>
  <c r="K920" i="7"/>
  <c r="G920" i="7"/>
  <c r="L919" i="7"/>
  <c r="H919" i="7"/>
  <c r="D919" i="7"/>
  <c r="I918" i="7"/>
  <c r="E918" i="7"/>
  <c r="J917" i="7"/>
  <c r="F917" i="7"/>
  <c r="C922" i="7"/>
  <c r="C918" i="7"/>
  <c r="I916" i="7"/>
  <c r="E916" i="7"/>
  <c r="J915" i="7"/>
  <c r="F915" i="7"/>
  <c r="C917" i="7"/>
  <c r="J924" i="7"/>
  <c r="F924" i="7"/>
  <c r="K923" i="7"/>
  <c r="G923" i="7"/>
  <c r="L922" i="7"/>
  <c r="H922" i="7"/>
  <c r="D922" i="7"/>
  <c r="I921" i="7"/>
  <c r="E921" i="7"/>
  <c r="J920" i="7"/>
  <c r="F920" i="7"/>
  <c r="K919" i="7"/>
  <c r="G919" i="7"/>
  <c r="L918" i="7"/>
  <c r="H918" i="7"/>
  <c r="D918" i="7"/>
  <c r="I917" i="7"/>
  <c r="E917" i="7"/>
  <c r="C921" i="7"/>
  <c r="L916" i="7"/>
  <c r="H916" i="7"/>
  <c r="D916" i="7"/>
  <c r="I915" i="7"/>
  <c r="E915" i="7"/>
  <c r="C915" i="7"/>
  <c r="I924" i="7"/>
  <c r="E924" i="7"/>
  <c r="J923" i="7"/>
  <c r="F923" i="7"/>
  <c r="K922" i="7"/>
  <c r="G922" i="7"/>
  <c r="L921" i="7"/>
  <c r="H921" i="7"/>
  <c r="D921" i="7"/>
  <c r="I920" i="7"/>
  <c r="E920" i="7"/>
  <c r="J919" i="7"/>
  <c r="F919" i="7"/>
  <c r="K918" i="7"/>
  <c r="G918" i="7"/>
  <c r="L917" i="7"/>
  <c r="H917" i="7"/>
  <c r="D917" i="7"/>
  <c r="C920" i="7"/>
  <c r="K916" i="7"/>
  <c r="G916" i="7"/>
  <c r="L915" i="7"/>
  <c r="H915" i="7"/>
  <c r="D915" i="7"/>
  <c r="L924" i="7"/>
  <c r="E923" i="7"/>
  <c r="G921" i="7"/>
  <c r="I919" i="7"/>
  <c r="K917" i="7"/>
  <c r="J916" i="7"/>
  <c r="C916" i="7"/>
  <c r="D920" i="7"/>
  <c r="C919" i="7"/>
  <c r="H924" i="7"/>
  <c r="J922" i="7"/>
  <c r="L920" i="7"/>
  <c r="E919" i="7"/>
  <c r="G917" i="7"/>
  <c r="F916" i="7"/>
  <c r="D924" i="7"/>
  <c r="F922" i="7"/>
  <c r="H920" i="7"/>
  <c r="J918" i="7"/>
  <c r="C923" i="7"/>
  <c r="K915" i="7"/>
  <c r="I923" i="7"/>
  <c r="K921" i="7"/>
  <c r="F918" i="7"/>
  <c r="G915" i="7"/>
  <c r="D961" i="7"/>
  <c r="L963" i="7"/>
  <c r="C962" i="7"/>
  <c r="C964" i="7"/>
  <c r="D965" i="7"/>
  <c r="G960" i="7"/>
  <c r="I962" i="7"/>
  <c r="E966" i="7"/>
  <c r="J961" i="7"/>
  <c r="I964" i="7"/>
  <c r="K961" i="7"/>
  <c r="L962" i="7"/>
  <c r="J964" i="7"/>
  <c r="H966" i="7"/>
  <c r="L954" i="7"/>
  <c r="H954" i="7"/>
  <c r="D954" i="7"/>
  <c r="I953" i="7"/>
  <c r="E953" i="7"/>
  <c r="J952" i="7"/>
  <c r="F952" i="7"/>
  <c r="K951" i="7"/>
  <c r="G951" i="7"/>
  <c r="L950" i="7"/>
  <c r="H950" i="7"/>
  <c r="D950" i="7"/>
  <c r="I949" i="7"/>
  <c r="E949" i="7"/>
  <c r="J948" i="7"/>
  <c r="F948" i="7"/>
  <c r="K947" i="7"/>
  <c r="G947" i="7"/>
  <c r="C953" i="7"/>
  <c r="C949" i="7"/>
  <c r="J946" i="7"/>
  <c r="F946" i="7"/>
  <c r="K945" i="7"/>
  <c r="C946" i="7"/>
  <c r="K954" i="7"/>
  <c r="G954" i="7"/>
  <c r="L953" i="7"/>
  <c r="H953" i="7"/>
  <c r="D953" i="7"/>
  <c r="I952" i="7"/>
  <c r="E952" i="7"/>
  <c r="J951" i="7"/>
  <c r="F951" i="7"/>
  <c r="K950" i="7"/>
  <c r="G950" i="7"/>
  <c r="L949" i="7"/>
  <c r="H949" i="7"/>
  <c r="D949" i="7"/>
  <c r="I948" i="7"/>
  <c r="E948" i="7"/>
  <c r="J947" i="7"/>
  <c r="F947" i="7"/>
  <c r="C952" i="7"/>
  <c r="C948" i="7"/>
  <c r="I946" i="7"/>
  <c r="E946" i="7"/>
  <c r="J945" i="7"/>
  <c r="F945" i="7"/>
  <c r="C947" i="7"/>
  <c r="E945" i="7"/>
  <c r="J954" i="7"/>
  <c r="F954" i="7"/>
  <c r="K953" i="7"/>
  <c r="G953" i="7"/>
  <c r="L952" i="7"/>
  <c r="H952" i="7"/>
  <c r="D952" i="7"/>
  <c r="I951" i="7"/>
  <c r="E951" i="7"/>
  <c r="J950" i="7"/>
  <c r="F950" i="7"/>
  <c r="K949" i="7"/>
  <c r="G949" i="7"/>
  <c r="L948" i="7"/>
  <c r="H948" i="7"/>
  <c r="D948" i="7"/>
  <c r="I947" i="7"/>
  <c r="E947" i="7"/>
  <c r="C951" i="7"/>
  <c r="L946" i="7"/>
  <c r="H946" i="7"/>
  <c r="D946" i="7"/>
  <c r="I945" i="7"/>
  <c r="C945" i="7"/>
  <c r="I954" i="7"/>
  <c r="E954" i="7"/>
  <c r="J953" i="7"/>
  <c r="F953" i="7"/>
  <c r="K952" i="7"/>
  <c r="G952" i="7"/>
  <c r="L951" i="7"/>
  <c r="H951" i="7"/>
  <c r="D951" i="7"/>
  <c r="I950" i="7"/>
  <c r="E950" i="7"/>
  <c r="J949" i="7"/>
  <c r="F949" i="7"/>
  <c r="K948" i="7"/>
  <c r="G948" i="7"/>
  <c r="L947" i="7"/>
  <c r="H947" i="7"/>
  <c r="D947" i="7"/>
  <c r="C950" i="7"/>
  <c r="K946" i="7"/>
  <c r="G946" i="7"/>
  <c r="L945" i="7"/>
  <c r="H945" i="7"/>
  <c r="D945" i="7"/>
  <c r="G945" i="7"/>
  <c r="I968" i="7"/>
  <c r="K969" i="7"/>
  <c r="D968" i="7"/>
  <c r="F966" i="7"/>
  <c r="H964" i="7"/>
  <c r="J962" i="7"/>
  <c r="I961" i="7"/>
  <c r="K968" i="7"/>
  <c r="D967" i="7"/>
  <c r="L969" i="7"/>
  <c r="E968" i="7"/>
  <c r="G969" i="7"/>
  <c r="I967" i="7"/>
  <c r="K965" i="7"/>
  <c r="D964" i="7"/>
  <c r="F962" i="7"/>
  <c r="E961" i="7"/>
  <c r="G968" i="7"/>
  <c r="I969" i="7"/>
  <c r="H969" i="7"/>
  <c r="J967" i="7"/>
  <c r="L968" i="7"/>
  <c r="E967" i="7"/>
  <c r="G965" i="7"/>
  <c r="I963" i="7"/>
  <c r="C967" i="7"/>
  <c r="J969" i="7"/>
  <c r="L967" i="7"/>
  <c r="E969" i="7"/>
  <c r="D969" i="7"/>
  <c r="F967" i="7"/>
  <c r="H968" i="7"/>
  <c r="J966" i="7"/>
  <c r="L964" i="7"/>
  <c r="E963" i="7"/>
  <c r="C963" i="7"/>
  <c r="F969" i="7"/>
  <c r="H967" i="7"/>
  <c r="J968" i="7"/>
  <c r="BJ163" i="4"/>
  <c r="AT168" i="7"/>
  <c r="C960" i="7"/>
  <c r="L961" i="7"/>
  <c r="K964" i="7"/>
  <c r="F960" i="7"/>
  <c r="G962" i="7"/>
  <c r="L965" i="7"/>
  <c r="K960" i="7"/>
  <c r="H963" i="7"/>
  <c r="D960" i="7"/>
  <c r="C968" i="7"/>
  <c r="H965" i="7"/>
  <c r="C965" i="7"/>
  <c r="G963" i="7"/>
  <c r="E965" i="7"/>
  <c r="L966" i="7"/>
  <c r="CT1608" i="3"/>
  <c r="F937" i="7"/>
  <c r="K930" i="7"/>
  <c r="D934" i="7"/>
  <c r="L937" i="7"/>
  <c r="H931" i="7"/>
  <c r="I935" i="7"/>
  <c r="I938" i="7"/>
  <c r="C934" i="7"/>
  <c r="G935" i="7"/>
  <c r="F939" i="7"/>
  <c r="E932" i="7"/>
  <c r="D930" i="7"/>
  <c r="L939" i="7"/>
  <c r="K932" i="7"/>
  <c r="J936" i="7"/>
  <c r="F930" i="7"/>
  <c r="H933" i="7"/>
  <c r="G931" i="7"/>
  <c r="H930" i="7"/>
  <c r="E934" i="7"/>
  <c r="D938" i="7"/>
  <c r="I931" i="7"/>
  <c r="K934" i="7"/>
  <c r="D936" i="7"/>
  <c r="E935" i="7"/>
  <c r="J1055" i="7"/>
  <c r="I1059" i="7"/>
  <c r="H1052" i="7"/>
  <c r="G1056" i="7"/>
  <c r="C1051" i="7"/>
  <c r="E1053" i="7"/>
  <c r="D1057" i="7"/>
  <c r="I1050" i="7"/>
  <c r="K1053" i="7"/>
  <c r="J1057" i="7"/>
  <c r="F1051" i="7"/>
  <c r="H1054" i="7"/>
  <c r="G1058" i="7"/>
  <c r="L1051" i="7"/>
  <c r="E1055" i="7"/>
  <c r="D1059" i="7"/>
  <c r="C1058" i="7"/>
  <c r="K1055" i="7"/>
  <c r="J1059" i="7"/>
  <c r="I1052" i="7"/>
  <c r="H1056" i="7"/>
  <c r="D1050" i="7"/>
  <c r="F1053" i="7"/>
  <c r="E1057" i="7"/>
  <c r="J1050" i="7"/>
  <c r="E960" i="7"/>
  <c r="E962" i="7"/>
  <c r="J965" i="7"/>
  <c r="J960" i="7"/>
  <c r="F963" i="7"/>
  <c r="K966" i="7"/>
  <c r="H961" i="7"/>
  <c r="G964" i="7"/>
  <c r="H960" i="7"/>
  <c r="K962" i="7"/>
  <c r="G966" i="7"/>
  <c r="D962" i="7"/>
  <c r="K963" i="7"/>
  <c r="I965" i="7"/>
  <c r="G967" i="7"/>
  <c r="BJ164" i="4"/>
  <c r="AT169" i="7"/>
  <c r="CT1609" i="3"/>
  <c r="K1014" i="7"/>
  <c r="G1014" i="7"/>
  <c r="L1013" i="7"/>
  <c r="H1013" i="7"/>
  <c r="D1013" i="7"/>
  <c r="I1012" i="7"/>
  <c r="E1012" i="7"/>
  <c r="J1011" i="7"/>
  <c r="F1011" i="7"/>
  <c r="K1010" i="7"/>
  <c r="G1010" i="7"/>
  <c r="J1014" i="7"/>
  <c r="F1014" i="7"/>
  <c r="K1013" i="7"/>
  <c r="G1013" i="7"/>
  <c r="L1012" i="7"/>
  <c r="H1012" i="7"/>
  <c r="D1012" i="7"/>
  <c r="I1011" i="7"/>
  <c r="E1011" i="7"/>
  <c r="J1010" i="7"/>
  <c r="F1010" i="7"/>
  <c r="I1014" i="7"/>
  <c r="E1014" i="7"/>
  <c r="J1013" i="7"/>
  <c r="F1013" i="7"/>
  <c r="K1012" i="7"/>
  <c r="G1012" i="7"/>
  <c r="L1011" i="7"/>
  <c r="H1011" i="7"/>
  <c r="D1011" i="7"/>
  <c r="I1010" i="7"/>
  <c r="L1014" i="7"/>
  <c r="H1014" i="7"/>
  <c r="D1014" i="7"/>
  <c r="I1013" i="7"/>
  <c r="E1013" i="7"/>
  <c r="J1012" i="7"/>
  <c r="F1012" i="7"/>
  <c r="K1011" i="7"/>
  <c r="G1011" i="7"/>
  <c r="L1010" i="7"/>
  <c r="H1010" i="7"/>
  <c r="L1009" i="7"/>
  <c r="H1009" i="7"/>
  <c r="D1009" i="7"/>
  <c r="I1008" i="7"/>
  <c r="E1008" i="7"/>
  <c r="J1007" i="7"/>
  <c r="F1007" i="7"/>
  <c r="C1012" i="7"/>
  <c r="C1008" i="7"/>
  <c r="I1006" i="7"/>
  <c r="E1006" i="7"/>
  <c r="J1005" i="7"/>
  <c r="F1005" i="7"/>
  <c r="C1007" i="7"/>
  <c r="K1009" i="7"/>
  <c r="G1009" i="7"/>
  <c r="L1008" i="7"/>
  <c r="H1008" i="7"/>
  <c r="D1008" i="7"/>
  <c r="I1007" i="7"/>
  <c r="E1007" i="7"/>
  <c r="C1011" i="7"/>
  <c r="L1006" i="7"/>
  <c r="H1006" i="7"/>
  <c r="D1006" i="7"/>
  <c r="I1005" i="7"/>
  <c r="E1005" i="7"/>
  <c r="C1005" i="7"/>
  <c r="E1010" i="7"/>
  <c r="J1009" i="7"/>
  <c r="F1009" i="7"/>
  <c r="K1008" i="7"/>
  <c r="G1008" i="7"/>
  <c r="L1007" i="7"/>
  <c r="H1007" i="7"/>
  <c r="D1007" i="7"/>
  <c r="C1010" i="7"/>
  <c r="K1006" i="7"/>
  <c r="G1006" i="7"/>
  <c r="L1005" i="7"/>
  <c r="H1005" i="7"/>
  <c r="D1005" i="7"/>
  <c r="D1010" i="7"/>
  <c r="I1009" i="7"/>
  <c r="E1009" i="7"/>
  <c r="J1008" i="7"/>
  <c r="F1008" i="7"/>
  <c r="K1007" i="7"/>
  <c r="G1007" i="7"/>
  <c r="C1013" i="7"/>
  <c r="C1009" i="7"/>
  <c r="J1006" i="7"/>
  <c r="F1006" i="7"/>
  <c r="K1005" i="7"/>
  <c r="G1005" i="7"/>
  <c r="C1006" i="7"/>
  <c r="BJ166" i="4"/>
  <c r="AT171" i="7"/>
  <c r="I960" i="7"/>
  <c r="D963" i="7"/>
  <c r="I966" i="7"/>
  <c r="F961" i="7"/>
  <c r="E964" i="7"/>
  <c r="C961" i="7"/>
  <c r="C966" i="7"/>
  <c r="F965" i="7"/>
  <c r="L960" i="7"/>
  <c r="J963" i="7"/>
  <c r="G961" i="7"/>
  <c r="H962" i="7"/>
  <c r="F964" i="7"/>
  <c r="D966" i="7"/>
  <c r="K967" i="7"/>
  <c r="CT1382" i="3"/>
  <c r="I893" i="7"/>
  <c r="E893" i="7"/>
  <c r="J892" i="7"/>
  <c r="F892" i="7"/>
  <c r="K891" i="7"/>
  <c r="G891" i="7"/>
  <c r="L890" i="7"/>
  <c r="H890" i="7"/>
  <c r="D890" i="7"/>
  <c r="I889" i="7"/>
  <c r="E889" i="7"/>
  <c r="J888" i="7"/>
  <c r="F888" i="7"/>
  <c r="K887" i="7"/>
  <c r="G887" i="7"/>
  <c r="L886" i="7"/>
  <c r="H886" i="7"/>
  <c r="D886" i="7"/>
  <c r="C889" i="7"/>
  <c r="K885" i="7"/>
  <c r="G885" i="7"/>
  <c r="L884" i="7"/>
  <c r="H884" i="7"/>
  <c r="D884" i="7"/>
  <c r="L893" i="7"/>
  <c r="H893" i="7"/>
  <c r="D893" i="7"/>
  <c r="I892" i="7"/>
  <c r="E892" i="7"/>
  <c r="J891" i="7"/>
  <c r="F891" i="7"/>
  <c r="K890" i="7"/>
  <c r="G890" i="7"/>
  <c r="L889" i="7"/>
  <c r="H889" i="7"/>
  <c r="D889" i="7"/>
  <c r="I888" i="7"/>
  <c r="E888" i="7"/>
  <c r="J887" i="7"/>
  <c r="F887" i="7"/>
  <c r="K886" i="7"/>
  <c r="G886" i="7"/>
  <c r="C892" i="7"/>
  <c r="C888" i="7"/>
  <c r="J885" i="7"/>
  <c r="F885" i="7"/>
  <c r="K884" i="7"/>
  <c r="G884" i="7"/>
  <c r="C885" i="7"/>
  <c r="K893" i="7"/>
  <c r="G893" i="7"/>
  <c r="L892" i="7"/>
  <c r="H892" i="7"/>
  <c r="D892" i="7"/>
  <c r="I891" i="7"/>
  <c r="E891" i="7"/>
  <c r="J890" i="7"/>
  <c r="F890" i="7"/>
  <c r="K889" i="7"/>
  <c r="G889" i="7"/>
  <c r="L888" i="7"/>
  <c r="H888" i="7"/>
  <c r="D888" i="7"/>
  <c r="I887" i="7"/>
  <c r="E887" i="7"/>
  <c r="J886" i="7"/>
  <c r="F886" i="7"/>
  <c r="C891" i="7"/>
  <c r="C887" i="7"/>
  <c r="I885" i="7"/>
  <c r="E885" i="7"/>
  <c r="J884" i="7"/>
  <c r="F884" i="7"/>
  <c r="C886" i="7"/>
  <c r="J893" i="7"/>
  <c r="F893" i="7"/>
  <c r="K892" i="7"/>
  <c r="G892" i="7"/>
  <c r="L891" i="7"/>
  <c r="H891" i="7"/>
  <c r="D891" i="7"/>
  <c r="I890" i="7"/>
  <c r="E890" i="7"/>
  <c r="J889" i="7"/>
  <c r="F889" i="7"/>
  <c r="K888" i="7"/>
  <c r="G888" i="7"/>
  <c r="L887" i="7"/>
  <c r="H887" i="7"/>
  <c r="D887" i="7"/>
  <c r="I886" i="7"/>
  <c r="E886" i="7"/>
  <c r="C890" i="7"/>
  <c r="L885" i="7"/>
  <c r="H885" i="7"/>
  <c r="D885" i="7"/>
  <c r="I884" i="7"/>
  <c r="E884" i="7"/>
  <c r="C884" i="7"/>
  <c r="CT1381" i="3"/>
  <c r="CT1153" i="3"/>
  <c r="E613" i="7"/>
  <c r="L614" i="7"/>
  <c r="D616" i="7"/>
  <c r="K617" i="7"/>
  <c r="I619" i="7"/>
  <c r="G621" i="7"/>
  <c r="C615" i="7"/>
  <c r="I614" i="7"/>
  <c r="J615" i="7"/>
  <c r="H617" i="7"/>
  <c r="F619" i="7"/>
  <c r="D621" i="7"/>
  <c r="K622" i="7"/>
  <c r="F614" i="7"/>
  <c r="G615" i="7"/>
  <c r="E617" i="7"/>
  <c r="L618" i="7"/>
  <c r="J620" i="7"/>
  <c r="H622" i="7"/>
  <c r="L613" i="7"/>
  <c r="D615" i="7"/>
  <c r="K616" i="7"/>
  <c r="I618" i="7"/>
  <c r="G620" i="7"/>
  <c r="E622" i="7"/>
  <c r="C704" i="7"/>
  <c r="J704" i="7"/>
  <c r="K705" i="7"/>
  <c r="I707" i="7"/>
  <c r="L703" i="7"/>
  <c r="D705" i="7"/>
  <c r="K706" i="7"/>
  <c r="C703" i="7"/>
  <c r="H704" i="7"/>
  <c r="I705" i="7"/>
  <c r="G707" i="7"/>
  <c r="F703" i="7"/>
  <c r="C706" i="7"/>
  <c r="E706" i="7"/>
  <c r="L707" i="7"/>
  <c r="I709" i="7"/>
  <c r="G711" i="7"/>
  <c r="K708" i="7"/>
  <c r="I710" i="7"/>
  <c r="G712" i="7"/>
  <c r="G709" i="7"/>
  <c r="E711" i="7"/>
  <c r="L712" i="7"/>
  <c r="L709" i="7"/>
  <c r="J711" i="7"/>
  <c r="K652" i="7"/>
  <c r="G652" i="7"/>
  <c r="L651" i="7"/>
  <c r="H651" i="7"/>
  <c r="D651" i="7"/>
  <c r="I650" i="7"/>
  <c r="E650" i="7"/>
  <c r="J649" i="7"/>
  <c r="F649" i="7"/>
  <c r="K648" i="7"/>
  <c r="G648" i="7"/>
  <c r="L647" i="7"/>
  <c r="H647" i="7"/>
  <c r="D647" i="7"/>
  <c r="I646" i="7"/>
  <c r="E646" i="7"/>
  <c r="J645" i="7"/>
  <c r="F645" i="7"/>
  <c r="C650" i="7"/>
  <c r="C646" i="7"/>
  <c r="I644" i="7"/>
  <c r="E644" i="7"/>
  <c r="J643" i="7"/>
  <c r="F643" i="7"/>
  <c r="C645" i="7"/>
  <c r="J652" i="7"/>
  <c r="F652" i="7"/>
  <c r="K651" i="7"/>
  <c r="G651" i="7"/>
  <c r="L650" i="7"/>
  <c r="H650" i="7"/>
  <c r="D650" i="7"/>
  <c r="I649" i="7"/>
  <c r="E649" i="7"/>
  <c r="J648" i="7"/>
  <c r="F648" i="7"/>
  <c r="K647" i="7"/>
  <c r="G647" i="7"/>
  <c r="L646" i="7"/>
  <c r="H646" i="7"/>
  <c r="D646" i="7"/>
  <c r="I645" i="7"/>
  <c r="E645" i="7"/>
  <c r="C649" i="7"/>
  <c r="L644" i="7"/>
  <c r="H644" i="7"/>
  <c r="D644" i="7"/>
  <c r="I643" i="7"/>
  <c r="E643" i="7"/>
  <c r="C643" i="7"/>
  <c r="I652" i="7"/>
  <c r="E652" i="7"/>
  <c r="J651" i="7"/>
  <c r="F651" i="7"/>
  <c r="K650" i="7"/>
  <c r="G650" i="7"/>
  <c r="L649" i="7"/>
  <c r="H649" i="7"/>
  <c r="D649" i="7"/>
  <c r="I648" i="7"/>
  <c r="E648" i="7"/>
  <c r="J647" i="7"/>
  <c r="F647" i="7"/>
  <c r="K646" i="7"/>
  <c r="G646" i="7"/>
  <c r="L645" i="7"/>
  <c r="H645" i="7"/>
  <c r="D645" i="7"/>
  <c r="C648" i="7"/>
  <c r="K644" i="7"/>
  <c r="G644" i="7"/>
  <c r="L643" i="7"/>
  <c r="H643" i="7"/>
  <c r="D643" i="7"/>
  <c r="L652" i="7"/>
  <c r="H652" i="7"/>
  <c r="D652" i="7"/>
  <c r="I651" i="7"/>
  <c r="E651" i="7"/>
  <c r="J650" i="7"/>
  <c r="F650" i="7"/>
  <c r="K649" i="7"/>
  <c r="G649" i="7"/>
  <c r="L648" i="7"/>
  <c r="H648" i="7"/>
  <c r="D648" i="7"/>
  <c r="I647" i="7"/>
  <c r="E647" i="7"/>
  <c r="J646" i="7"/>
  <c r="F646" i="7"/>
  <c r="K645" i="7"/>
  <c r="G645" i="7"/>
  <c r="C651" i="7"/>
  <c r="C647" i="7"/>
  <c r="J644" i="7"/>
  <c r="F644" i="7"/>
  <c r="K643" i="7"/>
  <c r="G643" i="7"/>
  <c r="C644" i="7"/>
  <c r="BD164" i="4"/>
  <c r="AN169" i="7"/>
  <c r="I613" i="7"/>
  <c r="C619" i="7"/>
  <c r="H616" i="7"/>
  <c r="F618" i="7"/>
  <c r="D620" i="7"/>
  <c r="K621" i="7"/>
  <c r="F613" i="7"/>
  <c r="C616" i="7"/>
  <c r="E616" i="7"/>
  <c r="L617" i="7"/>
  <c r="J619" i="7"/>
  <c r="H621" i="7"/>
  <c r="C614" i="7"/>
  <c r="J614" i="7"/>
  <c r="K615" i="7"/>
  <c r="I617" i="7"/>
  <c r="G619" i="7"/>
  <c r="E621" i="7"/>
  <c r="L622" i="7"/>
  <c r="G614" i="7"/>
  <c r="H615" i="7"/>
  <c r="F617" i="7"/>
  <c r="D619" i="7"/>
  <c r="K620" i="7"/>
  <c r="I622" i="7"/>
  <c r="G703" i="7"/>
  <c r="C707" i="7"/>
  <c r="F706" i="7"/>
  <c r="D708" i="7"/>
  <c r="G704" i="7"/>
  <c r="H705" i="7"/>
  <c r="F707" i="7"/>
  <c r="E703" i="7"/>
  <c r="L704" i="7"/>
  <c r="D706" i="7"/>
  <c r="K707" i="7"/>
  <c r="J703" i="7"/>
  <c r="C710" i="7"/>
  <c r="I706" i="7"/>
  <c r="G708" i="7"/>
  <c r="D710" i="7"/>
  <c r="K711" i="7"/>
  <c r="F709" i="7"/>
  <c r="D711" i="7"/>
  <c r="K712" i="7"/>
  <c r="K709" i="7"/>
  <c r="I711" i="7"/>
  <c r="I708" i="7"/>
  <c r="G710" i="7"/>
  <c r="E712" i="7"/>
  <c r="CT1150" i="3"/>
  <c r="BD166" i="4"/>
  <c r="AN171" i="7"/>
  <c r="D614" i="7"/>
  <c r="E615" i="7"/>
  <c r="L616" i="7"/>
  <c r="J618" i="7"/>
  <c r="H620" i="7"/>
  <c r="F622" i="7"/>
  <c r="J613" i="7"/>
  <c r="C620" i="7"/>
  <c r="I616" i="7"/>
  <c r="G618" i="7"/>
  <c r="E620" i="7"/>
  <c r="L621" i="7"/>
  <c r="G613" i="7"/>
  <c r="C617" i="7"/>
  <c r="F616" i="7"/>
  <c r="D618" i="7"/>
  <c r="K619" i="7"/>
  <c r="I621" i="7"/>
  <c r="D613" i="7"/>
  <c r="K614" i="7"/>
  <c r="L615" i="7"/>
  <c r="J617" i="7"/>
  <c r="H619" i="7"/>
  <c r="F621" i="7"/>
  <c r="K703" i="7"/>
  <c r="C711" i="7"/>
  <c r="J706" i="7"/>
  <c r="D703" i="7"/>
  <c r="K704" i="7"/>
  <c r="L705" i="7"/>
  <c r="J707" i="7"/>
  <c r="I703" i="7"/>
  <c r="C709" i="7"/>
  <c r="H706" i="7"/>
  <c r="F708" i="7"/>
  <c r="E704" i="7"/>
  <c r="F705" i="7"/>
  <c r="D707" i="7"/>
  <c r="J708" i="7"/>
  <c r="H710" i="7"/>
  <c r="F712" i="7"/>
  <c r="J709" i="7"/>
  <c r="H711" i="7"/>
  <c r="H708" i="7"/>
  <c r="F710" i="7"/>
  <c r="D712" i="7"/>
  <c r="D709" i="7"/>
  <c r="K710" i="7"/>
  <c r="I712" i="7"/>
  <c r="I682" i="7"/>
  <c r="E682" i="7"/>
  <c r="J681" i="7"/>
  <c r="F681" i="7"/>
  <c r="K680" i="7"/>
  <c r="G680" i="7"/>
  <c r="L679" i="7"/>
  <c r="H679" i="7"/>
  <c r="D679" i="7"/>
  <c r="I678" i="7"/>
  <c r="E678" i="7"/>
  <c r="J677" i="7"/>
  <c r="F677" i="7"/>
  <c r="K676" i="7"/>
  <c r="G676" i="7"/>
  <c r="L675" i="7"/>
  <c r="H675" i="7"/>
  <c r="D675" i="7"/>
  <c r="C678" i="7"/>
  <c r="K674" i="7"/>
  <c r="G674" i="7"/>
  <c r="L673" i="7"/>
  <c r="H673" i="7"/>
  <c r="D673" i="7"/>
  <c r="L682" i="7"/>
  <c r="H682" i="7"/>
  <c r="D682" i="7"/>
  <c r="I681" i="7"/>
  <c r="E681" i="7"/>
  <c r="J680" i="7"/>
  <c r="F680" i="7"/>
  <c r="K679" i="7"/>
  <c r="G679" i="7"/>
  <c r="L678" i="7"/>
  <c r="H678" i="7"/>
  <c r="D678" i="7"/>
  <c r="I677" i="7"/>
  <c r="E677" i="7"/>
  <c r="J676" i="7"/>
  <c r="F676" i="7"/>
  <c r="K675" i="7"/>
  <c r="G675" i="7"/>
  <c r="C681" i="7"/>
  <c r="C677" i="7"/>
  <c r="J674" i="7"/>
  <c r="F674" i="7"/>
  <c r="K673" i="7"/>
  <c r="G673" i="7"/>
  <c r="C674" i="7"/>
  <c r="K682" i="7"/>
  <c r="G682" i="7"/>
  <c r="L681" i="7"/>
  <c r="H681" i="7"/>
  <c r="D681" i="7"/>
  <c r="I680" i="7"/>
  <c r="E680" i="7"/>
  <c r="J679" i="7"/>
  <c r="F679" i="7"/>
  <c r="K678" i="7"/>
  <c r="G678" i="7"/>
  <c r="L677" i="7"/>
  <c r="H677" i="7"/>
  <c r="D677" i="7"/>
  <c r="I676" i="7"/>
  <c r="E676" i="7"/>
  <c r="J675" i="7"/>
  <c r="F675" i="7"/>
  <c r="C680" i="7"/>
  <c r="C676" i="7"/>
  <c r="I674" i="7"/>
  <c r="E674" i="7"/>
  <c r="J673" i="7"/>
  <c r="F673" i="7"/>
  <c r="C675" i="7"/>
  <c r="J682" i="7"/>
  <c r="F682" i="7"/>
  <c r="K681" i="7"/>
  <c r="G681" i="7"/>
  <c r="L680" i="7"/>
  <c r="H680" i="7"/>
  <c r="D680" i="7"/>
  <c r="I679" i="7"/>
  <c r="E679" i="7"/>
  <c r="J678" i="7"/>
  <c r="F678" i="7"/>
  <c r="K677" i="7"/>
  <c r="G677" i="7"/>
  <c r="L676" i="7"/>
  <c r="H676" i="7"/>
  <c r="D676" i="7"/>
  <c r="I675" i="7"/>
  <c r="E675" i="7"/>
  <c r="C679" i="7"/>
  <c r="L674" i="7"/>
  <c r="H674" i="7"/>
  <c r="D674" i="7"/>
  <c r="I673" i="7"/>
  <c r="E673" i="7"/>
  <c r="C673" i="7"/>
  <c r="C613" i="7"/>
  <c r="H614" i="7"/>
  <c r="I615" i="7"/>
  <c r="G617" i="7"/>
  <c r="E619" i="7"/>
  <c r="L620" i="7"/>
  <c r="J622" i="7"/>
  <c r="E614" i="7"/>
  <c r="F615" i="7"/>
  <c r="D617" i="7"/>
  <c r="K618" i="7"/>
  <c r="I620" i="7"/>
  <c r="G622" i="7"/>
  <c r="K613" i="7"/>
  <c r="C621" i="7"/>
  <c r="J616" i="7"/>
  <c r="H618" i="7"/>
  <c r="F620" i="7"/>
  <c r="D622" i="7"/>
  <c r="H613" i="7"/>
  <c r="C618" i="7"/>
  <c r="G616" i="7"/>
  <c r="E618" i="7"/>
  <c r="L619" i="7"/>
  <c r="F704" i="7"/>
  <c r="G705" i="7"/>
  <c r="E707" i="7"/>
  <c r="H703" i="7"/>
  <c r="C708" i="7"/>
  <c r="G706" i="7"/>
  <c r="E708" i="7"/>
  <c r="D704" i="7"/>
  <c r="E705" i="7"/>
  <c r="L706" i="7"/>
  <c r="C705" i="7"/>
  <c r="I704" i="7"/>
  <c r="J705" i="7"/>
  <c r="H707" i="7"/>
  <c r="E709" i="7"/>
  <c r="L710" i="7"/>
  <c r="J712" i="7"/>
  <c r="E710" i="7"/>
  <c r="L711" i="7"/>
  <c r="L708" i="7"/>
  <c r="J710" i="7"/>
  <c r="H712" i="7"/>
  <c r="H709" i="7"/>
  <c r="BA165" i="4"/>
  <c r="AK170" i="7"/>
  <c r="I526" i="7"/>
  <c r="J522" i="7"/>
  <c r="E529" i="7"/>
  <c r="J525" i="7"/>
  <c r="C524" i="7"/>
  <c r="F528" i="7"/>
  <c r="E523" i="7"/>
  <c r="D526" i="7"/>
  <c r="I529" i="7"/>
  <c r="F523" i="7"/>
  <c r="E526" i="7"/>
  <c r="J529" i="7"/>
  <c r="H522" i="7"/>
  <c r="C527" i="7"/>
  <c r="G525" i="7"/>
  <c r="E527" i="7"/>
  <c r="L528" i="7"/>
  <c r="J530" i="7"/>
  <c r="E522" i="7"/>
  <c r="L523" i="7"/>
  <c r="D525" i="7"/>
  <c r="K526" i="7"/>
  <c r="I528" i="7"/>
  <c r="G530" i="7"/>
  <c r="F462" i="7"/>
  <c r="C465" i="7"/>
  <c r="E465" i="7"/>
  <c r="L467" i="7"/>
  <c r="H471" i="7"/>
  <c r="F463" i="7"/>
  <c r="G464" i="7"/>
  <c r="F466" i="7"/>
  <c r="K469" i="7"/>
  <c r="H462" i="7"/>
  <c r="C467" i="7"/>
  <c r="G465" i="7"/>
  <c r="G468" i="7"/>
  <c r="L471" i="7"/>
  <c r="D463" i="7"/>
  <c r="E464" i="7"/>
  <c r="L465" i="7"/>
  <c r="G469" i="7"/>
  <c r="K466" i="7"/>
  <c r="I468" i="7"/>
  <c r="G470" i="7"/>
  <c r="D466" i="7"/>
  <c r="K467" i="7"/>
  <c r="I469" i="7"/>
  <c r="G471" i="7"/>
  <c r="J501" i="7"/>
  <c r="F501" i="7"/>
  <c r="K500" i="7"/>
  <c r="G500" i="7"/>
  <c r="L499" i="7"/>
  <c r="H499" i="7"/>
  <c r="D499" i="7"/>
  <c r="I498" i="7"/>
  <c r="E498" i="7"/>
  <c r="J497" i="7"/>
  <c r="F497" i="7"/>
  <c r="K496" i="7"/>
  <c r="G496" i="7"/>
  <c r="L495" i="7"/>
  <c r="H495" i="7"/>
  <c r="D495" i="7"/>
  <c r="I501" i="7"/>
  <c r="E501" i="7"/>
  <c r="J500" i="7"/>
  <c r="F500" i="7"/>
  <c r="K499" i="7"/>
  <c r="G499" i="7"/>
  <c r="L498" i="7"/>
  <c r="H498" i="7"/>
  <c r="D498" i="7"/>
  <c r="I497" i="7"/>
  <c r="E497" i="7"/>
  <c r="J496" i="7"/>
  <c r="F496" i="7"/>
  <c r="K495" i="7"/>
  <c r="G495" i="7"/>
  <c r="L494" i="7"/>
  <c r="H494" i="7"/>
  <c r="D494" i="7"/>
  <c r="G501" i="7"/>
  <c r="H500" i="7"/>
  <c r="I499" i="7"/>
  <c r="J498" i="7"/>
  <c r="K497" i="7"/>
  <c r="L496" i="7"/>
  <c r="D496" i="7"/>
  <c r="E495" i="7"/>
  <c r="G494" i="7"/>
  <c r="C499" i="7"/>
  <c r="C495" i="7"/>
  <c r="I493" i="7"/>
  <c r="E493" i="7"/>
  <c r="J492" i="7"/>
  <c r="F492" i="7"/>
  <c r="C494" i="7"/>
  <c r="L501" i="7"/>
  <c r="D501" i="7"/>
  <c r="E500" i="7"/>
  <c r="F499" i="7"/>
  <c r="G498" i="7"/>
  <c r="H497" i="7"/>
  <c r="I496" i="7"/>
  <c r="J495" i="7"/>
  <c r="K494" i="7"/>
  <c r="F494" i="7"/>
  <c r="C498" i="7"/>
  <c r="L493" i="7"/>
  <c r="H493" i="7"/>
  <c r="D493" i="7"/>
  <c r="I492" i="7"/>
  <c r="E492" i="7"/>
  <c r="C492" i="7"/>
  <c r="K501" i="7"/>
  <c r="L500" i="7"/>
  <c r="D500" i="7"/>
  <c r="E499" i="7"/>
  <c r="F498" i="7"/>
  <c r="G497" i="7"/>
  <c r="H496" i="7"/>
  <c r="I495" i="7"/>
  <c r="J494" i="7"/>
  <c r="E494" i="7"/>
  <c r="C497" i="7"/>
  <c r="K493" i="7"/>
  <c r="G493" i="7"/>
  <c r="L492" i="7"/>
  <c r="H492" i="7"/>
  <c r="D492" i="7"/>
  <c r="H501" i="7"/>
  <c r="I500" i="7"/>
  <c r="J499" i="7"/>
  <c r="K498" i="7"/>
  <c r="L497" i="7"/>
  <c r="D497" i="7"/>
  <c r="E496" i="7"/>
  <c r="F495" i="7"/>
  <c r="I494" i="7"/>
  <c r="C500" i="7"/>
  <c r="C496" i="7"/>
  <c r="J493" i="7"/>
  <c r="F493" i="7"/>
  <c r="K492" i="7"/>
  <c r="G492" i="7"/>
  <c r="C493" i="7"/>
  <c r="L516" i="7"/>
  <c r="K516" i="7"/>
  <c r="G516" i="7"/>
  <c r="L515" i="7"/>
  <c r="H515" i="7"/>
  <c r="D515" i="7"/>
  <c r="I514" i="7"/>
  <c r="E514" i="7"/>
  <c r="J513" i="7"/>
  <c r="F513" i="7"/>
  <c r="K512" i="7"/>
  <c r="G512" i="7"/>
  <c r="L511" i="7"/>
  <c r="H511" i="7"/>
  <c r="D511" i="7"/>
  <c r="I510" i="7"/>
  <c r="E510" i="7"/>
  <c r="J509" i="7"/>
  <c r="F509" i="7"/>
  <c r="C514" i="7"/>
  <c r="C510" i="7"/>
  <c r="I508" i="7"/>
  <c r="E508" i="7"/>
  <c r="J507" i="7"/>
  <c r="F507" i="7"/>
  <c r="C509" i="7"/>
  <c r="J516" i="7"/>
  <c r="F516" i="7"/>
  <c r="K515" i="7"/>
  <c r="G515" i="7"/>
  <c r="L514" i="7"/>
  <c r="H514" i="7"/>
  <c r="D514" i="7"/>
  <c r="I513" i="7"/>
  <c r="E513" i="7"/>
  <c r="J512" i="7"/>
  <c r="F512" i="7"/>
  <c r="K511" i="7"/>
  <c r="G511" i="7"/>
  <c r="L510" i="7"/>
  <c r="H510" i="7"/>
  <c r="D510" i="7"/>
  <c r="I509" i="7"/>
  <c r="E509" i="7"/>
  <c r="C513" i="7"/>
  <c r="L508" i="7"/>
  <c r="H508" i="7"/>
  <c r="D508" i="7"/>
  <c r="I507" i="7"/>
  <c r="E507" i="7"/>
  <c r="C507" i="7"/>
  <c r="D516" i="7"/>
  <c r="E515" i="7"/>
  <c r="F514" i="7"/>
  <c r="G513" i="7"/>
  <c r="H512" i="7"/>
  <c r="I511" i="7"/>
  <c r="J510" i="7"/>
  <c r="K509" i="7"/>
  <c r="C515" i="7"/>
  <c r="J508" i="7"/>
  <c r="K507" i="7"/>
  <c r="C508" i="7"/>
  <c r="I516" i="7"/>
  <c r="J515" i="7"/>
  <c r="K514" i="7"/>
  <c r="L513" i="7"/>
  <c r="D513" i="7"/>
  <c r="E512" i="7"/>
  <c r="F511" i="7"/>
  <c r="G510" i="7"/>
  <c r="H509" i="7"/>
  <c r="C512" i="7"/>
  <c r="G508" i="7"/>
  <c r="H507" i="7"/>
  <c r="H516" i="7"/>
  <c r="I515" i="7"/>
  <c r="J514" i="7"/>
  <c r="K513" i="7"/>
  <c r="L512" i="7"/>
  <c r="D512" i="7"/>
  <c r="E511" i="7"/>
  <c r="F510" i="7"/>
  <c r="G509" i="7"/>
  <c r="C511" i="7"/>
  <c r="F508" i="7"/>
  <c r="G507" i="7"/>
  <c r="E516" i="7"/>
  <c r="F515" i="7"/>
  <c r="G514" i="7"/>
  <c r="H513" i="7"/>
  <c r="I512" i="7"/>
  <c r="J511" i="7"/>
  <c r="K510" i="7"/>
  <c r="L509" i="7"/>
  <c r="D509" i="7"/>
  <c r="K508" i="7"/>
  <c r="L507" i="7"/>
  <c r="D507" i="7"/>
  <c r="C523" i="7"/>
  <c r="G528" i="7"/>
  <c r="C529" i="7"/>
  <c r="L530" i="7"/>
  <c r="H527" i="7"/>
  <c r="I523" i="7"/>
  <c r="D530" i="7"/>
  <c r="C525" i="7"/>
  <c r="L526" i="7"/>
  <c r="H530" i="7"/>
  <c r="C526" i="7"/>
  <c r="D527" i="7"/>
  <c r="I530" i="7"/>
  <c r="L522" i="7"/>
  <c r="D524" i="7"/>
  <c r="K525" i="7"/>
  <c r="I527" i="7"/>
  <c r="G529" i="7"/>
  <c r="E531" i="7"/>
  <c r="I522" i="7"/>
  <c r="C528" i="7"/>
  <c r="H525" i="7"/>
  <c r="F527" i="7"/>
  <c r="D529" i="7"/>
  <c r="K530" i="7"/>
  <c r="J462" i="7"/>
  <c r="C469" i="7"/>
  <c r="I465" i="7"/>
  <c r="K468" i="7"/>
  <c r="C463" i="7"/>
  <c r="J463" i="7"/>
  <c r="K464" i="7"/>
  <c r="E467" i="7"/>
  <c r="J470" i="7"/>
  <c r="L462" i="7"/>
  <c r="D464" i="7"/>
  <c r="K465" i="7"/>
  <c r="F469" i="7"/>
  <c r="C462" i="7"/>
  <c r="H463" i="7"/>
  <c r="I464" i="7"/>
  <c r="J466" i="7"/>
  <c r="F470" i="7"/>
  <c r="F467" i="7"/>
  <c r="D469" i="7"/>
  <c r="K470" i="7"/>
  <c r="H466" i="7"/>
  <c r="F468" i="7"/>
  <c r="D470" i="7"/>
  <c r="K471" i="7"/>
  <c r="BA164" i="4"/>
  <c r="AK169" i="7"/>
  <c r="J523" i="7"/>
  <c r="E530" i="7"/>
  <c r="I525" i="7"/>
  <c r="K522" i="7"/>
  <c r="F529" i="7"/>
  <c r="J524" i="7"/>
  <c r="K531" i="7"/>
  <c r="F524" i="7"/>
  <c r="K527" i="7"/>
  <c r="G531" i="7"/>
  <c r="G524" i="7"/>
  <c r="L527" i="7"/>
  <c r="H531" i="7"/>
  <c r="G523" i="7"/>
  <c r="H524" i="7"/>
  <c r="F526" i="7"/>
  <c r="D528" i="7"/>
  <c r="K529" i="7"/>
  <c r="I531" i="7"/>
  <c r="D523" i="7"/>
  <c r="E524" i="7"/>
  <c r="L525" i="7"/>
  <c r="J527" i="7"/>
  <c r="H529" i="7"/>
  <c r="F531" i="7"/>
  <c r="E463" i="7"/>
  <c r="F464" i="7"/>
  <c r="E466" i="7"/>
  <c r="J469" i="7"/>
  <c r="G462" i="7"/>
  <c r="C466" i="7"/>
  <c r="F465" i="7"/>
  <c r="D468" i="7"/>
  <c r="I471" i="7"/>
  <c r="G463" i="7"/>
  <c r="H464" i="7"/>
  <c r="I466" i="7"/>
  <c r="E470" i="7"/>
  <c r="E462" i="7"/>
  <c r="L463" i="7"/>
  <c r="D465" i="7"/>
  <c r="I467" i="7"/>
  <c r="E471" i="7"/>
  <c r="J467" i="7"/>
  <c r="H469" i="7"/>
  <c r="F471" i="7"/>
  <c r="L466" i="7"/>
  <c r="J468" i="7"/>
  <c r="H470" i="7"/>
  <c r="CT923" i="3"/>
  <c r="CT922" i="3"/>
  <c r="I591" i="7"/>
  <c r="E591" i="7"/>
  <c r="J590" i="7"/>
  <c r="F590" i="7"/>
  <c r="K589" i="7"/>
  <c r="G589" i="7"/>
  <c r="L588" i="7"/>
  <c r="H588" i="7"/>
  <c r="D588" i="7"/>
  <c r="I587" i="7"/>
  <c r="E587" i="7"/>
  <c r="J586" i="7"/>
  <c r="F586" i="7"/>
  <c r="K585" i="7"/>
  <c r="G585" i="7"/>
  <c r="L584" i="7"/>
  <c r="H584" i="7"/>
  <c r="D584" i="7"/>
  <c r="C587" i="7"/>
  <c r="K583" i="7"/>
  <c r="G583" i="7"/>
  <c r="L582" i="7"/>
  <c r="H582" i="7"/>
  <c r="D582" i="7"/>
  <c r="L591" i="7"/>
  <c r="H591" i="7"/>
  <c r="D591" i="7"/>
  <c r="I590" i="7"/>
  <c r="E590" i="7"/>
  <c r="J589" i="7"/>
  <c r="F589" i="7"/>
  <c r="K588" i="7"/>
  <c r="G588" i="7"/>
  <c r="L587" i="7"/>
  <c r="H587" i="7"/>
  <c r="D587" i="7"/>
  <c r="I586" i="7"/>
  <c r="E586" i="7"/>
  <c r="J585" i="7"/>
  <c r="F585" i="7"/>
  <c r="K584" i="7"/>
  <c r="G584" i="7"/>
  <c r="C590" i="7"/>
  <c r="C586" i="7"/>
  <c r="J583" i="7"/>
  <c r="F583" i="7"/>
  <c r="K582" i="7"/>
  <c r="G582" i="7"/>
  <c r="C583" i="7"/>
  <c r="K591" i="7"/>
  <c r="G591" i="7"/>
  <c r="L590" i="7"/>
  <c r="H590" i="7"/>
  <c r="D590" i="7"/>
  <c r="I589" i="7"/>
  <c r="E589" i="7"/>
  <c r="J588" i="7"/>
  <c r="F588" i="7"/>
  <c r="K587" i="7"/>
  <c r="G587" i="7"/>
  <c r="L586" i="7"/>
  <c r="H586" i="7"/>
  <c r="D586" i="7"/>
  <c r="I585" i="7"/>
  <c r="E585" i="7"/>
  <c r="J584" i="7"/>
  <c r="F584" i="7"/>
  <c r="C589" i="7"/>
  <c r="C585" i="7"/>
  <c r="I583" i="7"/>
  <c r="E583" i="7"/>
  <c r="J582" i="7"/>
  <c r="F582" i="7"/>
  <c r="C584" i="7"/>
  <c r="F591" i="7"/>
  <c r="H589" i="7"/>
  <c r="J587" i="7"/>
  <c r="L585" i="7"/>
  <c r="E584" i="7"/>
  <c r="D583" i="7"/>
  <c r="K590" i="7"/>
  <c r="D589" i="7"/>
  <c r="F587" i="7"/>
  <c r="H585" i="7"/>
  <c r="C588" i="7"/>
  <c r="I582" i="7"/>
  <c r="G590" i="7"/>
  <c r="K586" i="7"/>
  <c r="L583" i="7"/>
  <c r="L589" i="7"/>
  <c r="G586" i="7"/>
  <c r="H583" i="7"/>
  <c r="I588" i="7"/>
  <c r="D585" i="7"/>
  <c r="E582" i="7"/>
  <c r="C582" i="7"/>
  <c r="J591" i="7"/>
  <c r="E588" i="7"/>
  <c r="I584" i="7"/>
  <c r="K524" i="7"/>
  <c r="L531" i="7"/>
  <c r="G527" i="7"/>
  <c r="C530" i="7"/>
  <c r="D531" i="7"/>
  <c r="H526" i="7"/>
  <c r="F522" i="7"/>
  <c r="E525" i="7"/>
  <c r="J528" i="7"/>
  <c r="G522" i="7"/>
  <c r="F525" i="7"/>
  <c r="K528" i="7"/>
  <c r="D522" i="7"/>
  <c r="K523" i="7"/>
  <c r="L524" i="7"/>
  <c r="J526" i="7"/>
  <c r="H528" i="7"/>
  <c r="F530" i="7"/>
  <c r="C522" i="7"/>
  <c r="H523" i="7"/>
  <c r="I524" i="7"/>
  <c r="G526" i="7"/>
  <c r="E528" i="7"/>
  <c r="L529" i="7"/>
  <c r="C464" i="7"/>
  <c r="I463" i="7"/>
  <c r="J464" i="7"/>
  <c r="D467" i="7"/>
  <c r="I470" i="7"/>
  <c r="K462" i="7"/>
  <c r="C470" i="7"/>
  <c r="J465" i="7"/>
  <c r="L468" i="7"/>
  <c r="D462" i="7"/>
  <c r="K463" i="7"/>
  <c r="L464" i="7"/>
  <c r="H467" i="7"/>
  <c r="D471" i="7"/>
  <c r="I462" i="7"/>
  <c r="C468" i="7"/>
  <c r="H465" i="7"/>
  <c r="H468" i="7"/>
  <c r="G466" i="7"/>
  <c r="E468" i="7"/>
  <c r="L469" i="7"/>
  <c r="J471" i="7"/>
  <c r="G467" i="7"/>
  <c r="E469" i="7"/>
  <c r="J350" i="7"/>
  <c r="F350" i="7"/>
  <c r="K349" i="7"/>
  <c r="G349" i="7"/>
  <c r="L348" i="7"/>
  <c r="H348" i="7"/>
  <c r="D348" i="7"/>
  <c r="I347" i="7"/>
  <c r="E347" i="7"/>
  <c r="J346" i="7"/>
  <c r="F346" i="7"/>
  <c r="K345" i="7"/>
  <c r="G345" i="7"/>
  <c r="L344" i="7"/>
  <c r="H344" i="7"/>
  <c r="D344" i="7"/>
  <c r="I343" i="7"/>
  <c r="E343" i="7"/>
  <c r="C347" i="7"/>
  <c r="L342" i="7"/>
  <c r="H342" i="7"/>
  <c r="D342" i="7"/>
  <c r="I341" i="7"/>
  <c r="E341" i="7"/>
  <c r="C341" i="7"/>
  <c r="I350" i="7"/>
  <c r="E350" i="7"/>
  <c r="J349" i="7"/>
  <c r="F349" i="7"/>
  <c r="K348" i="7"/>
  <c r="G348" i="7"/>
  <c r="L347" i="7"/>
  <c r="H347" i="7"/>
  <c r="D347" i="7"/>
  <c r="I346" i="7"/>
  <c r="E346" i="7"/>
  <c r="J345" i="7"/>
  <c r="F345" i="7"/>
  <c r="K344" i="7"/>
  <c r="G344" i="7"/>
  <c r="L343" i="7"/>
  <c r="H343" i="7"/>
  <c r="D343" i="7"/>
  <c r="C346" i="7"/>
  <c r="K342" i="7"/>
  <c r="G342" i="7"/>
  <c r="L341" i="7"/>
  <c r="H341" i="7"/>
  <c r="D341" i="7"/>
  <c r="L350" i="7"/>
  <c r="H350" i="7"/>
  <c r="D350" i="7"/>
  <c r="I349" i="7"/>
  <c r="E349" i="7"/>
  <c r="J348" i="7"/>
  <c r="F348" i="7"/>
  <c r="K347" i="7"/>
  <c r="G347" i="7"/>
  <c r="L346" i="7"/>
  <c r="H346" i="7"/>
  <c r="D346" i="7"/>
  <c r="I345" i="7"/>
  <c r="E345" i="7"/>
  <c r="J344" i="7"/>
  <c r="F344" i="7"/>
  <c r="K343" i="7"/>
  <c r="G343" i="7"/>
  <c r="C349" i="7"/>
  <c r="C345" i="7"/>
  <c r="J342" i="7"/>
  <c r="F342" i="7"/>
  <c r="K341" i="7"/>
  <c r="G341" i="7"/>
  <c r="C342" i="7"/>
  <c r="K350" i="7"/>
  <c r="G350" i="7"/>
  <c r="L349" i="7"/>
  <c r="H349" i="7"/>
  <c r="D349" i="7"/>
  <c r="I348" i="7"/>
  <c r="E348" i="7"/>
  <c r="J347" i="7"/>
  <c r="F347" i="7"/>
  <c r="K346" i="7"/>
  <c r="G346" i="7"/>
  <c r="L345" i="7"/>
  <c r="H345" i="7"/>
  <c r="D345" i="7"/>
  <c r="I344" i="7"/>
  <c r="E344" i="7"/>
  <c r="J343" i="7"/>
  <c r="F343" i="7"/>
  <c r="C348" i="7"/>
  <c r="C344" i="7"/>
  <c r="I342" i="7"/>
  <c r="E342" i="7"/>
  <c r="J341" i="7"/>
  <c r="F341" i="7"/>
  <c r="C343" i="7"/>
  <c r="I401" i="7"/>
  <c r="C407" i="7"/>
  <c r="H404" i="7"/>
  <c r="C403" i="7"/>
  <c r="I402" i="7"/>
  <c r="J403" i="7"/>
  <c r="H405" i="7"/>
  <c r="K401" i="7"/>
  <c r="C409" i="7"/>
  <c r="J404" i="7"/>
  <c r="D401" i="7"/>
  <c r="K402" i="7"/>
  <c r="L403" i="7"/>
  <c r="J405" i="7"/>
  <c r="E407" i="7"/>
  <c r="L408" i="7"/>
  <c r="J410" i="7"/>
  <c r="J407" i="7"/>
  <c r="H409" i="7"/>
  <c r="H406" i="7"/>
  <c r="F408" i="7"/>
  <c r="D410" i="7"/>
  <c r="D407" i="7"/>
  <c r="K408" i="7"/>
  <c r="I410" i="7"/>
  <c r="D402" i="7"/>
  <c r="E403" i="7"/>
  <c r="L404" i="7"/>
  <c r="F401" i="7"/>
  <c r="C404" i="7"/>
  <c r="E404" i="7"/>
  <c r="L405" i="7"/>
  <c r="F402" i="7"/>
  <c r="G403" i="7"/>
  <c r="E405" i="7"/>
  <c r="H401" i="7"/>
  <c r="C406" i="7"/>
  <c r="G404" i="7"/>
  <c r="E406" i="7"/>
  <c r="I407" i="7"/>
  <c r="G409" i="7"/>
  <c r="G406" i="7"/>
  <c r="E408" i="7"/>
  <c r="L409" i="7"/>
  <c r="L406" i="7"/>
  <c r="J408" i="7"/>
  <c r="H410" i="7"/>
  <c r="H407" i="7"/>
  <c r="F409" i="7"/>
  <c r="CT694" i="3"/>
  <c r="K380" i="7"/>
  <c r="G380" i="7"/>
  <c r="L379" i="7"/>
  <c r="H379" i="7"/>
  <c r="D379" i="7"/>
  <c r="I378" i="7"/>
  <c r="E378" i="7"/>
  <c r="J377" i="7"/>
  <c r="F377" i="7"/>
  <c r="K376" i="7"/>
  <c r="G376" i="7"/>
  <c r="L375" i="7"/>
  <c r="H375" i="7"/>
  <c r="D375" i="7"/>
  <c r="I374" i="7"/>
  <c r="E374" i="7"/>
  <c r="J373" i="7"/>
  <c r="F373" i="7"/>
  <c r="C378" i="7"/>
  <c r="C374" i="7"/>
  <c r="I372" i="7"/>
  <c r="J380" i="7"/>
  <c r="F380" i="7"/>
  <c r="K379" i="7"/>
  <c r="G379" i="7"/>
  <c r="L378" i="7"/>
  <c r="H378" i="7"/>
  <c r="D378" i="7"/>
  <c r="I377" i="7"/>
  <c r="E377" i="7"/>
  <c r="J376" i="7"/>
  <c r="F376" i="7"/>
  <c r="K375" i="7"/>
  <c r="G375" i="7"/>
  <c r="L374" i="7"/>
  <c r="H374" i="7"/>
  <c r="D374" i="7"/>
  <c r="I373" i="7"/>
  <c r="E373" i="7"/>
  <c r="C377" i="7"/>
  <c r="L372" i="7"/>
  <c r="H372" i="7"/>
  <c r="D372" i="7"/>
  <c r="I371" i="7"/>
  <c r="E371" i="7"/>
  <c r="C371" i="7"/>
  <c r="I380" i="7"/>
  <c r="E380" i="7"/>
  <c r="J379" i="7"/>
  <c r="F379" i="7"/>
  <c r="K378" i="7"/>
  <c r="G378" i="7"/>
  <c r="L377" i="7"/>
  <c r="H377" i="7"/>
  <c r="D377" i="7"/>
  <c r="I376" i="7"/>
  <c r="E376" i="7"/>
  <c r="J375" i="7"/>
  <c r="F375" i="7"/>
  <c r="K374" i="7"/>
  <c r="G374" i="7"/>
  <c r="L373" i="7"/>
  <c r="H373" i="7"/>
  <c r="D373" i="7"/>
  <c r="C376" i="7"/>
  <c r="K372" i="7"/>
  <c r="G372" i="7"/>
  <c r="L380" i="7"/>
  <c r="H380" i="7"/>
  <c r="D380" i="7"/>
  <c r="I379" i="7"/>
  <c r="E379" i="7"/>
  <c r="J378" i="7"/>
  <c r="F378" i="7"/>
  <c r="K377" i="7"/>
  <c r="G377" i="7"/>
  <c r="L376" i="7"/>
  <c r="H376" i="7"/>
  <c r="D376" i="7"/>
  <c r="I375" i="7"/>
  <c r="E375" i="7"/>
  <c r="J374" i="7"/>
  <c r="F374" i="7"/>
  <c r="K373" i="7"/>
  <c r="G373" i="7"/>
  <c r="C379" i="7"/>
  <c r="C375" i="7"/>
  <c r="J372" i="7"/>
  <c r="F372" i="7"/>
  <c r="K371" i="7"/>
  <c r="G371" i="7"/>
  <c r="C372" i="7"/>
  <c r="E372" i="7"/>
  <c r="F371" i="7"/>
  <c r="L371" i="7"/>
  <c r="D371" i="7"/>
  <c r="J371" i="7"/>
  <c r="C373" i="7"/>
  <c r="H371" i="7"/>
  <c r="C401" i="7"/>
  <c r="H402" i="7"/>
  <c r="I403" i="7"/>
  <c r="G405" i="7"/>
  <c r="J401" i="7"/>
  <c r="C408" i="7"/>
  <c r="I404" i="7"/>
  <c r="C402" i="7"/>
  <c r="J402" i="7"/>
  <c r="K403" i="7"/>
  <c r="I405" i="7"/>
  <c r="L401" i="7"/>
  <c r="D403" i="7"/>
  <c r="K404" i="7"/>
  <c r="F406" i="7"/>
  <c r="D408" i="7"/>
  <c r="K409" i="7"/>
  <c r="K406" i="7"/>
  <c r="I408" i="7"/>
  <c r="G410" i="7"/>
  <c r="G407" i="7"/>
  <c r="E409" i="7"/>
  <c r="L410" i="7"/>
  <c r="L407" i="7"/>
  <c r="J409" i="7"/>
  <c r="K440" i="7"/>
  <c r="G440" i="7"/>
  <c r="L439" i="7"/>
  <c r="H439" i="7"/>
  <c r="D439" i="7"/>
  <c r="I438" i="7"/>
  <c r="E438" i="7"/>
  <c r="J437" i="7"/>
  <c r="F437" i="7"/>
  <c r="K436" i="7"/>
  <c r="G436" i="7"/>
  <c r="L435" i="7"/>
  <c r="H435" i="7"/>
  <c r="D435" i="7"/>
  <c r="I434" i="7"/>
  <c r="E434" i="7"/>
  <c r="J433" i="7"/>
  <c r="F433" i="7"/>
  <c r="C438" i="7"/>
  <c r="C434" i="7"/>
  <c r="I432" i="7"/>
  <c r="E432" i="7"/>
  <c r="J431" i="7"/>
  <c r="F431" i="7"/>
  <c r="C433" i="7"/>
  <c r="J440" i="7"/>
  <c r="F440" i="7"/>
  <c r="K439" i="7"/>
  <c r="G439" i="7"/>
  <c r="L438" i="7"/>
  <c r="H438" i="7"/>
  <c r="D438" i="7"/>
  <c r="I437" i="7"/>
  <c r="E437" i="7"/>
  <c r="J436" i="7"/>
  <c r="F436" i="7"/>
  <c r="K435" i="7"/>
  <c r="G435" i="7"/>
  <c r="L434" i="7"/>
  <c r="H434" i="7"/>
  <c r="D434" i="7"/>
  <c r="I433" i="7"/>
  <c r="E433" i="7"/>
  <c r="C437" i="7"/>
  <c r="L432" i="7"/>
  <c r="H432" i="7"/>
  <c r="D432" i="7"/>
  <c r="I431" i="7"/>
  <c r="E431" i="7"/>
  <c r="C431" i="7"/>
  <c r="I440" i="7"/>
  <c r="E440" i="7"/>
  <c r="J439" i="7"/>
  <c r="F439" i="7"/>
  <c r="K438" i="7"/>
  <c r="G438" i="7"/>
  <c r="L437" i="7"/>
  <c r="H437" i="7"/>
  <c r="D437" i="7"/>
  <c r="I436" i="7"/>
  <c r="E436" i="7"/>
  <c r="J435" i="7"/>
  <c r="F435" i="7"/>
  <c r="K434" i="7"/>
  <c r="G434" i="7"/>
  <c r="L433" i="7"/>
  <c r="H433" i="7"/>
  <c r="D433" i="7"/>
  <c r="C436" i="7"/>
  <c r="K432" i="7"/>
  <c r="G432" i="7"/>
  <c r="L431" i="7"/>
  <c r="H431" i="7"/>
  <c r="D431" i="7"/>
  <c r="L440" i="7"/>
  <c r="H440" i="7"/>
  <c r="D440" i="7"/>
  <c r="I439" i="7"/>
  <c r="E439" i="7"/>
  <c r="J438" i="7"/>
  <c r="F438" i="7"/>
  <c r="K437" i="7"/>
  <c r="G437" i="7"/>
  <c r="L436" i="7"/>
  <c r="H436" i="7"/>
  <c r="D436" i="7"/>
  <c r="I435" i="7"/>
  <c r="E435" i="7"/>
  <c r="J434" i="7"/>
  <c r="F434" i="7"/>
  <c r="K433" i="7"/>
  <c r="G433" i="7"/>
  <c r="C439" i="7"/>
  <c r="C435" i="7"/>
  <c r="J432" i="7"/>
  <c r="F432" i="7"/>
  <c r="K431" i="7"/>
  <c r="G431" i="7"/>
  <c r="C432" i="7"/>
  <c r="E401" i="7"/>
  <c r="L402" i="7"/>
  <c r="D404" i="7"/>
  <c r="K405" i="7"/>
  <c r="E402" i="7"/>
  <c r="F403" i="7"/>
  <c r="D405" i="7"/>
  <c r="G401" i="7"/>
  <c r="C405" i="7"/>
  <c r="F404" i="7"/>
  <c r="D406" i="7"/>
  <c r="G402" i="7"/>
  <c r="H403" i="7"/>
  <c r="F405" i="7"/>
  <c r="J406" i="7"/>
  <c r="H408" i="7"/>
  <c r="F410" i="7"/>
  <c r="F407" i="7"/>
  <c r="D409" i="7"/>
  <c r="K410" i="7"/>
  <c r="K407" i="7"/>
  <c r="I409" i="7"/>
  <c r="I406" i="7"/>
  <c r="G408" i="7"/>
  <c r="F198" i="7"/>
  <c r="F161" i="7"/>
  <c r="G162" i="7"/>
  <c r="E164" i="7"/>
  <c r="L165" i="7"/>
  <c r="J167" i="7"/>
  <c r="H169" i="7"/>
  <c r="L160" i="7"/>
  <c r="D162" i="7"/>
  <c r="K163" i="7"/>
  <c r="I165" i="7"/>
  <c r="G167" i="7"/>
  <c r="E169" i="7"/>
  <c r="I160" i="7"/>
  <c r="C166" i="7"/>
  <c r="H163" i="7"/>
  <c r="F165" i="7"/>
  <c r="D167" i="7"/>
  <c r="K168" i="7"/>
  <c r="F160" i="7"/>
  <c r="C163" i="7"/>
  <c r="E163" i="7"/>
  <c r="L164" i="7"/>
  <c r="J166" i="7"/>
  <c r="H168" i="7"/>
  <c r="CT465" i="3"/>
  <c r="C161" i="7"/>
  <c r="J161" i="7"/>
  <c r="K162" i="7"/>
  <c r="I164" i="7"/>
  <c r="G166" i="7"/>
  <c r="E168" i="7"/>
  <c r="L169" i="7"/>
  <c r="G161" i="7"/>
  <c r="H162" i="7"/>
  <c r="F164" i="7"/>
  <c r="D166" i="7"/>
  <c r="K167" i="7"/>
  <c r="I169" i="7"/>
  <c r="D161" i="7"/>
  <c r="E162" i="7"/>
  <c r="L163" i="7"/>
  <c r="J165" i="7"/>
  <c r="H167" i="7"/>
  <c r="F169" i="7"/>
  <c r="J160" i="7"/>
  <c r="C167" i="7"/>
  <c r="I163" i="7"/>
  <c r="G165" i="7"/>
  <c r="E167" i="7"/>
  <c r="L168" i="7"/>
  <c r="G160" i="7"/>
  <c r="C164" i="7"/>
  <c r="F163" i="7"/>
  <c r="D165" i="7"/>
  <c r="K166" i="7"/>
  <c r="I168" i="7"/>
  <c r="D160" i="7"/>
  <c r="K161" i="7"/>
  <c r="L162" i="7"/>
  <c r="J164" i="7"/>
  <c r="H166" i="7"/>
  <c r="F168" i="7"/>
  <c r="C160" i="7"/>
  <c r="H161" i="7"/>
  <c r="I162" i="7"/>
  <c r="G164" i="7"/>
  <c r="E166" i="7"/>
  <c r="L167" i="7"/>
  <c r="J169" i="7"/>
  <c r="E161" i="7"/>
  <c r="F162" i="7"/>
  <c r="D164" i="7"/>
  <c r="K165" i="7"/>
  <c r="I167" i="7"/>
  <c r="G169" i="7"/>
  <c r="K160" i="7"/>
  <c r="C168" i="7"/>
  <c r="J163" i="7"/>
  <c r="H165" i="7"/>
  <c r="F167" i="7"/>
  <c r="D169" i="7"/>
  <c r="H160" i="7"/>
  <c r="C165" i="7"/>
  <c r="G163" i="7"/>
  <c r="E165" i="7"/>
  <c r="L166" i="7"/>
  <c r="J168" i="7"/>
  <c r="E160" i="7"/>
  <c r="L161" i="7"/>
  <c r="D163" i="7"/>
  <c r="K164" i="7"/>
  <c r="I166" i="7"/>
  <c r="G168" i="7"/>
  <c r="C162" i="7"/>
  <c r="I161" i="7"/>
  <c r="J162" i="7"/>
  <c r="H164" i="7"/>
  <c r="F166" i="7"/>
  <c r="D168" i="7"/>
  <c r="C190" i="7"/>
  <c r="H191" i="7"/>
  <c r="I192" i="7"/>
  <c r="G194" i="7"/>
  <c r="E196" i="7"/>
  <c r="D198" i="7"/>
  <c r="F190" i="7"/>
  <c r="C193" i="7"/>
  <c r="E193" i="7"/>
  <c r="L194" i="7"/>
  <c r="J196" i="7"/>
  <c r="F199" i="7"/>
  <c r="F191" i="7"/>
  <c r="G192" i="7"/>
  <c r="E194" i="7"/>
  <c r="L195" i="7"/>
  <c r="J197" i="7"/>
  <c r="H190" i="7"/>
  <c r="C195" i="7"/>
  <c r="G193" i="7"/>
  <c r="E195" i="7"/>
  <c r="L196" i="7"/>
  <c r="J199" i="7"/>
  <c r="H199" i="7"/>
  <c r="J198" i="7"/>
  <c r="F251" i="7"/>
  <c r="G252" i="7"/>
  <c r="E254" i="7"/>
  <c r="H250" i="7"/>
  <c r="C255" i="7"/>
  <c r="G253" i="7"/>
  <c r="E255" i="7"/>
  <c r="D251" i="7"/>
  <c r="E252" i="7"/>
  <c r="L253" i="7"/>
  <c r="F250" i="7"/>
  <c r="C253" i="7"/>
  <c r="E253" i="7"/>
  <c r="L254" i="7"/>
  <c r="K256" i="7"/>
  <c r="I258" i="7"/>
  <c r="I255" i="7"/>
  <c r="G257" i="7"/>
  <c r="E259" i="7"/>
  <c r="E256" i="7"/>
  <c r="L257" i="7"/>
  <c r="J259" i="7"/>
  <c r="J256" i="7"/>
  <c r="H258" i="7"/>
  <c r="E190" i="7"/>
  <c r="L191" i="7"/>
  <c r="D193" i="7"/>
  <c r="K194" i="7"/>
  <c r="I196" i="7"/>
  <c r="L198" i="7"/>
  <c r="J190" i="7"/>
  <c r="C197" i="7"/>
  <c r="I193" i="7"/>
  <c r="G195" i="7"/>
  <c r="E197" i="7"/>
  <c r="C191" i="7"/>
  <c r="J191" i="7"/>
  <c r="K192" i="7"/>
  <c r="I194" i="7"/>
  <c r="G196" i="7"/>
  <c r="H198" i="7"/>
  <c r="L190" i="7"/>
  <c r="D192" i="7"/>
  <c r="K193" i="7"/>
  <c r="I195" i="7"/>
  <c r="G197" i="7"/>
  <c r="E198" i="7"/>
  <c r="L199" i="7"/>
  <c r="E199" i="7"/>
  <c r="C251" i="7"/>
  <c r="J251" i="7"/>
  <c r="K252" i="7"/>
  <c r="I254" i="7"/>
  <c r="L250" i="7"/>
  <c r="D252" i="7"/>
  <c r="K253" i="7"/>
  <c r="C250" i="7"/>
  <c r="H251" i="7"/>
  <c r="I252" i="7"/>
  <c r="G254" i="7"/>
  <c r="J250" i="7"/>
  <c r="C257" i="7"/>
  <c r="I253" i="7"/>
  <c r="H255" i="7"/>
  <c r="F257" i="7"/>
  <c r="D259" i="7"/>
  <c r="D256" i="7"/>
  <c r="K257" i="7"/>
  <c r="I259" i="7"/>
  <c r="I256" i="7"/>
  <c r="G258" i="7"/>
  <c r="G255" i="7"/>
  <c r="E257" i="7"/>
  <c r="L258" i="7"/>
  <c r="I229" i="7"/>
  <c r="E229" i="7"/>
  <c r="J228" i="7"/>
  <c r="F228" i="7"/>
  <c r="K227" i="7"/>
  <c r="G227" i="7"/>
  <c r="L226" i="7"/>
  <c r="H226" i="7"/>
  <c r="D226" i="7"/>
  <c r="I225" i="7"/>
  <c r="E225" i="7"/>
  <c r="J224" i="7"/>
  <c r="F224" i="7"/>
  <c r="K223" i="7"/>
  <c r="G223" i="7"/>
  <c r="L222" i="7"/>
  <c r="H222" i="7"/>
  <c r="D222" i="7"/>
  <c r="C225" i="7"/>
  <c r="K221" i="7"/>
  <c r="G221" i="7"/>
  <c r="L220" i="7"/>
  <c r="H220" i="7"/>
  <c r="D220" i="7"/>
  <c r="L229" i="7"/>
  <c r="H229" i="7"/>
  <c r="D229" i="7"/>
  <c r="I228" i="7"/>
  <c r="E228" i="7"/>
  <c r="J227" i="7"/>
  <c r="F227" i="7"/>
  <c r="K226" i="7"/>
  <c r="G226" i="7"/>
  <c r="L225" i="7"/>
  <c r="H225" i="7"/>
  <c r="D225" i="7"/>
  <c r="I224" i="7"/>
  <c r="E224" i="7"/>
  <c r="J223" i="7"/>
  <c r="F223" i="7"/>
  <c r="K222" i="7"/>
  <c r="G222" i="7"/>
  <c r="C228" i="7"/>
  <c r="C224" i="7"/>
  <c r="J221" i="7"/>
  <c r="F221" i="7"/>
  <c r="K220" i="7"/>
  <c r="G220" i="7"/>
  <c r="C221" i="7"/>
  <c r="K229" i="7"/>
  <c r="G229" i="7"/>
  <c r="L228" i="7"/>
  <c r="H228" i="7"/>
  <c r="D228" i="7"/>
  <c r="I227" i="7"/>
  <c r="E227" i="7"/>
  <c r="J226" i="7"/>
  <c r="F226" i="7"/>
  <c r="K225" i="7"/>
  <c r="G225" i="7"/>
  <c r="L224" i="7"/>
  <c r="H224" i="7"/>
  <c r="D224" i="7"/>
  <c r="I223" i="7"/>
  <c r="E223" i="7"/>
  <c r="J222" i="7"/>
  <c r="F222" i="7"/>
  <c r="C227" i="7"/>
  <c r="C223" i="7"/>
  <c r="I221" i="7"/>
  <c r="E221" i="7"/>
  <c r="J220" i="7"/>
  <c r="F220" i="7"/>
  <c r="C222" i="7"/>
  <c r="J229" i="7"/>
  <c r="F229" i="7"/>
  <c r="K228" i="7"/>
  <c r="G228" i="7"/>
  <c r="L227" i="7"/>
  <c r="H227" i="7"/>
  <c r="D227" i="7"/>
  <c r="I226" i="7"/>
  <c r="E226" i="7"/>
  <c r="J225" i="7"/>
  <c r="F225" i="7"/>
  <c r="K224" i="7"/>
  <c r="G224" i="7"/>
  <c r="L223" i="7"/>
  <c r="H223" i="7"/>
  <c r="D223" i="7"/>
  <c r="I222" i="7"/>
  <c r="E222" i="7"/>
  <c r="C226" i="7"/>
  <c r="L221" i="7"/>
  <c r="H221" i="7"/>
  <c r="D221" i="7"/>
  <c r="I220" i="7"/>
  <c r="E220" i="7"/>
  <c r="C220" i="7"/>
  <c r="I190" i="7"/>
  <c r="C196" i="7"/>
  <c r="H193" i="7"/>
  <c r="F195" i="7"/>
  <c r="D197" i="7"/>
  <c r="K199" i="7"/>
  <c r="E191" i="7"/>
  <c r="F192" i="7"/>
  <c r="D194" i="7"/>
  <c r="K195" i="7"/>
  <c r="I197" i="7"/>
  <c r="G190" i="7"/>
  <c r="C194" i="7"/>
  <c r="F193" i="7"/>
  <c r="D195" i="7"/>
  <c r="K196" i="7"/>
  <c r="G199" i="7"/>
  <c r="G191" i="7"/>
  <c r="H192" i="7"/>
  <c r="F194" i="7"/>
  <c r="D196" i="7"/>
  <c r="L197" i="7"/>
  <c r="I198" i="7"/>
  <c r="K197" i="7"/>
  <c r="I199" i="7"/>
  <c r="G250" i="7"/>
  <c r="C254" i="7"/>
  <c r="F253" i="7"/>
  <c r="D255" i="7"/>
  <c r="G251" i="7"/>
  <c r="H252" i="7"/>
  <c r="F254" i="7"/>
  <c r="E250" i="7"/>
  <c r="L251" i="7"/>
  <c r="D253" i="7"/>
  <c r="K254" i="7"/>
  <c r="E251" i="7"/>
  <c r="F252" i="7"/>
  <c r="D254" i="7"/>
  <c r="L255" i="7"/>
  <c r="J257" i="7"/>
  <c r="H259" i="7"/>
  <c r="H256" i="7"/>
  <c r="F258" i="7"/>
  <c r="F255" i="7"/>
  <c r="D257" i="7"/>
  <c r="K258" i="7"/>
  <c r="K255" i="7"/>
  <c r="I257" i="7"/>
  <c r="G259" i="7"/>
  <c r="D191" i="7"/>
  <c r="E192" i="7"/>
  <c r="L193" i="7"/>
  <c r="J195" i="7"/>
  <c r="H197" i="7"/>
  <c r="C192" i="7"/>
  <c r="I191" i="7"/>
  <c r="J192" i="7"/>
  <c r="H194" i="7"/>
  <c r="F196" i="7"/>
  <c r="G198" i="7"/>
  <c r="K190" i="7"/>
  <c r="C198" i="7"/>
  <c r="J193" i="7"/>
  <c r="H195" i="7"/>
  <c r="F197" i="7"/>
  <c r="D190" i="7"/>
  <c r="K191" i="7"/>
  <c r="L192" i="7"/>
  <c r="J194" i="7"/>
  <c r="H196" i="7"/>
  <c r="K198" i="7"/>
  <c r="D199" i="7"/>
  <c r="I289" i="7"/>
  <c r="E289" i="7"/>
  <c r="J288" i="7"/>
  <c r="F288" i="7"/>
  <c r="K287" i="7"/>
  <c r="G287" i="7"/>
  <c r="L286" i="7"/>
  <c r="H286" i="7"/>
  <c r="D286" i="7"/>
  <c r="I285" i="7"/>
  <c r="E285" i="7"/>
  <c r="J284" i="7"/>
  <c r="F284" i="7"/>
  <c r="K283" i="7"/>
  <c r="G283" i="7"/>
  <c r="L282" i="7"/>
  <c r="H282" i="7"/>
  <c r="D282" i="7"/>
  <c r="C285" i="7"/>
  <c r="K281" i="7"/>
  <c r="G281" i="7"/>
  <c r="L280" i="7"/>
  <c r="H280" i="7"/>
  <c r="D280" i="7"/>
  <c r="L289" i="7"/>
  <c r="H289" i="7"/>
  <c r="D289" i="7"/>
  <c r="I288" i="7"/>
  <c r="E288" i="7"/>
  <c r="J287" i="7"/>
  <c r="F287" i="7"/>
  <c r="K286" i="7"/>
  <c r="G286" i="7"/>
  <c r="L285" i="7"/>
  <c r="H285" i="7"/>
  <c r="D285" i="7"/>
  <c r="I284" i="7"/>
  <c r="E284" i="7"/>
  <c r="J283" i="7"/>
  <c r="F283" i="7"/>
  <c r="K282" i="7"/>
  <c r="G282" i="7"/>
  <c r="C288" i="7"/>
  <c r="C284" i="7"/>
  <c r="J281" i="7"/>
  <c r="F281" i="7"/>
  <c r="K280" i="7"/>
  <c r="G280" i="7"/>
  <c r="C281" i="7"/>
  <c r="K289" i="7"/>
  <c r="G289" i="7"/>
  <c r="L288" i="7"/>
  <c r="H288" i="7"/>
  <c r="D288" i="7"/>
  <c r="I287" i="7"/>
  <c r="E287" i="7"/>
  <c r="J286" i="7"/>
  <c r="F286" i="7"/>
  <c r="K285" i="7"/>
  <c r="G285" i="7"/>
  <c r="L284" i="7"/>
  <c r="H284" i="7"/>
  <c r="D284" i="7"/>
  <c r="I283" i="7"/>
  <c r="E283" i="7"/>
  <c r="J282" i="7"/>
  <c r="F282" i="7"/>
  <c r="C287" i="7"/>
  <c r="C283" i="7"/>
  <c r="I281" i="7"/>
  <c r="E281" i="7"/>
  <c r="J280" i="7"/>
  <c r="F280" i="7"/>
  <c r="C282" i="7"/>
  <c r="J289" i="7"/>
  <c r="F289" i="7"/>
  <c r="K288" i="7"/>
  <c r="G288" i="7"/>
  <c r="L287" i="7"/>
  <c r="H287" i="7"/>
  <c r="D287" i="7"/>
  <c r="I286" i="7"/>
  <c r="E286" i="7"/>
  <c r="J285" i="7"/>
  <c r="F285" i="7"/>
  <c r="K284" i="7"/>
  <c r="G284" i="7"/>
  <c r="L283" i="7"/>
  <c r="H283" i="7"/>
  <c r="D283" i="7"/>
  <c r="I282" i="7"/>
  <c r="E282" i="7"/>
  <c r="C286" i="7"/>
  <c r="L281" i="7"/>
  <c r="H281" i="7"/>
  <c r="D281" i="7"/>
  <c r="I280" i="7"/>
  <c r="E280" i="7"/>
  <c r="C280" i="7"/>
  <c r="K250" i="7"/>
  <c r="C258" i="7"/>
  <c r="J253" i="7"/>
  <c r="D250" i="7"/>
  <c r="K251" i="7"/>
  <c r="L252" i="7"/>
  <c r="J254" i="7"/>
  <c r="I250" i="7"/>
  <c r="C256" i="7"/>
  <c r="H253" i="7"/>
  <c r="C252" i="7"/>
  <c r="I251" i="7"/>
  <c r="J252" i="7"/>
  <c r="H254" i="7"/>
  <c r="G256" i="7"/>
  <c r="E258" i="7"/>
  <c r="L259" i="7"/>
  <c r="L256" i="7"/>
  <c r="J258" i="7"/>
  <c r="J255" i="7"/>
  <c r="H257" i="7"/>
  <c r="F259" i="7"/>
  <c r="F256" i="7"/>
  <c r="D258" i="7"/>
  <c r="J123" i="7"/>
  <c r="F123" i="7"/>
  <c r="K122" i="7"/>
  <c r="G122" i="7"/>
  <c r="L121" i="7"/>
  <c r="H121" i="7"/>
  <c r="D121" i="7"/>
  <c r="I120" i="7"/>
  <c r="E120" i="7"/>
  <c r="J119" i="7"/>
  <c r="F119" i="7"/>
  <c r="K118" i="7"/>
  <c r="G118" i="7"/>
  <c r="L117" i="7"/>
  <c r="H117" i="7"/>
  <c r="D117" i="7"/>
  <c r="I116" i="7"/>
  <c r="E116" i="7"/>
  <c r="C120" i="7"/>
  <c r="L115" i="7"/>
  <c r="H115" i="7"/>
  <c r="D115" i="7"/>
  <c r="I114" i="7"/>
  <c r="E114" i="7"/>
  <c r="C114" i="7"/>
  <c r="I123" i="7"/>
  <c r="E123" i="7"/>
  <c r="J122" i="7"/>
  <c r="F122" i="7"/>
  <c r="K121" i="7"/>
  <c r="G121" i="7"/>
  <c r="L120" i="7"/>
  <c r="H120" i="7"/>
  <c r="D120" i="7"/>
  <c r="I119" i="7"/>
  <c r="E119" i="7"/>
  <c r="J118" i="7"/>
  <c r="F118" i="7"/>
  <c r="K117" i="7"/>
  <c r="G117" i="7"/>
  <c r="L116" i="7"/>
  <c r="H116" i="7"/>
  <c r="D116" i="7"/>
  <c r="C119" i="7"/>
  <c r="K115" i="7"/>
  <c r="G115" i="7"/>
  <c r="L114" i="7"/>
  <c r="H114" i="7"/>
  <c r="D114" i="7"/>
  <c r="L123" i="7"/>
  <c r="H123" i="7"/>
  <c r="D123" i="7"/>
  <c r="I122" i="7"/>
  <c r="E122" i="7"/>
  <c r="J121" i="7"/>
  <c r="F121" i="7"/>
  <c r="K120" i="7"/>
  <c r="G120" i="7"/>
  <c r="L119" i="7"/>
  <c r="H119" i="7"/>
  <c r="D119" i="7"/>
  <c r="I118" i="7"/>
  <c r="E118" i="7"/>
  <c r="J117" i="7"/>
  <c r="F117" i="7"/>
  <c r="K116" i="7"/>
  <c r="G116" i="7"/>
  <c r="C122" i="7"/>
  <c r="C118" i="7"/>
  <c r="J115" i="7"/>
  <c r="F115" i="7"/>
  <c r="K114" i="7"/>
  <c r="G114" i="7"/>
  <c r="C115" i="7"/>
  <c r="K123" i="7"/>
  <c r="G123" i="7"/>
  <c r="L122" i="7"/>
  <c r="H122" i="7"/>
  <c r="D122" i="7"/>
  <c r="I121" i="7"/>
  <c r="E121" i="7"/>
  <c r="J120" i="7"/>
  <c r="F120" i="7"/>
  <c r="K119" i="7"/>
  <c r="G119" i="7"/>
  <c r="L118" i="7"/>
  <c r="H118" i="7"/>
  <c r="D118" i="7"/>
  <c r="I117" i="7"/>
  <c r="E117" i="7"/>
  <c r="J116" i="7"/>
  <c r="F116" i="7"/>
  <c r="C121" i="7"/>
  <c r="C117" i="7"/>
  <c r="I115" i="7"/>
  <c r="E115" i="7"/>
  <c r="J114" i="7"/>
  <c r="F114" i="7"/>
  <c r="C116" i="7"/>
  <c r="L93" i="7"/>
  <c r="H93" i="7"/>
  <c r="D93" i="7"/>
  <c r="I92" i="7"/>
  <c r="E92" i="7"/>
  <c r="J91" i="7"/>
  <c r="F91" i="7"/>
  <c r="K90" i="7"/>
  <c r="G90" i="7"/>
  <c r="L89" i="7"/>
  <c r="H89" i="7"/>
  <c r="D89" i="7"/>
  <c r="I88" i="7"/>
  <c r="E88" i="7"/>
  <c r="J87" i="7"/>
  <c r="F87" i="7"/>
  <c r="K86" i="7"/>
  <c r="G86" i="7"/>
  <c r="C92" i="7"/>
  <c r="C88" i="7"/>
  <c r="J85" i="7"/>
  <c r="F85" i="7"/>
  <c r="K84" i="7"/>
  <c r="G84" i="7"/>
  <c r="C85" i="7"/>
  <c r="K93" i="7"/>
  <c r="G93" i="7"/>
  <c r="L92" i="7"/>
  <c r="H92" i="7"/>
  <c r="D92" i="7"/>
  <c r="I91" i="7"/>
  <c r="E91" i="7"/>
  <c r="J90" i="7"/>
  <c r="F90" i="7"/>
  <c r="K89" i="7"/>
  <c r="G89" i="7"/>
  <c r="L88" i="7"/>
  <c r="H88" i="7"/>
  <c r="D88" i="7"/>
  <c r="I87" i="7"/>
  <c r="E87" i="7"/>
  <c r="J86" i="7"/>
  <c r="F86" i="7"/>
  <c r="C91" i="7"/>
  <c r="C87" i="7"/>
  <c r="I85" i="7"/>
  <c r="E85" i="7"/>
  <c r="J84" i="7"/>
  <c r="F84" i="7"/>
  <c r="C86" i="7"/>
  <c r="J93" i="7"/>
  <c r="F93" i="7"/>
  <c r="K92" i="7"/>
  <c r="G92" i="7"/>
  <c r="L91" i="7"/>
  <c r="H91" i="7"/>
  <c r="D91" i="7"/>
  <c r="I90" i="7"/>
  <c r="E90" i="7"/>
  <c r="J89" i="7"/>
  <c r="F89" i="7"/>
  <c r="K88" i="7"/>
  <c r="G88" i="7"/>
  <c r="L87" i="7"/>
  <c r="H87" i="7"/>
  <c r="D87" i="7"/>
  <c r="I86" i="7"/>
  <c r="E86" i="7"/>
  <c r="C90" i="7"/>
  <c r="L85" i="7"/>
  <c r="H85" i="7"/>
  <c r="D85" i="7"/>
  <c r="I84" i="7"/>
  <c r="E84" i="7"/>
  <c r="C84" i="7"/>
  <c r="I93" i="7"/>
  <c r="E93" i="7"/>
  <c r="J92" i="7"/>
  <c r="F92" i="7"/>
  <c r="K91" i="7"/>
  <c r="G91" i="7"/>
  <c r="L90" i="7"/>
  <c r="H90" i="7"/>
  <c r="D90" i="7"/>
  <c r="I89" i="7"/>
  <c r="E89" i="7"/>
  <c r="J88" i="7"/>
  <c r="F88" i="7"/>
  <c r="K87" i="7"/>
  <c r="G87" i="7"/>
  <c r="L86" i="7"/>
  <c r="H86" i="7"/>
  <c r="D86" i="7"/>
  <c r="C89" i="7"/>
  <c r="K85" i="7"/>
  <c r="G85" i="7"/>
  <c r="L84" i="7"/>
  <c r="H84" i="7"/>
  <c r="D84" i="7"/>
  <c r="K78" i="7"/>
  <c r="G78" i="7"/>
  <c r="L77" i="7"/>
  <c r="H77" i="7"/>
  <c r="D77" i="7"/>
  <c r="I76" i="7"/>
  <c r="E76" i="7"/>
  <c r="J75" i="7"/>
  <c r="F75" i="7"/>
  <c r="K74" i="7"/>
  <c r="G74" i="7"/>
  <c r="L73" i="7"/>
  <c r="H73" i="7"/>
  <c r="D73" i="7"/>
  <c r="I72" i="7"/>
  <c r="E72" i="7"/>
  <c r="J71" i="7"/>
  <c r="F71" i="7"/>
  <c r="C76" i="7"/>
  <c r="C72" i="7"/>
  <c r="I70" i="7"/>
  <c r="E70" i="7"/>
  <c r="J69" i="7"/>
  <c r="F69" i="7"/>
  <c r="C71" i="7"/>
  <c r="J78" i="7"/>
  <c r="F78" i="7"/>
  <c r="K77" i="7"/>
  <c r="G77" i="7"/>
  <c r="L76" i="7"/>
  <c r="H76" i="7"/>
  <c r="D76" i="7"/>
  <c r="I75" i="7"/>
  <c r="E75" i="7"/>
  <c r="J74" i="7"/>
  <c r="F74" i="7"/>
  <c r="K73" i="7"/>
  <c r="G73" i="7"/>
  <c r="L72" i="7"/>
  <c r="H72" i="7"/>
  <c r="D72" i="7"/>
  <c r="I71" i="7"/>
  <c r="E71" i="7"/>
  <c r="C75" i="7"/>
  <c r="L70" i="7"/>
  <c r="H70" i="7"/>
  <c r="D70" i="7"/>
  <c r="I69" i="7"/>
  <c r="E69" i="7"/>
  <c r="C69" i="7"/>
  <c r="I78" i="7"/>
  <c r="E78" i="7"/>
  <c r="J77" i="7"/>
  <c r="F77" i="7"/>
  <c r="K76" i="7"/>
  <c r="G76" i="7"/>
  <c r="L75" i="7"/>
  <c r="H75" i="7"/>
  <c r="D75" i="7"/>
  <c r="I74" i="7"/>
  <c r="E74" i="7"/>
  <c r="J73" i="7"/>
  <c r="F73" i="7"/>
  <c r="K72" i="7"/>
  <c r="G72" i="7"/>
  <c r="L71" i="7"/>
  <c r="H71" i="7"/>
  <c r="D71" i="7"/>
  <c r="C74" i="7"/>
  <c r="K70" i="7"/>
  <c r="G70" i="7"/>
  <c r="L69" i="7"/>
  <c r="H69" i="7"/>
  <c r="D69" i="7"/>
  <c r="L78" i="7"/>
  <c r="H78" i="7"/>
  <c r="D78" i="7"/>
  <c r="I77" i="7"/>
  <c r="E77" i="7"/>
  <c r="J76" i="7"/>
  <c r="F76" i="7"/>
  <c r="K75" i="7"/>
  <c r="G75" i="7"/>
  <c r="L74" i="7"/>
  <c r="H74" i="7"/>
  <c r="D74" i="7"/>
  <c r="I73" i="7"/>
  <c r="E73" i="7"/>
  <c r="J72" i="7"/>
  <c r="F72" i="7"/>
  <c r="K71" i="7"/>
  <c r="G71" i="7"/>
  <c r="C77" i="7"/>
  <c r="C73" i="7"/>
  <c r="J70" i="7"/>
  <c r="F70" i="7"/>
  <c r="K69" i="7"/>
  <c r="G69" i="7"/>
  <c r="C70" i="7"/>
  <c r="J63" i="7"/>
  <c r="F63" i="7"/>
  <c r="K62" i="7"/>
  <c r="G62" i="7"/>
  <c r="L61" i="7"/>
  <c r="H61" i="7"/>
  <c r="D61" i="7"/>
  <c r="I60" i="7"/>
  <c r="E60" i="7"/>
  <c r="J59" i="7"/>
  <c r="F59" i="7"/>
  <c r="K58" i="7"/>
  <c r="G58" i="7"/>
  <c r="L57" i="7"/>
  <c r="H57" i="7"/>
  <c r="D57" i="7"/>
  <c r="I56" i="7"/>
  <c r="E56" i="7"/>
  <c r="C60" i="7"/>
  <c r="L55" i="7"/>
  <c r="H55" i="7"/>
  <c r="D55" i="7"/>
  <c r="I54" i="7"/>
  <c r="E54" i="7"/>
  <c r="C54" i="7"/>
  <c r="I63" i="7"/>
  <c r="E63" i="7"/>
  <c r="J62" i="7"/>
  <c r="F62" i="7"/>
  <c r="K61" i="7"/>
  <c r="G61" i="7"/>
  <c r="L60" i="7"/>
  <c r="H60" i="7"/>
  <c r="D60" i="7"/>
  <c r="I59" i="7"/>
  <c r="E59" i="7"/>
  <c r="J58" i="7"/>
  <c r="F58" i="7"/>
  <c r="K57" i="7"/>
  <c r="G57" i="7"/>
  <c r="L56" i="7"/>
  <c r="H56" i="7"/>
  <c r="D56" i="7"/>
  <c r="C59" i="7"/>
  <c r="K55" i="7"/>
  <c r="G55" i="7"/>
  <c r="L54" i="7"/>
  <c r="H54" i="7"/>
  <c r="D54" i="7"/>
  <c r="L63" i="7"/>
  <c r="H63" i="7"/>
  <c r="D63" i="7"/>
  <c r="I62" i="7"/>
  <c r="E62" i="7"/>
  <c r="J61" i="7"/>
  <c r="F61" i="7"/>
  <c r="K60" i="7"/>
  <c r="G60" i="7"/>
  <c r="L59" i="7"/>
  <c r="H59" i="7"/>
  <c r="D59" i="7"/>
  <c r="I58" i="7"/>
  <c r="E58" i="7"/>
  <c r="J57" i="7"/>
  <c r="F57" i="7"/>
  <c r="K56" i="7"/>
  <c r="G56" i="7"/>
  <c r="C62" i="7"/>
  <c r="C58" i="7"/>
  <c r="J55" i="7"/>
  <c r="F55" i="7"/>
  <c r="K54" i="7"/>
  <c r="G54" i="7"/>
  <c r="C55" i="7"/>
  <c r="K63" i="7"/>
  <c r="G63" i="7"/>
  <c r="L62" i="7"/>
  <c r="H62" i="7"/>
  <c r="D62" i="7"/>
  <c r="I61" i="7"/>
  <c r="E61" i="7"/>
  <c r="J60" i="7"/>
  <c r="F60" i="7"/>
  <c r="K59" i="7"/>
  <c r="G59" i="7"/>
  <c r="L58" i="7"/>
  <c r="H58" i="7"/>
  <c r="D58" i="7"/>
  <c r="I57" i="7"/>
  <c r="E57" i="7"/>
  <c r="J56" i="7"/>
  <c r="F56" i="7"/>
  <c r="C61" i="7"/>
  <c r="C57" i="7"/>
  <c r="I55" i="7"/>
  <c r="E55" i="7"/>
  <c r="J54" i="7"/>
  <c r="F54" i="7"/>
  <c r="C56" i="7"/>
  <c r="I48" i="7"/>
  <c r="E48" i="7"/>
  <c r="J47" i="7"/>
  <c r="F47" i="7"/>
  <c r="K46" i="7"/>
  <c r="G46" i="7"/>
  <c r="L45" i="7"/>
  <c r="H45" i="7"/>
  <c r="D45" i="7"/>
  <c r="I44" i="7"/>
  <c r="E44" i="7"/>
  <c r="J43" i="7"/>
  <c r="F43" i="7"/>
  <c r="K42" i="7"/>
  <c r="G42" i="7"/>
  <c r="L41" i="7"/>
  <c r="H41" i="7"/>
  <c r="D41" i="7"/>
  <c r="I40" i="7"/>
  <c r="E40" i="7"/>
  <c r="J39" i="7"/>
  <c r="F39" i="7"/>
  <c r="C46" i="7"/>
  <c r="C42" i="7"/>
  <c r="L48" i="7"/>
  <c r="H48" i="7"/>
  <c r="D48" i="7"/>
  <c r="I47" i="7"/>
  <c r="E47" i="7"/>
  <c r="J46" i="7"/>
  <c r="F46" i="7"/>
  <c r="K45" i="7"/>
  <c r="G45" i="7"/>
  <c r="L44" i="7"/>
  <c r="H44" i="7"/>
  <c r="D44" i="7"/>
  <c r="I43" i="7"/>
  <c r="E43" i="7"/>
  <c r="J42" i="7"/>
  <c r="F42" i="7"/>
  <c r="K41" i="7"/>
  <c r="G41" i="7"/>
  <c r="L40" i="7"/>
  <c r="H40" i="7"/>
  <c r="D40" i="7"/>
  <c r="I39" i="7"/>
  <c r="E39" i="7"/>
  <c r="C45" i="7"/>
  <c r="C41" i="7"/>
  <c r="K48" i="7"/>
  <c r="G48" i="7"/>
  <c r="L47" i="7"/>
  <c r="H47" i="7"/>
  <c r="D47" i="7"/>
  <c r="I46" i="7"/>
  <c r="E46" i="7"/>
  <c r="J45" i="7"/>
  <c r="F45" i="7"/>
  <c r="K44" i="7"/>
  <c r="G44" i="7"/>
  <c r="L43" i="7"/>
  <c r="H43" i="7"/>
  <c r="D43" i="7"/>
  <c r="I42" i="7"/>
  <c r="E42" i="7"/>
  <c r="J41" i="7"/>
  <c r="F41" i="7"/>
  <c r="K40" i="7"/>
  <c r="G40" i="7"/>
  <c r="L39" i="7"/>
  <c r="H39" i="7"/>
  <c r="D39" i="7"/>
  <c r="C44" i="7"/>
  <c r="C40" i="7"/>
  <c r="J48" i="7"/>
  <c r="F48" i="7"/>
  <c r="K47" i="7"/>
  <c r="G47" i="7"/>
  <c r="L46" i="7"/>
  <c r="H46" i="7"/>
  <c r="D46" i="7"/>
  <c r="I45" i="7"/>
  <c r="E45" i="7"/>
  <c r="J44" i="7"/>
  <c r="F44" i="7"/>
  <c r="K43" i="7"/>
  <c r="G43" i="7"/>
  <c r="L42" i="7"/>
  <c r="H42" i="7"/>
  <c r="D42" i="7"/>
  <c r="I41" i="7"/>
  <c r="E41" i="7"/>
  <c r="J40" i="7"/>
  <c r="F40" i="7"/>
  <c r="K39" i="7"/>
  <c r="G39" i="7"/>
  <c r="C47" i="7"/>
  <c r="C43" i="7"/>
  <c r="C39" i="7"/>
  <c r="L33" i="7"/>
  <c r="H33" i="7"/>
  <c r="D33" i="7"/>
  <c r="I32" i="7"/>
  <c r="E32" i="7"/>
  <c r="K31" i="7"/>
  <c r="G31" i="7"/>
  <c r="C31" i="7"/>
  <c r="I30" i="7"/>
  <c r="E30" i="7"/>
  <c r="K29" i="7"/>
  <c r="G29" i="7"/>
  <c r="C29" i="7"/>
  <c r="I28" i="7"/>
  <c r="E28" i="7"/>
  <c r="K27" i="7"/>
  <c r="G27" i="7"/>
  <c r="C27" i="7"/>
  <c r="I26" i="7"/>
  <c r="E26" i="7"/>
  <c r="K25" i="7"/>
  <c r="G25" i="7"/>
  <c r="C25" i="7"/>
  <c r="I24" i="7"/>
  <c r="E24" i="7"/>
  <c r="K33" i="7"/>
  <c r="G33" i="7"/>
  <c r="L32" i="7"/>
  <c r="H32" i="7"/>
  <c r="D32" i="7"/>
  <c r="J31" i="7"/>
  <c r="F31" i="7"/>
  <c r="L30" i="7"/>
  <c r="H30" i="7"/>
  <c r="D30" i="7"/>
  <c r="J29" i="7"/>
  <c r="F29" i="7"/>
  <c r="L28" i="7"/>
  <c r="H28" i="7"/>
  <c r="D28" i="7"/>
  <c r="J27" i="7"/>
  <c r="F27" i="7"/>
  <c r="L26" i="7"/>
  <c r="H26" i="7"/>
  <c r="D26" i="7"/>
  <c r="J25" i="7"/>
  <c r="F25" i="7"/>
  <c r="L24" i="7"/>
  <c r="H24" i="7"/>
  <c r="D24" i="7"/>
  <c r="J33" i="7"/>
  <c r="F33" i="7"/>
  <c r="K32" i="7"/>
  <c r="G32" i="7"/>
  <c r="C32" i="7"/>
  <c r="I31" i="7"/>
  <c r="E31" i="7"/>
  <c r="K30" i="7"/>
  <c r="G30" i="7"/>
  <c r="C30" i="7"/>
  <c r="I29" i="7"/>
  <c r="E29" i="7"/>
  <c r="K28" i="7"/>
  <c r="G28" i="7"/>
  <c r="C28" i="7"/>
  <c r="I27" i="7"/>
  <c r="E27" i="7"/>
  <c r="K26" i="7"/>
  <c r="G26" i="7"/>
  <c r="C26" i="7"/>
  <c r="I25" i="7"/>
  <c r="E25" i="7"/>
  <c r="K24" i="7"/>
  <c r="G24" i="7"/>
  <c r="C24" i="7"/>
  <c r="I33" i="7"/>
  <c r="E33" i="7"/>
  <c r="J32" i="7"/>
  <c r="F32" i="7"/>
  <c r="L31" i="7"/>
  <c r="H31" i="7"/>
  <c r="D31" i="7"/>
  <c r="J30" i="7"/>
  <c r="F30" i="7"/>
  <c r="L29" i="7"/>
  <c r="H29" i="7"/>
  <c r="D29" i="7"/>
  <c r="J28" i="7"/>
  <c r="F28" i="7"/>
  <c r="L27" i="7"/>
  <c r="H27" i="7"/>
  <c r="D27" i="7"/>
  <c r="J26" i="7"/>
  <c r="F26" i="7"/>
  <c r="L25" i="7"/>
  <c r="H25" i="7"/>
  <c r="D25" i="7"/>
  <c r="J24" i="7"/>
  <c r="F24" i="7"/>
  <c r="E12" i="7"/>
  <c r="K13" i="7"/>
  <c r="G15" i="7"/>
  <c r="C17" i="7"/>
  <c r="I18" i="7"/>
  <c r="E10" i="7"/>
  <c r="L11" i="7"/>
  <c r="H13" i="7"/>
  <c r="D15" i="7"/>
  <c r="J16" i="7"/>
  <c r="F18" i="7"/>
  <c r="L9" i="7"/>
  <c r="I11" i="7"/>
  <c r="E13" i="7"/>
  <c r="K14" i="7"/>
  <c r="G16" i="7"/>
  <c r="G18" i="7"/>
  <c r="C10" i="7"/>
  <c r="J11" i="7"/>
  <c r="F13" i="7"/>
  <c r="L14" i="7"/>
  <c r="H16" i="7"/>
  <c r="D18" i="7"/>
  <c r="J9" i="7"/>
  <c r="C11" i="7"/>
  <c r="I12" i="7"/>
  <c r="E14" i="7"/>
  <c r="K15" i="7"/>
  <c r="G17" i="7"/>
  <c r="C9" i="7"/>
  <c r="I10" i="7"/>
  <c r="F12" i="7"/>
  <c r="L13" i="7"/>
  <c r="H15" i="7"/>
  <c r="D17" i="7"/>
  <c r="J18" i="7"/>
  <c r="F10" i="7"/>
  <c r="C12" i="7"/>
  <c r="I13" i="7"/>
  <c r="E15" i="7"/>
  <c r="K16" i="7"/>
  <c r="K18" i="7"/>
  <c r="G10" i="7"/>
  <c r="D12" i="7"/>
  <c r="J13" i="7"/>
  <c r="F15" i="7"/>
  <c r="L16" i="7"/>
  <c r="H18" i="7"/>
  <c r="D10" i="7"/>
  <c r="G11" i="7"/>
  <c r="C13" i="7"/>
  <c r="I14" i="7"/>
  <c r="E16" i="7"/>
  <c r="K17" i="7"/>
  <c r="G9" i="7"/>
  <c r="D11" i="7"/>
  <c r="J12" i="7"/>
  <c r="F14" i="7"/>
  <c r="L15" i="7"/>
  <c r="H17" i="7"/>
  <c r="D9" i="7"/>
  <c r="J10" i="7"/>
  <c r="G12" i="7"/>
  <c r="C14" i="7"/>
  <c r="I15" i="7"/>
  <c r="E17" i="7"/>
  <c r="E9" i="7"/>
  <c r="K10" i="7"/>
  <c r="H12" i="7"/>
  <c r="D14" i="7"/>
  <c r="J15" i="7"/>
  <c r="F17" i="7"/>
  <c r="L18" i="7"/>
  <c r="H10" i="7"/>
  <c r="K11" i="7"/>
  <c r="G13" i="7"/>
  <c r="C15" i="7"/>
  <c r="I16" i="7"/>
  <c r="E18" i="7"/>
  <c r="K9" i="7"/>
  <c r="H11" i="7"/>
  <c r="D13" i="7"/>
  <c r="J14" i="7"/>
  <c r="F16" i="7"/>
  <c r="L17" i="7"/>
  <c r="H9" i="7"/>
  <c r="E11" i="7"/>
  <c r="K12" i="7"/>
  <c r="G14" i="7"/>
  <c r="C16" i="7"/>
  <c r="I17" i="7"/>
  <c r="I9" i="7"/>
  <c r="F11" i="7"/>
  <c r="L12" i="7"/>
  <c r="H14" i="7"/>
  <c r="D16" i="7"/>
  <c r="J17" i="7"/>
  <c r="F9" i="7"/>
  <c r="L10" i="7"/>
  <c r="S1158" i="7"/>
  <c r="W1103" i="7"/>
  <c r="T1204" i="7"/>
  <c r="R1084" i="7"/>
  <c r="W1072" i="7"/>
  <c r="V1202" i="7"/>
  <c r="R1159" i="7"/>
  <c r="W1177" i="7"/>
  <c r="Q1145" i="7"/>
  <c r="S1130" i="7"/>
  <c r="Q1175" i="7"/>
  <c r="X1177" i="7"/>
  <c r="W1193" i="7"/>
  <c r="Q1070" i="7"/>
  <c r="P1132" i="7"/>
  <c r="V1127" i="7"/>
  <c r="P1208" i="7"/>
  <c r="S1205" i="7"/>
  <c r="X1132" i="7"/>
  <c r="T1067" i="7"/>
  <c r="U1066" i="7"/>
  <c r="R1100" i="7"/>
  <c r="Q1190" i="7"/>
  <c r="R1174" i="7"/>
  <c r="T1129" i="7"/>
  <c r="W1088" i="7"/>
  <c r="Q1131" i="7"/>
  <c r="X1074" i="7"/>
  <c r="O1103" i="7"/>
  <c r="W1132" i="7"/>
  <c r="P1086" i="7"/>
  <c r="T1082" i="7"/>
  <c r="U1081" i="7"/>
  <c r="U1097" i="7"/>
  <c r="V1096" i="7"/>
  <c r="R1069" i="7"/>
  <c r="U1111" i="7"/>
  <c r="T1112" i="7"/>
  <c r="Q1207" i="7"/>
  <c r="P1161" i="7"/>
  <c r="Q1101" i="7"/>
  <c r="P1176" i="7"/>
  <c r="T1187" i="7"/>
  <c r="U1186" i="7"/>
  <c r="O1074" i="7"/>
  <c r="Q1160" i="7"/>
  <c r="U1128" i="7"/>
  <c r="T1142" i="7"/>
  <c r="U1141" i="7"/>
  <c r="X1104" i="7"/>
  <c r="U1203" i="7"/>
  <c r="S1099" i="7"/>
  <c r="R1131" i="7"/>
  <c r="T1172" i="7"/>
  <c r="U1171" i="7"/>
  <c r="S1083" i="7"/>
  <c r="R1144" i="7"/>
  <c r="P1103" i="7"/>
  <c r="S1113" i="7"/>
  <c r="X1208" i="7"/>
  <c r="S1188" i="7"/>
  <c r="R1114" i="7"/>
  <c r="W1148" i="7"/>
  <c r="U1156" i="7"/>
  <c r="T1157" i="7"/>
  <c r="P1191" i="7"/>
  <c r="W1119" i="7"/>
  <c r="S1143" i="7"/>
  <c r="S1068" i="7"/>
  <c r="O1132" i="7"/>
  <c r="Q1085" i="7"/>
  <c r="O1162" i="7"/>
  <c r="Q1115" i="7"/>
  <c r="O1177" i="7"/>
  <c r="R1206" i="7"/>
  <c r="R1189" i="7"/>
  <c r="P1071" i="7"/>
  <c r="S1173" i="7"/>
  <c r="X1118" i="7"/>
  <c r="W1162" i="7"/>
  <c r="P1146" i="7"/>
  <c r="T1098" i="7"/>
  <c r="P1116" i="7"/>
  <c r="O1148" i="7"/>
  <c r="O1193" i="7"/>
  <c r="O1088" i="7"/>
  <c r="X1162" i="7"/>
  <c r="S1008" i="7"/>
  <c r="P984" i="7"/>
  <c r="X984" i="7"/>
  <c r="U1021" i="7"/>
  <c r="V1020" i="7"/>
  <c r="S1037" i="7"/>
  <c r="T916" i="7"/>
  <c r="U915" i="7"/>
  <c r="P1026" i="7"/>
  <c r="U992" i="7"/>
  <c r="R1009" i="7"/>
  <c r="W1057" i="7"/>
  <c r="P1056" i="7"/>
  <c r="Q934" i="7"/>
  <c r="T1053" i="7"/>
  <c r="T976" i="7"/>
  <c r="U975" i="7"/>
  <c r="Q1055" i="7"/>
  <c r="T961" i="7"/>
  <c r="U960" i="7"/>
  <c r="P1040" i="7"/>
  <c r="X1057" i="7"/>
  <c r="R949" i="7"/>
  <c r="P997" i="7"/>
  <c r="T947" i="7"/>
  <c r="X922" i="7"/>
  <c r="W997" i="7"/>
  <c r="Q1039" i="7"/>
  <c r="P935" i="7"/>
  <c r="Q1025" i="7"/>
  <c r="O982" i="7"/>
  <c r="P951" i="7"/>
  <c r="X1026" i="7"/>
  <c r="X967" i="7"/>
  <c r="S917" i="7"/>
  <c r="U1006" i="7"/>
  <c r="V1005" i="7"/>
  <c r="Q919" i="7"/>
  <c r="R1038" i="7"/>
  <c r="O1012" i="7"/>
  <c r="R1055" i="7"/>
  <c r="W982" i="7"/>
  <c r="X937" i="7"/>
  <c r="S962" i="7"/>
  <c r="R933" i="7"/>
  <c r="W1011" i="7"/>
  <c r="U1052" i="7"/>
  <c r="W1043" i="7"/>
  <c r="T931" i="7"/>
  <c r="U930" i="7"/>
  <c r="O967" i="7"/>
  <c r="X1011" i="7"/>
  <c r="R918" i="7"/>
  <c r="O952" i="7"/>
  <c r="S994" i="7"/>
  <c r="Q995" i="7"/>
  <c r="V991" i="7"/>
  <c r="O922" i="7"/>
  <c r="Q1010" i="7"/>
  <c r="Q964" i="7"/>
  <c r="Q979" i="7"/>
  <c r="S948" i="7"/>
  <c r="P921" i="7"/>
  <c r="X997" i="7"/>
  <c r="S1023" i="7"/>
  <c r="S932" i="7"/>
  <c r="U946" i="7"/>
  <c r="V945" i="7"/>
  <c r="P966" i="7"/>
  <c r="O997" i="7"/>
  <c r="T993" i="7"/>
  <c r="T1022" i="7"/>
  <c r="R963" i="7"/>
  <c r="W937" i="7"/>
  <c r="O1042" i="7"/>
  <c r="P1011" i="7"/>
  <c r="T1036" i="7"/>
  <c r="U1035" i="7"/>
  <c r="W952" i="7"/>
  <c r="R1024" i="7"/>
  <c r="R978" i="7"/>
  <c r="T1007" i="7"/>
  <c r="Q950" i="7"/>
  <c r="W967" i="7"/>
  <c r="R995" i="7"/>
  <c r="S977" i="7"/>
  <c r="S1054" i="7"/>
  <c r="W922" i="7"/>
  <c r="O1057" i="7"/>
  <c r="X951" i="7"/>
  <c r="O938" i="7"/>
  <c r="V1051" i="7"/>
  <c r="P844" i="7"/>
  <c r="U886" i="7"/>
  <c r="R858" i="7"/>
  <c r="O906" i="7"/>
  <c r="S769" i="7"/>
  <c r="V766" i="7"/>
  <c r="R769" i="7"/>
  <c r="Q873" i="7"/>
  <c r="X861" i="7"/>
  <c r="O815" i="7"/>
  <c r="S901" i="7"/>
  <c r="U824" i="7"/>
  <c r="T825" i="7"/>
  <c r="T768" i="7"/>
  <c r="Q784" i="7"/>
  <c r="S841" i="7"/>
  <c r="W785" i="7"/>
  <c r="P829" i="7"/>
  <c r="U780" i="7"/>
  <c r="V779" i="7"/>
  <c r="T856" i="7"/>
  <c r="W815" i="7"/>
  <c r="X786" i="7"/>
  <c r="Q859" i="7"/>
  <c r="Q903" i="7"/>
  <c r="T798" i="7"/>
  <c r="R799" i="7"/>
  <c r="T870" i="7"/>
  <c r="U869" i="7"/>
  <c r="W876" i="7"/>
  <c r="W801" i="7"/>
  <c r="P874" i="7"/>
  <c r="W831" i="7"/>
  <c r="W771" i="7"/>
  <c r="S857" i="7"/>
  <c r="O771" i="7"/>
  <c r="T840" i="7"/>
  <c r="U839" i="7"/>
  <c r="T781" i="7"/>
  <c r="V854" i="7"/>
  <c r="U855" i="7"/>
  <c r="P801" i="7"/>
  <c r="R827" i="7"/>
  <c r="R842" i="7"/>
  <c r="X876" i="7"/>
  <c r="X906" i="7"/>
  <c r="V885" i="7"/>
  <c r="R812" i="7"/>
  <c r="S799" i="7"/>
  <c r="Q843" i="7"/>
  <c r="S871" i="7"/>
  <c r="R902" i="7"/>
  <c r="Q770" i="7"/>
  <c r="Q800" i="7"/>
  <c r="O891" i="7"/>
  <c r="U797" i="7"/>
  <c r="O785" i="7"/>
  <c r="R872" i="7"/>
  <c r="U809" i="7"/>
  <c r="T810" i="7"/>
  <c r="S826" i="7"/>
  <c r="P905" i="7"/>
  <c r="S888" i="7"/>
  <c r="Q828" i="7"/>
  <c r="P814" i="7"/>
  <c r="Q889" i="7"/>
  <c r="U767" i="7"/>
  <c r="W846" i="7"/>
  <c r="P860" i="7"/>
  <c r="P784" i="7"/>
  <c r="V796" i="7"/>
  <c r="W891" i="7"/>
  <c r="R783" i="7"/>
  <c r="O801" i="7"/>
  <c r="X831" i="7"/>
  <c r="R889" i="7"/>
  <c r="S782" i="7"/>
  <c r="P771" i="7"/>
  <c r="X771" i="7"/>
  <c r="O831" i="7"/>
  <c r="X846" i="7"/>
  <c r="T900" i="7"/>
  <c r="U899" i="7"/>
  <c r="S811" i="7"/>
  <c r="Q813" i="7"/>
  <c r="O846" i="7"/>
  <c r="P891" i="7"/>
  <c r="T887" i="7"/>
  <c r="W906" i="7"/>
  <c r="X801" i="7"/>
  <c r="X634" i="7"/>
  <c r="P693" i="7"/>
  <c r="R648" i="7"/>
  <c r="U630" i="7"/>
  <c r="Q633" i="7"/>
  <c r="U689" i="7"/>
  <c r="V688" i="7"/>
  <c r="S720" i="7"/>
  <c r="P634" i="7"/>
  <c r="W755" i="7"/>
  <c r="P723" i="7"/>
  <c r="T706" i="7"/>
  <c r="P709" i="7"/>
  <c r="P618" i="7"/>
  <c r="O755" i="7"/>
  <c r="S615" i="7"/>
  <c r="X679" i="7"/>
  <c r="V675" i="7"/>
  <c r="V644" i="7"/>
  <c r="Q648" i="7"/>
  <c r="S660" i="7"/>
  <c r="R633" i="7"/>
  <c r="W695" i="7"/>
  <c r="S691" i="7"/>
  <c r="V734" i="7"/>
  <c r="T749" i="7"/>
  <c r="U748" i="7"/>
  <c r="S707" i="7"/>
  <c r="X755" i="7"/>
  <c r="T690" i="7"/>
  <c r="O740" i="7"/>
  <c r="Q662" i="7"/>
  <c r="P679" i="7"/>
  <c r="W710" i="7"/>
  <c r="T677" i="7"/>
  <c r="R721" i="7"/>
  <c r="T646" i="7"/>
  <c r="T631" i="7"/>
  <c r="R661" i="7"/>
  <c r="U645" i="7"/>
  <c r="Q617" i="7"/>
  <c r="O710" i="7"/>
  <c r="Q722" i="7"/>
  <c r="U676" i="7"/>
  <c r="S750" i="7"/>
  <c r="X709" i="7"/>
  <c r="P754" i="7"/>
  <c r="S737" i="7"/>
  <c r="O649" i="7"/>
  <c r="V704" i="7"/>
  <c r="Q693" i="7"/>
  <c r="P663" i="7"/>
  <c r="S678" i="7"/>
  <c r="R751" i="7"/>
  <c r="R678" i="7"/>
  <c r="Q738" i="7"/>
  <c r="R708" i="7"/>
  <c r="R616" i="7"/>
  <c r="X649" i="7"/>
  <c r="U735" i="7"/>
  <c r="P649" i="7"/>
  <c r="V629" i="7"/>
  <c r="Q709" i="7"/>
  <c r="S632" i="7"/>
  <c r="T719" i="7"/>
  <c r="U718" i="7"/>
  <c r="U705" i="7"/>
  <c r="Q679" i="7"/>
  <c r="R692" i="7"/>
  <c r="W649" i="7"/>
  <c r="S647" i="7"/>
  <c r="T614" i="7"/>
  <c r="U613" i="7"/>
  <c r="P740" i="7"/>
  <c r="T736" i="7"/>
  <c r="W740" i="7"/>
  <c r="O695" i="7"/>
  <c r="R738" i="7"/>
  <c r="Q752" i="7"/>
  <c r="T659" i="7"/>
  <c r="U658" i="7"/>
  <c r="R557" i="7"/>
  <c r="V553" i="7"/>
  <c r="U493" i="7"/>
  <c r="V492" i="7"/>
  <c r="W499" i="7"/>
  <c r="W484" i="7"/>
  <c r="R496" i="7"/>
  <c r="T509" i="7"/>
  <c r="U539" i="7"/>
  <c r="T583" i="7"/>
  <c r="U582" i="7"/>
  <c r="T600" i="7"/>
  <c r="Q466" i="7"/>
  <c r="P604" i="7"/>
  <c r="Q482" i="7"/>
  <c r="R543" i="7"/>
  <c r="R465" i="7"/>
  <c r="U478" i="7"/>
  <c r="V477" i="7"/>
  <c r="W559" i="7"/>
  <c r="X544" i="7"/>
  <c r="Q512" i="7"/>
  <c r="P468" i="7"/>
  <c r="R481" i="7"/>
  <c r="O484" i="7"/>
  <c r="W574" i="7"/>
  <c r="S541" i="7"/>
  <c r="O499" i="7"/>
  <c r="W590" i="7"/>
  <c r="S556" i="7"/>
  <c r="O514" i="7"/>
  <c r="S510" i="7"/>
  <c r="X604" i="7"/>
  <c r="T494" i="7"/>
  <c r="V538" i="7"/>
  <c r="S584" i="7"/>
  <c r="X470" i="7"/>
  <c r="S480" i="7"/>
  <c r="P527" i="7"/>
  <c r="U599" i="7"/>
  <c r="T479" i="7"/>
  <c r="P499" i="7"/>
  <c r="T524" i="7"/>
  <c r="R585" i="7"/>
  <c r="T463" i="7"/>
  <c r="U462" i="7"/>
  <c r="P482" i="7"/>
  <c r="Q586" i="7"/>
  <c r="P558" i="7"/>
  <c r="P572" i="7"/>
  <c r="U554" i="7"/>
  <c r="S570" i="7"/>
  <c r="X529" i="7"/>
  <c r="Q573" i="7"/>
  <c r="Q527" i="7"/>
  <c r="U508" i="7"/>
  <c r="V507" i="7"/>
  <c r="R571" i="7"/>
  <c r="W514" i="7"/>
  <c r="R526" i="7"/>
  <c r="W529" i="7"/>
  <c r="X499" i="7"/>
  <c r="X514" i="7"/>
  <c r="O559" i="7"/>
  <c r="S525" i="7"/>
  <c r="T569" i="7"/>
  <c r="Q557" i="7"/>
  <c r="W543" i="7"/>
  <c r="P544" i="7"/>
  <c r="U523" i="7"/>
  <c r="V522" i="7"/>
  <c r="Q602" i="7"/>
  <c r="S495" i="7"/>
  <c r="O604" i="7"/>
  <c r="P587" i="7"/>
  <c r="Q497" i="7"/>
  <c r="O529" i="7"/>
  <c r="R602" i="7"/>
  <c r="P512" i="7"/>
  <c r="Q542" i="7"/>
  <c r="O544" i="7"/>
  <c r="X575" i="7"/>
  <c r="V598" i="7"/>
  <c r="U568" i="7"/>
  <c r="V567" i="7"/>
  <c r="O588" i="7"/>
  <c r="W604" i="7"/>
  <c r="T540" i="7"/>
  <c r="S464" i="7"/>
  <c r="R511" i="7"/>
  <c r="O574" i="7"/>
  <c r="T555" i="7"/>
  <c r="X559" i="7"/>
  <c r="S601" i="7"/>
  <c r="R419" i="7"/>
  <c r="Q361" i="7"/>
  <c r="S388" i="7"/>
  <c r="U434" i="7"/>
  <c r="T447" i="7"/>
  <c r="U446" i="7"/>
  <c r="R436" i="7"/>
  <c r="T417" i="7"/>
  <c r="U416" i="7"/>
  <c r="Q405" i="7"/>
  <c r="W453" i="7"/>
  <c r="S314" i="7"/>
  <c r="R404" i="7"/>
  <c r="O318" i="7"/>
  <c r="T329" i="7"/>
  <c r="O408" i="7"/>
  <c r="S403" i="7"/>
  <c r="R360" i="7"/>
  <c r="R449" i="7"/>
  <c r="T358" i="7"/>
  <c r="S330" i="7"/>
  <c r="U343" i="7"/>
  <c r="P452" i="7"/>
  <c r="P423" i="7"/>
  <c r="P347" i="7"/>
  <c r="S345" i="7"/>
  <c r="S448" i="7"/>
  <c r="P363" i="7"/>
  <c r="X453" i="7"/>
  <c r="X333" i="7"/>
  <c r="S418" i="7"/>
  <c r="R389" i="7"/>
  <c r="V433" i="7"/>
  <c r="X423" i="7"/>
  <c r="X408" i="7"/>
  <c r="Q316" i="7"/>
  <c r="X348" i="7"/>
  <c r="O333" i="7"/>
  <c r="W333" i="7"/>
  <c r="U312" i="7"/>
  <c r="V311" i="7"/>
  <c r="S359" i="7"/>
  <c r="P332" i="7"/>
  <c r="R347" i="7"/>
  <c r="W318" i="7"/>
  <c r="W408" i="7"/>
  <c r="W424" i="7"/>
  <c r="Q390" i="7"/>
  <c r="T373" i="7"/>
  <c r="P392" i="7"/>
  <c r="U386" i="7"/>
  <c r="T387" i="7"/>
  <c r="X363" i="7"/>
  <c r="W439" i="7"/>
  <c r="O438" i="7"/>
  <c r="Q450" i="7"/>
  <c r="Q333" i="7"/>
  <c r="W393" i="7"/>
  <c r="Q420" i="7"/>
  <c r="X318" i="7"/>
  <c r="T402" i="7"/>
  <c r="U401" i="7"/>
  <c r="P438" i="7"/>
  <c r="V327" i="7"/>
  <c r="V356" i="7"/>
  <c r="U357" i="7"/>
  <c r="Q346" i="7"/>
  <c r="V342" i="7"/>
  <c r="Q377" i="7"/>
  <c r="O348" i="7"/>
  <c r="O453" i="7"/>
  <c r="R315" i="7"/>
  <c r="P317" i="7"/>
  <c r="S436" i="7"/>
  <c r="R331" i="7"/>
  <c r="P406" i="7"/>
  <c r="O422" i="7"/>
  <c r="T313" i="7"/>
  <c r="X379" i="7"/>
  <c r="X393" i="7"/>
  <c r="T435" i="7"/>
  <c r="O393" i="7"/>
  <c r="S374" i="7"/>
  <c r="W365" i="7"/>
  <c r="R375" i="7"/>
  <c r="T344" i="7"/>
  <c r="U328" i="7"/>
  <c r="P376" i="7"/>
  <c r="W348" i="7"/>
  <c r="V371" i="7"/>
  <c r="U372" i="7"/>
  <c r="Q224" i="7"/>
  <c r="X198" i="7"/>
  <c r="P225" i="7"/>
  <c r="T191" i="7"/>
  <c r="U190" i="7"/>
  <c r="Q286" i="7"/>
  <c r="X182" i="7"/>
  <c r="P181" i="7"/>
  <c r="O168" i="7"/>
  <c r="S222" i="7"/>
  <c r="O302" i="7"/>
  <c r="W272" i="7"/>
  <c r="P301" i="7"/>
  <c r="U251" i="7"/>
  <c r="V250" i="7"/>
  <c r="R193" i="7"/>
  <c r="U179" i="7"/>
  <c r="P270" i="7"/>
  <c r="S192" i="7"/>
  <c r="S267" i="7"/>
  <c r="U297" i="7"/>
  <c r="Q241" i="7"/>
  <c r="S285" i="7"/>
  <c r="T161" i="7"/>
  <c r="U160" i="7"/>
  <c r="R210" i="7"/>
  <c r="V178" i="7"/>
  <c r="W258" i="7"/>
  <c r="X273" i="7"/>
  <c r="T284" i="7"/>
  <c r="T221" i="7"/>
  <c r="U220" i="7"/>
  <c r="P165" i="7"/>
  <c r="S238" i="7"/>
  <c r="Q210" i="7"/>
  <c r="V296" i="7"/>
  <c r="W288" i="7"/>
  <c r="X211" i="7"/>
  <c r="S299" i="7"/>
  <c r="S253" i="7"/>
  <c r="T208" i="7"/>
  <c r="S180" i="7"/>
  <c r="Q300" i="7"/>
  <c r="T252" i="7"/>
  <c r="V206" i="7"/>
  <c r="R163" i="7"/>
  <c r="Q182" i="7"/>
  <c r="Q164" i="7"/>
  <c r="R254" i="7"/>
  <c r="P195" i="7"/>
  <c r="Q269" i="7"/>
  <c r="T237" i="7"/>
  <c r="T266" i="7"/>
  <c r="U265" i="7"/>
  <c r="W182" i="7"/>
  <c r="U283" i="7"/>
  <c r="P286" i="7"/>
  <c r="R285" i="7"/>
  <c r="X257" i="7"/>
  <c r="W212" i="7"/>
  <c r="S209" i="7"/>
  <c r="W302" i="7"/>
  <c r="W167" i="7"/>
  <c r="O273" i="7"/>
  <c r="X241" i="7"/>
  <c r="V282" i="7"/>
  <c r="O288" i="7"/>
  <c r="T181" i="7"/>
  <c r="R268" i="7"/>
  <c r="T298" i="7"/>
  <c r="U207" i="7"/>
  <c r="O182" i="7"/>
  <c r="X301" i="7"/>
  <c r="R223" i="7"/>
  <c r="P255" i="7"/>
  <c r="W227" i="7"/>
  <c r="U236" i="7"/>
  <c r="V235" i="7"/>
  <c r="R300" i="7"/>
  <c r="O212" i="7"/>
  <c r="O227" i="7"/>
  <c r="P241" i="7"/>
  <c r="P211" i="7"/>
  <c r="O197" i="7"/>
  <c r="S162" i="7"/>
  <c r="R239" i="7"/>
  <c r="Q255" i="7"/>
  <c r="Q194" i="7"/>
  <c r="W197" i="7"/>
  <c r="O256" i="7"/>
  <c r="O151" i="7"/>
  <c r="Q148" i="7"/>
  <c r="T145" i="7"/>
  <c r="U144" i="7"/>
  <c r="P150" i="7"/>
  <c r="W151" i="7"/>
  <c r="S146" i="7"/>
  <c r="R147" i="7"/>
  <c r="X151" i="7"/>
  <c r="O136" i="7"/>
  <c r="Q133" i="7"/>
  <c r="T130" i="7"/>
  <c r="U129" i="7"/>
  <c r="P135" i="7"/>
  <c r="W136" i="7"/>
  <c r="S131" i="7"/>
  <c r="R132" i="7"/>
  <c r="X136" i="7"/>
  <c r="O121" i="7"/>
  <c r="Q118" i="7"/>
  <c r="T115" i="7"/>
  <c r="U114" i="7"/>
  <c r="P120" i="7"/>
  <c r="W121" i="7"/>
  <c r="S116" i="7"/>
  <c r="R117" i="7"/>
  <c r="X121" i="7"/>
  <c r="R102" i="7"/>
  <c r="T100" i="7"/>
  <c r="U99" i="7"/>
  <c r="P104" i="7"/>
  <c r="S101" i="7"/>
  <c r="Q103" i="7"/>
  <c r="X106" i="7"/>
  <c r="O91" i="7"/>
  <c r="Q88" i="7"/>
  <c r="T85" i="7"/>
  <c r="U84" i="7"/>
  <c r="P90" i="7"/>
  <c r="W91" i="7"/>
  <c r="S86" i="7"/>
  <c r="R87" i="7"/>
  <c r="X91" i="7"/>
  <c r="O76" i="7"/>
  <c r="Q73" i="7"/>
  <c r="T70" i="7"/>
  <c r="U69" i="7"/>
  <c r="P75" i="7"/>
  <c r="W76" i="7"/>
  <c r="S71" i="7"/>
  <c r="R72" i="7"/>
  <c r="X76" i="7"/>
  <c r="O61" i="7"/>
  <c r="Q58" i="7"/>
  <c r="T55" i="7"/>
  <c r="U54" i="7"/>
  <c r="P60" i="7"/>
  <c r="W61" i="7"/>
  <c r="S56" i="7"/>
  <c r="R57" i="7"/>
  <c r="X61" i="7"/>
  <c r="O46" i="7"/>
  <c r="S42" i="7"/>
  <c r="P46" i="7"/>
  <c r="Q44" i="7"/>
  <c r="R43" i="7"/>
  <c r="X46" i="7"/>
  <c r="V39" i="7"/>
  <c r="U40" i="7"/>
  <c r="T41" i="7"/>
  <c r="W46" i="7"/>
  <c r="V26" i="7"/>
  <c r="Q30" i="7"/>
  <c r="P31" i="7"/>
  <c r="W31" i="7"/>
  <c r="O31" i="7"/>
  <c r="U27" i="7"/>
  <c r="R29" i="7"/>
  <c r="X31" i="7"/>
  <c r="T28" i="7"/>
  <c r="S29" i="7"/>
  <c r="T10" i="7"/>
  <c r="T11" i="7"/>
  <c r="T12" i="7"/>
  <c r="T13" i="7"/>
  <c r="T14" i="7"/>
  <c r="T15" i="7"/>
  <c r="T16" i="7"/>
  <c r="T17" i="7"/>
  <c r="T18" i="7"/>
  <c r="U9" i="7"/>
  <c r="CH940" i="3"/>
  <c r="CX1627" i="3"/>
  <c r="CP1383" i="3"/>
  <c r="CX1389" i="3"/>
  <c r="CX1393" i="3"/>
  <c r="BN1392" i="3"/>
  <c r="CP1154" i="3"/>
  <c r="BR1390" i="3"/>
  <c r="CT932" i="3"/>
  <c r="CP1385" i="3"/>
  <c r="CT1160" i="3"/>
  <c r="CL728" i="3"/>
  <c r="CX925" i="3"/>
  <c r="BN1152" i="3"/>
  <c r="CH1382" i="3"/>
  <c r="CH1385" i="3"/>
  <c r="BR1391" i="3"/>
  <c r="BR1386" i="3"/>
  <c r="CD1393" i="3"/>
  <c r="CX1155" i="3"/>
  <c r="CP1379" i="3"/>
  <c r="CT1392" i="3"/>
  <c r="BZ1387" i="3"/>
  <c r="BR692" i="3"/>
  <c r="BR1394" i="3"/>
  <c r="CP698" i="3"/>
  <c r="CP694" i="3"/>
  <c r="CD1150" i="3"/>
  <c r="BN1389" i="3"/>
  <c r="BR693" i="3"/>
  <c r="BZ692" i="3"/>
  <c r="BR1380" i="3"/>
  <c r="BZ695" i="3"/>
  <c r="CL706" i="3"/>
  <c r="BN936" i="3"/>
  <c r="BZ923" i="3"/>
  <c r="CL1150" i="3"/>
  <c r="BZ1383" i="3"/>
  <c r="CX1609" i="3"/>
  <c r="CH693" i="3"/>
  <c r="CX693" i="3"/>
  <c r="CD1154" i="3"/>
  <c r="CD1151" i="3"/>
  <c r="CP1610" i="3"/>
  <c r="CD1610" i="3"/>
  <c r="CH1621" i="3"/>
  <c r="CT1610" i="3"/>
  <c r="BZ1623" i="3"/>
  <c r="CX1620" i="3"/>
  <c r="BV1615" i="3"/>
  <c r="BR1609" i="3"/>
  <c r="CL1612" i="3"/>
  <c r="BZ1620" i="3"/>
  <c r="CL1609" i="3"/>
  <c r="CH1619" i="3"/>
  <c r="CL1615" i="3"/>
  <c r="CL1610" i="3"/>
  <c r="BZ1619" i="3"/>
  <c r="CH1620" i="3"/>
  <c r="CD1609" i="3"/>
  <c r="CD1613" i="3"/>
  <c r="CL1613" i="3"/>
  <c r="CL1611" i="3"/>
  <c r="CL1614" i="3"/>
  <c r="CD1611" i="3"/>
  <c r="BR1627" i="3"/>
  <c r="BZ1618" i="3"/>
  <c r="CD1608" i="3"/>
  <c r="BZ1389" i="3"/>
  <c r="CD1381" i="3"/>
  <c r="CL1381" i="3"/>
  <c r="CL1384" i="3"/>
  <c r="CL1385" i="3"/>
  <c r="CD1382" i="3"/>
  <c r="CL1386" i="3"/>
  <c r="CD1384" i="3"/>
  <c r="CL1383" i="3"/>
  <c r="BZ1391" i="3"/>
  <c r="CD1152" i="3"/>
  <c r="BR1169" i="3"/>
  <c r="CL1152" i="3"/>
  <c r="CL1155" i="3"/>
  <c r="CD1153" i="3"/>
  <c r="CL1153" i="3"/>
  <c r="CL1151" i="3"/>
  <c r="CL1157" i="3"/>
  <c r="CD1155" i="3"/>
  <c r="CL1156" i="3"/>
  <c r="CL923" i="3"/>
  <c r="CL924" i="3"/>
  <c r="CD924" i="3"/>
  <c r="CL928" i="3"/>
  <c r="CD921" i="3"/>
  <c r="CL927" i="3"/>
  <c r="BR940" i="3"/>
  <c r="BZ933" i="3"/>
  <c r="CH704" i="3"/>
  <c r="CH703" i="3"/>
  <c r="CL699" i="3"/>
  <c r="CL698" i="3"/>
  <c r="CD692" i="3"/>
  <c r="CD693" i="3"/>
  <c r="CL694" i="3"/>
  <c r="CL695" i="3"/>
  <c r="CD464" i="3"/>
  <c r="CL466" i="3"/>
  <c r="CL465" i="3"/>
  <c r="BV234" i="3"/>
  <c r="BN235" i="3"/>
  <c r="BV1168" i="3"/>
  <c r="AP685" i="3"/>
  <c r="CH465" i="3"/>
  <c r="CH697" i="3"/>
  <c r="BN1162" i="3"/>
  <c r="CT1393" i="3"/>
  <c r="BN1391" i="3"/>
  <c r="CD1396" i="3"/>
  <c r="CD1395" i="3"/>
  <c r="BZ1612" i="3"/>
  <c r="CL1618" i="3"/>
  <c r="BV1623" i="3"/>
  <c r="BV1394" i="3"/>
  <c r="CP1611" i="3"/>
  <c r="CD1625" i="3"/>
  <c r="BN1608" i="3"/>
  <c r="BR1612" i="3"/>
  <c r="BZ1615" i="3"/>
  <c r="BR1616" i="3"/>
  <c r="BV1608" i="3"/>
  <c r="BN1615" i="3"/>
  <c r="BZ1609" i="3"/>
  <c r="CP1616" i="3"/>
  <c r="CT1618" i="3"/>
  <c r="CD1624" i="3"/>
  <c r="CX1608" i="3"/>
  <c r="BN1386" i="3"/>
  <c r="CH1380" i="3"/>
  <c r="CH1615" i="3"/>
  <c r="BV1611" i="3"/>
  <c r="CP1617" i="3"/>
  <c r="CH1609" i="3"/>
  <c r="BR1615" i="3"/>
  <c r="BV1614" i="3"/>
  <c r="CH1610" i="3"/>
  <c r="BV1154" i="3"/>
  <c r="BV1383" i="3"/>
  <c r="CT1390" i="3"/>
  <c r="CT1161" i="3"/>
  <c r="BN1395" i="3"/>
  <c r="CT1389" i="3"/>
  <c r="CL1390" i="3"/>
  <c r="BN1385" i="3"/>
  <c r="CL1394" i="3"/>
  <c r="BN1156" i="3"/>
  <c r="BV1397" i="3"/>
  <c r="BV1382" i="3"/>
  <c r="BV1380" i="3"/>
  <c r="BN1151" i="3"/>
  <c r="CL1162" i="3"/>
  <c r="CL1160" i="3"/>
  <c r="BV1160" i="3"/>
  <c r="BV1165" i="3"/>
  <c r="BN1167" i="3"/>
  <c r="BV1159" i="3"/>
  <c r="CL1165" i="3"/>
  <c r="BV711" i="3"/>
  <c r="BV929" i="3"/>
  <c r="BZ930" i="3"/>
  <c r="BV930" i="3"/>
  <c r="CX699" i="3"/>
  <c r="CX694" i="3"/>
  <c r="BZ693" i="3"/>
  <c r="CX692" i="3"/>
  <c r="BR699" i="3"/>
  <c r="CL703" i="3"/>
  <c r="CL708" i="3"/>
  <c r="AQ685" i="3"/>
  <c r="BZ697" i="3"/>
  <c r="BV704" i="3"/>
  <c r="CP699" i="3"/>
  <c r="CT475" i="3"/>
  <c r="CL480" i="3"/>
  <c r="CL479" i="3"/>
  <c r="BN475" i="3"/>
  <c r="CT479" i="3"/>
  <c r="BM248" i="3"/>
  <c r="BN477" i="3"/>
  <c r="CD477" i="3"/>
  <c r="BN471" i="3"/>
  <c r="BV477" i="3"/>
  <c r="BN479" i="3"/>
  <c r="BN474" i="3"/>
  <c r="BN473" i="3"/>
  <c r="BV469" i="3"/>
  <c r="BV478" i="3"/>
  <c r="BV475" i="3"/>
  <c r="BN249" i="3"/>
  <c r="CT241" i="3"/>
  <c r="BR234" i="3"/>
  <c r="BN252" i="3"/>
  <c r="BZ234" i="3"/>
  <c r="BN237" i="3"/>
  <c r="BN242" i="3"/>
  <c r="BN238" i="3"/>
  <c r="BN245" i="3"/>
  <c r="CX250" i="3"/>
  <c r="CH234" i="3"/>
  <c r="BN236" i="3"/>
  <c r="CD242" i="3"/>
  <c r="BR246" i="3"/>
  <c r="BR253" i="3"/>
  <c r="BR5" i="3"/>
  <c r="CL242" i="3"/>
  <c r="BR251" i="3"/>
  <c r="CX252" i="3"/>
  <c r="BR244" i="3"/>
  <c r="BV243" i="3"/>
  <c r="CX248" i="3"/>
  <c r="CP251" i="3"/>
  <c r="BR245" i="3"/>
  <c r="BR247" i="3"/>
  <c r="CX244" i="3"/>
  <c r="BR248" i="3"/>
  <c r="CT236" i="3"/>
  <c r="CD241" i="3"/>
  <c r="BR249" i="3"/>
  <c r="BN20" i="3"/>
  <c r="CH247" i="3"/>
  <c r="CX249" i="3"/>
  <c r="CT243" i="3"/>
  <c r="CT239" i="3"/>
  <c r="BR250" i="3"/>
  <c r="BM17" i="3"/>
  <c r="BN291" i="3"/>
  <c r="CX246" i="3"/>
  <c r="BM21" i="3"/>
  <c r="BN295" i="3"/>
  <c r="BN244" i="3"/>
  <c r="BN248" i="3"/>
  <c r="BM240" i="3"/>
  <c r="BN240" i="3"/>
  <c r="BM467" i="3"/>
  <c r="BN467" i="3"/>
  <c r="BM481" i="3"/>
  <c r="BN481" i="3"/>
  <c r="CC476" i="3"/>
  <c r="CD476" i="3"/>
  <c r="CC480" i="3"/>
  <c r="CD480" i="3"/>
  <c r="BV700" i="3"/>
  <c r="BU692" i="3"/>
  <c r="BV921" i="3"/>
  <c r="CC696" i="3"/>
  <c r="CD696" i="3"/>
  <c r="CH701" i="3"/>
  <c r="CT704" i="3"/>
  <c r="BU696" i="3"/>
  <c r="BV925" i="3"/>
  <c r="CD1160" i="3"/>
  <c r="CD931" i="3"/>
  <c r="CD939" i="3"/>
  <c r="CL937" i="3"/>
  <c r="BU924" i="3"/>
  <c r="BV1153" i="3"/>
  <c r="CS938" i="3"/>
  <c r="CT938" i="3"/>
  <c r="BV926" i="3"/>
  <c r="CT939" i="3"/>
  <c r="BU922" i="3"/>
  <c r="BV922" i="3"/>
  <c r="CS934" i="3"/>
  <c r="CT1163" i="3"/>
  <c r="BR1379" i="3"/>
  <c r="BR1150" i="3"/>
  <c r="CT1164" i="3"/>
  <c r="CD1165" i="3"/>
  <c r="CK1169" i="3"/>
  <c r="CL1169" i="3"/>
  <c r="CS1169" i="3"/>
  <c r="CT1398" i="3"/>
  <c r="CD1166" i="3"/>
  <c r="BR1159" i="3"/>
  <c r="BN1166" i="3"/>
  <c r="BN1158" i="3"/>
  <c r="BN1379" i="3"/>
  <c r="BN1382" i="3"/>
  <c r="CC1392" i="3"/>
  <c r="CD1392" i="3"/>
  <c r="BN1393" i="3"/>
  <c r="CD1389" i="3"/>
  <c r="CP1387" i="3"/>
  <c r="CD1626" i="3"/>
  <c r="BV1612" i="3"/>
  <c r="BZ1617" i="3"/>
  <c r="CD1620" i="3"/>
  <c r="BN1620" i="3"/>
  <c r="CH1608" i="3"/>
  <c r="CT1619" i="3"/>
  <c r="BN1610" i="3"/>
  <c r="BV1613" i="3"/>
  <c r="BN1612" i="3"/>
  <c r="BN1624" i="3"/>
  <c r="BM1626" i="3"/>
  <c r="BN1626" i="3"/>
  <c r="BR1611" i="3"/>
  <c r="BN1622" i="3"/>
  <c r="CL1619" i="3"/>
  <c r="BN1627" i="3"/>
  <c r="CX1617" i="3"/>
  <c r="CT1627" i="3"/>
  <c r="CT1626" i="3"/>
  <c r="BZ1616" i="3"/>
  <c r="BN1625" i="3"/>
  <c r="BM1617" i="3"/>
  <c r="BN1617" i="3"/>
  <c r="BV1638" i="3"/>
  <c r="BU1638" i="3"/>
  <c r="CK1624" i="3"/>
  <c r="CL1624" i="3"/>
  <c r="BR1614" i="3"/>
  <c r="CL1623" i="3"/>
  <c r="CH1617" i="3"/>
  <c r="BV1621" i="3"/>
  <c r="CD1619" i="3"/>
  <c r="BN1618" i="3"/>
  <c r="CD1639" i="3"/>
  <c r="CC1639" i="3"/>
  <c r="CD1615" i="3"/>
  <c r="CT1613" i="3"/>
  <c r="BN1611" i="3"/>
  <c r="BV1627" i="3"/>
  <c r="CH1611" i="3"/>
  <c r="CP1614" i="3"/>
  <c r="CT1648" i="3"/>
  <c r="CS1648" i="3"/>
  <c r="BV1618" i="3"/>
  <c r="CX1610" i="3"/>
  <c r="CX1381" i="3"/>
  <c r="CP1382" i="3"/>
  <c r="BZ1384" i="3"/>
  <c r="BZ1613" i="3"/>
  <c r="CW1385" i="3"/>
  <c r="CX1614" i="3"/>
  <c r="CH1616" i="3"/>
  <c r="BY1393" i="3"/>
  <c r="BZ1393" i="3"/>
  <c r="CW1394" i="3"/>
  <c r="CX1394" i="3"/>
  <c r="CK1392" i="3"/>
  <c r="CL1392" i="3"/>
  <c r="CL1625" i="3"/>
  <c r="CK1396" i="3"/>
  <c r="BZ1608" i="3"/>
  <c r="CT1388" i="3"/>
  <c r="CP1386" i="3"/>
  <c r="BV1609" i="3"/>
  <c r="CD1388" i="3"/>
  <c r="CK1391" i="3"/>
  <c r="CL1391" i="3"/>
  <c r="CG1397" i="3"/>
  <c r="CH1397" i="3"/>
  <c r="BU1396" i="3"/>
  <c r="BV1625" i="3"/>
  <c r="CP1613" i="3"/>
  <c r="CP1384" i="3"/>
  <c r="CH1612" i="3"/>
  <c r="CH1383" i="3"/>
  <c r="CC1387" i="3"/>
  <c r="CT1624" i="3"/>
  <c r="CT1395" i="3"/>
  <c r="BQ1381" i="3"/>
  <c r="BR1381" i="3"/>
  <c r="BR1385" i="3"/>
  <c r="CD1379" i="3"/>
  <c r="CL1382" i="3"/>
  <c r="CC1383" i="3"/>
  <c r="CC1398" i="3"/>
  <c r="CD1627" i="3"/>
  <c r="BZ1398" i="3"/>
  <c r="CO1392" i="3"/>
  <c r="CP1392" i="3"/>
  <c r="CP1608" i="3"/>
  <c r="BY1381" i="3"/>
  <c r="BZ1381" i="3"/>
  <c r="CX1611" i="3"/>
  <c r="CH1613" i="3"/>
  <c r="CD1380" i="3"/>
  <c r="BU1381" i="3"/>
  <c r="BV1610" i="3"/>
  <c r="CL1388" i="3"/>
  <c r="BU1422" i="3"/>
  <c r="BV1422" i="3"/>
  <c r="CP1609" i="3"/>
  <c r="CH1381" i="3"/>
  <c r="BY1382" i="3"/>
  <c r="BZ1382" i="3"/>
  <c r="CH1384" i="3"/>
  <c r="BM1380" i="3"/>
  <c r="BN1380" i="3"/>
  <c r="BN1614" i="3"/>
  <c r="BM1387" i="3"/>
  <c r="BN1387" i="3"/>
  <c r="CD1618" i="3"/>
  <c r="BR1398" i="3"/>
  <c r="BR1392" i="3"/>
  <c r="CL1387" i="3"/>
  <c r="BV1619" i="3"/>
  <c r="BU1411" i="3"/>
  <c r="BV1411" i="3"/>
  <c r="CX1383" i="3"/>
  <c r="CH1614" i="3"/>
  <c r="CS1387" i="3"/>
  <c r="CD1622" i="3"/>
  <c r="CX1616" i="3"/>
  <c r="CX1391" i="3"/>
  <c r="CP1393" i="3"/>
  <c r="CX1397" i="3"/>
  <c r="BU1387" i="3"/>
  <c r="BV1616" i="3"/>
  <c r="BN1613" i="3"/>
  <c r="BU1388" i="3"/>
  <c r="BV1388" i="3"/>
  <c r="CT1622" i="3"/>
  <c r="BQ1388" i="3"/>
  <c r="BR1388" i="3"/>
  <c r="CT1621" i="3"/>
  <c r="CH1391" i="3"/>
  <c r="CP1395" i="3"/>
  <c r="BQ1396" i="3"/>
  <c r="BR1396" i="3"/>
  <c r="CP1612" i="3"/>
  <c r="BY1385" i="3"/>
  <c r="BZ1614" i="3"/>
  <c r="CX1615" i="3"/>
  <c r="CK1379" i="3"/>
  <c r="CL1379" i="3"/>
  <c r="CW1390" i="3"/>
  <c r="CX1390" i="3"/>
  <c r="CG1393" i="3"/>
  <c r="CH1393" i="3"/>
  <c r="BR1395" i="3"/>
  <c r="CO1397" i="3"/>
  <c r="CP1397" i="3"/>
  <c r="CH1398" i="3"/>
  <c r="BY1396" i="3"/>
  <c r="BZ1396" i="3"/>
  <c r="CH1392" i="3"/>
  <c r="BU1417" i="3"/>
  <c r="BV1417" i="3"/>
  <c r="CX1382" i="3"/>
  <c r="BZ1386" i="3"/>
  <c r="CL1380" i="3"/>
  <c r="CG1394" i="3"/>
  <c r="CH1394" i="3"/>
  <c r="BZ1395" i="3"/>
  <c r="CX1386" i="3"/>
  <c r="CX1613" i="3"/>
  <c r="CT1380" i="3"/>
  <c r="BZ1397" i="3"/>
  <c r="BV1390" i="3"/>
  <c r="CH1396" i="3"/>
  <c r="CT1421" i="3"/>
  <c r="CS1421" i="3"/>
  <c r="CT1379" i="3"/>
  <c r="CP1398" i="3"/>
  <c r="CP1394" i="3"/>
  <c r="CX1398" i="3"/>
  <c r="CP1396" i="3"/>
  <c r="CD1390" i="3"/>
  <c r="CD1161" i="3"/>
  <c r="CH1379" i="3"/>
  <c r="CH1150" i="3"/>
  <c r="CH1387" i="3"/>
  <c r="CH1158" i="3"/>
  <c r="BV1163" i="3"/>
  <c r="CW1166" i="3"/>
  <c r="CX1166" i="3"/>
  <c r="BU1155" i="3"/>
  <c r="BV1384" i="3"/>
  <c r="BY1183" i="3"/>
  <c r="BZ1183" i="3"/>
  <c r="CW1184" i="3"/>
  <c r="CX1184" i="3"/>
  <c r="BR1187" i="3"/>
  <c r="BQ1187" i="3"/>
  <c r="CP1190" i="3"/>
  <c r="CO1190" i="3"/>
  <c r="BQ1174" i="3"/>
  <c r="BR1174" i="3"/>
  <c r="BM1179" i="3"/>
  <c r="BN1179" i="3"/>
  <c r="CK1180" i="3"/>
  <c r="CL1180" i="3"/>
  <c r="BU1182" i="3"/>
  <c r="BV1182" i="3"/>
  <c r="BU1162" i="3"/>
  <c r="BV1391" i="3"/>
  <c r="CK1166" i="3"/>
  <c r="CL1166" i="3"/>
  <c r="CX1387" i="3"/>
  <c r="BY1165" i="3"/>
  <c r="BZ1165" i="3"/>
  <c r="CW1150" i="3"/>
  <c r="CX1150" i="3"/>
  <c r="BU1156" i="3"/>
  <c r="BV1385" i="3"/>
  <c r="CC1190" i="3"/>
  <c r="CD1190" i="3"/>
  <c r="CK1167" i="3"/>
  <c r="CL1167" i="3"/>
  <c r="CH1386" i="3"/>
  <c r="BN1177" i="3"/>
  <c r="BM1177" i="3"/>
  <c r="BM1193" i="3"/>
  <c r="BN1193" i="3"/>
  <c r="BN1157" i="3"/>
  <c r="CD1168" i="3"/>
  <c r="CH1159" i="3"/>
  <c r="BR1161" i="3"/>
  <c r="CP1164" i="3"/>
  <c r="CO1183" i="3"/>
  <c r="CP1183" i="3"/>
  <c r="BY1185" i="3"/>
  <c r="BZ1185" i="3"/>
  <c r="CW1187" i="3"/>
  <c r="CX1187" i="3"/>
  <c r="CW1174" i="3"/>
  <c r="CX1174" i="3"/>
  <c r="CC1179" i="3"/>
  <c r="CD1179" i="3"/>
  <c r="BM1181" i="3"/>
  <c r="BN1181" i="3"/>
  <c r="BZ1159" i="3"/>
  <c r="CX1160" i="3"/>
  <c r="CS1190" i="3"/>
  <c r="CT1190" i="3"/>
  <c r="CK1192" i="3"/>
  <c r="CL1192" i="3"/>
  <c r="BU1193" i="3"/>
  <c r="BV1193" i="3"/>
  <c r="CC1177" i="3"/>
  <c r="CD1177" i="3"/>
  <c r="CS1193" i="3"/>
  <c r="CT1193" i="3"/>
  <c r="CD1186" i="3"/>
  <c r="CC1186" i="3"/>
  <c r="BV1187" i="3"/>
  <c r="BU1187" i="3"/>
  <c r="CT1188" i="3"/>
  <c r="CS1188" i="3"/>
  <c r="CC1192" i="3"/>
  <c r="CD1192" i="3"/>
  <c r="CC1193" i="3"/>
  <c r="CD1193" i="3"/>
  <c r="CD1176" i="3"/>
  <c r="CC1176" i="3"/>
  <c r="CD1397" i="3"/>
  <c r="BN1398" i="3"/>
  <c r="BV1158" i="3"/>
  <c r="BV1155" i="3"/>
  <c r="BZ1379" i="3"/>
  <c r="CP1160" i="3"/>
  <c r="CP1162" i="3"/>
  <c r="CH1166" i="3"/>
  <c r="BU1157" i="3"/>
  <c r="BV1386" i="3"/>
  <c r="CH1182" i="3"/>
  <c r="CG1182" i="3"/>
  <c r="BQ1184" i="3"/>
  <c r="BR1184" i="3"/>
  <c r="CO1185" i="3"/>
  <c r="CP1185" i="3"/>
  <c r="CW1188" i="3"/>
  <c r="CX1188" i="3"/>
  <c r="CS1179" i="3"/>
  <c r="CT1179" i="3"/>
  <c r="CC1181" i="3"/>
  <c r="CD1181" i="3"/>
  <c r="BV1393" i="3"/>
  <c r="BN1396" i="3"/>
  <c r="CP1150" i="3"/>
  <c r="CP1388" i="3"/>
  <c r="CH1160" i="3"/>
  <c r="BZ1162" i="3"/>
  <c r="CX1164" i="3"/>
  <c r="CP1166" i="3"/>
  <c r="BN1384" i="3"/>
  <c r="BN1176" i="3"/>
  <c r="BM1176" i="3"/>
  <c r="BU1191" i="3"/>
  <c r="BV1191" i="3"/>
  <c r="BM1168" i="3"/>
  <c r="BN1397" i="3"/>
  <c r="CK1168" i="3"/>
  <c r="CL1397" i="3"/>
  <c r="CH1153" i="3"/>
  <c r="BV1396" i="3"/>
  <c r="BV1192" i="3"/>
  <c r="BU1192" i="3"/>
  <c r="BU1169" i="3"/>
  <c r="BV1398" i="3"/>
  <c r="CD1391" i="3"/>
  <c r="BV1392" i="3"/>
  <c r="BV1189" i="3"/>
  <c r="BU1189" i="3"/>
  <c r="CS1168" i="3"/>
  <c r="CT1397" i="3"/>
  <c r="CC1169" i="3"/>
  <c r="CD1398" i="3"/>
  <c r="CP1158" i="3"/>
  <c r="CH1388" i="3"/>
  <c r="CW1159" i="3"/>
  <c r="CX1159" i="3"/>
  <c r="BZ1160" i="3"/>
  <c r="CG1161" i="3"/>
  <c r="CH1161" i="3"/>
  <c r="BR1162" i="3"/>
  <c r="BY1163" i="3"/>
  <c r="BZ1163" i="3"/>
  <c r="BQ1164" i="3"/>
  <c r="BR1164" i="3"/>
  <c r="BR1165" i="3"/>
  <c r="CP1174" i="3"/>
  <c r="CO1174" i="3"/>
  <c r="CX1182" i="3"/>
  <c r="CW1182" i="3"/>
  <c r="CG1184" i="3"/>
  <c r="CH1184" i="3"/>
  <c r="BZ1186" i="3"/>
  <c r="BY1186" i="3"/>
  <c r="BY1189" i="3"/>
  <c r="BZ1189" i="3"/>
  <c r="CL1178" i="3"/>
  <c r="CK1178" i="3"/>
  <c r="BV1180" i="3"/>
  <c r="BU1180" i="3"/>
  <c r="CT1181" i="3"/>
  <c r="CS1181" i="3"/>
  <c r="BZ1388" i="3"/>
  <c r="BR1160" i="3"/>
  <c r="BY1161" i="3"/>
  <c r="BZ1161" i="3"/>
  <c r="CP1161" i="3"/>
  <c r="BQ1163" i="3"/>
  <c r="BR1163" i="3"/>
  <c r="CX1163" i="3"/>
  <c r="BR1192" i="3"/>
  <c r="BQ1192" i="3"/>
  <c r="BR1168" i="3"/>
  <c r="BN1381" i="3"/>
  <c r="CK1185" i="3"/>
  <c r="CL1185" i="3"/>
  <c r="CT1186" i="3"/>
  <c r="CS1186" i="3"/>
  <c r="CK1189" i="3"/>
  <c r="CL1189" i="3"/>
  <c r="BM1186" i="3"/>
  <c r="BN1186" i="3"/>
  <c r="CD1167" i="3"/>
  <c r="CD938" i="3"/>
  <c r="CL934" i="3"/>
  <c r="CL1163" i="3"/>
  <c r="BN923" i="3"/>
  <c r="CT921" i="3"/>
  <c r="BM925" i="3"/>
  <c r="BN925" i="3"/>
  <c r="CT925" i="3"/>
  <c r="BU928" i="3"/>
  <c r="BV1157" i="3"/>
  <c r="BU932" i="3"/>
  <c r="BV1161" i="3"/>
  <c r="CC935" i="3"/>
  <c r="CD1164" i="3"/>
  <c r="BU937" i="3"/>
  <c r="BV1166" i="3"/>
  <c r="CK939" i="3"/>
  <c r="CC940" i="3"/>
  <c r="BN1155" i="3"/>
  <c r="CS933" i="3"/>
  <c r="CT1162" i="3"/>
  <c r="CK935" i="3"/>
  <c r="CL1164" i="3"/>
  <c r="BM939" i="3"/>
  <c r="BV1152" i="3"/>
  <c r="CL922" i="3"/>
  <c r="BN1160" i="3"/>
  <c r="BN1169" i="3"/>
  <c r="CS940" i="3"/>
  <c r="CT940" i="3"/>
  <c r="BM924" i="3"/>
  <c r="BN924" i="3"/>
  <c r="CD926" i="3"/>
  <c r="BU927" i="3"/>
  <c r="BV927" i="3"/>
  <c r="BN1161" i="3"/>
  <c r="CS937" i="3"/>
  <c r="CT1166" i="3"/>
  <c r="CD922" i="3"/>
  <c r="BM934" i="3"/>
  <c r="BN1163" i="3"/>
  <c r="BN1165" i="3"/>
  <c r="CK932" i="3"/>
  <c r="CL1161" i="3"/>
  <c r="CD936" i="3"/>
  <c r="BV923" i="3"/>
  <c r="CL933" i="3"/>
  <c r="CL929" i="3"/>
  <c r="CD933" i="3"/>
  <c r="CX938" i="3"/>
  <c r="CH938" i="3"/>
  <c r="CP938" i="3"/>
  <c r="CP941" i="3"/>
  <c r="BN927" i="3"/>
  <c r="BV933" i="3"/>
  <c r="CD935" i="3"/>
  <c r="BN929" i="3"/>
  <c r="BV924" i="3"/>
  <c r="CD927" i="3"/>
  <c r="CK930" i="3"/>
  <c r="CL930" i="3"/>
  <c r="BU938" i="3"/>
  <c r="BV1167" i="3"/>
  <c r="CT1168" i="3"/>
  <c r="CL940" i="3"/>
  <c r="CT935" i="3"/>
  <c r="BV939" i="3"/>
  <c r="BV1150" i="3"/>
  <c r="CT924" i="3"/>
  <c r="CK925" i="3"/>
  <c r="CL925" i="3"/>
  <c r="CT928" i="3"/>
  <c r="BU935" i="3"/>
  <c r="BV1164" i="3"/>
  <c r="BR938" i="3"/>
  <c r="BR941" i="3"/>
  <c r="BV934" i="3"/>
  <c r="CC934" i="3"/>
  <c r="CD1163" i="3"/>
  <c r="BN926" i="3"/>
  <c r="BV940" i="3"/>
  <c r="BN934" i="3"/>
  <c r="CD923" i="3"/>
  <c r="BN1154" i="3"/>
  <c r="CL926" i="3"/>
  <c r="CT929" i="3"/>
  <c r="BV932" i="3"/>
  <c r="CD937" i="3"/>
  <c r="CL921" i="3"/>
  <c r="BM921" i="3"/>
  <c r="BN1150" i="3"/>
  <c r="BN935" i="3"/>
  <c r="CD930" i="3"/>
  <c r="CD1162" i="3"/>
  <c r="BZ938" i="3"/>
  <c r="CS936" i="3"/>
  <c r="CT1165" i="3"/>
  <c r="BN933" i="3"/>
  <c r="BN704" i="3"/>
  <c r="CL938" i="3"/>
  <c r="BM702" i="3"/>
  <c r="BN931" i="3"/>
  <c r="BV937" i="3"/>
  <c r="CC711" i="3"/>
  <c r="CD711" i="3"/>
  <c r="BM693" i="3"/>
  <c r="BN922" i="3"/>
  <c r="CK702" i="3"/>
  <c r="CL702" i="3"/>
  <c r="CS708" i="3"/>
  <c r="CT708" i="3"/>
  <c r="BN928" i="3"/>
  <c r="CH711" i="3"/>
  <c r="BZ925" i="3"/>
  <c r="BR711" i="3"/>
  <c r="CT705" i="3"/>
  <c r="CT931" i="3"/>
  <c r="BM709" i="3"/>
  <c r="BN709" i="3"/>
  <c r="CD932" i="3"/>
  <c r="BN937" i="3"/>
  <c r="BM701" i="3"/>
  <c r="BN930" i="3"/>
  <c r="BU707" i="3"/>
  <c r="BV707" i="3"/>
  <c r="BN708" i="3"/>
  <c r="BZ711" i="3"/>
  <c r="CP711" i="3"/>
  <c r="CW711" i="3"/>
  <c r="CX711" i="3"/>
  <c r="BZ483" i="3"/>
  <c r="BV467" i="3"/>
  <c r="BV696" i="3"/>
  <c r="CL476" i="3"/>
  <c r="CL705" i="3"/>
  <c r="BN468" i="3"/>
  <c r="BN697" i="3"/>
  <c r="BV468" i="3"/>
  <c r="BV697" i="3"/>
  <c r="CP464" i="3"/>
  <c r="BU463" i="3"/>
  <c r="BV692" i="3"/>
  <c r="CD474" i="3"/>
  <c r="BM465" i="3"/>
  <c r="BN465" i="3"/>
  <c r="CL474" i="3"/>
  <c r="BM478" i="3"/>
  <c r="BN478" i="3"/>
  <c r="CL482" i="3"/>
  <c r="BM472" i="3"/>
  <c r="BN472" i="3"/>
  <c r="CL473" i="3"/>
  <c r="BV693" i="3"/>
  <c r="CL470" i="3"/>
  <c r="CS478" i="3"/>
  <c r="CT478" i="3"/>
  <c r="CL709" i="3"/>
  <c r="CC466" i="3"/>
  <c r="CD466" i="3"/>
  <c r="CP466" i="3"/>
  <c r="BN491" i="3"/>
  <c r="BM491" i="3"/>
  <c r="BR483" i="3"/>
  <c r="BN464" i="3"/>
  <c r="CT473" i="3"/>
  <c r="BM482" i="3"/>
  <c r="BN711" i="3"/>
  <c r="BV698" i="3"/>
  <c r="BR697" i="3"/>
  <c r="CS464" i="3"/>
  <c r="CT464" i="3"/>
  <c r="BM466" i="3"/>
  <c r="BN695" i="3"/>
  <c r="CD463" i="3"/>
  <c r="CD471" i="3"/>
  <c r="CS482" i="3"/>
  <c r="CT482" i="3"/>
  <c r="BU472" i="3"/>
  <c r="BV701" i="3"/>
  <c r="CH695" i="3"/>
  <c r="CD706" i="3"/>
  <c r="BR696" i="3"/>
  <c r="BN490" i="3"/>
  <c r="BM490" i="3"/>
  <c r="CH463" i="3"/>
  <c r="CH483" i="3"/>
  <c r="CD703" i="3"/>
  <c r="BV482" i="3"/>
  <c r="CX467" i="3"/>
  <c r="CX483" i="3"/>
  <c r="CT469" i="3"/>
  <c r="BV481" i="3"/>
  <c r="CC481" i="3"/>
  <c r="CD710" i="3"/>
  <c r="BM469" i="3"/>
  <c r="BN469" i="3"/>
  <c r="CT702" i="3"/>
  <c r="CX247" i="3"/>
  <c r="CX245" i="3"/>
  <c r="CX251" i="3"/>
  <c r="CT242" i="3"/>
  <c r="CT240" i="3"/>
  <c r="CT238" i="3"/>
  <c r="CT237" i="3"/>
  <c r="CP247" i="3"/>
  <c r="CP245" i="3"/>
  <c r="CL243" i="3"/>
  <c r="CH245" i="3"/>
  <c r="CH251" i="3"/>
  <c r="CD240" i="3"/>
  <c r="CD243" i="3"/>
  <c r="CD234" i="3"/>
  <c r="BZ251" i="3"/>
  <c r="BZ247" i="3"/>
  <c r="BZ245" i="3"/>
  <c r="BV241" i="3"/>
  <c r="BM247" i="3"/>
  <c r="BM253" i="3"/>
  <c r="BN253" i="3"/>
  <c r="CC253" i="3"/>
  <c r="CD482" i="3"/>
  <c r="BM251" i="3"/>
  <c r="BM14" i="3"/>
  <c r="BN14" i="3"/>
  <c r="BM12" i="3"/>
  <c r="BN12" i="3"/>
  <c r="BM10" i="3"/>
  <c r="BN284" i="3"/>
  <c r="CJ5" i="3"/>
  <c r="CK5" i="3"/>
  <c r="CL279" i="3"/>
  <c r="CN11" i="3"/>
  <c r="BP13" i="3"/>
  <c r="BQ13" i="3"/>
  <c r="BR287" i="3"/>
  <c r="CF9" i="3"/>
  <c r="CG9" i="3"/>
  <c r="CH283" i="3"/>
  <c r="CB11" i="3"/>
  <c r="BX12" i="3"/>
  <c r="BY12" i="3"/>
  <c r="BZ286" i="3"/>
  <c r="CJ7" i="3"/>
  <c r="CR12" i="3"/>
  <c r="CS12" i="3"/>
  <c r="CT286" i="3"/>
  <c r="CB8" i="3"/>
  <c r="CC8" i="3"/>
  <c r="CD282" i="3"/>
  <c r="BT6" i="3"/>
  <c r="BU6" i="3"/>
  <c r="BV280" i="3"/>
  <c r="CN10" i="3"/>
  <c r="CN7" i="3"/>
  <c r="CO7" i="3"/>
  <c r="CP281" i="3"/>
  <c r="CF13" i="3"/>
  <c r="CG13" i="3"/>
  <c r="CH287" i="3"/>
  <c r="BX11" i="3"/>
  <c r="BY11" i="3"/>
  <c r="BZ285" i="3"/>
  <c r="BX9" i="3"/>
  <c r="BY9" i="3"/>
  <c r="BZ283" i="3"/>
  <c r="BX10" i="3"/>
  <c r="BY10" i="3"/>
  <c r="BZ284" i="3"/>
  <c r="BT11" i="3"/>
  <c r="CS13" i="3"/>
  <c r="CT287" i="3"/>
  <c r="CJ6" i="3"/>
  <c r="CK6" i="3"/>
  <c r="CL280" i="3"/>
  <c r="CN14" i="3"/>
  <c r="CO14" i="3"/>
  <c r="CP288" i="3"/>
  <c r="BN6" i="3"/>
  <c r="BN16" i="3"/>
  <c r="BN19" i="3"/>
  <c r="BN23" i="3"/>
  <c r="CN13" i="3"/>
  <c r="BX13" i="3"/>
  <c r="BP11" i="3"/>
  <c r="BP12" i="3"/>
  <c r="BQ12" i="3"/>
  <c r="BR286" i="3"/>
  <c r="CB7" i="3"/>
  <c r="CC7" i="3"/>
  <c r="CD281" i="3"/>
  <c r="CF10" i="3"/>
  <c r="CG10" i="3"/>
  <c r="CH284" i="3"/>
  <c r="BP6" i="3"/>
  <c r="BQ6" i="3"/>
  <c r="BR280" i="3"/>
  <c r="CR6" i="3"/>
  <c r="CS6" i="3"/>
  <c r="CT280" i="3"/>
  <c r="CB6" i="3"/>
  <c r="CC6" i="3"/>
  <c r="CD280" i="3"/>
  <c r="CN12" i="3"/>
  <c r="CO12" i="3"/>
  <c r="CP286" i="3"/>
  <c r="CN9" i="3"/>
  <c r="CF11" i="3"/>
  <c r="CG11" i="3"/>
  <c r="CH285" i="3"/>
  <c r="CF8" i="3"/>
  <c r="CG8" i="3"/>
  <c r="CH282" i="3"/>
  <c r="CJ11" i="3"/>
  <c r="BT7" i="3"/>
  <c r="BU7" i="3"/>
  <c r="BV281" i="3"/>
  <c r="CR10" i="3"/>
  <c r="CS10" i="3"/>
  <c r="CT284" i="3"/>
  <c r="BT8" i="3"/>
  <c r="CO5" i="3"/>
  <c r="CP279" i="3"/>
  <c r="CR5" i="3"/>
  <c r="CS5" i="3"/>
  <c r="CT279" i="3"/>
  <c r="CJ10" i="3"/>
  <c r="CK10" i="3"/>
  <c r="CL284" i="3"/>
  <c r="CR11" i="3"/>
  <c r="CJ8" i="3"/>
  <c r="CK8" i="3"/>
  <c r="CL282" i="3"/>
  <c r="CJ13" i="3"/>
  <c r="BT9" i="3"/>
  <c r="CF14" i="3"/>
  <c r="BP10" i="3"/>
  <c r="BQ10" i="3"/>
  <c r="BR284" i="3"/>
  <c r="BX7" i="3"/>
  <c r="BY7" i="3"/>
  <c r="BZ281" i="3"/>
  <c r="CJ14" i="3"/>
  <c r="CB12" i="3"/>
  <c r="CC12" i="3"/>
  <c r="CD286" i="3"/>
  <c r="BT10" i="3"/>
  <c r="CF12" i="3"/>
  <c r="CG12" i="3"/>
  <c r="CH286" i="3"/>
  <c r="BP8" i="3"/>
  <c r="BQ8" i="3"/>
  <c r="BR282" i="3"/>
  <c r="CB13" i="3"/>
  <c r="CC13" i="3"/>
  <c r="CD287" i="3"/>
  <c r="CF6" i="3"/>
  <c r="CG6" i="3"/>
  <c r="CH280" i="3"/>
  <c r="CR8" i="3"/>
  <c r="CN6" i="3"/>
  <c r="CO6" i="3"/>
  <c r="CP280" i="3"/>
  <c r="BN7" i="3"/>
  <c r="BN11" i="3"/>
  <c r="BN24" i="3"/>
  <c r="BN18" i="3"/>
  <c r="BZ5" i="3"/>
  <c r="CB14" i="3"/>
  <c r="CC14" i="3"/>
  <c r="CD288" i="3"/>
  <c r="BT12" i="3"/>
  <c r="BU12" i="3"/>
  <c r="BV286" i="3"/>
  <c r="BP9" i="3"/>
  <c r="BQ9" i="3"/>
  <c r="BR283" i="3"/>
  <c r="BX14" i="3"/>
  <c r="CJ9" i="3"/>
  <c r="CK9" i="3"/>
  <c r="CL283" i="3"/>
  <c r="BX8" i="3"/>
  <c r="CS9" i="3"/>
  <c r="CT283" i="3"/>
  <c r="CR14" i="3"/>
  <c r="CS14" i="3"/>
  <c r="CT288" i="3"/>
  <c r="CF7" i="3"/>
  <c r="CG7" i="3"/>
  <c r="CH281" i="3"/>
  <c r="CJ12" i="3"/>
  <c r="CB10" i="3"/>
  <c r="CC10" i="3"/>
  <c r="CD284" i="3"/>
  <c r="CR7" i="3"/>
  <c r="CS7" i="3"/>
  <c r="CT281" i="3"/>
  <c r="BT13" i="3"/>
  <c r="BU13" i="3"/>
  <c r="BV287" i="3"/>
  <c r="BX6" i="3"/>
  <c r="BP14" i="3"/>
  <c r="BQ14" i="3"/>
  <c r="BR288" i="3"/>
  <c r="CB9" i="3"/>
  <c r="BP7" i="3"/>
  <c r="BQ7" i="3"/>
  <c r="BR281" i="3"/>
  <c r="CN8" i="3"/>
  <c r="CO8" i="3"/>
  <c r="CP282" i="3"/>
  <c r="BV5" i="3"/>
  <c r="CH5" i="3"/>
  <c r="CD5" i="3"/>
  <c r="CN22" i="3"/>
  <c r="BT20" i="3"/>
  <c r="BU20" i="3"/>
  <c r="BV294" i="3"/>
  <c r="CJ19" i="3"/>
  <c r="CK19" i="3"/>
  <c r="CL293" i="3"/>
  <c r="CJ20" i="3"/>
  <c r="CK20" i="3"/>
  <c r="CL294" i="3"/>
  <c r="CJ24" i="3"/>
  <c r="CK24" i="3"/>
  <c r="CL298" i="3"/>
  <c r="CR15" i="3"/>
  <c r="CS15" i="3"/>
  <c r="CT289" i="3"/>
  <c r="CN17" i="3"/>
  <c r="CB18" i="3"/>
  <c r="CC18" i="3"/>
  <c r="CD292" i="3"/>
  <c r="BX22" i="3"/>
  <c r="CS17" i="3"/>
  <c r="CT291" i="3"/>
  <c r="BX23" i="3"/>
  <c r="BY23" i="3"/>
  <c r="BZ297" i="3"/>
  <c r="BP21" i="3"/>
  <c r="BQ21" i="3"/>
  <c r="CF17" i="3"/>
  <c r="CG17" i="3"/>
  <c r="CH291" i="3"/>
  <c r="BX15" i="3"/>
  <c r="CF20" i="3"/>
  <c r="CG20" i="3"/>
  <c r="CH294" i="3"/>
  <c r="BP16" i="3"/>
  <c r="BQ16" i="3"/>
  <c r="CJ23" i="3"/>
  <c r="CK23" i="3"/>
  <c r="CL297" i="3"/>
  <c r="BT19" i="3"/>
  <c r="CN24" i="3"/>
  <c r="CO24" i="3"/>
  <c r="CP298" i="3"/>
  <c r="CF21" i="3"/>
  <c r="CG21" i="3"/>
  <c r="CH295" i="3"/>
  <c r="BX19" i="3"/>
  <c r="BY19" i="3"/>
  <c r="BZ293" i="3"/>
  <c r="BP17" i="3"/>
  <c r="BQ17" i="3"/>
  <c r="CR20" i="3"/>
  <c r="CS20" i="3"/>
  <c r="CT294" i="3"/>
  <c r="CJ21" i="3"/>
  <c r="CK21" i="3"/>
  <c r="CL295" i="3"/>
  <c r="BT17" i="3"/>
  <c r="BU17" i="3"/>
  <c r="BV291" i="3"/>
  <c r="BX20" i="3"/>
  <c r="BY20" i="3"/>
  <c r="BZ294" i="3"/>
  <c r="CJ15" i="3"/>
  <c r="CR16" i="3"/>
  <c r="CS16" i="3"/>
  <c r="CT290" i="3"/>
  <c r="CN19" i="3"/>
  <c r="BN15" i="3"/>
  <c r="BP19" i="3"/>
  <c r="BQ19" i="3"/>
  <c r="BR293" i="3"/>
  <c r="CB23" i="3"/>
  <c r="CC23" i="3"/>
  <c r="CD297" i="3"/>
  <c r="BP22" i="3"/>
  <c r="BQ22" i="3"/>
  <c r="CS21" i="3"/>
  <c r="CT295" i="3"/>
  <c r="BP23" i="3"/>
  <c r="BQ23" i="3"/>
  <c r="BR297" i="3"/>
  <c r="CF19" i="3"/>
  <c r="CG19" i="3"/>
  <c r="CH293" i="3"/>
  <c r="BX17" i="3"/>
  <c r="BY17" i="3"/>
  <c r="BZ291" i="3"/>
  <c r="BP15" i="3"/>
  <c r="BQ15" i="3"/>
  <c r="BR289" i="3"/>
  <c r="CR24" i="3"/>
  <c r="BP20" i="3"/>
  <c r="BQ20" i="3"/>
  <c r="BR294" i="3"/>
  <c r="CB15" i="3"/>
  <c r="BT23" i="3"/>
  <c r="BU23" i="3"/>
  <c r="BV297" i="3"/>
  <c r="BX16" i="3"/>
  <c r="CN16" i="3"/>
  <c r="CO16" i="3"/>
  <c r="CP290" i="3"/>
  <c r="CB22" i="3"/>
  <c r="CC22" i="3"/>
  <c r="CD296" i="3"/>
  <c r="CJ16" i="3"/>
  <c r="BT21" i="3"/>
  <c r="BU21" i="3"/>
  <c r="BV295" i="3"/>
  <c r="BP24" i="3"/>
  <c r="BQ24" i="3"/>
  <c r="BT15" i="3"/>
  <c r="BU15" i="3"/>
  <c r="BV289" i="3"/>
  <c r="CN21" i="3"/>
  <c r="CO21" i="3"/>
  <c r="CP295" i="3"/>
  <c r="BT24" i="3"/>
  <c r="BU24" i="3"/>
  <c r="BV298" i="3"/>
  <c r="BT16" i="3"/>
  <c r="CJ17" i="3"/>
  <c r="CK17" i="3"/>
  <c r="CL291" i="3"/>
  <c r="CF18" i="3"/>
  <c r="CG18" i="3"/>
  <c r="CH292" i="3"/>
  <c r="CR18" i="3"/>
  <c r="CS18" i="3"/>
  <c r="CT292" i="3"/>
  <c r="CF23" i="3"/>
  <c r="BX21" i="3"/>
  <c r="BY21" i="3"/>
  <c r="BZ295" i="3"/>
  <c r="CF15" i="3"/>
  <c r="CF16" i="3"/>
  <c r="CG16" i="3"/>
  <c r="CH290" i="3"/>
  <c r="CB17" i="3"/>
  <c r="CC17" i="3"/>
  <c r="CD291" i="3"/>
  <c r="CN20" i="3"/>
  <c r="CO20" i="3"/>
  <c r="CP294" i="3"/>
  <c r="CB24" i="3"/>
  <c r="BT22" i="3"/>
  <c r="BU22" i="3"/>
  <c r="BV296" i="3"/>
  <c r="CJ18" i="3"/>
  <c r="CK18" i="3"/>
  <c r="CL292" i="3"/>
  <c r="CB16" i="3"/>
  <c r="CC16" i="3"/>
  <c r="CD290" i="3"/>
  <c r="BX18" i="3"/>
  <c r="BY18" i="3"/>
  <c r="BZ292" i="3"/>
  <c r="CB21" i="3"/>
  <c r="CC21" i="3"/>
  <c r="CD295" i="3"/>
  <c r="CR22" i="3"/>
  <c r="CS22" i="3"/>
  <c r="CT296" i="3"/>
  <c r="CR19" i="3"/>
  <c r="CS19" i="3"/>
  <c r="CT293" i="3"/>
  <c r="CN18" i="3"/>
  <c r="CO18" i="3"/>
  <c r="CP292" i="3"/>
  <c r="CN15" i="3"/>
  <c r="CO15" i="3"/>
  <c r="CP289" i="3"/>
  <c r="CJ22" i="3"/>
  <c r="CK22" i="3"/>
  <c r="CL296" i="3"/>
  <c r="CB20" i="3"/>
  <c r="CC20" i="3"/>
  <c r="CD294" i="3"/>
  <c r="BT18" i="3"/>
  <c r="BU18" i="3"/>
  <c r="BV292" i="3"/>
  <c r="BX24" i="3"/>
  <c r="BY24" i="3"/>
  <c r="BZ298" i="3"/>
  <c r="CB19" i="3"/>
  <c r="CF22" i="3"/>
  <c r="CG22" i="3"/>
  <c r="CH296" i="3"/>
  <c r="BP18" i="3"/>
  <c r="BQ18" i="3"/>
  <c r="BR292" i="3"/>
  <c r="CR23" i="3"/>
  <c r="CS23" i="3"/>
  <c r="CT297" i="3"/>
  <c r="CN23" i="3"/>
  <c r="CO23" i="3"/>
  <c r="CP297" i="3"/>
  <c r="BN22" i="3"/>
  <c r="BN13" i="3"/>
  <c r="BN9" i="3"/>
  <c r="BN8" i="3"/>
  <c r="BL5" i="3"/>
  <c r="BM5" i="3"/>
  <c r="BN287" i="3"/>
  <c r="BN296" i="3"/>
  <c r="CW19" i="3"/>
  <c r="CX293" i="3"/>
  <c r="CW11" i="3"/>
  <c r="CX285" i="3"/>
  <c r="CW14" i="3"/>
  <c r="CX288" i="3"/>
  <c r="CW7" i="3"/>
  <c r="CX281" i="3"/>
  <c r="CW13" i="3"/>
  <c r="CX242" i="3"/>
  <c r="BU14" i="3"/>
  <c r="BV288" i="3"/>
  <c r="CG1633" i="3"/>
  <c r="CH1633" i="3"/>
  <c r="CG1644" i="3"/>
  <c r="CH1644" i="3"/>
  <c r="BU1632" i="3"/>
  <c r="BV1632" i="3"/>
  <c r="CD1634" i="3"/>
  <c r="CC1634" i="3"/>
  <c r="CP1646" i="3"/>
  <c r="CO1646" i="3"/>
  <c r="CH1634" i="3"/>
  <c r="CG1634" i="3"/>
  <c r="BZ1640" i="3"/>
  <c r="BY1640" i="3"/>
  <c r="CH1646" i="3"/>
  <c r="CG1646" i="3"/>
  <c r="CK1403" i="3"/>
  <c r="CL1403" i="3"/>
  <c r="CC957" i="3"/>
  <c r="CD957" i="3"/>
  <c r="BV1649" i="3"/>
  <c r="BU1649" i="3"/>
  <c r="BV496" i="3"/>
  <c r="BU496" i="3"/>
  <c r="CD504" i="3"/>
  <c r="CC504" i="3"/>
  <c r="CX1649" i="3"/>
  <c r="CW1649" i="3"/>
  <c r="CD1420" i="3"/>
  <c r="CC1420" i="3"/>
  <c r="CW1407" i="3"/>
  <c r="CX1407" i="3"/>
  <c r="CK1414" i="3"/>
  <c r="CL1414" i="3"/>
  <c r="CG1413" i="3"/>
  <c r="CH1413" i="3"/>
  <c r="CS953" i="3"/>
  <c r="CT953" i="3"/>
  <c r="BV270" i="3"/>
  <c r="BU270" i="3"/>
  <c r="BU495" i="3"/>
  <c r="BV495" i="3"/>
  <c r="BZ1649" i="3"/>
  <c r="BY1649" i="3"/>
  <c r="CX1641" i="3"/>
  <c r="CW1641" i="3"/>
  <c r="CO1416" i="3"/>
  <c r="CP1416" i="3"/>
  <c r="CG1636" i="3"/>
  <c r="CH1636" i="3"/>
  <c r="BM1633" i="3"/>
  <c r="BN1633" i="3"/>
  <c r="CX1417" i="3"/>
  <c r="CW1417" i="3"/>
  <c r="CS957" i="3"/>
  <c r="CT957" i="3"/>
  <c r="BV261" i="3"/>
  <c r="BU261" i="3"/>
  <c r="CT718" i="3"/>
  <c r="CS718" i="3"/>
  <c r="CT729" i="3"/>
  <c r="CS729" i="3"/>
  <c r="CH1649" i="3"/>
  <c r="CG1649" i="3"/>
  <c r="CT1420" i="3"/>
  <c r="CS1420" i="3"/>
  <c r="CH1415" i="3"/>
  <c r="CG1415" i="3"/>
  <c r="BN959" i="3"/>
  <c r="BM959" i="3"/>
  <c r="BV272" i="3"/>
  <c r="BU272" i="3"/>
  <c r="BN499" i="3"/>
  <c r="BM499" i="3"/>
  <c r="BV716" i="3"/>
  <c r="BU716" i="3"/>
  <c r="BN721" i="3"/>
  <c r="BM721" i="3"/>
  <c r="CC727" i="3"/>
  <c r="CD727" i="3"/>
  <c r="CX735" i="3"/>
  <c r="CW735" i="3"/>
  <c r="CO1632" i="3"/>
  <c r="CP1632" i="3"/>
  <c r="BY1634" i="3"/>
  <c r="BZ1634" i="3"/>
  <c r="CO1636" i="3"/>
  <c r="CP1636" i="3"/>
  <c r="BZ1638" i="3"/>
  <c r="BY1638" i="3"/>
  <c r="BZ1646" i="3"/>
  <c r="BY1646" i="3"/>
  <c r="BU1633" i="3"/>
  <c r="BV1633" i="3"/>
  <c r="CD1635" i="3"/>
  <c r="CC1635" i="3"/>
  <c r="CP1638" i="3"/>
  <c r="CO1638" i="3"/>
  <c r="CW1632" i="3"/>
  <c r="CX1632" i="3"/>
  <c r="CC1632" i="3"/>
  <c r="CD1632" i="3"/>
  <c r="CG1422" i="3"/>
  <c r="CH1422" i="3"/>
  <c r="CK719" i="3"/>
  <c r="CL719" i="3"/>
  <c r="BZ1651" i="3"/>
  <c r="BY1651" i="3"/>
  <c r="BV271" i="3"/>
  <c r="BU271" i="3"/>
  <c r="BN1637" i="3"/>
  <c r="BM1637" i="3"/>
  <c r="BQ1411" i="3"/>
  <c r="BR1411" i="3"/>
  <c r="BY1414" i="3"/>
  <c r="BZ1414" i="3"/>
  <c r="CX1421" i="3"/>
  <c r="CW1421" i="3"/>
  <c r="CL1649" i="3"/>
  <c r="CK1649" i="3"/>
  <c r="CD501" i="3"/>
  <c r="CC501" i="3"/>
  <c r="BV720" i="3"/>
  <c r="BU720" i="3"/>
  <c r="CK1645" i="3"/>
  <c r="CL1645" i="3"/>
  <c r="CH735" i="3"/>
  <c r="CG735" i="3"/>
  <c r="BQ1634" i="3"/>
  <c r="BR1634" i="3"/>
  <c r="BZ1637" i="3"/>
  <c r="BY1637" i="3"/>
  <c r="BR1646" i="3"/>
  <c r="BQ1646" i="3"/>
  <c r="BV1648" i="3"/>
  <c r="BU1648" i="3"/>
  <c r="CX1408" i="3"/>
  <c r="CW1408" i="3"/>
  <c r="BN950" i="3"/>
  <c r="BM950" i="3"/>
  <c r="CK959" i="3"/>
  <c r="CL959" i="3"/>
  <c r="CL498" i="3"/>
  <c r="CK498" i="3"/>
  <c r="CP735" i="3"/>
  <c r="CO735" i="3"/>
  <c r="CS1644" i="3"/>
  <c r="CT1644" i="3"/>
  <c r="BV1418" i="3"/>
  <c r="BU1418" i="3"/>
  <c r="CX1413" i="3"/>
  <c r="CW1413" i="3"/>
  <c r="BM945" i="3"/>
  <c r="BN945" i="3"/>
  <c r="CD1650" i="3"/>
  <c r="CC1650" i="3"/>
  <c r="CP1650" i="3"/>
  <c r="CO1650" i="3"/>
  <c r="CL722" i="3"/>
  <c r="CK722" i="3"/>
  <c r="BU946" i="3"/>
  <c r="BV946" i="3"/>
  <c r="BQ964" i="3"/>
  <c r="BR964" i="3"/>
  <c r="BN275" i="3"/>
  <c r="BM275" i="3"/>
  <c r="BN270" i="3"/>
  <c r="BM270" i="3"/>
  <c r="CH1637" i="3"/>
  <c r="CG1637" i="3"/>
  <c r="BR1639" i="3"/>
  <c r="BQ1639" i="3"/>
  <c r="CW1633" i="3"/>
  <c r="CX1633" i="3"/>
  <c r="CC1408" i="3"/>
  <c r="CD1408" i="3"/>
  <c r="BM1417" i="3"/>
  <c r="BN1417" i="3"/>
  <c r="CT1422" i="3"/>
  <c r="CS1422" i="3"/>
  <c r="BV945" i="3"/>
  <c r="BU945" i="3"/>
  <c r="BV488" i="3"/>
  <c r="BU488" i="3"/>
  <c r="CC716" i="3"/>
  <c r="CD716" i="3"/>
  <c r="CD735" i="3"/>
  <c r="CC735" i="3"/>
  <c r="CD958" i="3"/>
  <c r="CC958" i="3"/>
  <c r="CW1411" i="3"/>
  <c r="CX1411" i="3"/>
  <c r="BQ1415" i="3"/>
  <c r="BR1415" i="3"/>
  <c r="CO1422" i="3"/>
  <c r="CP1422" i="3"/>
  <c r="CS949" i="3"/>
  <c r="CT949" i="3"/>
  <c r="CD959" i="3"/>
  <c r="CC959" i="3"/>
  <c r="BZ1647" i="3"/>
  <c r="BY1647" i="3"/>
  <c r="CT488" i="3"/>
  <c r="CS488" i="3"/>
  <c r="CD498" i="3"/>
  <c r="CC498" i="3"/>
  <c r="BN503" i="3"/>
  <c r="BM503" i="3"/>
  <c r="BN717" i="3"/>
  <c r="BM717" i="3"/>
  <c r="CT721" i="3"/>
  <c r="CS721" i="3"/>
  <c r="CC734" i="3"/>
  <c r="CD734" i="3"/>
  <c r="CH1651" i="3"/>
  <c r="CG1651" i="3"/>
  <c r="CS1643" i="3"/>
  <c r="CT1643" i="3"/>
  <c r="BU1416" i="3"/>
  <c r="BV1416" i="3"/>
  <c r="CS956" i="3"/>
  <c r="CT956" i="3"/>
  <c r="CW962" i="3"/>
  <c r="CX962" i="3"/>
  <c r="CG1632" i="3"/>
  <c r="CH1632" i="3"/>
  <c r="CO1409" i="3"/>
  <c r="CP1409" i="3"/>
  <c r="BM1411" i="3"/>
  <c r="BN1411" i="3"/>
  <c r="CX1422" i="3"/>
  <c r="CW1422" i="3"/>
  <c r="CD948" i="3"/>
  <c r="CC948" i="3"/>
  <c r="BV953" i="3"/>
  <c r="BU953" i="3"/>
  <c r="CL503" i="3"/>
  <c r="CK503" i="3"/>
  <c r="BN722" i="3"/>
  <c r="BM722" i="3"/>
  <c r="CL945" i="3"/>
  <c r="CK945" i="3"/>
  <c r="BZ1412" i="3"/>
  <c r="BY1412" i="3"/>
  <c r="CK733" i="3"/>
  <c r="CL733" i="3"/>
  <c r="CD1651" i="3"/>
  <c r="CC1651" i="3"/>
  <c r="BN277" i="3"/>
  <c r="BM277" i="3"/>
  <c r="BN274" i="3"/>
  <c r="BM274" i="3"/>
  <c r="BY1632" i="3"/>
  <c r="BZ1632" i="3"/>
  <c r="CS1633" i="3"/>
  <c r="CT1633" i="3"/>
  <c r="CK1412" i="3"/>
  <c r="CL1412" i="3"/>
  <c r="CX1419" i="3"/>
  <c r="CW1419" i="3"/>
  <c r="CP1647" i="3"/>
  <c r="CO1647" i="3"/>
  <c r="CX1650" i="3"/>
  <c r="CW1650" i="3"/>
  <c r="BV499" i="3"/>
  <c r="BU499" i="3"/>
  <c r="CK727" i="3"/>
  <c r="CL727" i="3"/>
  <c r="BV732" i="3"/>
  <c r="BU732" i="3"/>
  <c r="CP962" i="3"/>
  <c r="CO962" i="3"/>
  <c r="BZ735" i="3"/>
  <c r="BY735" i="3"/>
  <c r="CS1410" i="3"/>
  <c r="CT1410" i="3"/>
  <c r="CO1412" i="3"/>
  <c r="CP1412" i="3"/>
  <c r="CW1415" i="3"/>
  <c r="CX1415" i="3"/>
  <c r="BU948" i="3"/>
  <c r="BV948" i="3"/>
  <c r="CX1647" i="3"/>
  <c r="CW1647" i="3"/>
  <c r="CL504" i="3"/>
  <c r="CK504" i="3"/>
  <c r="CO1645" i="3"/>
  <c r="CP1645" i="3"/>
  <c r="CT1651" i="3"/>
  <c r="CS1651" i="3"/>
  <c r="CH1410" i="3"/>
  <c r="CG1410" i="3"/>
  <c r="BN1422" i="3"/>
  <c r="BM1422" i="3"/>
  <c r="CG1419" i="3"/>
  <c r="CH1419" i="3"/>
  <c r="BN946" i="3"/>
  <c r="BM946" i="3"/>
  <c r="BN1650" i="3"/>
  <c r="BM1650" i="3"/>
  <c r="BV273" i="3"/>
  <c r="BU273" i="3"/>
  <c r="CK490" i="3"/>
  <c r="CL490" i="3"/>
  <c r="BU728" i="3"/>
  <c r="BV728" i="3"/>
  <c r="BN733" i="3"/>
  <c r="BM733" i="3"/>
  <c r="CP1420" i="3"/>
  <c r="CO1420" i="3"/>
  <c r="BV1410" i="3"/>
  <c r="BU1410" i="3"/>
  <c r="CS1413" i="3"/>
  <c r="CT1413" i="3"/>
  <c r="CD1422" i="3"/>
  <c r="CC1422" i="3"/>
  <c r="BV264" i="3"/>
  <c r="BU264" i="3"/>
  <c r="CD719" i="3"/>
  <c r="CC719" i="3"/>
  <c r="CH1641" i="3"/>
  <c r="CG1641" i="3"/>
  <c r="BU1645" i="3"/>
  <c r="BV1645" i="3"/>
  <c r="BN271" i="3"/>
  <c r="BM271" i="3"/>
  <c r="BQ1633" i="3"/>
  <c r="BR1633" i="3"/>
  <c r="CH1635" i="3"/>
  <c r="CG1635" i="3"/>
  <c r="BR1637" i="3"/>
  <c r="BQ1637" i="3"/>
  <c r="CH1639" i="3"/>
  <c r="CG1639" i="3"/>
  <c r="CW1644" i="3"/>
  <c r="CX1644" i="3"/>
  <c r="CO1633" i="3"/>
  <c r="CP1633" i="3"/>
  <c r="BR1636" i="3"/>
  <c r="BQ1636" i="3"/>
  <c r="CL1634" i="3"/>
  <c r="CK1634" i="3"/>
  <c r="CS1636" i="3"/>
  <c r="CT1636" i="3"/>
  <c r="CT1638" i="3"/>
  <c r="CS1638" i="3"/>
  <c r="BV1405" i="3"/>
  <c r="BU1405" i="3"/>
  <c r="CT1406" i="3"/>
  <c r="CS1406" i="3"/>
  <c r="CD1409" i="3"/>
  <c r="CC1409" i="3"/>
  <c r="CL1411" i="3"/>
  <c r="CK1411" i="3"/>
  <c r="CG1417" i="3"/>
  <c r="CH1417" i="3"/>
  <c r="CS946" i="3"/>
  <c r="CT946" i="3"/>
  <c r="CT948" i="3"/>
  <c r="CS948" i="3"/>
  <c r="CC950" i="3"/>
  <c r="CD950" i="3"/>
  <c r="BM952" i="3"/>
  <c r="BN952" i="3"/>
  <c r="CK953" i="3"/>
  <c r="CL953" i="3"/>
  <c r="BU955" i="3"/>
  <c r="BV955" i="3"/>
  <c r="CT961" i="3"/>
  <c r="CS961" i="3"/>
  <c r="CD963" i="3"/>
  <c r="CC963" i="3"/>
  <c r="BR1647" i="3"/>
  <c r="BQ1647" i="3"/>
  <c r="BR1650" i="3"/>
  <c r="BQ1650" i="3"/>
  <c r="BV263" i="3"/>
  <c r="BU263" i="3"/>
  <c r="CT265" i="3"/>
  <c r="CS265" i="3"/>
  <c r="CD276" i="3"/>
  <c r="CC276" i="3"/>
  <c r="CC491" i="3"/>
  <c r="CD491" i="3"/>
  <c r="CK494" i="3"/>
  <c r="CL494" i="3"/>
  <c r="BV501" i="3"/>
  <c r="BU501" i="3"/>
  <c r="BN506" i="3"/>
  <c r="BM506" i="3"/>
  <c r="CC724" i="3"/>
  <c r="CD724" i="3"/>
  <c r="CT733" i="3"/>
  <c r="CS733" i="3"/>
  <c r="BR1649" i="3"/>
  <c r="BQ1649" i="3"/>
  <c r="CP1641" i="3"/>
  <c r="CO1641" i="3"/>
  <c r="CO1643" i="3"/>
  <c r="CP1643" i="3"/>
  <c r="CH1416" i="3"/>
  <c r="CG1416" i="3"/>
  <c r="BZ964" i="3"/>
  <c r="BY964" i="3"/>
  <c r="CH269" i="3"/>
  <c r="CG269" i="3"/>
  <c r="BV277" i="3"/>
  <c r="BU277" i="3"/>
  <c r="BN1638" i="3"/>
  <c r="BM1638" i="3"/>
  <c r="CP1404" i="3"/>
  <c r="CO1404" i="3"/>
  <c r="BZ1406" i="3"/>
  <c r="BY1406" i="3"/>
  <c r="CO1408" i="3"/>
  <c r="CP1408" i="3"/>
  <c r="BM1403" i="3"/>
  <c r="BN1403" i="3"/>
  <c r="CL1404" i="3"/>
  <c r="CK1404" i="3"/>
  <c r="CL1408" i="3"/>
  <c r="CK1408" i="3"/>
  <c r="CS1411" i="3"/>
  <c r="CT1411" i="3"/>
  <c r="BM1413" i="3"/>
  <c r="BN1413" i="3"/>
  <c r="BN1419" i="3"/>
  <c r="BM1419" i="3"/>
  <c r="BQ1421" i="3"/>
  <c r="BR1421" i="3"/>
  <c r="CS945" i="3"/>
  <c r="CT945" i="3"/>
  <c r="CD947" i="3"/>
  <c r="CC947" i="3"/>
  <c r="CL950" i="3"/>
  <c r="CK950" i="3"/>
  <c r="BU952" i="3"/>
  <c r="BV952" i="3"/>
  <c r="BV956" i="3"/>
  <c r="BU956" i="3"/>
  <c r="BV961" i="3"/>
  <c r="BU961" i="3"/>
  <c r="CS962" i="3"/>
  <c r="CT962" i="3"/>
  <c r="CC964" i="3"/>
  <c r="CD964" i="3"/>
  <c r="CD258" i="3"/>
  <c r="CC258" i="3"/>
  <c r="CD263" i="3"/>
  <c r="CC263" i="3"/>
  <c r="CL267" i="3"/>
  <c r="CK267" i="3"/>
  <c r="BV487" i="3"/>
  <c r="BU487" i="3"/>
  <c r="BM492" i="3"/>
  <c r="BN492" i="3"/>
  <c r="CT496" i="3"/>
  <c r="CS496" i="3"/>
  <c r="CL718" i="3"/>
  <c r="CK718" i="3"/>
  <c r="CC723" i="3"/>
  <c r="CD723" i="3"/>
  <c r="CL726" i="3"/>
  <c r="CK726" i="3"/>
  <c r="BV731" i="3"/>
  <c r="BU731" i="3"/>
  <c r="CS732" i="3"/>
  <c r="CT732" i="3"/>
  <c r="BM947" i="3"/>
  <c r="BN947" i="3"/>
  <c r="BN1643" i="3"/>
  <c r="BM1643" i="3"/>
  <c r="BN1651" i="3"/>
  <c r="BM1651" i="3"/>
  <c r="BV1642" i="3"/>
  <c r="BU1642" i="3"/>
  <c r="CK960" i="3"/>
  <c r="CL960" i="3"/>
  <c r="BN269" i="3"/>
  <c r="BM269" i="3"/>
  <c r="CX1634" i="3"/>
  <c r="CW1634" i="3"/>
  <c r="CX1638" i="3"/>
  <c r="CW1638" i="3"/>
  <c r="BY1644" i="3"/>
  <c r="BZ1644" i="3"/>
  <c r="BM1634" i="3"/>
  <c r="BN1634" i="3"/>
  <c r="BV1636" i="3"/>
  <c r="BU1636" i="3"/>
  <c r="CD1638" i="3"/>
  <c r="CC1638" i="3"/>
  <c r="CL1639" i="3"/>
  <c r="CK1639" i="3"/>
  <c r="CC1644" i="3"/>
  <c r="CD1644" i="3"/>
  <c r="BU1412" i="3"/>
  <c r="BV1412" i="3"/>
  <c r="CS1417" i="3"/>
  <c r="CT1417" i="3"/>
  <c r="BR1417" i="3"/>
  <c r="BQ1417" i="3"/>
  <c r="BU949" i="3"/>
  <c r="BV949" i="3"/>
  <c r="CL951" i="3"/>
  <c r="CK951" i="3"/>
  <c r="BM954" i="3"/>
  <c r="BN954" i="3"/>
  <c r="CK955" i="3"/>
  <c r="CL955" i="3"/>
  <c r="BV962" i="3"/>
  <c r="BU962" i="3"/>
  <c r="CT963" i="3"/>
  <c r="CS963" i="3"/>
  <c r="CH1647" i="3"/>
  <c r="CG1647" i="3"/>
  <c r="CH1650" i="3"/>
  <c r="CG1650" i="3"/>
  <c r="CL270" i="3"/>
  <c r="CK270" i="3"/>
  <c r="CD487" i="3"/>
  <c r="CC487" i="3"/>
  <c r="BN497" i="3"/>
  <c r="BM497" i="3"/>
  <c r="BN502" i="3"/>
  <c r="BM502" i="3"/>
  <c r="BV717" i="3"/>
  <c r="BU717" i="3"/>
  <c r="BV725" i="3"/>
  <c r="BU725" i="3"/>
  <c r="CC731" i="3"/>
  <c r="CD731" i="3"/>
  <c r="CH1642" i="3"/>
  <c r="CG1642" i="3"/>
  <c r="CX1645" i="3"/>
  <c r="CW1645" i="3"/>
  <c r="BZ1641" i="3"/>
  <c r="BY1641" i="3"/>
  <c r="CC1416" i="3"/>
  <c r="CD1416" i="3"/>
  <c r="BN958" i="3"/>
  <c r="BM958" i="3"/>
  <c r="BZ962" i="3"/>
  <c r="BY962" i="3"/>
  <c r="BM960" i="3"/>
  <c r="BN960" i="3"/>
  <c r="BV1647" i="3"/>
  <c r="BU1647" i="3"/>
  <c r="BZ1404" i="3"/>
  <c r="BY1404" i="3"/>
  <c r="CX1405" i="3"/>
  <c r="CW1405" i="3"/>
  <c r="CH1407" i="3"/>
  <c r="CG1407" i="3"/>
  <c r="BR1409" i="3"/>
  <c r="BQ1409" i="3"/>
  <c r="CO1410" i="3"/>
  <c r="CP1410" i="3"/>
  <c r="CC1411" i="3"/>
  <c r="CD1411" i="3"/>
  <c r="CS1419" i="3"/>
  <c r="CT1419" i="3"/>
  <c r="BR1413" i="3"/>
  <c r="BQ1413" i="3"/>
  <c r="CH1421" i="3"/>
  <c r="CG1421" i="3"/>
  <c r="CL946" i="3"/>
  <c r="CK946" i="3"/>
  <c r="CL948" i="3"/>
  <c r="CK948" i="3"/>
  <c r="BU950" i="3"/>
  <c r="BV950" i="3"/>
  <c r="CS951" i="3"/>
  <c r="CT951" i="3"/>
  <c r="CC953" i="3"/>
  <c r="CD953" i="3"/>
  <c r="BM955" i="3"/>
  <c r="BN955" i="3"/>
  <c r="CK961" i="3"/>
  <c r="CL961" i="3"/>
  <c r="BU963" i="3"/>
  <c r="BV963" i="3"/>
  <c r="CS964" i="3"/>
  <c r="CT964" i="3"/>
  <c r="CT258" i="3"/>
  <c r="CS258" i="3"/>
  <c r="BN496" i="3"/>
  <c r="BM496" i="3"/>
  <c r="CS725" i="3"/>
  <c r="CT725" i="3"/>
  <c r="CD1643" i="3"/>
  <c r="CC1643" i="3"/>
  <c r="BR1420" i="3"/>
  <c r="BQ1420" i="3"/>
  <c r="BV958" i="3"/>
  <c r="BU958" i="3"/>
  <c r="BR1635" i="3"/>
  <c r="BQ1635" i="3"/>
  <c r="BR1640" i="3"/>
  <c r="BQ1640" i="3"/>
  <c r="BN1636" i="3"/>
  <c r="BM1636" i="3"/>
  <c r="CP1637" i="3"/>
  <c r="CO1637" i="3"/>
  <c r="BZ1639" i="3"/>
  <c r="BY1639" i="3"/>
  <c r="CO1644" i="3"/>
  <c r="CP1644" i="3"/>
  <c r="CT1641" i="3"/>
  <c r="CS1641" i="3"/>
  <c r="CL1647" i="3"/>
  <c r="CK1647" i="3"/>
  <c r="CH1404" i="3"/>
  <c r="CG1404" i="3"/>
  <c r="BR1406" i="3"/>
  <c r="BQ1406" i="3"/>
  <c r="CP1407" i="3"/>
  <c r="CO1407" i="3"/>
  <c r="BZ1409" i="3"/>
  <c r="BY1409" i="3"/>
  <c r="CX1410" i="3"/>
  <c r="CW1410" i="3"/>
  <c r="CH1412" i="3"/>
  <c r="CG1412" i="3"/>
  <c r="BR1414" i="3"/>
  <c r="BQ1414" i="3"/>
  <c r="CP1415" i="3"/>
  <c r="CO1415" i="3"/>
  <c r="BZ1648" i="3"/>
  <c r="BY1648" i="3"/>
  <c r="CD259" i="3"/>
  <c r="CC259" i="3"/>
  <c r="CT261" i="3"/>
  <c r="CS261" i="3"/>
  <c r="CX1642" i="3"/>
  <c r="CW1642" i="3"/>
  <c r="CG1645" i="3"/>
  <c r="CH1645" i="3"/>
  <c r="BM1416" i="3"/>
  <c r="BN1416" i="3"/>
  <c r="CL956" i="3"/>
  <c r="CK956" i="3"/>
  <c r="CC960" i="3"/>
  <c r="CD960" i="3"/>
  <c r="CD269" i="3"/>
  <c r="CC269" i="3"/>
  <c r="CH275" i="3"/>
  <c r="CG275" i="3"/>
  <c r="CL1640" i="3"/>
  <c r="CK1640" i="3"/>
  <c r="CD1646" i="3"/>
  <c r="CC1646" i="3"/>
  <c r="BV1406" i="3"/>
  <c r="BU1406" i="3"/>
  <c r="CP1417" i="3"/>
  <c r="CO1417" i="3"/>
  <c r="BZ1419" i="3"/>
  <c r="BY1419" i="3"/>
  <c r="CC955" i="3"/>
  <c r="CD955" i="3"/>
  <c r="CL274" i="3"/>
  <c r="CK274" i="3"/>
  <c r="CC490" i="3"/>
  <c r="CD490" i="3"/>
  <c r="CW1643" i="3"/>
  <c r="CX1643" i="3"/>
  <c r="CH1420" i="3"/>
  <c r="CG1420" i="3"/>
  <c r="CL269" i="3"/>
  <c r="CK269" i="3"/>
  <c r="CD275" i="3"/>
  <c r="CC275" i="3"/>
  <c r="CD271" i="3"/>
  <c r="CC271" i="3"/>
  <c r="CD277" i="3"/>
  <c r="CC277" i="3"/>
  <c r="CL275" i="3"/>
  <c r="CK275" i="3"/>
  <c r="CL271" i="3"/>
  <c r="CK271" i="3"/>
  <c r="CL277" i="3"/>
  <c r="CK277" i="3"/>
  <c r="CX1404" i="3"/>
  <c r="CW1404" i="3"/>
  <c r="CH1406" i="3"/>
  <c r="CG1406" i="3"/>
  <c r="BV1403" i="3"/>
  <c r="BU1403" i="3"/>
  <c r="CT1404" i="3"/>
  <c r="CS1404" i="3"/>
  <c r="CD1406" i="3"/>
  <c r="CC1406" i="3"/>
  <c r="BN1408" i="3"/>
  <c r="BM1408" i="3"/>
  <c r="BV1415" i="3"/>
  <c r="BU1415" i="3"/>
  <c r="BR1412" i="3"/>
  <c r="BQ1412" i="3"/>
  <c r="CP1413" i="3"/>
  <c r="CO1413" i="3"/>
  <c r="BZ1415" i="3"/>
  <c r="BY1415" i="3"/>
  <c r="BR1422" i="3"/>
  <c r="BQ1422" i="3"/>
  <c r="CP1648" i="3"/>
  <c r="CO1648" i="3"/>
  <c r="CL263" i="3"/>
  <c r="CK263" i="3"/>
  <c r="CT274" i="3"/>
  <c r="CS274" i="3"/>
  <c r="BU492" i="3"/>
  <c r="BV492" i="3"/>
  <c r="CC495" i="3"/>
  <c r="CD495" i="3"/>
  <c r="CT506" i="3"/>
  <c r="CS506" i="3"/>
  <c r="CC720" i="3"/>
  <c r="CD720" i="3"/>
  <c r="BQ1645" i="3"/>
  <c r="BR1645" i="3"/>
  <c r="BZ1643" i="3"/>
  <c r="BY1643" i="3"/>
  <c r="BR1416" i="3"/>
  <c r="BQ1416" i="3"/>
  <c r="CX269" i="3"/>
  <c r="CW269" i="3"/>
  <c r="CL1637" i="3"/>
  <c r="CK1637" i="3"/>
  <c r="CT1639" i="3"/>
  <c r="CS1639" i="3"/>
  <c r="BV1404" i="3"/>
  <c r="BU1404" i="3"/>
  <c r="CT1405" i="3"/>
  <c r="CS1405" i="3"/>
  <c r="CD1407" i="3"/>
  <c r="CC1407" i="3"/>
  <c r="BR1418" i="3"/>
  <c r="BQ1418" i="3"/>
  <c r="CP1419" i="3"/>
  <c r="CO1419" i="3"/>
  <c r="BV957" i="3"/>
  <c r="BU957" i="3"/>
  <c r="CT1650" i="3"/>
  <c r="CS1650" i="3"/>
  <c r="CL261" i="3"/>
  <c r="CK261" i="3"/>
  <c r="BV265" i="3"/>
  <c r="BU265" i="3"/>
  <c r="CD268" i="3"/>
  <c r="CC268" i="3"/>
  <c r="BV276" i="3"/>
  <c r="BU276" i="3"/>
  <c r="BU491" i="3"/>
  <c r="BV491" i="3"/>
  <c r="CL500" i="3"/>
  <c r="CK500" i="3"/>
  <c r="CD505" i="3"/>
  <c r="CC505" i="3"/>
  <c r="CT728" i="3"/>
  <c r="CS728" i="3"/>
  <c r="BV735" i="3"/>
  <c r="BU735" i="3"/>
  <c r="CP1642" i="3"/>
  <c r="CO1642" i="3"/>
  <c r="CP1649" i="3"/>
  <c r="CO1649" i="3"/>
  <c r="CL1642" i="3"/>
  <c r="CK1642" i="3"/>
  <c r="CL1416" i="3"/>
  <c r="CK1416" i="3"/>
  <c r="BZ1416" i="3"/>
  <c r="BY1416" i="3"/>
  <c r="CC956" i="3"/>
  <c r="CD956" i="3"/>
  <c r="BU960" i="3"/>
  <c r="BV960" i="3"/>
  <c r="BV269" i="3"/>
  <c r="BU269" i="3"/>
  <c r="CX271" i="3"/>
  <c r="CW271" i="3"/>
  <c r="CT271" i="3"/>
  <c r="CS271" i="3"/>
  <c r="CT277" i="3"/>
  <c r="CS277" i="3"/>
  <c r="CP1634" i="3"/>
  <c r="CO1634" i="3"/>
  <c r="BZ1636" i="3"/>
  <c r="BY1636" i="3"/>
  <c r="CX1637" i="3"/>
  <c r="CW1637" i="3"/>
  <c r="BQ1644" i="3"/>
  <c r="BR1644" i="3"/>
  <c r="CS1632" i="3"/>
  <c r="CT1632" i="3"/>
  <c r="BQ1632" i="3"/>
  <c r="BR1632" i="3"/>
  <c r="BZ1635" i="3"/>
  <c r="BY1635" i="3"/>
  <c r="CX1636" i="3"/>
  <c r="CW1636" i="3"/>
  <c r="BR1641" i="3"/>
  <c r="BQ1641" i="3"/>
  <c r="CK1633" i="3"/>
  <c r="CL1633" i="3"/>
  <c r="CL1635" i="3"/>
  <c r="CK1635" i="3"/>
  <c r="CT1637" i="3"/>
  <c r="CS1637" i="3"/>
  <c r="CD1404" i="3"/>
  <c r="CC1404" i="3"/>
  <c r="BN1406" i="3"/>
  <c r="BM1406" i="3"/>
  <c r="CL1407" i="3"/>
  <c r="CK1407" i="3"/>
  <c r="CL1410" i="3"/>
  <c r="CK1410" i="3"/>
  <c r="BU1414" i="3"/>
  <c r="BV1414" i="3"/>
  <c r="BV1421" i="3"/>
  <c r="BU1421" i="3"/>
  <c r="BY1418" i="3"/>
  <c r="BZ1418" i="3"/>
  <c r="BQ1419" i="3"/>
  <c r="BR1419" i="3"/>
  <c r="BN948" i="3"/>
  <c r="BM948" i="3"/>
  <c r="CK949" i="3"/>
  <c r="CL949" i="3"/>
  <c r="BV951" i="3"/>
  <c r="BU951" i="3"/>
  <c r="CS952" i="3"/>
  <c r="CT952" i="3"/>
  <c r="CD954" i="3"/>
  <c r="CC954" i="3"/>
  <c r="BN956" i="3"/>
  <c r="BM956" i="3"/>
  <c r="BM961" i="3"/>
  <c r="BN961" i="3"/>
  <c r="CK962" i="3"/>
  <c r="CL962" i="3"/>
  <c r="BU964" i="3"/>
  <c r="BV964" i="3"/>
  <c r="CD264" i="3"/>
  <c r="CC264" i="3"/>
  <c r="CD267" i="3"/>
  <c r="CC267" i="3"/>
  <c r="CT489" i="3"/>
  <c r="CS489" i="3"/>
  <c r="BM493" i="3"/>
  <c r="BN493" i="3"/>
  <c r="CT497" i="3"/>
  <c r="CS497" i="3"/>
  <c r="CT502" i="3"/>
  <c r="CS502" i="3"/>
  <c r="BM718" i="3"/>
  <c r="BN718" i="3"/>
  <c r="CS722" i="3"/>
  <c r="CT722" i="3"/>
  <c r="BM726" i="3"/>
  <c r="BN726" i="3"/>
  <c r="CL730" i="3"/>
  <c r="CK730" i="3"/>
  <c r="CD946" i="3"/>
  <c r="CC946" i="3"/>
  <c r="CL1651" i="3"/>
  <c r="CK1651" i="3"/>
  <c r="BN1642" i="3"/>
  <c r="BM1642" i="3"/>
  <c r="CT1642" i="3"/>
  <c r="CS1642" i="3"/>
  <c r="BZ1420" i="3"/>
  <c r="BY1420" i="3"/>
  <c r="BV275" i="3"/>
  <c r="BU275" i="3"/>
  <c r="BV1639" i="3"/>
  <c r="BU1639" i="3"/>
  <c r="CW1403" i="3"/>
  <c r="CX1403" i="3"/>
  <c r="CG1405" i="3"/>
  <c r="CH1405" i="3"/>
  <c r="BR1407" i="3"/>
  <c r="BQ1407" i="3"/>
  <c r="CG1409" i="3"/>
  <c r="CH1409" i="3"/>
  <c r="BY1410" i="3"/>
  <c r="BZ1410" i="3"/>
  <c r="CT1403" i="3"/>
  <c r="CS1403" i="3"/>
  <c r="CC1405" i="3"/>
  <c r="CD1405" i="3"/>
  <c r="CT1407" i="3"/>
  <c r="CS1407" i="3"/>
  <c r="CC1417" i="3"/>
  <c r="CD1417" i="3"/>
  <c r="CC1421" i="3"/>
  <c r="CD1421" i="3"/>
  <c r="BN949" i="3"/>
  <c r="BM949" i="3"/>
  <c r="CD951" i="3"/>
  <c r="CC951" i="3"/>
  <c r="BM953" i="3"/>
  <c r="BN953" i="3"/>
  <c r="CL957" i="3"/>
  <c r="CK957" i="3"/>
  <c r="BN962" i="3"/>
  <c r="BM962" i="3"/>
  <c r="CL963" i="3"/>
  <c r="CK963" i="3"/>
  <c r="BZ1650" i="3"/>
  <c r="BY1650" i="3"/>
  <c r="CL259" i="3"/>
  <c r="CK259" i="3"/>
  <c r="CT264" i="3"/>
  <c r="CS264" i="3"/>
  <c r="BN273" i="3"/>
  <c r="BM273" i="3"/>
  <c r="CK493" i="3"/>
  <c r="CL493" i="3"/>
  <c r="CT499" i="3"/>
  <c r="CS499" i="3"/>
  <c r="BV506" i="3"/>
  <c r="BU506" i="3"/>
  <c r="BM725" i="3"/>
  <c r="BN725" i="3"/>
  <c r="BM728" i="3"/>
  <c r="BN728" i="3"/>
  <c r="CL729" i="3"/>
  <c r="CK729" i="3"/>
  <c r="CC945" i="3"/>
  <c r="CD945" i="3"/>
  <c r="BZ1642" i="3"/>
  <c r="BY1642" i="3"/>
  <c r="BR1643" i="3"/>
  <c r="BQ1643" i="3"/>
  <c r="CL1420" i="3"/>
  <c r="CK1420" i="3"/>
  <c r="BQ962" i="3"/>
  <c r="BR962" i="3"/>
  <c r="BY1633" i="3"/>
  <c r="BZ1633" i="3"/>
  <c r="CP1635" i="3"/>
  <c r="CO1635" i="3"/>
  <c r="BR1638" i="3"/>
  <c r="BQ1638" i="3"/>
  <c r="CX1639" i="3"/>
  <c r="CW1639" i="3"/>
  <c r="CP1640" i="3"/>
  <c r="CO1640" i="3"/>
  <c r="BM1632" i="3"/>
  <c r="BN1632" i="3"/>
  <c r="BV1635" i="3"/>
  <c r="BU1635" i="3"/>
  <c r="BV1637" i="3"/>
  <c r="BU1637" i="3"/>
  <c r="BN1641" i="3"/>
  <c r="BM1641" i="3"/>
  <c r="CT1646" i="3"/>
  <c r="CS1646" i="3"/>
  <c r="BQ1408" i="3"/>
  <c r="BR1408" i="3"/>
  <c r="BM1410" i="3"/>
  <c r="BN1410" i="3"/>
  <c r="CC1413" i="3"/>
  <c r="CD1413" i="3"/>
  <c r="CD1419" i="3"/>
  <c r="CC1419" i="3"/>
  <c r="CO1418" i="3"/>
  <c r="CP1418" i="3"/>
  <c r="CK947" i="3"/>
  <c r="CL947" i="3"/>
  <c r="CS950" i="3"/>
  <c r="CT950" i="3"/>
  <c r="CC952" i="3"/>
  <c r="CD952" i="3"/>
  <c r="CT954" i="3"/>
  <c r="CS954" i="3"/>
  <c r="BN957" i="3"/>
  <c r="BM957" i="3"/>
  <c r="CC961" i="3"/>
  <c r="CD961" i="3"/>
  <c r="BM963" i="3"/>
  <c r="BN963" i="3"/>
  <c r="CK964" i="3"/>
  <c r="CL964" i="3"/>
  <c r="BR1648" i="3"/>
  <c r="BQ1648" i="3"/>
  <c r="CL258" i="3"/>
  <c r="CK258" i="3"/>
  <c r="BV268" i="3"/>
  <c r="BU268" i="3"/>
  <c r="CD500" i="3"/>
  <c r="CC500" i="3"/>
  <c r="BV505" i="3"/>
  <c r="BU505" i="3"/>
  <c r="CK723" i="3"/>
  <c r="CL723" i="3"/>
  <c r="CS726" i="3"/>
  <c r="CT726" i="3"/>
  <c r="CL734" i="3"/>
  <c r="CK734" i="3"/>
  <c r="CP1651" i="3"/>
  <c r="CO1651" i="3"/>
  <c r="BV1643" i="3"/>
  <c r="BU1643" i="3"/>
  <c r="BV1651" i="3"/>
  <c r="BU1651" i="3"/>
  <c r="CD1642" i="3"/>
  <c r="CC1642" i="3"/>
  <c r="CS1645" i="3"/>
  <c r="CT1645" i="3"/>
  <c r="BN1420" i="3"/>
  <c r="BM1420" i="3"/>
  <c r="CT958" i="3"/>
  <c r="CS958" i="3"/>
  <c r="CS960" i="3"/>
  <c r="CT960" i="3"/>
  <c r="CL1648" i="3"/>
  <c r="CK1648" i="3"/>
  <c r="BR1405" i="3"/>
  <c r="BQ1405" i="3"/>
  <c r="CP1406" i="3"/>
  <c r="CO1406" i="3"/>
  <c r="BZ1408" i="3"/>
  <c r="BY1408" i="3"/>
  <c r="CX1409" i="3"/>
  <c r="CW1409" i="3"/>
  <c r="BU1409" i="3"/>
  <c r="BV1409" i="3"/>
  <c r="CC1412" i="3"/>
  <c r="CD1412" i="3"/>
  <c r="CH1411" i="3"/>
  <c r="CG1411" i="3"/>
  <c r="CP1414" i="3"/>
  <c r="CO1414" i="3"/>
  <c r="BY1422" i="3"/>
  <c r="BZ1422" i="3"/>
  <c r="CT947" i="3"/>
  <c r="CS947" i="3"/>
  <c r="CC949" i="3"/>
  <c r="CD949" i="3"/>
  <c r="BN951" i="3"/>
  <c r="BM951" i="3"/>
  <c r="CK952" i="3"/>
  <c r="CL952" i="3"/>
  <c r="BV954" i="3"/>
  <c r="BU954" i="3"/>
  <c r="CS959" i="3"/>
  <c r="CT959" i="3"/>
  <c r="CD962" i="3"/>
  <c r="CC962" i="3"/>
  <c r="BN964" i="3"/>
  <c r="BM964" i="3"/>
  <c r="CT273" i="3"/>
  <c r="CS273" i="3"/>
  <c r="CC494" i="3"/>
  <c r="CD494" i="3"/>
  <c r="CT503" i="3"/>
  <c r="CS503" i="3"/>
  <c r="BU724" i="3"/>
  <c r="BV724" i="3"/>
  <c r="BY1645" i="3"/>
  <c r="BZ1645" i="3"/>
  <c r="CX1420" i="3"/>
  <c r="CW1420" i="3"/>
  <c r="CX1635" i="3"/>
  <c r="CW1635" i="3"/>
  <c r="CX1640" i="3"/>
  <c r="CW1640" i="3"/>
  <c r="CH1640" i="3"/>
  <c r="CG1640" i="3"/>
  <c r="CT1634" i="3"/>
  <c r="CS1634" i="3"/>
  <c r="CH1638" i="3"/>
  <c r="CG1638" i="3"/>
  <c r="BV1640" i="3"/>
  <c r="BU1640" i="3"/>
  <c r="BN1646" i="3"/>
  <c r="BM1646" i="3"/>
  <c r="CP1403" i="3"/>
  <c r="CO1403" i="3"/>
  <c r="BZ1405" i="3"/>
  <c r="BY1405" i="3"/>
  <c r="CX1406" i="3"/>
  <c r="CW1406" i="3"/>
  <c r="CH1408" i="3"/>
  <c r="CG1408" i="3"/>
  <c r="BR1410" i="3"/>
  <c r="BQ1410" i="3"/>
  <c r="CL1418" i="3"/>
  <c r="CK1418" i="3"/>
  <c r="CP1411" i="3"/>
  <c r="CO1411" i="3"/>
  <c r="BZ1413" i="3"/>
  <c r="BY1413" i="3"/>
  <c r="CX1414" i="3"/>
  <c r="CW1414" i="3"/>
  <c r="CP1421" i="3"/>
  <c r="CO1421" i="3"/>
  <c r="BU959" i="3"/>
  <c r="BV959" i="3"/>
  <c r="CD260" i="3"/>
  <c r="CC260" i="3"/>
  <c r="CD272" i="3"/>
  <c r="CC272" i="3"/>
  <c r="BU721" i="3"/>
  <c r="BV721" i="3"/>
  <c r="BN729" i="3"/>
  <c r="BM729" i="3"/>
  <c r="BR1642" i="3"/>
  <c r="BQ1642" i="3"/>
  <c r="CK1643" i="3"/>
  <c r="CL1643" i="3"/>
  <c r="CC1645" i="3"/>
  <c r="CD1645" i="3"/>
  <c r="CT1416" i="3"/>
  <c r="CS1416" i="3"/>
  <c r="BZ271" i="3"/>
  <c r="BY271" i="3"/>
  <c r="BM1644" i="3"/>
  <c r="BN1644" i="3"/>
  <c r="BN1648" i="3"/>
  <c r="BM1648" i="3"/>
  <c r="BN1407" i="3"/>
  <c r="BM1407" i="3"/>
  <c r="CT1409" i="3"/>
  <c r="CS1409" i="3"/>
  <c r="CH1418" i="3"/>
  <c r="CG1418" i="3"/>
  <c r="CL954" i="3"/>
  <c r="CK954" i="3"/>
  <c r="CH1648" i="3"/>
  <c r="CG1648" i="3"/>
  <c r="CL958" i="3"/>
  <c r="CK958" i="3"/>
  <c r="CH271" i="3"/>
  <c r="CG271" i="3"/>
  <c r="CP269" i="3"/>
  <c r="CO269" i="3"/>
  <c r="CP275" i="3"/>
  <c r="CO275" i="3"/>
  <c r="CP271" i="3"/>
  <c r="CO271" i="3"/>
  <c r="BR269" i="3"/>
  <c r="BQ269" i="3"/>
  <c r="BR275" i="3"/>
  <c r="BQ275" i="3"/>
  <c r="BR1404" i="3"/>
  <c r="BQ1404" i="3"/>
  <c r="CP1405" i="3"/>
  <c r="CO1405" i="3"/>
  <c r="BZ1407" i="3"/>
  <c r="BY1407" i="3"/>
  <c r="BN1404" i="3"/>
  <c r="BM1404" i="3"/>
  <c r="CL1405" i="3"/>
  <c r="CK1405" i="3"/>
  <c r="BV1407" i="3"/>
  <c r="BU1407" i="3"/>
  <c r="BN1409" i="3"/>
  <c r="BM1409" i="3"/>
  <c r="BZ1411" i="3"/>
  <c r="BY1411" i="3"/>
  <c r="CX1412" i="3"/>
  <c r="CW1412" i="3"/>
  <c r="CH1414" i="3"/>
  <c r="CG1414" i="3"/>
  <c r="BZ1421" i="3"/>
  <c r="BY1421" i="3"/>
  <c r="CL262" i="3"/>
  <c r="CK262" i="3"/>
  <c r="CL266" i="3"/>
  <c r="CK266" i="3"/>
  <c r="CS493" i="3"/>
  <c r="CT493" i="3"/>
  <c r="BU947" i="3"/>
  <c r="BV947" i="3"/>
  <c r="BM1645" i="3"/>
  <c r="BN1645" i="3"/>
  <c r="CX1416" i="3"/>
  <c r="CW1416" i="3"/>
  <c r="CT269" i="3"/>
  <c r="CS269" i="3"/>
  <c r="CX275" i="3"/>
  <c r="CW275" i="3"/>
  <c r="CC1636" i="3"/>
  <c r="CD1636" i="3"/>
  <c r="CL1638" i="3"/>
  <c r="CK1638" i="3"/>
  <c r="CD1641" i="3"/>
  <c r="CC1641" i="3"/>
  <c r="CC1403" i="3"/>
  <c r="CD1403" i="3"/>
  <c r="BN1405" i="3"/>
  <c r="BM1405" i="3"/>
  <c r="CL1406" i="3"/>
  <c r="CK1406" i="3"/>
  <c r="BV1408" i="3"/>
  <c r="BU1408" i="3"/>
  <c r="CL1415" i="3"/>
  <c r="CK1415" i="3"/>
  <c r="BZ1417" i="3"/>
  <c r="BY1417" i="3"/>
  <c r="CX1418" i="3"/>
  <c r="CW1418" i="3"/>
  <c r="CT955" i="3"/>
  <c r="CS955" i="3"/>
  <c r="CX1646" i="3"/>
  <c r="CW1646" i="3"/>
  <c r="CX1648" i="3"/>
  <c r="CW1648" i="3"/>
  <c r="BV260" i="3"/>
  <c r="BU260" i="3"/>
  <c r="CT262" i="3"/>
  <c r="CS262" i="3"/>
  <c r="CT266" i="3"/>
  <c r="CS266" i="3"/>
  <c r="CL489" i="3"/>
  <c r="CK489" i="3"/>
  <c r="CS492" i="3"/>
  <c r="CT492" i="3"/>
  <c r="CL497" i="3"/>
  <c r="CK497" i="3"/>
  <c r="BV502" i="3"/>
  <c r="BU502" i="3"/>
  <c r="CT717" i="3"/>
  <c r="CS717" i="3"/>
  <c r="CD730" i="3"/>
  <c r="CC730" i="3"/>
  <c r="BN732" i="3"/>
  <c r="BM732" i="3"/>
  <c r="BR1651" i="3"/>
  <c r="BQ1651" i="3"/>
  <c r="CG1643" i="3"/>
  <c r="CH1643" i="3"/>
  <c r="BV1420" i="3"/>
  <c r="BU1420" i="3"/>
  <c r="CG962" i="3"/>
  <c r="CH962" i="3"/>
  <c r="BR735" i="3"/>
  <c r="BQ735" i="3"/>
  <c r="BR271" i="3"/>
  <c r="BQ271" i="3"/>
  <c r="BZ269" i="3"/>
  <c r="BY269" i="3"/>
  <c r="BZ275" i="3"/>
  <c r="BY275" i="3"/>
  <c r="BM266" i="3"/>
  <c r="BN266" i="3"/>
  <c r="BM260" i="3"/>
  <c r="BN260" i="3"/>
  <c r="BN265" i="3"/>
  <c r="BM265" i="3"/>
  <c r="BN258" i="3"/>
  <c r="BM258" i="3"/>
  <c r="BN489" i="3"/>
  <c r="BM489" i="3"/>
  <c r="BN488" i="3"/>
  <c r="BM488" i="3"/>
  <c r="BN262" i="3"/>
  <c r="BM262" i="3"/>
  <c r="BM261" i="3"/>
  <c r="BN261" i="3"/>
  <c r="AT799" i="3"/>
  <c r="AT580" i="3"/>
  <c r="AT351" i="3"/>
  <c r="AT335" i="3"/>
  <c r="AT319" i="3"/>
  <c r="AT303" i="3"/>
  <c r="AT287" i="3"/>
  <c r="AT271" i="3"/>
  <c r="AT354" i="3"/>
  <c r="AT338" i="3"/>
  <c r="AT322" i="3"/>
  <c r="AT306" i="3"/>
  <c r="AT290" i="3"/>
  <c r="AT274" i="3"/>
  <c r="AT258" i="3"/>
  <c r="AT341" i="3"/>
  <c r="AT325" i="3"/>
  <c r="AT309" i="3"/>
  <c r="AT293" i="3"/>
  <c r="AT277" i="3"/>
  <c r="AT261" i="3"/>
  <c r="AT344" i="3"/>
  <c r="AT328" i="3"/>
  <c r="AT312" i="3"/>
  <c r="AT296" i="3"/>
  <c r="AT280" i="3"/>
  <c r="AT264" i="3"/>
  <c r="AT347" i="3"/>
  <c r="AT331" i="3"/>
  <c r="AT315" i="3"/>
  <c r="AT299" i="3"/>
  <c r="AT283" i="3"/>
  <c r="AT267" i="3"/>
  <c r="AT350" i="3"/>
  <c r="AT334" i="3"/>
  <c r="AT318" i="3"/>
  <c r="AT302" i="3"/>
  <c r="AT286" i="3"/>
  <c r="AT270" i="3"/>
  <c r="AT353" i="3"/>
  <c r="AT337" i="3"/>
  <c r="AT321" i="3"/>
  <c r="AT305" i="3"/>
  <c r="AT289" i="3"/>
  <c r="AT273" i="3"/>
  <c r="AT257" i="3"/>
  <c r="AT340" i="3"/>
  <c r="AT324" i="3"/>
  <c r="AT308" i="3"/>
  <c r="AT292" i="3"/>
  <c r="AT276" i="3"/>
  <c r="AT260" i="3"/>
  <c r="AT343" i="3"/>
  <c r="AT327" i="3"/>
  <c r="AT311" i="3"/>
  <c r="AT295" i="3"/>
  <c r="AT279" i="3"/>
  <c r="AT263" i="3"/>
  <c r="AT346" i="3"/>
  <c r="AT330" i="3"/>
  <c r="AT314" i="3"/>
  <c r="AT298" i="3"/>
  <c r="AT282" i="3"/>
  <c r="AT266" i="3"/>
  <c r="AT349" i="3"/>
  <c r="AT333" i="3"/>
  <c r="AT317" i="3"/>
  <c r="AT301" i="3"/>
  <c r="AT285" i="3"/>
  <c r="AT269" i="3"/>
  <c r="AT352" i="3"/>
  <c r="AT336" i="3"/>
  <c r="AT320" i="3"/>
  <c r="AT304" i="3"/>
  <c r="AT288" i="3"/>
  <c r="AT272" i="3"/>
  <c r="AT355" i="3"/>
  <c r="AT339" i="3"/>
  <c r="AT323" i="3"/>
  <c r="AT307" i="3"/>
  <c r="AT291" i="3"/>
  <c r="AT275" i="3"/>
  <c r="AT259" i="3"/>
  <c r="AT342" i="3"/>
  <c r="AT326" i="3"/>
  <c r="AT310" i="3"/>
  <c r="AT294" i="3"/>
  <c r="AT278" i="3"/>
  <c r="AT262" i="3"/>
  <c r="AT345" i="3"/>
  <c r="AT329" i="3"/>
  <c r="AT313" i="3"/>
  <c r="AT297" i="3"/>
  <c r="AT281" i="3"/>
  <c r="AT265" i="3"/>
  <c r="AT348" i="3"/>
  <c r="AT332" i="3"/>
  <c r="AT316" i="3"/>
  <c r="AT300" i="3"/>
  <c r="AT284" i="3"/>
  <c r="AT268" i="3"/>
  <c r="AT1632" i="3"/>
  <c r="AT1648" i="3"/>
  <c r="AT1664" i="3"/>
  <c r="AT1680" i="3"/>
  <c r="AT1696" i="3"/>
  <c r="AT1712" i="3"/>
  <c r="AT1728" i="3"/>
  <c r="AT1645" i="3"/>
  <c r="AT1661" i="3"/>
  <c r="AT1677" i="3"/>
  <c r="AT1693" i="3"/>
  <c r="AT1709" i="3"/>
  <c r="AT1725" i="3"/>
  <c r="AT1638" i="3"/>
  <c r="AT1654" i="3"/>
  <c r="AT1670" i="3"/>
  <c r="AT1686" i="3"/>
  <c r="AT1702" i="3"/>
  <c r="AT1718" i="3"/>
  <c r="AT1631" i="3"/>
  <c r="AT1647" i="3"/>
  <c r="AT1663" i="3"/>
  <c r="AT1679" i="3"/>
  <c r="AT1695" i="3"/>
  <c r="AT1711" i="3"/>
  <c r="AT1727" i="3"/>
  <c r="AT1636" i="3"/>
  <c r="AT1652" i="3"/>
  <c r="AT1668" i="3"/>
  <c r="AT1684" i="3"/>
  <c r="AT1700" i="3"/>
  <c r="AT1716" i="3"/>
  <c r="AT1633" i="3"/>
  <c r="AT1649" i="3"/>
  <c r="AT1665" i="3"/>
  <c r="AT1681" i="3"/>
  <c r="AT1697" i="3"/>
  <c r="AT1713" i="3"/>
  <c r="AT1729" i="3"/>
  <c r="AT1642" i="3"/>
  <c r="AT1658" i="3"/>
  <c r="AT1674" i="3"/>
  <c r="AT1690" i="3"/>
  <c r="AT1706" i="3"/>
  <c r="AT1722" i="3"/>
  <c r="AT1635" i="3"/>
  <c r="AT1651" i="3"/>
  <c r="AT1667" i="3"/>
  <c r="AT1683" i="3"/>
  <c r="AT1699" i="3"/>
  <c r="AT1715" i="3"/>
  <c r="AT1640" i="3"/>
  <c r="AT1656" i="3"/>
  <c r="AT1672" i="3"/>
  <c r="AT1688" i="3"/>
  <c r="AT1704" i="3"/>
  <c r="AT1720" i="3"/>
  <c r="AT1637" i="3"/>
  <c r="AT1653" i="3"/>
  <c r="AT1669" i="3"/>
  <c r="AT1685" i="3"/>
  <c r="AT1701" i="3"/>
  <c r="AT1717" i="3"/>
  <c r="AT1646" i="3"/>
  <c r="AT1662" i="3"/>
  <c r="AT1678" i="3"/>
  <c r="AT1694" i="3"/>
  <c r="AT1710" i="3"/>
  <c r="AT1726" i="3"/>
  <c r="AT1639" i="3"/>
  <c r="AT1655" i="3"/>
  <c r="AT1671" i="3"/>
  <c r="AT1687" i="3"/>
  <c r="AT1703" i="3"/>
  <c r="AT1719" i="3"/>
  <c r="AT1644" i="3"/>
  <c r="AT1660" i="3"/>
  <c r="AT1676" i="3"/>
  <c r="AT1692" i="3"/>
  <c r="AT1708" i="3"/>
  <c r="AT1724" i="3"/>
  <c r="AT1641" i="3"/>
  <c r="AT1657" i="3"/>
  <c r="AT1673" i="3"/>
  <c r="AT1689" i="3"/>
  <c r="AT1705" i="3"/>
  <c r="AT1721" i="3"/>
  <c r="AT1634" i="3"/>
  <c r="AT1650" i="3"/>
  <c r="AT1666" i="3"/>
  <c r="AT1682" i="3"/>
  <c r="AT1698" i="3"/>
  <c r="AT1714" i="3"/>
  <c r="AT1643" i="3"/>
  <c r="AT1659" i="3"/>
  <c r="AT1675" i="3"/>
  <c r="AT1691" i="3"/>
  <c r="AT1707" i="3"/>
  <c r="AT1723" i="3"/>
  <c r="AT1494" i="3"/>
  <c r="AT1478" i="3"/>
  <c r="AT1462" i="3"/>
  <c r="AT1446" i="3"/>
  <c r="AT1430" i="3"/>
  <c r="AT1414" i="3"/>
  <c r="AT1485" i="3"/>
  <c r="AT1469" i="3"/>
  <c r="AT1453" i="3"/>
  <c r="AT1437" i="3"/>
  <c r="AT1421" i="3"/>
  <c r="AT1405" i="3"/>
  <c r="AT1492" i="3"/>
  <c r="AT1476" i="3"/>
  <c r="AT1460" i="3"/>
  <c r="AT1444" i="3"/>
  <c r="AT1428" i="3"/>
  <c r="AT1412" i="3"/>
  <c r="AT1483" i="3"/>
  <c r="AT1419" i="3"/>
  <c r="AT1463" i="3"/>
  <c r="AT1491" i="3"/>
  <c r="AT1427" i="3"/>
  <c r="AT1455" i="3"/>
  <c r="AT1490" i="3"/>
  <c r="AT1474" i="3"/>
  <c r="AT1458" i="3"/>
  <c r="AT1442" i="3"/>
  <c r="AT1426" i="3"/>
  <c r="AT1410" i="3"/>
  <c r="AT1497" i="3"/>
  <c r="AT1481" i="3"/>
  <c r="AT1465" i="3"/>
  <c r="AT1449" i="3"/>
  <c r="AT1433" i="3"/>
  <c r="AT1417" i="3"/>
  <c r="AT1488" i="3"/>
  <c r="AT1472" i="3"/>
  <c r="AT1456" i="3"/>
  <c r="AT1440" i="3"/>
  <c r="AT1424" i="3"/>
  <c r="AT1408" i="3"/>
  <c r="AT1467" i="3"/>
  <c r="AT1403" i="3"/>
  <c r="AT1447" i="3"/>
  <c r="AT1475" i="3"/>
  <c r="AT1411" i="3"/>
  <c r="AT1439" i="3"/>
  <c r="AT1486" i="3"/>
  <c r="AT1470" i="3"/>
  <c r="AT1454" i="3"/>
  <c r="AT1438" i="3"/>
  <c r="AT1422" i="3"/>
  <c r="AT1406" i="3"/>
  <c r="AT1493" i="3"/>
  <c r="AT1477" i="3"/>
  <c r="AT1461" i="3"/>
  <c r="AT1445" i="3"/>
  <c r="AT1429" i="3"/>
  <c r="AT1413" i="3"/>
  <c r="AT1500" i="3"/>
  <c r="AT1484" i="3"/>
  <c r="AT1468" i="3"/>
  <c r="AT1452" i="3"/>
  <c r="AT1436" i="3"/>
  <c r="AT1420" i="3"/>
  <c r="AT1404" i="3"/>
  <c r="AT1451" i="3"/>
  <c r="AT1495" i="3"/>
  <c r="AT1431" i="3"/>
  <c r="AT1459" i="3"/>
  <c r="AT1487" i="3"/>
  <c r="AT1423" i="3"/>
  <c r="AT1498" i="3"/>
  <c r="AT1482" i="3"/>
  <c r="AT1466" i="3"/>
  <c r="AT1450" i="3"/>
  <c r="AT1434" i="3"/>
  <c r="AT1418" i="3"/>
  <c r="AT1402" i="3"/>
  <c r="AT1489" i="3"/>
  <c r="AT1473" i="3"/>
  <c r="AT1457" i="3"/>
  <c r="AT1441" i="3"/>
  <c r="AT1425" i="3"/>
  <c r="AT1409" i="3"/>
  <c r="AT1496" i="3"/>
  <c r="AT1480" i="3"/>
  <c r="AT1464" i="3"/>
  <c r="AT1448" i="3"/>
  <c r="AT1432" i="3"/>
  <c r="AT1416" i="3"/>
  <c r="AT1499" i="3"/>
  <c r="AT1435" i="3"/>
  <c r="AT1479" i="3"/>
  <c r="AT1415" i="3"/>
  <c r="AT1443" i="3"/>
  <c r="AT1471" i="3"/>
  <c r="AT1407" i="3"/>
  <c r="AT949" i="3"/>
  <c r="AT965" i="3"/>
  <c r="AT981" i="3"/>
  <c r="AT997" i="3"/>
  <c r="AT1013" i="3"/>
  <c r="AT1029" i="3"/>
  <c r="AT946" i="3"/>
  <c r="AT962" i="3"/>
  <c r="AT978" i="3"/>
  <c r="AT994" i="3"/>
  <c r="AT1010" i="3"/>
  <c r="AT1026" i="3"/>
  <c r="AT1042" i="3"/>
  <c r="AT955" i="3"/>
  <c r="AT971" i="3"/>
  <c r="AT987" i="3"/>
  <c r="AT1003" i="3"/>
  <c r="AT1019" i="3"/>
  <c r="AT1035" i="3"/>
  <c r="AT948" i="3"/>
  <c r="AT964" i="3"/>
  <c r="AT980" i="3"/>
  <c r="AT996" i="3"/>
  <c r="AT1012" i="3"/>
  <c r="AT1028" i="3"/>
  <c r="AT953" i="3"/>
  <c r="AT969" i="3"/>
  <c r="AT985" i="3"/>
  <c r="AT1001" i="3"/>
  <c r="AT1017" i="3"/>
  <c r="AT1033" i="3"/>
  <c r="AT950" i="3"/>
  <c r="AT966" i="3"/>
  <c r="AT982" i="3"/>
  <c r="AT998" i="3"/>
  <c r="AT1014" i="3"/>
  <c r="AT1030" i="3"/>
  <c r="AT959" i="3"/>
  <c r="AT975" i="3"/>
  <c r="AT991" i="3"/>
  <c r="AT1007" i="3"/>
  <c r="AT1023" i="3"/>
  <c r="AT1039" i="3"/>
  <c r="AT952" i="3"/>
  <c r="AT968" i="3"/>
  <c r="AT984" i="3"/>
  <c r="AT1000" i="3"/>
  <c r="AT1016" i="3"/>
  <c r="AT1032" i="3"/>
  <c r="AT957" i="3"/>
  <c r="AT973" i="3"/>
  <c r="AT989" i="3"/>
  <c r="AT1005" i="3"/>
  <c r="AT1021" i="3"/>
  <c r="AT1037" i="3"/>
  <c r="AT954" i="3"/>
  <c r="AT970" i="3"/>
  <c r="AT986" i="3"/>
  <c r="AT1002" i="3"/>
  <c r="AT1018" i="3"/>
  <c r="AT1034" i="3"/>
  <c r="AT947" i="3"/>
  <c r="AT963" i="3"/>
  <c r="AT979" i="3"/>
  <c r="AT995" i="3"/>
  <c r="AT1011" i="3"/>
  <c r="AT1027" i="3"/>
  <c r="AT956" i="3"/>
  <c r="AT972" i="3"/>
  <c r="AT988" i="3"/>
  <c r="AT1004" i="3"/>
  <c r="AT1020" i="3"/>
  <c r="AT1036" i="3"/>
  <c r="AT945" i="3"/>
  <c r="AT961" i="3"/>
  <c r="AT977" i="3"/>
  <c r="AT993" i="3"/>
  <c r="AT1009" i="3"/>
  <c r="AT1025" i="3"/>
  <c r="AT1041" i="3"/>
  <c r="AT958" i="3"/>
  <c r="AT974" i="3"/>
  <c r="AT990" i="3"/>
  <c r="AT1006" i="3"/>
  <c r="AT1022" i="3"/>
  <c r="AT1038" i="3"/>
  <c r="AT951" i="3"/>
  <c r="AT967" i="3"/>
  <c r="AT983" i="3"/>
  <c r="AT999" i="3"/>
  <c r="AT1015" i="3"/>
  <c r="AT1031" i="3"/>
  <c r="AT944" i="3"/>
  <c r="AT960" i="3"/>
  <c r="AT976" i="3"/>
  <c r="AT992" i="3"/>
  <c r="AT1008" i="3"/>
  <c r="AT1024" i="3"/>
  <c r="AT1040" i="3"/>
  <c r="AT714" i="3"/>
  <c r="AV714" i="3"/>
  <c r="BB733" i="3"/>
  <c r="AT728" i="3"/>
  <c r="AT744" i="3"/>
  <c r="AT760" i="3"/>
  <c r="AT776" i="3"/>
  <c r="AT792" i="3"/>
  <c r="AT808" i="3"/>
  <c r="AT725" i="3"/>
  <c r="AT741" i="3"/>
  <c r="AT757" i="3"/>
  <c r="AT773" i="3"/>
  <c r="AT789" i="3"/>
  <c r="AT805" i="3"/>
  <c r="AT718" i="3"/>
  <c r="AT734" i="3"/>
  <c r="AT750" i="3"/>
  <c r="AT766" i="3"/>
  <c r="AT782" i="3"/>
  <c r="AT798" i="3"/>
  <c r="AT727" i="3"/>
  <c r="AT743" i="3"/>
  <c r="AT759" i="3"/>
  <c r="AT775" i="3"/>
  <c r="AT791" i="3"/>
  <c r="AT807" i="3"/>
  <c r="BF733" i="3"/>
  <c r="AT716" i="3"/>
  <c r="AT732" i="3"/>
  <c r="AT748" i="3"/>
  <c r="AT764" i="3"/>
  <c r="AT780" i="3"/>
  <c r="AT796" i="3"/>
  <c r="AT812" i="3"/>
  <c r="AT729" i="3"/>
  <c r="AT745" i="3"/>
  <c r="AT761" i="3"/>
  <c r="AT777" i="3"/>
  <c r="AT793" i="3"/>
  <c r="AT809" i="3"/>
  <c r="AT722" i="3"/>
  <c r="AT738" i="3"/>
  <c r="AT754" i="3"/>
  <c r="AT770" i="3"/>
  <c r="AT786" i="3"/>
  <c r="AT802" i="3"/>
  <c r="AT715" i="3"/>
  <c r="AT731" i="3"/>
  <c r="AT747" i="3"/>
  <c r="AT763" i="3"/>
  <c r="AT779" i="3"/>
  <c r="AT795" i="3"/>
  <c r="AT811" i="3"/>
  <c r="AT720" i="3"/>
  <c r="AT736" i="3"/>
  <c r="AT752" i="3"/>
  <c r="AT768" i="3"/>
  <c r="AT784" i="3"/>
  <c r="AT800" i="3"/>
  <c r="AT717" i="3"/>
  <c r="AT733" i="3"/>
  <c r="AT749" i="3"/>
  <c r="AT765" i="3"/>
  <c r="AT781" i="3"/>
  <c r="AT797" i="3"/>
  <c r="AT813" i="3"/>
  <c r="AT726" i="3"/>
  <c r="AT742" i="3"/>
  <c r="AT758" i="3"/>
  <c r="AT774" i="3"/>
  <c r="AT790" i="3"/>
  <c r="AT806" i="3"/>
  <c r="AT719" i="3"/>
  <c r="AT735" i="3"/>
  <c r="AT751" i="3"/>
  <c r="AT767" i="3"/>
  <c r="AT783" i="3"/>
  <c r="BD733" i="3"/>
  <c r="AT724" i="3"/>
  <c r="AT740" i="3"/>
  <c r="AT756" i="3"/>
  <c r="AT772" i="3"/>
  <c r="AT788" i="3"/>
  <c r="AT804" i="3"/>
  <c r="AT721" i="3"/>
  <c r="AT737" i="3"/>
  <c r="AT753" i="3"/>
  <c r="AT769" i="3"/>
  <c r="AT785" i="3"/>
  <c r="AT801" i="3"/>
  <c r="AT730" i="3"/>
  <c r="AT746" i="3"/>
  <c r="AT762" i="3"/>
  <c r="AT778" i="3"/>
  <c r="AT794" i="3"/>
  <c r="AT810" i="3"/>
  <c r="AT723" i="3"/>
  <c r="AT739" i="3"/>
  <c r="AT755" i="3"/>
  <c r="AT771" i="3"/>
  <c r="AT787" i="3"/>
  <c r="AT803" i="3"/>
  <c r="AT497" i="3"/>
  <c r="AT513" i="3"/>
  <c r="AT529" i="3"/>
  <c r="AT545" i="3"/>
  <c r="AT561" i="3"/>
  <c r="AT577" i="3"/>
  <c r="AT490" i="3"/>
  <c r="AT506" i="3"/>
  <c r="AT522" i="3"/>
  <c r="AT538" i="3"/>
  <c r="AT554" i="3"/>
  <c r="AT570" i="3"/>
  <c r="AT487" i="3"/>
  <c r="AT503" i="3"/>
  <c r="AT519" i="3"/>
  <c r="AT535" i="3"/>
  <c r="AT551" i="3"/>
  <c r="AT567" i="3"/>
  <c r="AT583" i="3"/>
  <c r="AT500" i="3"/>
  <c r="AT516" i="3"/>
  <c r="AT532" i="3"/>
  <c r="AT548" i="3"/>
  <c r="AT564" i="3"/>
  <c r="AT501" i="3"/>
  <c r="AT517" i="3"/>
  <c r="AT533" i="3"/>
  <c r="AT549" i="3"/>
  <c r="AT565" i="3"/>
  <c r="AT581" i="3"/>
  <c r="AT494" i="3"/>
  <c r="AT510" i="3"/>
  <c r="AT526" i="3"/>
  <c r="AT542" i="3"/>
  <c r="AT558" i="3"/>
  <c r="AT574" i="3"/>
  <c r="AT491" i="3"/>
  <c r="AT507" i="3"/>
  <c r="AT523" i="3"/>
  <c r="AT539" i="3"/>
  <c r="AT555" i="3"/>
  <c r="AT571" i="3"/>
  <c r="AT488" i="3"/>
  <c r="AT504" i="3"/>
  <c r="AT520" i="3"/>
  <c r="AT536" i="3"/>
  <c r="AT552" i="3"/>
  <c r="AT568" i="3"/>
  <c r="AT584" i="3"/>
  <c r="AT489" i="3"/>
  <c r="AT505" i="3"/>
  <c r="AT521" i="3"/>
  <c r="AT537" i="3"/>
  <c r="AT553" i="3"/>
  <c r="AT569" i="3"/>
  <c r="AT498" i="3"/>
  <c r="AT514" i="3"/>
  <c r="AT530" i="3"/>
  <c r="AT546" i="3"/>
  <c r="AT562" i="3"/>
  <c r="AT578" i="3"/>
  <c r="AT495" i="3"/>
  <c r="AT511" i="3"/>
  <c r="AT527" i="3"/>
  <c r="AT543" i="3"/>
  <c r="AT559" i="3"/>
  <c r="AT575" i="3"/>
  <c r="AT492" i="3"/>
  <c r="AT508" i="3"/>
  <c r="AT524" i="3"/>
  <c r="AT540" i="3"/>
  <c r="AT556" i="3"/>
  <c r="AT572" i="3"/>
  <c r="AT493" i="3"/>
  <c r="AT509" i="3"/>
  <c r="AT525" i="3"/>
  <c r="AT541" i="3"/>
  <c r="AT557" i="3"/>
  <c r="AT573" i="3"/>
  <c r="AT486" i="3"/>
  <c r="AT502" i="3"/>
  <c r="AT518" i="3"/>
  <c r="AT534" i="3"/>
  <c r="AT550" i="3"/>
  <c r="AT566" i="3"/>
  <c r="AT582" i="3"/>
  <c r="AT499" i="3"/>
  <c r="AT515" i="3"/>
  <c r="AT531" i="3"/>
  <c r="AT547" i="3"/>
  <c r="AT563" i="3"/>
  <c r="AT579" i="3"/>
  <c r="AT496" i="3"/>
  <c r="AT512" i="3"/>
  <c r="AT528" i="3"/>
  <c r="AT544" i="3"/>
  <c r="AT560" i="3"/>
  <c r="AT576" i="3"/>
  <c r="CW17" i="3"/>
  <c r="CX291" i="3"/>
  <c r="CW9" i="3"/>
  <c r="CX283" i="3"/>
  <c r="AQ1601" i="3"/>
  <c r="AT109" i="3"/>
  <c r="AM85" i="4"/>
  <c r="E14" i="4"/>
  <c r="AP227" i="3"/>
  <c r="AQ1663" i="3"/>
  <c r="AL1597" i="4"/>
  <c r="AQ1661" i="3"/>
  <c r="AL1595" i="4"/>
  <c r="AQ107" i="3"/>
  <c r="AQ127" i="3"/>
  <c r="AP914" i="3"/>
  <c r="AP1143" i="3"/>
  <c r="AQ167" i="3"/>
  <c r="AQ47" i="3"/>
  <c r="AQ87" i="3"/>
  <c r="AQ980" i="3"/>
  <c r="AL914" i="4"/>
  <c r="AQ982" i="3"/>
  <c r="AL916" i="4"/>
  <c r="AQ1660" i="3"/>
  <c r="AL1594" i="4"/>
  <c r="AQ1667" i="3"/>
  <c r="AL1601" i="4"/>
  <c r="AQ67" i="3"/>
  <c r="AT27" i="3"/>
  <c r="AI123" i="4"/>
  <c r="AF118" i="4"/>
  <c r="AE119" i="4"/>
  <c r="AA124" i="4"/>
  <c r="AC121" i="4"/>
  <c r="AD120" i="4"/>
  <c r="AB123" i="4"/>
  <c r="AJ125" i="4"/>
  <c r="AA108" i="4"/>
  <c r="AD104" i="4"/>
  <c r="AC105" i="4"/>
  <c r="AI108" i="4"/>
  <c r="AF102" i="4"/>
  <c r="AE103" i="4"/>
  <c r="AJ108" i="4"/>
  <c r="AB107" i="4"/>
  <c r="AJ92" i="4"/>
  <c r="AA92" i="4"/>
  <c r="AD88" i="4"/>
  <c r="AC89" i="4"/>
  <c r="AI92" i="4"/>
  <c r="AF86" i="4"/>
  <c r="AE87" i="4"/>
  <c r="AB91" i="4"/>
  <c r="AA76" i="4"/>
  <c r="AE72" i="4"/>
  <c r="AJ76" i="4"/>
  <c r="AD73" i="4"/>
  <c r="AC75" i="4"/>
  <c r="AB75" i="4"/>
  <c r="AI76" i="4"/>
  <c r="AF71" i="4"/>
  <c r="AG70" i="4"/>
  <c r="AF54" i="4"/>
  <c r="AE55" i="4"/>
  <c r="AE56" i="4"/>
  <c r="AE57" i="4"/>
  <c r="AE58" i="4"/>
  <c r="AE59" i="4"/>
  <c r="AE60" i="4"/>
  <c r="AE61" i="4"/>
  <c r="AE62" i="4"/>
  <c r="AE63" i="4"/>
  <c r="AF38" i="4"/>
  <c r="AE39" i="4"/>
  <c r="AE40" i="4"/>
  <c r="AE41" i="4"/>
  <c r="AE42" i="4"/>
  <c r="AE43" i="4"/>
  <c r="AE44" i="4"/>
  <c r="AE45" i="4"/>
  <c r="AE46" i="4"/>
  <c r="AE47" i="4"/>
  <c r="AI28" i="4"/>
  <c r="AC25" i="4"/>
  <c r="AF22" i="4"/>
  <c r="AE23" i="4"/>
  <c r="AA28" i="4"/>
  <c r="AB27" i="4"/>
  <c r="AD24" i="4"/>
  <c r="AJ28" i="4"/>
  <c r="AQ914" i="3"/>
  <c r="AS1635" i="3"/>
  <c r="AP1830" i="3"/>
  <c r="AP1601" i="3"/>
  <c r="AS1406" i="3"/>
  <c r="AS1177" i="3"/>
  <c r="AS948" i="3"/>
  <c r="AS719" i="3"/>
  <c r="AS490" i="3"/>
  <c r="AQ429" i="3"/>
  <c r="AQ367" i="3"/>
  <c r="AS261" i="3"/>
  <c r="AQ413" i="3"/>
  <c r="AQ427" i="3"/>
  <c r="AQ389" i="3"/>
  <c r="AQ395" i="3"/>
  <c r="AQ347" i="3"/>
  <c r="AQ373" i="3"/>
  <c r="AQ407" i="3"/>
  <c r="AQ369" i="3"/>
  <c r="AQ353" i="3"/>
  <c r="AQ355" i="3"/>
  <c r="AQ393" i="3"/>
  <c r="AQ435" i="3"/>
  <c r="AP456" i="3"/>
  <c r="AQ387" i="3"/>
  <c r="AQ349" i="3"/>
  <c r="AQ409" i="3"/>
  <c r="AT118" i="3"/>
  <c r="AT29" i="3"/>
  <c r="AT121" i="3"/>
  <c r="AT111" i="3"/>
  <c r="AT101" i="3"/>
  <c r="AT106" i="3"/>
  <c r="AT65" i="3"/>
  <c r="AT87" i="3"/>
  <c r="AT99" i="3"/>
  <c r="AT67" i="3"/>
  <c r="AT35" i="3"/>
  <c r="AT59" i="3"/>
  <c r="AT47" i="3"/>
  <c r="AT31" i="3"/>
  <c r="AT91" i="3"/>
  <c r="AT123" i="3"/>
  <c r="AT107" i="3"/>
  <c r="AT75" i="3"/>
  <c r="AT115" i="3"/>
  <c r="AT83" i="3"/>
  <c r="AT51" i="3"/>
  <c r="AT43" i="3"/>
  <c r="AT102" i="3"/>
  <c r="AT38" i="3"/>
  <c r="AT77" i="3"/>
  <c r="AT120" i="3"/>
  <c r="AT40" i="3"/>
  <c r="AT66" i="3"/>
  <c r="AT105" i="3"/>
  <c r="AT41" i="3"/>
  <c r="AT68" i="3"/>
  <c r="AT95" i="3"/>
  <c r="AT110" i="3"/>
  <c r="AT46" i="3"/>
  <c r="AT85" i="3"/>
  <c r="AT112" i="3"/>
  <c r="AT48" i="3"/>
  <c r="AT90" i="3"/>
  <c r="AT113" i="3"/>
  <c r="AT49" i="3"/>
  <c r="AT92" i="3"/>
  <c r="AT28" i="3"/>
  <c r="AT71" i="3"/>
  <c r="AT54" i="3"/>
  <c r="AT82" i="3"/>
  <c r="AT84" i="3"/>
  <c r="AT37" i="3"/>
  <c r="AT42" i="3"/>
  <c r="AT108" i="3"/>
  <c r="AT44" i="3"/>
  <c r="AT86" i="3"/>
  <c r="AT125" i="3"/>
  <c r="AT61" i="3"/>
  <c r="AT104" i="3"/>
  <c r="AT50" i="3"/>
  <c r="AT89" i="3"/>
  <c r="AT116" i="3"/>
  <c r="AT52" i="3"/>
  <c r="AT63" i="3"/>
  <c r="AT94" i="3"/>
  <c r="AT30" i="3"/>
  <c r="AT69" i="3"/>
  <c r="AT96" i="3"/>
  <c r="AT32" i="3"/>
  <c r="AT74" i="3"/>
  <c r="AT97" i="3"/>
  <c r="AT33" i="3"/>
  <c r="AT76" i="3"/>
  <c r="AT119" i="3"/>
  <c r="AT55" i="3"/>
  <c r="AT56" i="3"/>
  <c r="AT93" i="3"/>
  <c r="AT72" i="3"/>
  <c r="AT57" i="3"/>
  <c r="AT62" i="3"/>
  <c r="AT64" i="3"/>
  <c r="AT126" i="3"/>
  <c r="AT70" i="3"/>
  <c r="AT45" i="3"/>
  <c r="AT88" i="3"/>
  <c r="AT98" i="3"/>
  <c r="AT34" i="3"/>
  <c r="AT73" i="3"/>
  <c r="AT100" i="3"/>
  <c r="AT36" i="3"/>
  <c r="AT78" i="3"/>
  <c r="AT117" i="3"/>
  <c r="AT53" i="3"/>
  <c r="AT80" i="3"/>
  <c r="AT122" i="3"/>
  <c r="AT58" i="3"/>
  <c r="AT81" i="3"/>
  <c r="AT124" i="3"/>
  <c r="AT60" i="3"/>
  <c r="AT103" i="3"/>
  <c r="AT39" i="3"/>
  <c r="AT114" i="3"/>
  <c r="AT79" i="3"/>
  <c r="G742" i="7"/>
  <c r="C1057" i="7"/>
  <c r="L1058" i="7"/>
  <c r="D1055" i="7"/>
  <c r="K1051" i="7"/>
  <c r="F1058" i="7"/>
  <c r="G1054" i="7"/>
  <c r="E1051" i="7"/>
  <c r="I1057" i="7"/>
  <c r="J1053" i="7"/>
  <c r="H1050" i="7"/>
  <c r="L1056" i="7"/>
  <c r="D1053" i="7"/>
  <c r="C1052" i="7"/>
  <c r="F1056" i="7"/>
  <c r="G1052" i="7"/>
  <c r="H1059" i="7"/>
  <c r="I1055" i="7"/>
  <c r="C1056" i="7"/>
  <c r="K1058" i="7"/>
  <c r="L1054" i="7"/>
  <c r="J1051" i="7"/>
  <c r="E1058" i="7"/>
  <c r="F1054" i="7"/>
  <c r="D1051" i="7"/>
  <c r="H1057" i="7"/>
  <c r="L930" i="7"/>
  <c r="E930" i="7"/>
  <c r="I936" i="7"/>
  <c r="J932" i="7"/>
  <c r="K939" i="7"/>
  <c r="L935" i="7"/>
  <c r="L936" i="7"/>
  <c r="K937" i="7"/>
  <c r="F935" i="7"/>
  <c r="C933" i="7"/>
  <c r="H938" i="7"/>
  <c r="I934" i="7"/>
  <c r="C935" i="7"/>
  <c r="H932" i="7"/>
  <c r="L933" i="7"/>
  <c r="J930" i="7"/>
  <c r="E937" i="7"/>
  <c r="F933" i="7"/>
  <c r="K931" i="7"/>
  <c r="L932" i="7"/>
  <c r="I932" i="7"/>
  <c r="J939" i="7"/>
  <c r="K935" i="7"/>
  <c r="C938" i="7"/>
  <c r="D939" i="7"/>
  <c r="I1053" i="7"/>
  <c r="G1050" i="7"/>
  <c r="K1056" i="7"/>
  <c r="L1052" i="7"/>
  <c r="C1050" i="7"/>
  <c r="E1056" i="7"/>
  <c r="F1052" i="7"/>
  <c r="G1059" i="7"/>
  <c r="H1055" i="7"/>
  <c r="C1055" i="7"/>
  <c r="J1058" i="7"/>
  <c r="K1054" i="7"/>
  <c r="I1051" i="7"/>
  <c r="D1058" i="7"/>
  <c r="E1054" i="7"/>
  <c r="L1050" i="7"/>
  <c r="G1057" i="7"/>
  <c r="H1053" i="7"/>
  <c r="F1050" i="7"/>
  <c r="J1056" i="7"/>
  <c r="K1052" i="7"/>
  <c r="L1059" i="7"/>
  <c r="D1056" i="7"/>
  <c r="E1052" i="7"/>
  <c r="F1059" i="7"/>
  <c r="G937" i="7"/>
  <c r="L931" i="7"/>
  <c r="G938" i="7"/>
  <c r="H934" i="7"/>
  <c r="F931" i="7"/>
  <c r="J937" i="7"/>
  <c r="D932" i="7"/>
  <c r="I930" i="7"/>
  <c r="D937" i="7"/>
  <c r="E933" i="7"/>
  <c r="C931" i="7"/>
  <c r="G936" i="7"/>
  <c r="J938" i="7"/>
  <c r="I939" i="7"/>
  <c r="J935" i="7"/>
  <c r="C937" i="7"/>
  <c r="L938" i="7"/>
  <c r="D935" i="7"/>
  <c r="G933" i="7"/>
  <c r="F934" i="7"/>
  <c r="G934" i="7"/>
  <c r="E931" i="7"/>
  <c r="I937" i="7"/>
  <c r="J933" i="7"/>
  <c r="BV1381" i="3"/>
  <c r="G1055" i="7"/>
  <c r="C1054" i="7"/>
  <c r="I1058" i="7"/>
  <c r="J1054" i="7"/>
  <c r="H1051" i="7"/>
  <c r="L1057" i="7"/>
  <c r="D1054" i="7"/>
  <c r="K1050" i="7"/>
  <c r="F1057" i="7"/>
  <c r="G1053" i="7"/>
  <c r="E1050" i="7"/>
  <c r="I1056" i="7"/>
  <c r="J1052" i="7"/>
  <c r="K1059" i="7"/>
  <c r="L1055" i="7"/>
  <c r="D1052" i="7"/>
  <c r="E1059" i="7"/>
  <c r="F1055" i="7"/>
  <c r="C1053" i="7"/>
  <c r="H1058" i="7"/>
  <c r="I1054" i="7"/>
  <c r="G1051" i="7"/>
  <c r="K1057" i="7"/>
  <c r="F938" i="7"/>
  <c r="H936" i="7"/>
  <c r="D933" i="7"/>
  <c r="C932" i="7"/>
  <c r="F936" i="7"/>
  <c r="G932" i="7"/>
  <c r="H939" i="7"/>
  <c r="E939" i="7"/>
  <c r="C936" i="7"/>
  <c r="K938" i="7"/>
  <c r="L934" i="7"/>
  <c r="J931" i="7"/>
  <c r="E938" i="7"/>
  <c r="K933" i="7"/>
  <c r="D931" i="7"/>
  <c r="H937" i="7"/>
  <c r="I933" i="7"/>
  <c r="G930" i="7"/>
  <c r="K936" i="7"/>
  <c r="J934" i="7"/>
  <c r="C930" i="7"/>
  <c r="E936" i="7"/>
  <c r="F932" i="7"/>
  <c r="G939" i="7"/>
  <c r="H1088" i="7"/>
  <c r="H1141" i="7"/>
  <c r="L1147" i="7"/>
  <c r="D1144" i="7"/>
  <c r="C1143" i="7"/>
  <c r="F1147" i="7"/>
  <c r="G1143" i="7"/>
  <c r="H1150" i="7"/>
  <c r="I1146" i="7"/>
  <c r="C1147" i="7"/>
  <c r="K1149" i="7"/>
  <c r="L1145" i="7"/>
  <c r="J1142" i="7"/>
  <c r="E1149" i="7"/>
  <c r="F1145" i="7"/>
  <c r="D1142" i="7"/>
  <c r="H1148" i="7"/>
  <c r="I1144" i="7"/>
  <c r="G1141" i="7"/>
  <c r="K1147" i="7"/>
  <c r="L1143" i="7"/>
  <c r="C1141" i="7"/>
  <c r="E1147" i="7"/>
  <c r="F1143" i="7"/>
  <c r="G1150" i="7"/>
  <c r="H1146" i="7"/>
  <c r="I1084" i="7"/>
  <c r="G1081" i="7"/>
  <c r="K1087" i="7"/>
  <c r="L1083" i="7"/>
  <c r="C1081" i="7"/>
  <c r="E1087" i="7"/>
  <c r="F1083" i="7"/>
  <c r="G1090" i="7"/>
  <c r="H1086" i="7"/>
  <c r="C1086" i="7"/>
  <c r="J1089" i="7"/>
  <c r="K1085" i="7"/>
  <c r="I1082" i="7"/>
  <c r="D1089" i="7"/>
  <c r="E1085" i="7"/>
  <c r="L1081" i="7"/>
  <c r="G1088" i="7"/>
  <c r="H1084" i="7"/>
  <c r="F1081" i="7"/>
  <c r="J1087" i="7"/>
  <c r="K1083" i="7"/>
  <c r="L1090" i="7"/>
  <c r="D1087" i="7"/>
  <c r="E1083" i="7"/>
  <c r="F1090" i="7"/>
  <c r="C1146" i="7"/>
  <c r="J1149" i="7"/>
  <c r="K1145" i="7"/>
  <c r="I1142" i="7"/>
  <c r="D1149" i="7"/>
  <c r="E1145" i="7"/>
  <c r="L1141" i="7"/>
  <c r="G1148" i="7"/>
  <c r="H1144" i="7"/>
  <c r="F1141" i="7"/>
  <c r="J1147" i="7"/>
  <c r="K1143" i="7"/>
  <c r="L1150" i="7"/>
  <c r="D1147" i="7"/>
  <c r="E1143" i="7"/>
  <c r="F1150" i="7"/>
  <c r="G1146" i="7"/>
  <c r="C1145" i="7"/>
  <c r="I1149" i="7"/>
  <c r="J1145" i="7"/>
  <c r="H1142" i="7"/>
  <c r="L1148" i="7"/>
  <c r="D1145" i="7"/>
  <c r="K1141" i="7"/>
  <c r="F1148" i="7"/>
  <c r="G1086" i="7"/>
  <c r="C1085" i="7"/>
  <c r="I1089" i="7"/>
  <c r="J1085" i="7"/>
  <c r="H1082" i="7"/>
  <c r="L1088" i="7"/>
  <c r="D1085" i="7"/>
  <c r="K1081" i="7"/>
  <c r="F1088" i="7"/>
  <c r="G1084" i="7"/>
  <c r="E1081" i="7"/>
  <c r="I1087" i="7"/>
  <c r="J1083" i="7"/>
  <c r="K1090" i="7"/>
  <c r="L1086" i="7"/>
  <c r="D1083" i="7"/>
  <c r="E1090" i="7"/>
  <c r="F1086" i="7"/>
  <c r="C1084" i="7"/>
  <c r="H1089" i="7"/>
  <c r="I1085" i="7"/>
  <c r="G1082" i="7"/>
  <c r="K1088" i="7"/>
  <c r="L1084" i="7"/>
  <c r="G1144" i="7"/>
  <c r="E1141" i="7"/>
  <c r="I1147" i="7"/>
  <c r="J1143" i="7"/>
  <c r="K1150" i="7"/>
  <c r="L1146" i="7"/>
  <c r="D1143" i="7"/>
  <c r="E1150" i="7"/>
  <c r="F1146" i="7"/>
  <c r="C1144" i="7"/>
  <c r="H1149" i="7"/>
  <c r="I1145" i="7"/>
  <c r="G1142" i="7"/>
  <c r="K1148" i="7"/>
  <c r="L1144" i="7"/>
  <c r="J1141" i="7"/>
  <c r="E1148" i="7"/>
  <c r="F1144" i="7"/>
  <c r="D1141" i="7"/>
  <c r="H1147" i="7"/>
  <c r="I1143" i="7"/>
  <c r="J1150" i="7"/>
  <c r="K1146" i="7"/>
  <c r="C1149" i="7"/>
  <c r="D1150" i="7"/>
  <c r="J1081" i="7"/>
  <c r="E1088" i="7"/>
  <c r="F1084" i="7"/>
  <c r="D1081" i="7"/>
  <c r="H1087" i="7"/>
  <c r="I1083" i="7"/>
  <c r="J1090" i="7"/>
  <c r="K1086" i="7"/>
  <c r="C1089" i="7"/>
  <c r="D1090" i="7"/>
  <c r="E1086" i="7"/>
  <c r="L1082" i="7"/>
  <c r="G1089" i="7"/>
  <c r="H1085" i="7"/>
  <c r="F1082" i="7"/>
  <c r="J1088" i="7"/>
  <c r="K1084" i="7"/>
  <c r="I1081" i="7"/>
  <c r="D1088" i="7"/>
  <c r="E1084" i="7"/>
  <c r="C1082" i="7"/>
  <c r="G1087" i="7"/>
  <c r="H1083" i="7"/>
  <c r="I1090" i="7"/>
  <c r="J1086" i="7"/>
  <c r="E1146" i="7"/>
  <c r="L1142" i="7"/>
  <c r="G1149" i="7"/>
  <c r="H1145" i="7"/>
  <c r="F1142" i="7"/>
  <c r="J1148" i="7"/>
  <c r="K1144" i="7"/>
  <c r="I1141" i="7"/>
  <c r="D1148" i="7"/>
  <c r="E1144" i="7"/>
  <c r="C1142" i="7"/>
  <c r="G1147" i="7"/>
  <c r="H1143" i="7"/>
  <c r="I1150" i="7"/>
  <c r="J1146" i="7"/>
  <c r="C1148" i="7"/>
  <c r="L1149" i="7"/>
  <c r="D1146" i="7"/>
  <c r="K1142" i="7"/>
  <c r="F1149" i="7"/>
  <c r="G1145" i="7"/>
  <c r="E1142" i="7"/>
  <c r="I1148" i="7"/>
  <c r="C1088" i="7"/>
  <c r="L1089" i="7"/>
  <c r="D1086" i="7"/>
  <c r="K1082" i="7"/>
  <c r="F1089" i="7"/>
  <c r="G1085" i="7"/>
  <c r="E1082" i="7"/>
  <c r="I1088" i="7"/>
  <c r="J1084" i="7"/>
  <c r="H1081" i="7"/>
  <c r="L1087" i="7"/>
  <c r="D1084" i="7"/>
  <c r="C1083" i="7"/>
  <c r="F1087" i="7"/>
  <c r="G1083" i="7"/>
  <c r="H1090" i="7"/>
  <c r="I1086" i="7"/>
  <c r="C1087" i="7"/>
  <c r="K1089" i="7"/>
  <c r="L1085" i="7"/>
  <c r="J1082" i="7"/>
  <c r="E1089" i="7"/>
  <c r="F1085" i="7"/>
  <c r="D1082" i="7"/>
  <c r="CT1387" i="3"/>
  <c r="CT1616" i="3"/>
  <c r="CD1387" i="3"/>
  <c r="CD1616" i="3"/>
  <c r="CL1620" i="3"/>
  <c r="CL1621" i="3"/>
  <c r="CP1621" i="3"/>
  <c r="CX1619" i="3"/>
  <c r="CL1159" i="3"/>
  <c r="I1044" i="7"/>
  <c r="E1044" i="7"/>
  <c r="J1043" i="7"/>
  <c r="F1043" i="7"/>
  <c r="K1042" i="7"/>
  <c r="G1042" i="7"/>
  <c r="L1041" i="7"/>
  <c r="H1041" i="7"/>
  <c r="D1041" i="7"/>
  <c r="I1040" i="7"/>
  <c r="E1040" i="7"/>
  <c r="J1039" i="7"/>
  <c r="F1039" i="7"/>
  <c r="K1038" i="7"/>
  <c r="G1038" i="7"/>
  <c r="L1037" i="7"/>
  <c r="H1037" i="7"/>
  <c r="D1037" i="7"/>
  <c r="C1040" i="7"/>
  <c r="K1036" i="7"/>
  <c r="G1036" i="7"/>
  <c r="L1035" i="7"/>
  <c r="H1035" i="7"/>
  <c r="D1035" i="7"/>
  <c r="L1044" i="7"/>
  <c r="H1044" i="7"/>
  <c r="D1044" i="7"/>
  <c r="I1043" i="7"/>
  <c r="E1043" i="7"/>
  <c r="J1042" i="7"/>
  <c r="F1042" i="7"/>
  <c r="K1041" i="7"/>
  <c r="G1041" i="7"/>
  <c r="L1040" i="7"/>
  <c r="H1040" i="7"/>
  <c r="D1040" i="7"/>
  <c r="I1039" i="7"/>
  <c r="E1039" i="7"/>
  <c r="J1038" i="7"/>
  <c r="F1038" i="7"/>
  <c r="K1037" i="7"/>
  <c r="G1037" i="7"/>
  <c r="C1043" i="7"/>
  <c r="C1039" i="7"/>
  <c r="J1036" i="7"/>
  <c r="F1036" i="7"/>
  <c r="K1035" i="7"/>
  <c r="G1035" i="7"/>
  <c r="C1036" i="7"/>
  <c r="K1044" i="7"/>
  <c r="G1044" i="7"/>
  <c r="L1043" i="7"/>
  <c r="H1043" i="7"/>
  <c r="D1043" i="7"/>
  <c r="I1042" i="7"/>
  <c r="E1042" i="7"/>
  <c r="J1041" i="7"/>
  <c r="F1041" i="7"/>
  <c r="K1040" i="7"/>
  <c r="G1040" i="7"/>
  <c r="L1039" i="7"/>
  <c r="H1039" i="7"/>
  <c r="D1039" i="7"/>
  <c r="I1038" i="7"/>
  <c r="E1038" i="7"/>
  <c r="J1037" i="7"/>
  <c r="F1037" i="7"/>
  <c r="C1042" i="7"/>
  <c r="C1038" i="7"/>
  <c r="I1036" i="7"/>
  <c r="E1036" i="7"/>
  <c r="J1035" i="7"/>
  <c r="F1035" i="7"/>
  <c r="C1037" i="7"/>
  <c r="J1044" i="7"/>
  <c r="F1044" i="7"/>
  <c r="K1043" i="7"/>
  <c r="G1043" i="7"/>
  <c r="L1042" i="7"/>
  <c r="H1042" i="7"/>
  <c r="D1042" i="7"/>
  <c r="I1041" i="7"/>
  <c r="E1041" i="7"/>
  <c r="J1040" i="7"/>
  <c r="F1040" i="7"/>
  <c r="K1039" i="7"/>
  <c r="G1039" i="7"/>
  <c r="L1038" i="7"/>
  <c r="H1038" i="7"/>
  <c r="D1038" i="7"/>
  <c r="I1037" i="7"/>
  <c r="E1037" i="7"/>
  <c r="C1041" i="7"/>
  <c r="L1036" i="7"/>
  <c r="H1036" i="7"/>
  <c r="D1036" i="7"/>
  <c r="I1035" i="7"/>
  <c r="E1035" i="7"/>
  <c r="C1035" i="7"/>
  <c r="K733" i="7"/>
  <c r="C741" i="7"/>
  <c r="J736" i="7"/>
  <c r="H738" i="7"/>
  <c r="F740" i="7"/>
  <c r="D742" i="7"/>
  <c r="H733" i="7"/>
  <c r="C738" i="7"/>
  <c r="G736" i="7"/>
  <c r="E738" i="7"/>
  <c r="L739" i="7"/>
  <c r="J741" i="7"/>
  <c r="E733" i="7"/>
  <c r="L734" i="7"/>
  <c r="D736" i="7"/>
  <c r="K737" i="7"/>
  <c r="I739" i="7"/>
  <c r="G741" i="7"/>
  <c r="C735" i="7"/>
  <c r="I734" i="7"/>
  <c r="J735" i="7"/>
  <c r="H737" i="7"/>
  <c r="F739" i="7"/>
  <c r="D741" i="7"/>
  <c r="K742" i="7"/>
  <c r="F734" i="7"/>
  <c r="G735" i="7"/>
  <c r="E737" i="7"/>
  <c r="L738" i="7"/>
  <c r="J740" i="7"/>
  <c r="H742" i="7"/>
  <c r="L733" i="7"/>
  <c r="D735" i="7"/>
  <c r="K736" i="7"/>
  <c r="I738" i="7"/>
  <c r="G740" i="7"/>
  <c r="E742" i="7"/>
  <c r="I733" i="7"/>
  <c r="C739" i="7"/>
  <c r="H736" i="7"/>
  <c r="F738" i="7"/>
  <c r="D740" i="7"/>
  <c r="K741" i="7"/>
  <c r="F733" i="7"/>
  <c r="C736" i="7"/>
  <c r="E736" i="7"/>
  <c r="L737" i="7"/>
  <c r="J739" i="7"/>
  <c r="H741" i="7"/>
  <c r="C734" i="7"/>
  <c r="J734" i="7"/>
  <c r="K735" i="7"/>
  <c r="I737" i="7"/>
  <c r="G739" i="7"/>
  <c r="E741" i="7"/>
  <c r="L742" i="7"/>
  <c r="G734" i="7"/>
  <c r="H735" i="7"/>
  <c r="F737" i="7"/>
  <c r="D739" i="7"/>
  <c r="K740" i="7"/>
  <c r="I742" i="7"/>
  <c r="D734" i="7"/>
  <c r="E735" i="7"/>
  <c r="L736" i="7"/>
  <c r="J738" i="7"/>
  <c r="H740" i="7"/>
  <c r="F742" i="7"/>
  <c r="J733" i="7"/>
  <c r="C740" i="7"/>
  <c r="I736" i="7"/>
  <c r="G738" i="7"/>
  <c r="E740" i="7"/>
  <c r="L741" i="7"/>
  <c r="G733" i="7"/>
  <c r="C737" i="7"/>
  <c r="F736" i="7"/>
  <c r="D738" i="7"/>
  <c r="K739" i="7"/>
  <c r="I741" i="7"/>
  <c r="D733" i="7"/>
  <c r="K734" i="7"/>
  <c r="L735" i="7"/>
  <c r="J737" i="7"/>
  <c r="H739" i="7"/>
  <c r="F741" i="7"/>
  <c r="C733" i="7"/>
  <c r="H734" i="7"/>
  <c r="I735" i="7"/>
  <c r="G737" i="7"/>
  <c r="E739" i="7"/>
  <c r="L740" i="7"/>
  <c r="J742" i="7"/>
  <c r="E734" i="7"/>
  <c r="F735" i="7"/>
  <c r="D737" i="7"/>
  <c r="K738" i="7"/>
  <c r="I740" i="7"/>
  <c r="CT693" i="3"/>
  <c r="CT235" i="3"/>
  <c r="CT234" i="3"/>
  <c r="O1089" i="7"/>
  <c r="O1149" i="7"/>
  <c r="T1099" i="7"/>
  <c r="S1174" i="7"/>
  <c r="O1178" i="7"/>
  <c r="S1144" i="7"/>
  <c r="R1115" i="7"/>
  <c r="X1209" i="7"/>
  <c r="U1204" i="7"/>
  <c r="U1142" i="7"/>
  <c r="V1141" i="7"/>
  <c r="U1129" i="7"/>
  <c r="O1075" i="7"/>
  <c r="P1177" i="7"/>
  <c r="R1070" i="7"/>
  <c r="U1082" i="7"/>
  <c r="V1081" i="7"/>
  <c r="P1087" i="7"/>
  <c r="O1104" i="7"/>
  <c r="Q1191" i="7"/>
  <c r="T1068" i="7"/>
  <c r="X1178" i="7"/>
  <c r="W1178" i="7"/>
  <c r="V1203" i="7"/>
  <c r="R1085" i="7"/>
  <c r="W1163" i="7"/>
  <c r="R1190" i="7"/>
  <c r="O1163" i="7"/>
  <c r="O1133" i="7"/>
  <c r="P1192" i="7"/>
  <c r="S1189" i="7"/>
  <c r="R1145" i="7"/>
  <c r="U1172" i="7"/>
  <c r="V1171" i="7"/>
  <c r="R1132" i="7"/>
  <c r="T1143" i="7"/>
  <c r="U1187" i="7"/>
  <c r="V1186" i="7"/>
  <c r="P1162" i="7"/>
  <c r="T1113" i="7"/>
  <c r="V1097" i="7"/>
  <c r="T1083" i="7"/>
  <c r="W1089" i="7"/>
  <c r="S1206" i="7"/>
  <c r="V1128" i="7"/>
  <c r="Q1071" i="7"/>
  <c r="S1131" i="7"/>
  <c r="W1104" i="7"/>
  <c r="O1194" i="7"/>
  <c r="R1207" i="7"/>
  <c r="Q1116" i="7"/>
  <c r="S1069" i="7"/>
  <c r="T1158" i="7"/>
  <c r="W1149" i="7"/>
  <c r="S1114" i="7"/>
  <c r="T1173" i="7"/>
  <c r="X1105" i="7"/>
  <c r="Q1161" i="7"/>
  <c r="T1188" i="7"/>
  <c r="Q1102" i="7"/>
  <c r="Q1208" i="7"/>
  <c r="U1112" i="7"/>
  <c r="V1111" i="7"/>
  <c r="U1098" i="7"/>
  <c r="W1133" i="7"/>
  <c r="X1075" i="7"/>
  <c r="R1175" i="7"/>
  <c r="R1101" i="7"/>
  <c r="X1133" i="7"/>
  <c r="P1133" i="7"/>
  <c r="W1194" i="7"/>
  <c r="R1160" i="7"/>
  <c r="S1159" i="7"/>
  <c r="X1163" i="7"/>
  <c r="P1117" i="7"/>
  <c r="P1147" i="7"/>
  <c r="X1119" i="7"/>
  <c r="P1072" i="7"/>
  <c r="Q1086" i="7"/>
  <c r="W1120" i="7"/>
  <c r="U1157" i="7"/>
  <c r="V1156" i="7"/>
  <c r="P1104" i="7"/>
  <c r="S1084" i="7"/>
  <c r="S1100" i="7"/>
  <c r="Q1132" i="7"/>
  <c r="T1130" i="7"/>
  <c r="U1067" i="7"/>
  <c r="V1066" i="7"/>
  <c r="P1209" i="7"/>
  <c r="Q1176" i="7"/>
  <c r="Q1146" i="7"/>
  <c r="W1073" i="7"/>
  <c r="T1205" i="7"/>
  <c r="V1052" i="7"/>
  <c r="X952" i="7"/>
  <c r="W923" i="7"/>
  <c r="W968" i="7"/>
  <c r="T1008" i="7"/>
  <c r="O998" i="7"/>
  <c r="U947" i="7"/>
  <c r="V992" i="7"/>
  <c r="R919" i="7"/>
  <c r="O968" i="7"/>
  <c r="T932" i="7"/>
  <c r="X938" i="7"/>
  <c r="U1007" i="7"/>
  <c r="P952" i="7"/>
  <c r="X923" i="7"/>
  <c r="U961" i="7"/>
  <c r="V960" i="7"/>
  <c r="P1027" i="7"/>
  <c r="T917" i="7"/>
  <c r="S978" i="7"/>
  <c r="R1025" i="7"/>
  <c r="V1035" i="7"/>
  <c r="U1036" i="7"/>
  <c r="O1043" i="7"/>
  <c r="R964" i="7"/>
  <c r="S1024" i="7"/>
  <c r="P922" i="7"/>
  <c r="Q980" i="7"/>
  <c r="Q1011" i="7"/>
  <c r="S995" i="7"/>
  <c r="W1044" i="7"/>
  <c r="W1012" i="7"/>
  <c r="S963" i="7"/>
  <c r="W983" i="7"/>
  <c r="O1013" i="7"/>
  <c r="Q920" i="7"/>
  <c r="X968" i="7"/>
  <c r="Q1026" i="7"/>
  <c r="Q1040" i="7"/>
  <c r="P998" i="7"/>
  <c r="X1058" i="7"/>
  <c r="T962" i="7"/>
  <c r="V975" i="7"/>
  <c r="U976" i="7"/>
  <c r="T1054" i="7"/>
  <c r="P1057" i="7"/>
  <c r="R1010" i="7"/>
  <c r="U1022" i="7"/>
  <c r="O939" i="7"/>
  <c r="R996" i="7"/>
  <c r="Q951" i="7"/>
  <c r="R979" i="7"/>
  <c r="T1037" i="7"/>
  <c r="T994" i="7"/>
  <c r="P967" i="7"/>
  <c r="Q996" i="7"/>
  <c r="X1012" i="7"/>
  <c r="X1027" i="7"/>
  <c r="O983" i="7"/>
  <c r="T948" i="7"/>
  <c r="U993" i="7"/>
  <c r="S1038" i="7"/>
  <c r="S1009" i="7"/>
  <c r="O1058" i="7"/>
  <c r="S1055" i="7"/>
  <c r="W953" i="7"/>
  <c r="P1012" i="7"/>
  <c r="W938" i="7"/>
  <c r="T1023" i="7"/>
  <c r="V946" i="7"/>
  <c r="S933" i="7"/>
  <c r="X998" i="7"/>
  <c r="S949" i="7"/>
  <c r="Q965" i="7"/>
  <c r="O923" i="7"/>
  <c r="O953" i="7"/>
  <c r="V930" i="7"/>
  <c r="U931" i="7"/>
  <c r="U1053" i="7"/>
  <c r="R934" i="7"/>
  <c r="R1056" i="7"/>
  <c r="R1039" i="7"/>
  <c r="V1006" i="7"/>
  <c r="S918" i="7"/>
  <c r="P936" i="7"/>
  <c r="W998" i="7"/>
  <c r="R950" i="7"/>
  <c r="P1041" i="7"/>
  <c r="Q1056" i="7"/>
  <c r="T977" i="7"/>
  <c r="Q935" i="7"/>
  <c r="W1058" i="7"/>
  <c r="V915" i="7"/>
  <c r="U916" i="7"/>
  <c r="V1021" i="7"/>
  <c r="X802" i="7"/>
  <c r="T888" i="7"/>
  <c r="S783" i="7"/>
  <c r="V797" i="7"/>
  <c r="P861" i="7"/>
  <c r="U768" i="7"/>
  <c r="S889" i="7"/>
  <c r="S872" i="7"/>
  <c r="X877" i="7"/>
  <c r="R828" i="7"/>
  <c r="V855" i="7"/>
  <c r="U840" i="7"/>
  <c r="V839" i="7"/>
  <c r="O772" i="7"/>
  <c r="W772" i="7"/>
  <c r="P875" i="7"/>
  <c r="R800" i="7"/>
  <c r="Q904" i="7"/>
  <c r="X787" i="7"/>
  <c r="T857" i="7"/>
  <c r="Q785" i="7"/>
  <c r="O816" i="7"/>
  <c r="Q874" i="7"/>
  <c r="V767" i="7"/>
  <c r="X847" i="7"/>
  <c r="X772" i="7"/>
  <c r="X832" i="7"/>
  <c r="R784" i="7"/>
  <c r="P815" i="7"/>
  <c r="S827" i="7"/>
  <c r="R873" i="7"/>
  <c r="U798" i="7"/>
  <c r="R903" i="7"/>
  <c r="R813" i="7"/>
  <c r="R843" i="7"/>
  <c r="P802" i="7"/>
  <c r="T841" i="7"/>
  <c r="S842" i="7"/>
  <c r="U825" i="7"/>
  <c r="V824" i="7"/>
  <c r="O907" i="7"/>
  <c r="U887" i="7"/>
  <c r="W907" i="7"/>
  <c r="P892" i="7"/>
  <c r="Q814" i="7"/>
  <c r="V899" i="7"/>
  <c r="U900" i="7"/>
  <c r="R890" i="7"/>
  <c r="W892" i="7"/>
  <c r="P785" i="7"/>
  <c r="W847" i="7"/>
  <c r="Q829" i="7"/>
  <c r="T811" i="7"/>
  <c r="Q801" i="7"/>
  <c r="Q844" i="7"/>
  <c r="X907" i="7"/>
  <c r="T782" i="7"/>
  <c r="S858" i="7"/>
  <c r="W832" i="7"/>
  <c r="W802" i="7"/>
  <c r="V869" i="7"/>
  <c r="U870" i="7"/>
  <c r="Q860" i="7"/>
  <c r="W816" i="7"/>
  <c r="V780" i="7"/>
  <c r="P830" i="7"/>
  <c r="T769" i="7"/>
  <c r="X862" i="7"/>
  <c r="R770" i="7"/>
  <c r="O847" i="7"/>
  <c r="S812" i="7"/>
  <c r="T901" i="7"/>
  <c r="O832" i="7"/>
  <c r="P772" i="7"/>
  <c r="O802" i="7"/>
  <c r="Q890" i="7"/>
  <c r="P906" i="7"/>
  <c r="U810" i="7"/>
  <c r="V809" i="7"/>
  <c r="O786" i="7"/>
  <c r="O892" i="7"/>
  <c r="Q771" i="7"/>
  <c r="S800" i="7"/>
  <c r="V886" i="7"/>
  <c r="U856" i="7"/>
  <c r="W877" i="7"/>
  <c r="T871" i="7"/>
  <c r="T799" i="7"/>
  <c r="U781" i="7"/>
  <c r="W786" i="7"/>
  <c r="T826" i="7"/>
  <c r="S902" i="7"/>
  <c r="S770" i="7"/>
  <c r="R859" i="7"/>
  <c r="P845" i="7"/>
  <c r="V658" i="7"/>
  <c r="U659" i="7"/>
  <c r="R739" i="7"/>
  <c r="W741" i="7"/>
  <c r="T615" i="7"/>
  <c r="V718" i="7"/>
  <c r="U719" i="7"/>
  <c r="P650" i="7"/>
  <c r="X650" i="7"/>
  <c r="R709" i="7"/>
  <c r="O650" i="7"/>
  <c r="Q723" i="7"/>
  <c r="Q618" i="7"/>
  <c r="R662" i="7"/>
  <c r="T647" i="7"/>
  <c r="T678" i="7"/>
  <c r="P680" i="7"/>
  <c r="O741" i="7"/>
  <c r="S661" i="7"/>
  <c r="V645" i="7"/>
  <c r="O756" i="7"/>
  <c r="P710" i="7"/>
  <c r="P724" i="7"/>
  <c r="P635" i="7"/>
  <c r="V689" i="7"/>
  <c r="U631" i="7"/>
  <c r="T660" i="7"/>
  <c r="P741" i="7"/>
  <c r="S648" i="7"/>
  <c r="R693" i="7"/>
  <c r="T720" i="7"/>
  <c r="Q710" i="7"/>
  <c r="R679" i="7"/>
  <c r="S679" i="7"/>
  <c r="Q694" i="7"/>
  <c r="P755" i="7"/>
  <c r="S751" i="7"/>
  <c r="X756" i="7"/>
  <c r="V748" i="7"/>
  <c r="U749" i="7"/>
  <c r="S692" i="7"/>
  <c r="R634" i="7"/>
  <c r="U690" i="7"/>
  <c r="P694" i="7"/>
  <c r="Q753" i="7"/>
  <c r="O696" i="7"/>
  <c r="U706" i="7"/>
  <c r="V630" i="7"/>
  <c r="R617" i="7"/>
  <c r="R752" i="7"/>
  <c r="V705" i="7"/>
  <c r="S738" i="7"/>
  <c r="U677" i="7"/>
  <c r="O711" i="7"/>
  <c r="T632" i="7"/>
  <c r="R722" i="7"/>
  <c r="W711" i="7"/>
  <c r="Q663" i="7"/>
  <c r="S708" i="7"/>
  <c r="T750" i="7"/>
  <c r="Q649" i="7"/>
  <c r="V676" i="7"/>
  <c r="S616" i="7"/>
  <c r="P619" i="7"/>
  <c r="T707" i="7"/>
  <c r="W756" i="7"/>
  <c r="S721" i="7"/>
  <c r="Q634" i="7"/>
  <c r="T737" i="7"/>
  <c r="V613" i="7"/>
  <c r="U614" i="7"/>
  <c r="W650" i="7"/>
  <c r="Q680" i="7"/>
  <c r="S633" i="7"/>
  <c r="U736" i="7"/>
  <c r="Q739" i="7"/>
  <c r="P664" i="7"/>
  <c r="X710" i="7"/>
  <c r="U646" i="7"/>
  <c r="T691" i="7"/>
  <c r="V735" i="7"/>
  <c r="W696" i="7"/>
  <c r="X680" i="7"/>
  <c r="R649" i="7"/>
  <c r="X635" i="7"/>
  <c r="S602" i="7"/>
  <c r="T556" i="7"/>
  <c r="R512" i="7"/>
  <c r="V599" i="7"/>
  <c r="O545" i="7"/>
  <c r="P513" i="7"/>
  <c r="S496" i="7"/>
  <c r="V523" i="7"/>
  <c r="S526" i="7"/>
  <c r="X515" i="7"/>
  <c r="W530" i="7"/>
  <c r="U509" i="7"/>
  <c r="Q574" i="7"/>
  <c r="Q587" i="7"/>
  <c r="R586" i="7"/>
  <c r="P500" i="7"/>
  <c r="T495" i="7"/>
  <c r="S511" i="7"/>
  <c r="S557" i="7"/>
  <c r="W575" i="7"/>
  <c r="W560" i="7"/>
  <c r="Q467" i="7"/>
  <c r="U583" i="7"/>
  <c r="V582" i="7"/>
  <c r="U540" i="7"/>
  <c r="V554" i="7"/>
  <c r="O530" i="7"/>
  <c r="P588" i="7"/>
  <c r="U524" i="7"/>
  <c r="W544" i="7"/>
  <c r="R572" i="7"/>
  <c r="S571" i="7"/>
  <c r="P573" i="7"/>
  <c r="U463" i="7"/>
  <c r="V462" i="7"/>
  <c r="T525" i="7"/>
  <c r="P528" i="7"/>
  <c r="X471" i="7"/>
  <c r="W591" i="7"/>
  <c r="S542" i="7"/>
  <c r="O485" i="7"/>
  <c r="P469" i="7"/>
  <c r="X545" i="7"/>
  <c r="R466" i="7"/>
  <c r="Q483" i="7"/>
  <c r="T584" i="7"/>
  <c r="T510" i="7"/>
  <c r="W485" i="7"/>
  <c r="X560" i="7"/>
  <c r="O575" i="7"/>
  <c r="S465" i="7"/>
  <c r="W605" i="7"/>
  <c r="V568" i="7"/>
  <c r="X576" i="7"/>
  <c r="R603" i="7"/>
  <c r="Q603" i="7"/>
  <c r="T570" i="7"/>
  <c r="O560" i="7"/>
  <c r="X500" i="7"/>
  <c r="R527" i="7"/>
  <c r="Q528" i="7"/>
  <c r="X530" i="7"/>
  <c r="U555" i="7"/>
  <c r="T464" i="7"/>
  <c r="T480" i="7"/>
  <c r="V539" i="7"/>
  <c r="X605" i="7"/>
  <c r="O515" i="7"/>
  <c r="V478" i="7"/>
  <c r="V493" i="7"/>
  <c r="R558" i="7"/>
  <c r="T541" i="7"/>
  <c r="O589" i="7"/>
  <c r="U569" i="7"/>
  <c r="Q543" i="7"/>
  <c r="Q498" i="7"/>
  <c r="O605" i="7"/>
  <c r="P545" i="7"/>
  <c r="Q558" i="7"/>
  <c r="W515" i="7"/>
  <c r="V508" i="7"/>
  <c r="P559" i="7"/>
  <c r="P483" i="7"/>
  <c r="U600" i="7"/>
  <c r="S481" i="7"/>
  <c r="S585" i="7"/>
  <c r="O500" i="7"/>
  <c r="R482" i="7"/>
  <c r="Q513" i="7"/>
  <c r="U479" i="7"/>
  <c r="R544" i="7"/>
  <c r="P605" i="7"/>
  <c r="T601" i="7"/>
  <c r="R497" i="7"/>
  <c r="W500" i="7"/>
  <c r="U494" i="7"/>
  <c r="W349" i="7"/>
  <c r="R376" i="7"/>
  <c r="X380" i="7"/>
  <c r="O423" i="7"/>
  <c r="R332" i="7"/>
  <c r="P318" i="7"/>
  <c r="Q378" i="7"/>
  <c r="V357" i="7"/>
  <c r="P439" i="7"/>
  <c r="X319" i="7"/>
  <c r="Q451" i="7"/>
  <c r="W440" i="7"/>
  <c r="T388" i="7"/>
  <c r="P393" i="7"/>
  <c r="R348" i="7"/>
  <c r="S360" i="7"/>
  <c r="W334" i="7"/>
  <c r="X349" i="7"/>
  <c r="X409" i="7"/>
  <c r="S419" i="7"/>
  <c r="P348" i="7"/>
  <c r="S331" i="7"/>
  <c r="R450" i="7"/>
  <c r="S404" i="7"/>
  <c r="U329" i="7"/>
  <c r="S375" i="7"/>
  <c r="T436" i="7"/>
  <c r="O454" i="7"/>
  <c r="Q347" i="7"/>
  <c r="V328" i="7"/>
  <c r="U402" i="7"/>
  <c r="V401" i="7"/>
  <c r="W394" i="7"/>
  <c r="W425" i="7"/>
  <c r="V312" i="7"/>
  <c r="V434" i="7"/>
  <c r="X454" i="7"/>
  <c r="S449" i="7"/>
  <c r="P453" i="7"/>
  <c r="T330" i="7"/>
  <c r="R405" i="7"/>
  <c r="W454" i="7"/>
  <c r="U417" i="7"/>
  <c r="V416" i="7"/>
  <c r="U435" i="7"/>
  <c r="Q362" i="7"/>
  <c r="U373" i="7"/>
  <c r="T345" i="7"/>
  <c r="T314" i="7"/>
  <c r="P407" i="7"/>
  <c r="S437" i="7"/>
  <c r="O349" i="7"/>
  <c r="U358" i="7"/>
  <c r="T403" i="7"/>
  <c r="O439" i="7"/>
  <c r="U387" i="7"/>
  <c r="V386" i="7"/>
  <c r="T374" i="7"/>
  <c r="W319" i="7"/>
  <c r="P333" i="7"/>
  <c r="U313" i="7"/>
  <c r="O334" i="7"/>
  <c r="Q317" i="7"/>
  <c r="X424" i="7"/>
  <c r="R390" i="7"/>
  <c r="S346" i="7"/>
  <c r="P424" i="7"/>
  <c r="R361" i="7"/>
  <c r="O409" i="7"/>
  <c r="T418" i="7"/>
  <c r="V446" i="7"/>
  <c r="U447" i="7"/>
  <c r="V372" i="7"/>
  <c r="P377" i="7"/>
  <c r="O394" i="7"/>
  <c r="X394" i="7"/>
  <c r="R316" i="7"/>
  <c r="V343" i="7"/>
  <c r="Q421" i="7"/>
  <c r="Q334" i="7"/>
  <c r="X364" i="7"/>
  <c r="Q391" i="7"/>
  <c r="W409" i="7"/>
  <c r="X334" i="7"/>
  <c r="P364" i="7"/>
  <c r="U344" i="7"/>
  <c r="T359" i="7"/>
  <c r="O319" i="7"/>
  <c r="S315" i="7"/>
  <c r="Q406" i="7"/>
  <c r="R437" i="7"/>
  <c r="T448" i="7"/>
  <c r="S389" i="7"/>
  <c r="R420" i="7"/>
  <c r="P256" i="7"/>
  <c r="R164" i="7"/>
  <c r="T253" i="7"/>
  <c r="S181" i="7"/>
  <c r="S254" i="7"/>
  <c r="X212" i="7"/>
  <c r="T285" i="7"/>
  <c r="R211" i="7"/>
  <c r="S193" i="7"/>
  <c r="U180" i="7"/>
  <c r="V251" i="7"/>
  <c r="T192" i="7"/>
  <c r="Q256" i="7"/>
  <c r="S163" i="7"/>
  <c r="R301" i="7"/>
  <c r="W228" i="7"/>
  <c r="R224" i="7"/>
  <c r="O183" i="7"/>
  <c r="T299" i="7"/>
  <c r="T182" i="7"/>
  <c r="V283" i="7"/>
  <c r="O274" i="7"/>
  <c r="W303" i="7"/>
  <c r="W213" i="7"/>
  <c r="R286" i="7"/>
  <c r="V265" i="7"/>
  <c r="U266" i="7"/>
  <c r="P196" i="7"/>
  <c r="Q165" i="7"/>
  <c r="V297" i="7"/>
  <c r="S239" i="7"/>
  <c r="U221" i="7"/>
  <c r="V220" i="7"/>
  <c r="U161" i="7"/>
  <c r="V160" i="7"/>
  <c r="S286" i="7"/>
  <c r="U298" i="7"/>
  <c r="U252" i="7"/>
  <c r="W273" i="7"/>
  <c r="S223" i="7"/>
  <c r="P182" i="7"/>
  <c r="Q287" i="7"/>
  <c r="X199" i="7"/>
  <c r="W198" i="7"/>
  <c r="O289" i="7"/>
  <c r="P287" i="7"/>
  <c r="W183" i="7"/>
  <c r="T238" i="7"/>
  <c r="O257" i="7"/>
  <c r="Q195" i="7"/>
  <c r="P242" i="7"/>
  <c r="O213" i="7"/>
  <c r="V236" i="7"/>
  <c r="U284" i="7"/>
  <c r="Q183" i="7"/>
  <c r="T209" i="7"/>
  <c r="S300" i="7"/>
  <c r="T222" i="7"/>
  <c r="X274" i="7"/>
  <c r="V179" i="7"/>
  <c r="T162" i="7"/>
  <c r="Q242" i="7"/>
  <c r="P212" i="7"/>
  <c r="O228" i="7"/>
  <c r="U208" i="7"/>
  <c r="R240" i="7"/>
  <c r="O198" i="7"/>
  <c r="U237" i="7"/>
  <c r="X302" i="7"/>
  <c r="R269" i="7"/>
  <c r="X242" i="7"/>
  <c r="W168" i="7"/>
  <c r="S210" i="7"/>
  <c r="X258" i="7"/>
  <c r="T267" i="7"/>
  <c r="Q270" i="7"/>
  <c r="R255" i="7"/>
  <c r="V207" i="7"/>
  <c r="Q301" i="7"/>
  <c r="W289" i="7"/>
  <c r="Q211" i="7"/>
  <c r="P166" i="7"/>
  <c r="W259" i="7"/>
  <c r="S268" i="7"/>
  <c r="P271" i="7"/>
  <c r="R194" i="7"/>
  <c r="P302" i="7"/>
  <c r="O303" i="7"/>
  <c r="O169" i="7"/>
  <c r="X183" i="7"/>
  <c r="U191" i="7"/>
  <c r="V190" i="7"/>
  <c r="P226" i="7"/>
  <c r="Q225" i="7"/>
  <c r="X152" i="7"/>
  <c r="S147" i="7"/>
  <c r="P151" i="7"/>
  <c r="Q149" i="7"/>
  <c r="R148" i="7"/>
  <c r="W152" i="7"/>
  <c r="V144" i="7"/>
  <c r="U145" i="7"/>
  <c r="T146" i="7"/>
  <c r="O152" i="7"/>
  <c r="X137" i="7"/>
  <c r="S132" i="7"/>
  <c r="P136" i="7"/>
  <c r="Q134" i="7"/>
  <c r="R133" i="7"/>
  <c r="W137" i="7"/>
  <c r="V129" i="7"/>
  <c r="U130" i="7"/>
  <c r="T131" i="7"/>
  <c r="O137" i="7"/>
  <c r="X122" i="7"/>
  <c r="S117" i="7"/>
  <c r="P121" i="7"/>
  <c r="Q119" i="7"/>
  <c r="R118" i="7"/>
  <c r="W122" i="7"/>
  <c r="V114" i="7"/>
  <c r="U115" i="7"/>
  <c r="T116" i="7"/>
  <c r="O122" i="7"/>
  <c r="X107" i="7"/>
  <c r="S102" i="7"/>
  <c r="V99" i="7"/>
  <c r="U100" i="7"/>
  <c r="Q104" i="7"/>
  <c r="T101" i="7"/>
  <c r="P105" i="7"/>
  <c r="R103" i="7"/>
  <c r="X92" i="7"/>
  <c r="Q89" i="7"/>
  <c r="R88" i="7"/>
  <c r="S87" i="7"/>
  <c r="W92" i="7"/>
  <c r="V84" i="7"/>
  <c r="U85" i="7"/>
  <c r="P91" i="7"/>
  <c r="T86" i="7"/>
  <c r="O92" i="7"/>
  <c r="X77" i="7"/>
  <c r="S72" i="7"/>
  <c r="P76" i="7"/>
  <c r="Q74" i="7"/>
  <c r="R73" i="7"/>
  <c r="W77" i="7"/>
  <c r="V69" i="7"/>
  <c r="U70" i="7"/>
  <c r="T71" i="7"/>
  <c r="O77" i="7"/>
  <c r="X62" i="7"/>
  <c r="S57" i="7"/>
  <c r="P61" i="7"/>
  <c r="Q59" i="7"/>
  <c r="R58" i="7"/>
  <c r="W62" i="7"/>
  <c r="V54" i="7"/>
  <c r="U55" i="7"/>
  <c r="T56" i="7"/>
  <c r="O62" i="7"/>
  <c r="T42" i="7"/>
  <c r="Q45" i="7"/>
  <c r="U41" i="7"/>
  <c r="X47" i="7"/>
  <c r="S43" i="7"/>
  <c r="W47" i="7"/>
  <c r="R44" i="7"/>
  <c r="V40" i="7"/>
  <c r="P47" i="7"/>
  <c r="O47" i="7"/>
  <c r="U28" i="7"/>
  <c r="Q31" i="7"/>
  <c r="S30" i="7"/>
  <c r="X32" i="7"/>
  <c r="W32" i="7"/>
  <c r="R30" i="7"/>
  <c r="V27" i="7"/>
  <c r="T29" i="7"/>
  <c r="O32" i="7"/>
  <c r="P32" i="7"/>
  <c r="V9" i="7"/>
  <c r="V10" i="7"/>
  <c r="V11" i="7"/>
  <c r="V12" i="7"/>
  <c r="V13" i="7"/>
  <c r="V14" i="7"/>
  <c r="V15" i="7"/>
  <c r="V16" i="7"/>
  <c r="V17" i="7"/>
  <c r="V18" i="7"/>
  <c r="U10" i="7"/>
  <c r="U11" i="7"/>
  <c r="U12" i="7"/>
  <c r="U13" i="7"/>
  <c r="U14" i="7"/>
  <c r="U15" i="7"/>
  <c r="U16" i="7"/>
  <c r="U17" i="7"/>
  <c r="U18" i="7"/>
  <c r="CH941" i="3"/>
  <c r="BN693" i="3"/>
  <c r="CL1168" i="3"/>
  <c r="CX940" i="3"/>
  <c r="CX941" i="3"/>
  <c r="CP712" i="3"/>
  <c r="BV1387" i="3"/>
  <c r="BV1399" i="3"/>
  <c r="BZ712" i="3"/>
  <c r="BN1168" i="3"/>
  <c r="CD1169" i="3"/>
  <c r="CD1170" i="3"/>
  <c r="BV928" i="3"/>
  <c r="BN702" i="3"/>
  <c r="BV1169" i="3"/>
  <c r="BN939" i="3"/>
  <c r="BV1162" i="3"/>
  <c r="CX712" i="3"/>
  <c r="CL935" i="3"/>
  <c r="CL932" i="3"/>
  <c r="BZ941" i="3"/>
  <c r="CL1396" i="3"/>
  <c r="CT934" i="3"/>
  <c r="CL939" i="3"/>
  <c r="BU9" i="3"/>
  <c r="BV283" i="3"/>
  <c r="CD1383" i="3"/>
  <c r="CD1612" i="3"/>
  <c r="CL1608" i="3"/>
  <c r="CL1628" i="3"/>
  <c r="CH1390" i="3"/>
  <c r="BZ1390" i="3"/>
  <c r="CL1154" i="3"/>
  <c r="CL1170" i="3"/>
  <c r="CD925" i="3"/>
  <c r="BR712" i="3"/>
  <c r="BO714" i="3"/>
  <c r="G108" i="2"/>
  <c r="CD695" i="3"/>
  <c r="CL239" i="3"/>
  <c r="CL238" i="3"/>
  <c r="CL237" i="3"/>
  <c r="CL235" i="3"/>
  <c r="CL234" i="3"/>
  <c r="CD239" i="3"/>
  <c r="CD236" i="3"/>
  <c r="CD235" i="3"/>
  <c r="CD237" i="3"/>
  <c r="BV236" i="3"/>
  <c r="BV235" i="3"/>
  <c r="BZ1385" i="3"/>
  <c r="BZ1399" i="3"/>
  <c r="CL250" i="3"/>
  <c r="CD940" i="3"/>
  <c r="BN1399" i="3"/>
  <c r="BR1610" i="3"/>
  <c r="BN1616" i="3"/>
  <c r="CD1621" i="3"/>
  <c r="CL1398" i="3"/>
  <c r="BV1151" i="3"/>
  <c r="CT1167" i="3"/>
  <c r="BV463" i="3"/>
  <c r="BN696" i="3"/>
  <c r="CD705" i="3"/>
  <c r="CD709" i="3"/>
  <c r="BN466" i="3"/>
  <c r="BN710" i="3"/>
  <c r="BN251" i="3"/>
  <c r="BN480" i="3"/>
  <c r="BN482" i="3"/>
  <c r="BN247" i="3"/>
  <c r="BN476" i="3"/>
  <c r="BV244" i="3"/>
  <c r="BV249" i="3"/>
  <c r="CD247" i="3"/>
  <c r="BN239" i="3"/>
  <c r="CL246" i="3"/>
  <c r="CT250" i="3"/>
  <c r="BZ240" i="3"/>
  <c r="BZ241" i="3"/>
  <c r="CP237" i="3"/>
  <c r="CD246" i="3"/>
  <c r="CH235" i="3"/>
  <c r="BV251" i="3"/>
  <c r="BV246" i="3"/>
  <c r="CL247" i="3"/>
  <c r="CL248" i="3"/>
  <c r="BR243" i="3"/>
  <c r="CT249" i="3"/>
  <c r="CX238" i="3"/>
  <c r="CX240" i="3"/>
  <c r="BR238" i="3"/>
  <c r="BR236" i="3"/>
  <c r="BR237" i="3"/>
  <c r="CP243" i="3"/>
  <c r="CH242" i="3"/>
  <c r="CH238" i="3"/>
  <c r="BN246" i="3"/>
  <c r="CH241" i="3"/>
  <c r="CD250" i="3"/>
  <c r="BN250" i="3"/>
  <c r="CP241" i="3"/>
  <c r="CP234" i="3"/>
  <c r="BV252" i="3"/>
  <c r="CD245" i="3"/>
  <c r="CT247" i="3"/>
  <c r="CL253" i="3"/>
  <c r="CX243" i="3"/>
  <c r="CX236" i="3"/>
  <c r="BR241" i="3"/>
  <c r="BR239" i="3"/>
  <c r="CT246" i="3"/>
  <c r="BZ239" i="3"/>
  <c r="CP236" i="3"/>
  <c r="CL249" i="3"/>
  <c r="BV250" i="3"/>
  <c r="BR242" i="3"/>
  <c r="CP235" i="3"/>
  <c r="BZ236" i="3"/>
  <c r="CH237" i="3"/>
  <c r="CH239" i="3"/>
  <c r="CD249" i="3"/>
  <c r="BV253" i="3"/>
  <c r="CD252" i="3"/>
  <c r="CL252" i="3"/>
  <c r="BN243" i="3"/>
  <c r="CT245" i="3"/>
  <c r="BV247" i="3"/>
  <c r="CD251" i="3"/>
  <c r="CL251" i="3"/>
  <c r="BZ238" i="3"/>
  <c r="CH236" i="3"/>
  <c r="CT244" i="3"/>
  <c r="BR235" i="3"/>
  <c r="CT252" i="3"/>
  <c r="CT251" i="3"/>
  <c r="BN241" i="3"/>
  <c r="CH240" i="3"/>
  <c r="CT248" i="3"/>
  <c r="BN234" i="3"/>
  <c r="BR22" i="3"/>
  <c r="BN17" i="3"/>
  <c r="BQ11" i="3"/>
  <c r="BR285" i="3"/>
  <c r="BR15" i="3"/>
  <c r="BR9" i="3"/>
  <c r="CT13" i="3"/>
  <c r="BR13" i="3"/>
  <c r="BN21" i="3"/>
  <c r="CL483" i="3"/>
  <c r="CH712" i="3"/>
  <c r="CT936" i="3"/>
  <c r="CX1170" i="3"/>
  <c r="BZ1170" i="3"/>
  <c r="CD1628" i="3"/>
  <c r="CH1628" i="3"/>
  <c r="CT1628" i="3"/>
  <c r="CX1628" i="3"/>
  <c r="BR1399" i="3"/>
  <c r="CP1399" i="3"/>
  <c r="BR1617" i="3"/>
  <c r="CP1628" i="3"/>
  <c r="BV1617" i="3"/>
  <c r="BV1628" i="3"/>
  <c r="CX1385" i="3"/>
  <c r="BN1609" i="3"/>
  <c r="BN1628" i="3"/>
  <c r="BZ1611" i="3"/>
  <c r="CT1399" i="3"/>
  <c r="BZ1610" i="3"/>
  <c r="CD1399" i="3"/>
  <c r="BR1170" i="3"/>
  <c r="BO1172" i="3"/>
  <c r="G162" i="2"/>
  <c r="CH1170" i="3"/>
  <c r="BS1172" i="3"/>
  <c r="O162" i="2"/>
  <c r="CL1395" i="3"/>
  <c r="CX1388" i="3"/>
  <c r="CH1399" i="3"/>
  <c r="CP1170" i="3"/>
  <c r="BU1172" i="3"/>
  <c r="S162" i="2"/>
  <c r="CX1379" i="3"/>
  <c r="BV938" i="3"/>
  <c r="CT933" i="3"/>
  <c r="BN921" i="3"/>
  <c r="CD934" i="3"/>
  <c r="BV935" i="3"/>
  <c r="BV1156" i="3"/>
  <c r="BN1153" i="3"/>
  <c r="BN1170" i="3"/>
  <c r="CT1169" i="3"/>
  <c r="CT1170" i="3"/>
  <c r="AW714" i="3"/>
  <c r="AY724" i="3"/>
  <c r="CL931" i="3"/>
  <c r="CL941" i="3"/>
  <c r="BV936" i="3"/>
  <c r="BN938" i="3"/>
  <c r="CT937" i="3"/>
  <c r="BV472" i="3"/>
  <c r="BN701" i="3"/>
  <c r="CL712" i="3"/>
  <c r="BN698" i="3"/>
  <c r="BV712" i="3"/>
  <c r="CT711" i="3"/>
  <c r="BN707" i="3"/>
  <c r="CT707" i="3"/>
  <c r="CT483" i="3"/>
  <c r="CD481" i="3"/>
  <c r="CD483" i="3"/>
  <c r="CP483" i="3"/>
  <c r="BU485" i="3"/>
  <c r="S81" i="2"/>
  <c r="BN694" i="3"/>
  <c r="BN10" i="3"/>
  <c r="BR12" i="3"/>
  <c r="CX14" i="3"/>
  <c r="BR18" i="3"/>
  <c r="BR8" i="3"/>
  <c r="BR14" i="3"/>
  <c r="BR10" i="3"/>
  <c r="BR23" i="3"/>
  <c r="BR17" i="3"/>
  <c r="CT17" i="3"/>
  <c r="BR7" i="3"/>
  <c r="BV13" i="3"/>
  <c r="CX19" i="3"/>
  <c r="CH7" i="3"/>
  <c r="CT9" i="3"/>
  <c r="CS8" i="3"/>
  <c r="CT282" i="3"/>
  <c r="CD13" i="3"/>
  <c r="CH12" i="3"/>
  <c r="BV9" i="3"/>
  <c r="CT5" i="3"/>
  <c r="BU8" i="3"/>
  <c r="BV282" i="3"/>
  <c r="BV7" i="3"/>
  <c r="CH11" i="3"/>
  <c r="CD6" i="3"/>
  <c r="BR6" i="3"/>
  <c r="CD7" i="3"/>
  <c r="CX11" i="3"/>
  <c r="CP5" i="3"/>
  <c r="BZ10" i="3"/>
  <c r="BZ11" i="3"/>
  <c r="CP7" i="3"/>
  <c r="BV6" i="3"/>
  <c r="CT12" i="3"/>
  <c r="CD10" i="3"/>
  <c r="CL9" i="3"/>
  <c r="CD14" i="3"/>
  <c r="CD12" i="3"/>
  <c r="CL8" i="3"/>
  <c r="CL10" i="3"/>
  <c r="CH8" i="3"/>
  <c r="CX7" i="3"/>
  <c r="CL6" i="3"/>
  <c r="BZ12" i="3"/>
  <c r="CX9" i="3"/>
  <c r="CX287" i="3"/>
  <c r="CX13" i="3"/>
  <c r="BR19" i="3"/>
  <c r="BR21" i="3"/>
  <c r="CP8" i="3"/>
  <c r="CC9" i="3"/>
  <c r="CD283" i="3"/>
  <c r="BY6" i="3"/>
  <c r="BZ280" i="3"/>
  <c r="CT7" i="3"/>
  <c r="CK12" i="3"/>
  <c r="CL286" i="3"/>
  <c r="CX17" i="3"/>
  <c r="CT14" i="3"/>
  <c r="BY8" i="3"/>
  <c r="BZ282" i="3"/>
  <c r="BY14" i="3"/>
  <c r="BZ288" i="3"/>
  <c r="BV12" i="3"/>
  <c r="CP6" i="3"/>
  <c r="CH6" i="3"/>
  <c r="BU10" i="3"/>
  <c r="BV284" i="3"/>
  <c r="CK14" i="3"/>
  <c r="CL288" i="3"/>
  <c r="BZ7" i="3"/>
  <c r="CG14" i="3"/>
  <c r="CH288" i="3"/>
  <c r="CK13" i="3"/>
  <c r="CL287" i="3"/>
  <c r="CS11" i="3"/>
  <c r="CT285" i="3"/>
  <c r="BV14" i="3"/>
  <c r="CT10" i="3"/>
  <c r="CK11" i="3"/>
  <c r="CL285" i="3"/>
  <c r="CO9" i="3"/>
  <c r="CP283" i="3"/>
  <c r="CP12" i="3"/>
  <c r="CT6" i="3"/>
  <c r="CH10" i="3"/>
  <c r="BY13" i="3"/>
  <c r="BZ287" i="3"/>
  <c r="CO13" i="3"/>
  <c r="CP287" i="3"/>
  <c r="CP14" i="3"/>
  <c r="BU11" i="3"/>
  <c r="BV285" i="3"/>
  <c r="BZ9" i="3"/>
  <c r="CH13" i="3"/>
  <c r="CO10" i="3"/>
  <c r="CP284" i="3"/>
  <c r="CD8" i="3"/>
  <c r="CK7" i="3"/>
  <c r="CL281" i="3"/>
  <c r="CC11" i="3"/>
  <c r="CD285" i="3"/>
  <c r="CH9" i="3"/>
  <c r="CO11" i="3"/>
  <c r="CP285" i="3"/>
  <c r="CL5" i="3"/>
  <c r="CT23" i="3"/>
  <c r="CH22" i="3"/>
  <c r="CD21" i="3"/>
  <c r="BV22" i="3"/>
  <c r="BZ21" i="3"/>
  <c r="CT18" i="3"/>
  <c r="CL17" i="3"/>
  <c r="BV21" i="3"/>
  <c r="CD22" i="3"/>
  <c r="BR20" i="3"/>
  <c r="CT21" i="3"/>
  <c r="BV17" i="3"/>
  <c r="CH17" i="3"/>
  <c r="CT15" i="3"/>
  <c r="CL20" i="3"/>
  <c r="BV20" i="3"/>
  <c r="BZ24" i="3"/>
  <c r="CD20" i="3"/>
  <c r="CP15" i="3"/>
  <c r="CT19" i="3"/>
  <c r="CD16" i="3"/>
  <c r="CP20" i="3"/>
  <c r="CH16" i="3"/>
  <c r="BV24" i="3"/>
  <c r="BV15" i="3"/>
  <c r="CP16" i="3"/>
  <c r="BV23" i="3"/>
  <c r="CH19" i="3"/>
  <c r="CD23" i="3"/>
  <c r="CT16" i="3"/>
  <c r="BZ20" i="3"/>
  <c r="CT20" i="3"/>
  <c r="BZ19" i="3"/>
  <c r="CP24" i="3"/>
  <c r="CL23" i="3"/>
  <c r="CH20" i="3"/>
  <c r="BZ23" i="3"/>
  <c r="CD18" i="3"/>
  <c r="CP23" i="3"/>
  <c r="CC19" i="3"/>
  <c r="CD293" i="3"/>
  <c r="BV18" i="3"/>
  <c r="CL22" i="3"/>
  <c r="CP18" i="3"/>
  <c r="CT22" i="3"/>
  <c r="BZ18" i="3"/>
  <c r="CL18" i="3"/>
  <c r="CC24" i="3"/>
  <c r="CD298" i="3"/>
  <c r="CD17" i="3"/>
  <c r="CG15" i="3"/>
  <c r="CH289" i="3"/>
  <c r="CG23" i="3"/>
  <c r="CH297" i="3"/>
  <c r="CH18" i="3"/>
  <c r="BU16" i="3"/>
  <c r="BV290" i="3"/>
  <c r="CP21" i="3"/>
  <c r="BR24" i="3"/>
  <c r="CK16" i="3"/>
  <c r="CL290" i="3"/>
  <c r="BY16" i="3"/>
  <c r="BZ290" i="3"/>
  <c r="CC15" i="3"/>
  <c r="CD289" i="3"/>
  <c r="CS24" i="3"/>
  <c r="CT298" i="3"/>
  <c r="BZ17" i="3"/>
  <c r="CO19" i="3"/>
  <c r="CP293" i="3"/>
  <c r="CK15" i="3"/>
  <c r="CL289" i="3"/>
  <c r="CH298" i="3"/>
  <c r="CL21" i="3"/>
  <c r="CH21" i="3"/>
  <c r="BU19" i="3"/>
  <c r="BV293" i="3"/>
  <c r="BR16" i="3"/>
  <c r="BY15" i="3"/>
  <c r="BZ289" i="3"/>
  <c r="BY22" i="3"/>
  <c r="BZ296" i="3"/>
  <c r="CO17" i="3"/>
  <c r="CP291" i="3"/>
  <c r="CL24" i="3"/>
  <c r="CL19" i="3"/>
  <c r="CO22" i="3"/>
  <c r="CP296" i="3"/>
  <c r="BN288" i="3"/>
  <c r="BN280" i="3"/>
  <c r="BN286" i="3"/>
  <c r="BN281" i="3"/>
  <c r="BN283" i="3"/>
  <c r="BN285" i="3"/>
  <c r="BN282" i="3"/>
  <c r="CW16" i="3"/>
  <c r="CW20" i="3"/>
  <c r="CW22" i="3"/>
  <c r="CW21" i="3"/>
  <c r="CW23" i="3"/>
  <c r="CW18" i="3"/>
  <c r="CW15" i="3"/>
  <c r="CW24" i="3"/>
  <c r="CX253" i="3"/>
  <c r="CW12" i="3"/>
  <c r="CX241" i="3"/>
  <c r="CW8" i="3"/>
  <c r="CX237" i="3"/>
  <c r="CW5" i="3"/>
  <c r="CX234" i="3"/>
  <c r="CW10" i="3"/>
  <c r="CX239" i="3"/>
  <c r="CW6" i="3"/>
  <c r="CX235" i="3"/>
  <c r="BN5" i="3"/>
  <c r="BR295" i="3"/>
  <c r="BR290" i="3"/>
  <c r="BR291" i="3"/>
  <c r="BR298" i="3"/>
  <c r="BR296" i="3"/>
  <c r="BU943" i="3"/>
  <c r="S135" i="2"/>
  <c r="BS485" i="3"/>
  <c r="O81" i="2"/>
  <c r="BO485" i="3"/>
  <c r="G81" i="2"/>
  <c r="BQ714" i="3"/>
  <c r="K108" i="2"/>
  <c r="AM690" i="4"/>
  <c r="C54" i="4"/>
  <c r="AV109" i="3"/>
  <c r="AW109" i="3"/>
  <c r="AQ227" i="3"/>
  <c r="AQ1143" i="3"/>
  <c r="AQ1830" i="3"/>
  <c r="AM98" i="4"/>
  <c r="H15" i="4"/>
  <c r="AV122" i="3"/>
  <c r="AW122" i="3"/>
  <c r="AM90" i="4"/>
  <c r="J14" i="4"/>
  <c r="AV114" i="3"/>
  <c r="AW114" i="3"/>
  <c r="AM100" i="4"/>
  <c r="J15" i="4"/>
  <c r="AV124" i="3"/>
  <c r="AW124" i="3"/>
  <c r="AM56" i="4"/>
  <c r="F11" i="4"/>
  <c r="AV80" i="3"/>
  <c r="AW80" i="3"/>
  <c r="AM12" i="4"/>
  <c r="L6" i="4"/>
  <c r="AV36" i="3"/>
  <c r="AM74" i="4"/>
  <c r="D13" i="4"/>
  <c r="AV98" i="3"/>
  <c r="AW98" i="3"/>
  <c r="AM102" i="4"/>
  <c r="AV126" i="3"/>
  <c r="AW126" i="3"/>
  <c r="AM48" i="4"/>
  <c r="H10" i="4"/>
  <c r="AV72" i="3"/>
  <c r="AW72" i="3"/>
  <c r="AM95" i="4"/>
  <c r="E15" i="4"/>
  <c r="AV119" i="3"/>
  <c r="AW119" i="3"/>
  <c r="AM50" i="4"/>
  <c r="J10" i="4"/>
  <c r="AV74" i="3"/>
  <c r="AW74" i="3"/>
  <c r="AM6" i="4"/>
  <c r="F6" i="4"/>
  <c r="AV30" i="3"/>
  <c r="AW30" i="3"/>
  <c r="AM92" i="4"/>
  <c r="L14" i="4"/>
  <c r="AV116" i="3"/>
  <c r="AW116" i="3"/>
  <c r="AM37" i="4"/>
  <c r="G9" i="4"/>
  <c r="AV61" i="3"/>
  <c r="AM84" i="4"/>
  <c r="D14" i="4"/>
  <c r="AV108" i="3"/>
  <c r="AW108" i="3"/>
  <c r="AM58" i="4"/>
  <c r="H11" i="4"/>
  <c r="AV82" i="3"/>
  <c r="AW82" i="3"/>
  <c r="AM68" i="4"/>
  <c r="H12" i="4"/>
  <c r="AV92" i="3"/>
  <c r="AW92" i="3"/>
  <c r="AM24" i="4"/>
  <c r="D8" i="4"/>
  <c r="AV48" i="3"/>
  <c r="AW48" i="3"/>
  <c r="AM86" i="4"/>
  <c r="F14" i="4"/>
  <c r="AV110" i="3"/>
  <c r="AW110" i="3"/>
  <c r="AM81" i="4"/>
  <c r="K13" i="4"/>
  <c r="AV105" i="3"/>
  <c r="AM53" i="4"/>
  <c r="C11" i="4"/>
  <c r="AV77" i="3"/>
  <c r="AM27" i="4"/>
  <c r="G8" i="4"/>
  <c r="AV51" i="3"/>
  <c r="AW51" i="3"/>
  <c r="AM83" i="4"/>
  <c r="C14" i="4"/>
  <c r="AV107" i="3"/>
  <c r="AM23" i="4"/>
  <c r="C8" i="4"/>
  <c r="AV47" i="3"/>
  <c r="AM75" i="4"/>
  <c r="E13" i="4"/>
  <c r="AV99" i="3"/>
  <c r="AW99" i="3"/>
  <c r="AM77" i="4"/>
  <c r="G13" i="4"/>
  <c r="AV101" i="3"/>
  <c r="AW101" i="3"/>
  <c r="AM94" i="4"/>
  <c r="D15" i="4"/>
  <c r="AV118" i="3"/>
  <c r="AW118" i="3"/>
  <c r="AM1608" i="4"/>
  <c r="E118" i="4"/>
  <c r="AV1632" i="3"/>
  <c r="AM1606" i="4"/>
  <c r="C118" i="4"/>
  <c r="AM692" i="4"/>
  <c r="E54" i="4"/>
  <c r="AV716" i="3"/>
  <c r="AM462" i="4"/>
  <c r="D38" i="4"/>
  <c r="AV486" i="3"/>
  <c r="AM1609" i="4"/>
  <c r="F118" i="4"/>
  <c r="AV1633" i="3"/>
  <c r="BB1644" i="3"/>
  <c r="AM3" i="4"/>
  <c r="C6" i="4"/>
  <c r="AV27" i="3"/>
  <c r="AM234" i="4"/>
  <c r="E22" i="4"/>
  <c r="AV258" i="3"/>
  <c r="AW258" i="3"/>
  <c r="AM15" i="4"/>
  <c r="E7" i="4"/>
  <c r="AV39" i="3"/>
  <c r="AW39" i="3"/>
  <c r="AM29" i="4"/>
  <c r="I8" i="4"/>
  <c r="AV53" i="3"/>
  <c r="AW53" i="3"/>
  <c r="AM64" i="4"/>
  <c r="D12" i="4"/>
  <c r="AV88" i="3"/>
  <c r="AM40" i="4"/>
  <c r="J9" i="4"/>
  <c r="AV64" i="3"/>
  <c r="AM69" i="4"/>
  <c r="I12" i="4"/>
  <c r="AV93" i="3"/>
  <c r="AW93" i="3"/>
  <c r="AM52" i="4"/>
  <c r="AV76" i="3"/>
  <c r="AM8" i="4"/>
  <c r="H6" i="4"/>
  <c r="AV32" i="3"/>
  <c r="AW32" i="3"/>
  <c r="AM70" i="4"/>
  <c r="J12" i="4"/>
  <c r="AV94" i="3"/>
  <c r="AW94" i="3"/>
  <c r="AM65" i="4"/>
  <c r="E12" i="4"/>
  <c r="AV89" i="3"/>
  <c r="AW89" i="3"/>
  <c r="AM101" i="4"/>
  <c r="K15" i="4"/>
  <c r="AV125" i="3"/>
  <c r="AW125" i="3"/>
  <c r="AM18" i="4"/>
  <c r="H7" i="4"/>
  <c r="AV42" i="3"/>
  <c r="AW42" i="3"/>
  <c r="AM30" i="4"/>
  <c r="J8" i="4"/>
  <c r="AV54" i="3"/>
  <c r="AW54" i="3"/>
  <c r="AM25" i="4"/>
  <c r="E8" i="4"/>
  <c r="AV49" i="3"/>
  <c r="AM88" i="4"/>
  <c r="H14" i="4"/>
  <c r="AV112" i="3"/>
  <c r="AW112" i="3"/>
  <c r="AM71" i="4"/>
  <c r="K12" i="4"/>
  <c r="AV95" i="3"/>
  <c r="AW95" i="3"/>
  <c r="AM42" i="4"/>
  <c r="AV66" i="3"/>
  <c r="AM14" i="4"/>
  <c r="D7" i="4"/>
  <c r="AV38" i="3"/>
  <c r="AW38" i="3"/>
  <c r="AM59" i="4"/>
  <c r="I11" i="4"/>
  <c r="AV83" i="3"/>
  <c r="AW83" i="3"/>
  <c r="AM99" i="4"/>
  <c r="I15" i="4"/>
  <c r="AV123" i="3"/>
  <c r="AW123" i="3"/>
  <c r="AM35" i="4"/>
  <c r="E9" i="4"/>
  <c r="AV59" i="3"/>
  <c r="AW59" i="3"/>
  <c r="AM63" i="4"/>
  <c r="C12" i="4"/>
  <c r="AV87" i="3"/>
  <c r="AM87" i="4"/>
  <c r="G14" i="4"/>
  <c r="AV111" i="3"/>
  <c r="AW111" i="3"/>
  <c r="AM236" i="4"/>
  <c r="G22" i="4"/>
  <c r="AV260" i="3"/>
  <c r="AW260" i="3"/>
  <c r="AM465" i="4"/>
  <c r="G38" i="4"/>
  <c r="AV489" i="3"/>
  <c r="AW489" i="3"/>
  <c r="AM1381" i="4"/>
  <c r="G102" i="4"/>
  <c r="AV1405" i="3"/>
  <c r="AM1607" i="4"/>
  <c r="D118" i="4"/>
  <c r="AV1631" i="3"/>
  <c r="AM1377" i="4"/>
  <c r="C102" i="4"/>
  <c r="AM691" i="4"/>
  <c r="D54" i="4"/>
  <c r="AV715" i="3"/>
  <c r="AY725" i="3"/>
  <c r="AM233" i="4"/>
  <c r="D22" i="4"/>
  <c r="AV257" i="3"/>
  <c r="AM922" i="4"/>
  <c r="F70" i="4"/>
  <c r="AV946" i="3"/>
  <c r="AM1148" i="4"/>
  <c r="C86" i="4"/>
  <c r="AM1380" i="4"/>
  <c r="F102" i="4"/>
  <c r="AV1404" i="3"/>
  <c r="AM36" i="4"/>
  <c r="F9" i="4"/>
  <c r="AV60" i="3"/>
  <c r="AW60" i="3"/>
  <c r="AM57" i="4"/>
  <c r="G11" i="4"/>
  <c r="AV81" i="3"/>
  <c r="AW81" i="3"/>
  <c r="AM76" i="4"/>
  <c r="F13" i="4"/>
  <c r="AV100" i="3"/>
  <c r="AW100" i="3"/>
  <c r="AM79" i="4"/>
  <c r="I13" i="4"/>
  <c r="AV103" i="3"/>
  <c r="AW103" i="3"/>
  <c r="AM34" i="4"/>
  <c r="D9" i="4"/>
  <c r="AV58" i="3"/>
  <c r="AW58" i="3"/>
  <c r="AM93" i="4"/>
  <c r="AV117" i="3"/>
  <c r="AM49" i="4"/>
  <c r="I10" i="4"/>
  <c r="AV73" i="3"/>
  <c r="AW73" i="3"/>
  <c r="AM21" i="4"/>
  <c r="K7" i="4"/>
  <c r="AV45" i="3"/>
  <c r="AW45" i="3"/>
  <c r="AM38" i="4"/>
  <c r="H9" i="4"/>
  <c r="AV62" i="3"/>
  <c r="AW62" i="3"/>
  <c r="AM32" i="4"/>
  <c r="AV56" i="3"/>
  <c r="AM9" i="4"/>
  <c r="I6" i="4"/>
  <c r="AV33" i="3"/>
  <c r="AW33" i="3"/>
  <c r="AM72" i="4"/>
  <c r="L12" i="4"/>
  <c r="AV96" i="3"/>
  <c r="AM39" i="4"/>
  <c r="I9" i="4"/>
  <c r="AV63" i="3"/>
  <c r="AW63" i="3"/>
  <c r="AM26" i="4"/>
  <c r="F8" i="4"/>
  <c r="AV50" i="3"/>
  <c r="AM62" i="4"/>
  <c r="L11" i="4"/>
  <c r="AV86" i="3"/>
  <c r="AM13" i="4"/>
  <c r="C7" i="4"/>
  <c r="AV37" i="3"/>
  <c r="AM47" i="4"/>
  <c r="G10" i="4"/>
  <c r="AV71" i="3"/>
  <c r="AW71" i="3"/>
  <c r="AM89" i="4"/>
  <c r="I14" i="4"/>
  <c r="AV113" i="3"/>
  <c r="AM61" i="4"/>
  <c r="K11" i="4"/>
  <c r="AV85" i="3"/>
  <c r="AW85" i="3"/>
  <c r="AM44" i="4"/>
  <c r="D10" i="4"/>
  <c r="AV68" i="3"/>
  <c r="AW68" i="3"/>
  <c r="AM16" i="4"/>
  <c r="F7" i="4"/>
  <c r="AV40" i="3"/>
  <c r="AW40" i="3"/>
  <c r="AM78" i="4"/>
  <c r="H13" i="4"/>
  <c r="AV102" i="3"/>
  <c r="AW102" i="3"/>
  <c r="AM91" i="4"/>
  <c r="K14" i="4"/>
  <c r="AV115" i="3"/>
  <c r="AW115" i="3"/>
  <c r="AM67" i="4"/>
  <c r="G12" i="4"/>
  <c r="AV91" i="3"/>
  <c r="AW91" i="3"/>
  <c r="AM11" i="4"/>
  <c r="K6" i="4"/>
  <c r="AV35" i="3"/>
  <c r="AW35" i="3"/>
  <c r="AM41" i="4"/>
  <c r="K9" i="4"/>
  <c r="AV65" i="3"/>
  <c r="AW65" i="3"/>
  <c r="AM97" i="4"/>
  <c r="G15" i="4"/>
  <c r="AV121" i="3"/>
  <c r="AW121" i="3"/>
  <c r="AM1610" i="4"/>
  <c r="G118" i="4"/>
  <c r="AV1634" i="3"/>
  <c r="AM693" i="4"/>
  <c r="F54" i="4"/>
  <c r="AV717" i="3"/>
  <c r="AM1379" i="4"/>
  <c r="E102" i="4"/>
  <c r="AV1403" i="3"/>
  <c r="AM461" i="4"/>
  <c r="C38" i="4"/>
  <c r="AW485" i="3"/>
  <c r="AM1150" i="4"/>
  <c r="E86" i="4"/>
  <c r="AV1174" i="3"/>
  <c r="AM464" i="4"/>
  <c r="F38" i="4"/>
  <c r="AV488" i="3"/>
  <c r="AW488" i="3"/>
  <c r="AM920" i="4"/>
  <c r="D70" i="4"/>
  <c r="AV944" i="3"/>
  <c r="AY954" i="3"/>
  <c r="AM55" i="4"/>
  <c r="E11" i="4"/>
  <c r="AV79" i="3"/>
  <c r="AM54" i="4"/>
  <c r="D11" i="4"/>
  <c r="AV78" i="3"/>
  <c r="AW78" i="3"/>
  <c r="AM10" i="4"/>
  <c r="J6" i="4"/>
  <c r="AV34" i="3"/>
  <c r="AW34" i="3"/>
  <c r="AM46" i="4"/>
  <c r="F10" i="4"/>
  <c r="AV70" i="3"/>
  <c r="AM33" i="4"/>
  <c r="C9" i="4"/>
  <c r="AV57" i="3"/>
  <c r="AM31" i="4"/>
  <c r="K8" i="4"/>
  <c r="AV55" i="3"/>
  <c r="AW55" i="3"/>
  <c r="AM73" i="4"/>
  <c r="C13" i="4"/>
  <c r="AV97" i="3"/>
  <c r="AM45" i="4"/>
  <c r="E10" i="4"/>
  <c r="AV69" i="3"/>
  <c r="AW69" i="3"/>
  <c r="AM28" i="4"/>
  <c r="H8" i="4"/>
  <c r="AV52" i="3"/>
  <c r="AM80" i="4"/>
  <c r="J13" i="4"/>
  <c r="AV104" i="3"/>
  <c r="AW104" i="3"/>
  <c r="AM20" i="4"/>
  <c r="J7" i="4"/>
  <c r="AV44" i="3"/>
  <c r="AW44" i="3"/>
  <c r="AM60" i="4"/>
  <c r="J11" i="4"/>
  <c r="AV84" i="3"/>
  <c r="AW84" i="3"/>
  <c r="AM4" i="4"/>
  <c r="D6" i="4"/>
  <c r="AV28" i="3"/>
  <c r="AW28" i="3"/>
  <c r="AM66" i="4"/>
  <c r="F12" i="4"/>
  <c r="AV90" i="3"/>
  <c r="AW90" i="3"/>
  <c r="AM22" i="4"/>
  <c r="AV46" i="3"/>
  <c r="AM17" i="4"/>
  <c r="G7" i="4"/>
  <c r="AV41" i="3"/>
  <c r="AW41" i="3"/>
  <c r="AM96" i="4"/>
  <c r="F15" i="4"/>
  <c r="AV120" i="3"/>
  <c r="AW120" i="3"/>
  <c r="AM19" i="4"/>
  <c r="I7" i="4"/>
  <c r="AV43" i="3"/>
  <c r="AM51" i="4"/>
  <c r="K10" i="4"/>
  <c r="AV75" i="3"/>
  <c r="AW75" i="3"/>
  <c r="AM7" i="4"/>
  <c r="G6" i="4"/>
  <c r="AV31" i="3"/>
  <c r="AW31" i="3"/>
  <c r="AM43" i="4"/>
  <c r="C10" i="4"/>
  <c r="AV67" i="3"/>
  <c r="AM82" i="4"/>
  <c r="L13" i="4"/>
  <c r="AV106" i="3"/>
  <c r="AW106" i="3"/>
  <c r="AM5" i="4"/>
  <c r="E6" i="4"/>
  <c r="AV29" i="3"/>
  <c r="AW29" i="3"/>
  <c r="AM694" i="4"/>
  <c r="G54" i="4"/>
  <c r="AV718" i="3"/>
  <c r="BC720" i="3"/>
  <c r="AM923" i="4"/>
  <c r="G70" i="4"/>
  <c r="AV947" i="3"/>
  <c r="AM1152" i="4"/>
  <c r="G86" i="4"/>
  <c r="AV1176" i="3"/>
  <c r="AM232" i="4"/>
  <c r="C22" i="4"/>
  <c r="AW256" i="3"/>
  <c r="AM235" i="4"/>
  <c r="F22" i="4"/>
  <c r="AV259" i="3"/>
  <c r="AW259" i="3"/>
  <c r="AM463" i="4"/>
  <c r="E38" i="4"/>
  <c r="AV487" i="3"/>
  <c r="AW487" i="3"/>
  <c r="AM1149" i="4"/>
  <c r="D86" i="4"/>
  <c r="AV1173" i="3"/>
  <c r="AM921" i="4"/>
  <c r="E70" i="4"/>
  <c r="AV945" i="3"/>
  <c r="AM1151" i="4"/>
  <c r="F86" i="4"/>
  <c r="AV1175" i="3"/>
  <c r="AM919" i="4"/>
  <c r="C70" i="4"/>
  <c r="AM1378" i="4"/>
  <c r="D102" i="4"/>
  <c r="AV1402" i="3"/>
  <c r="AE120" i="4"/>
  <c r="AA125" i="4"/>
  <c r="AF119" i="4"/>
  <c r="AG118" i="4"/>
  <c r="AB124" i="4"/>
  <c r="AJ126" i="4"/>
  <c r="AD121" i="4"/>
  <c r="AC122" i="4"/>
  <c r="AI124" i="4"/>
  <c r="AI109" i="4"/>
  <c r="AD105" i="4"/>
  <c r="AB108" i="4"/>
  <c r="AE104" i="4"/>
  <c r="AC106" i="4"/>
  <c r="AA109" i="4"/>
  <c r="AJ109" i="4"/>
  <c r="AF103" i="4"/>
  <c r="AG102" i="4"/>
  <c r="AE88" i="4"/>
  <c r="AC90" i="4"/>
  <c r="AA93" i="4"/>
  <c r="AF87" i="4"/>
  <c r="AG86" i="4"/>
  <c r="AB92" i="4"/>
  <c r="AI93" i="4"/>
  <c r="AJ93" i="4"/>
  <c r="AD89" i="4"/>
  <c r="AI77" i="4"/>
  <c r="AC76" i="4"/>
  <c r="AA77" i="4"/>
  <c r="AG71" i="4"/>
  <c r="AH70" i="4"/>
  <c r="AD74" i="4"/>
  <c r="AE73" i="4"/>
  <c r="AF72" i="4"/>
  <c r="AB76" i="4"/>
  <c r="AJ77" i="4"/>
  <c r="AF55" i="4"/>
  <c r="AF56" i="4"/>
  <c r="AF57" i="4"/>
  <c r="AF58" i="4"/>
  <c r="AF59" i="4"/>
  <c r="AF60" i="4"/>
  <c r="AF61" i="4"/>
  <c r="AF62" i="4"/>
  <c r="AF63" i="4"/>
  <c r="AG54" i="4"/>
  <c r="AF39" i="4"/>
  <c r="AF40" i="4"/>
  <c r="AF41" i="4"/>
  <c r="AF42" i="4"/>
  <c r="AF43" i="4"/>
  <c r="AF44" i="4"/>
  <c r="AF45" i="4"/>
  <c r="AF46" i="4"/>
  <c r="AF47" i="4"/>
  <c r="AG38" i="4"/>
  <c r="AA29" i="4"/>
  <c r="AD25" i="4"/>
  <c r="AC26" i="4"/>
  <c r="AJ29" i="4"/>
  <c r="AE24" i="4"/>
  <c r="AB28" i="4"/>
  <c r="AI29" i="4"/>
  <c r="AF23" i="4"/>
  <c r="AG22" i="4"/>
  <c r="BF41" i="3"/>
  <c r="K28" i="5"/>
  <c r="BH40" i="3"/>
  <c r="M27" i="5"/>
  <c r="BC36" i="3"/>
  <c r="H23" i="5"/>
  <c r="AQ456" i="3"/>
  <c r="AS1636" i="3"/>
  <c r="AS1407" i="3"/>
  <c r="AS1178" i="3"/>
  <c r="AS949" i="3"/>
  <c r="AS720" i="3"/>
  <c r="AS491" i="3"/>
  <c r="AS262" i="3"/>
  <c r="AT127" i="3"/>
  <c r="BC1638" i="3"/>
  <c r="BC1636" i="3"/>
  <c r="AZ1642" i="3"/>
  <c r="AZ1644" i="3"/>
  <c r="AZ1640" i="3"/>
  <c r="AZ1411" i="3"/>
  <c r="AZ1413" i="3"/>
  <c r="BC1409" i="3"/>
  <c r="BC1407" i="3"/>
  <c r="AZ1182" i="3"/>
  <c r="BC1178" i="3"/>
  <c r="BC1180" i="3"/>
  <c r="BC949" i="3"/>
  <c r="BC951" i="3"/>
  <c r="CD941" i="3"/>
  <c r="BV483" i="3"/>
  <c r="T1206" i="7"/>
  <c r="Q1147" i="7"/>
  <c r="P1210" i="7"/>
  <c r="T1131" i="7"/>
  <c r="P1105" i="7"/>
  <c r="U1158" i="7"/>
  <c r="Q1087" i="7"/>
  <c r="X1120" i="7"/>
  <c r="P1118" i="7"/>
  <c r="R1176" i="7"/>
  <c r="W1134" i="7"/>
  <c r="Q1103" i="7"/>
  <c r="T1174" i="7"/>
  <c r="S1070" i="7"/>
  <c r="R1208" i="7"/>
  <c r="T1144" i="7"/>
  <c r="V1172" i="7"/>
  <c r="R1191" i="7"/>
  <c r="R1086" i="7"/>
  <c r="T1069" i="7"/>
  <c r="V1142" i="7"/>
  <c r="S1145" i="7"/>
  <c r="S1175" i="7"/>
  <c r="S1101" i="7"/>
  <c r="X1164" i="7"/>
  <c r="P1134" i="7"/>
  <c r="U1099" i="7"/>
  <c r="U1113" i="7"/>
  <c r="Q1162" i="7"/>
  <c r="W1150" i="7"/>
  <c r="W1105" i="7"/>
  <c r="Q1072" i="7"/>
  <c r="S1207" i="7"/>
  <c r="T1084" i="7"/>
  <c r="T1114" i="7"/>
  <c r="V1187" i="7"/>
  <c r="U1173" i="7"/>
  <c r="S1190" i="7"/>
  <c r="O1134" i="7"/>
  <c r="W1179" i="7"/>
  <c r="O1105" i="7"/>
  <c r="V1082" i="7"/>
  <c r="P1178" i="7"/>
  <c r="U1130" i="7"/>
  <c r="U1143" i="7"/>
  <c r="X1210" i="7"/>
  <c r="O1150" i="7"/>
  <c r="W1074" i="7"/>
  <c r="Q1177" i="7"/>
  <c r="V1067" i="7"/>
  <c r="Q1133" i="7"/>
  <c r="S1085" i="7"/>
  <c r="V1157" i="7"/>
  <c r="P1073" i="7"/>
  <c r="P1148" i="7"/>
  <c r="R1161" i="7"/>
  <c r="R1102" i="7"/>
  <c r="Q1209" i="7"/>
  <c r="T1159" i="7"/>
  <c r="Q1117" i="7"/>
  <c r="O1195" i="7"/>
  <c r="W1090" i="7"/>
  <c r="V1098" i="7"/>
  <c r="P1163" i="7"/>
  <c r="U1188" i="7"/>
  <c r="R1133" i="7"/>
  <c r="R1146" i="7"/>
  <c r="V1204" i="7"/>
  <c r="X1179" i="7"/>
  <c r="U1083" i="7"/>
  <c r="U1205" i="7"/>
  <c r="R1116" i="7"/>
  <c r="O1179" i="7"/>
  <c r="T1100" i="7"/>
  <c r="O1090" i="7"/>
  <c r="U1068" i="7"/>
  <c r="S1160" i="7"/>
  <c r="W1195" i="7"/>
  <c r="X1134" i="7"/>
  <c r="V1112" i="7"/>
  <c r="T1189" i="7"/>
  <c r="S1115" i="7"/>
  <c r="S1132" i="7"/>
  <c r="V1129" i="7"/>
  <c r="P1193" i="7"/>
  <c r="O1164" i="7"/>
  <c r="W1164" i="7"/>
  <c r="Q1192" i="7"/>
  <c r="P1088" i="7"/>
  <c r="R1071" i="7"/>
  <c r="V1022" i="7"/>
  <c r="W999" i="7"/>
  <c r="R1040" i="7"/>
  <c r="R935" i="7"/>
  <c r="U932" i="7"/>
  <c r="O954" i="7"/>
  <c r="Q966" i="7"/>
  <c r="X999" i="7"/>
  <c r="W954" i="7"/>
  <c r="O1059" i="7"/>
  <c r="S1039" i="7"/>
  <c r="Q997" i="7"/>
  <c r="T995" i="7"/>
  <c r="R980" i="7"/>
  <c r="P1058" i="7"/>
  <c r="U977" i="7"/>
  <c r="O1014" i="7"/>
  <c r="S964" i="7"/>
  <c r="R965" i="7"/>
  <c r="R1026" i="7"/>
  <c r="T918" i="7"/>
  <c r="V961" i="7"/>
  <c r="P953" i="7"/>
  <c r="O969" i="7"/>
  <c r="V993" i="7"/>
  <c r="O999" i="7"/>
  <c r="W969" i="7"/>
  <c r="X953" i="7"/>
  <c r="U917" i="7"/>
  <c r="W1059" i="7"/>
  <c r="T978" i="7"/>
  <c r="P1042" i="7"/>
  <c r="S919" i="7"/>
  <c r="O924" i="7"/>
  <c r="S934" i="7"/>
  <c r="T1024" i="7"/>
  <c r="P1013" i="7"/>
  <c r="S1010" i="7"/>
  <c r="U994" i="7"/>
  <c r="O984" i="7"/>
  <c r="X1013" i="7"/>
  <c r="Q952" i="7"/>
  <c r="V976" i="7"/>
  <c r="X1059" i="7"/>
  <c r="Q1041" i="7"/>
  <c r="X969" i="7"/>
  <c r="Q1012" i="7"/>
  <c r="P923" i="7"/>
  <c r="U1037" i="7"/>
  <c r="P1028" i="7"/>
  <c r="U962" i="7"/>
  <c r="X939" i="7"/>
  <c r="Q1057" i="7"/>
  <c r="R1057" i="7"/>
  <c r="U1054" i="7"/>
  <c r="V931" i="7"/>
  <c r="S950" i="7"/>
  <c r="S1056" i="7"/>
  <c r="P968" i="7"/>
  <c r="T1038" i="7"/>
  <c r="R1011" i="7"/>
  <c r="T1055" i="7"/>
  <c r="Q921" i="7"/>
  <c r="W984" i="7"/>
  <c r="W1013" i="7"/>
  <c r="O1044" i="7"/>
  <c r="V1036" i="7"/>
  <c r="S979" i="7"/>
  <c r="X924" i="7"/>
  <c r="R920" i="7"/>
  <c r="U948" i="7"/>
  <c r="T1009" i="7"/>
  <c r="W924" i="7"/>
  <c r="V1053" i="7"/>
  <c r="V916" i="7"/>
  <c r="Q936" i="7"/>
  <c r="R951" i="7"/>
  <c r="P937" i="7"/>
  <c r="V1007" i="7"/>
  <c r="V947" i="7"/>
  <c r="W939" i="7"/>
  <c r="T949" i="7"/>
  <c r="X1028" i="7"/>
  <c r="R997" i="7"/>
  <c r="U1023" i="7"/>
  <c r="T963" i="7"/>
  <c r="P999" i="7"/>
  <c r="Q1027" i="7"/>
  <c r="S996" i="7"/>
  <c r="Q981" i="7"/>
  <c r="S1025" i="7"/>
  <c r="U1008" i="7"/>
  <c r="T933" i="7"/>
  <c r="P846" i="7"/>
  <c r="S771" i="7"/>
  <c r="T827" i="7"/>
  <c r="U782" i="7"/>
  <c r="T872" i="7"/>
  <c r="S801" i="7"/>
  <c r="V810" i="7"/>
  <c r="O848" i="7"/>
  <c r="X863" i="7"/>
  <c r="P831" i="7"/>
  <c r="W817" i="7"/>
  <c r="U871" i="7"/>
  <c r="W803" i="7"/>
  <c r="S859" i="7"/>
  <c r="X908" i="7"/>
  <c r="Q802" i="7"/>
  <c r="U826" i="7"/>
  <c r="T842" i="7"/>
  <c r="R844" i="7"/>
  <c r="X848" i="7"/>
  <c r="Q786" i="7"/>
  <c r="R801" i="7"/>
  <c r="W773" i="7"/>
  <c r="V840" i="7"/>
  <c r="R829" i="7"/>
  <c r="U769" i="7"/>
  <c r="V798" i="7"/>
  <c r="W787" i="7"/>
  <c r="W878" i="7"/>
  <c r="V887" i="7"/>
  <c r="Q772" i="7"/>
  <c r="O787" i="7"/>
  <c r="U811" i="7"/>
  <c r="Q891" i="7"/>
  <c r="P773" i="7"/>
  <c r="T902" i="7"/>
  <c r="T783" i="7"/>
  <c r="W848" i="7"/>
  <c r="W893" i="7"/>
  <c r="U901" i="7"/>
  <c r="Q815" i="7"/>
  <c r="W908" i="7"/>
  <c r="O908" i="7"/>
  <c r="S843" i="7"/>
  <c r="R814" i="7"/>
  <c r="U799" i="7"/>
  <c r="V768" i="7"/>
  <c r="O817" i="7"/>
  <c r="T858" i="7"/>
  <c r="Q905" i="7"/>
  <c r="U841" i="7"/>
  <c r="S873" i="7"/>
  <c r="T889" i="7"/>
  <c r="R860" i="7"/>
  <c r="S903" i="7"/>
  <c r="T800" i="7"/>
  <c r="S813" i="7"/>
  <c r="R771" i="7"/>
  <c r="Q861" i="7"/>
  <c r="V870" i="7"/>
  <c r="W833" i="7"/>
  <c r="Q845" i="7"/>
  <c r="T812" i="7"/>
  <c r="V825" i="7"/>
  <c r="P803" i="7"/>
  <c r="S828" i="7"/>
  <c r="R785" i="7"/>
  <c r="X773" i="7"/>
  <c r="P876" i="7"/>
  <c r="O773" i="7"/>
  <c r="V856" i="7"/>
  <c r="S890" i="7"/>
  <c r="P862" i="7"/>
  <c r="S784" i="7"/>
  <c r="X803" i="7"/>
  <c r="U857" i="7"/>
  <c r="O893" i="7"/>
  <c r="P907" i="7"/>
  <c r="O803" i="7"/>
  <c r="O833" i="7"/>
  <c r="T770" i="7"/>
  <c r="V781" i="7"/>
  <c r="Q830" i="7"/>
  <c r="P786" i="7"/>
  <c r="R891" i="7"/>
  <c r="V900" i="7"/>
  <c r="P893" i="7"/>
  <c r="U888" i="7"/>
  <c r="R904" i="7"/>
  <c r="R874" i="7"/>
  <c r="P816" i="7"/>
  <c r="X833" i="7"/>
  <c r="Q875" i="7"/>
  <c r="X788" i="7"/>
  <c r="X878" i="7"/>
  <c r="W697" i="7"/>
  <c r="W651" i="7"/>
  <c r="V614" i="7"/>
  <c r="W757" i="7"/>
  <c r="P620" i="7"/>
  <c r="V677" i="7"/>
  <c r="T751" i="7"/>
  <c r="V631" i="7"/>
  <c r="P695" i="7"/>
  <c r="S649" i="7"/>
  <c r="P681" i="7"/>
  <c r="T648" i="7"/>
  <c r="Q619" i="7"/>
  <c r="O651" i="7"/>
  <c r="X651" i="7"/>
  <c r="U720" i="7"/>
  <c r="T616" i="7"/>
  <c r="R650" i="7"/>
  <c r="T692" i="7"/>
  <c r="X711" i="7"/>
  <c r="Q740" i="7"/>
  <c r="S634" i="7"/>
  <c r="S709" i="7"/>
  <c r="U678" i="7"/>
  <c r="R618" i="7"/>
  <c r="Q754" i="7"/>
  <c r="S693" i="7"/>
  <c r="V749" i="7"/>
  <c r="S752" i="7"/>
  <c r="Q695" i="7"/>
  <c r="R680" i="7"/>
  <c r="T721" i="7"/>
  <c r="T661" i="7"/>
  <c r="V690" i="7"/>
  <c r="P725" i="7"/>
  <c r="O757" i="7"/>
  <c r="S662" i="7"/>
  <c r="W742" i="7"/>
  <c r="X681" i="7"/>
  <c r="V736" i="7"/>
  <c r="Q681" i="7"/>
  <c r="U615" i="7"/>
  <c r="T738" i="7"/>
  <c r="S722" i="7"/>
  <c r="T708" i="7"/>
  <c r="S617" i="7"/>
  <c r="Q650" i="7"/>
  <c r="W712" i="7"/>
  <c r="T633" i="7"/>
  <c r="V706" i="7"/>
  <c r="U707" i="7"/>
  <c r="U691" i="7"/>
  <c r="R694" i="7"/>
  <c r="U632" i="7"/>
  <c r="O742" i="7"/>
  <c r="T679" i="7"/>
  <c r="R663" i="7"/>
  <c r="Q724" i="7"/>
  <c r="R710" i="7"/>
  <c r="P651" i="7"/>
  <c r="V719" i="7"/>
  <c r="U660" i="7"/>
  <c r="X636" i="7"/>
  <c r="U647" i="7"/>
  <c r="P665" i="7"/>
  <c r="U737" i="7"/>
  <c r="Q635" i="7"/>
  <c r="Q664" i="7"/>
  <c r="R723" i="7"/>
  <c r="O712" i="7"/>
  <c r="S739" i="7"/>
  <c r="R753" i="7"/>
  <c r="O697" i="7"/>
  <c r="R635" i="7"/>
  <c r="U750" i="7"/>
  <c r="X757" i="7"/>
  <c r="P756" i="7"/>
  <c r="S680" i="7"/>
  <c r="Q711" i="7"/>
  <c r="P742" i="7"/>
  <c r="P636" i="7"/>
  <c r="P711" i="7"/>
  <c r="V646" i="7"/>
  <c r="R740" i="7"/>
  <c r="V659" i="7"/>
  <c r="W501" i="7"/>
  <c r="O501" i="7"/>
  <c r="S482" i="7"/>
  <c r="V509" i="7"/>
  <c r="Q559" i="7"/>
  <c r="R559" i="7"/>
  <c r="U556" i="7"/>
  <c r="Q529" i="7"/>
  <c r="T571" i="7"/>
  <c r="R604" i="7"/>
  <c r="V569" i="7"/>
  <c r="T511" i="7"/>
  <c r="X546" i="7"/>
  <c r="O486" i="7"/>
  <c r="P529" i="7"/>
  <c r="V463" i="7"/>
  <c r="R573" i="7"/>
  <c r="O531" i="7"/>
  <c r="Q468" i="7"/>
  <c r="Q588" i="7"/>
  <c r="U510" i="7"/>
  <c r="V524" i="7"/>
  <c r="V600" i="7"/>
  <c r="T602" i="7"/>
  <c r="R545" i="7"/>
  <c r="Q514" i="7"/>
  <c r="P484" i="7"/>
  <c r="O606" i="7"/>
  <c r="Q544" i="7"/>
  <c r="O590" i="7"/>
  <c r="V479" i="7"/>
  <c r="X606" i="7"/>
  <c r="T481" i="7"/>
  <c r="X501" i="7"/>
  <c r="S466" i="7"/>
  <c r="X561" i="7"/>
  <c r="Q484" i="7"/>
  <c r="U464" i="7"/>
  <c r="W545" i="7"/>
  <c r="V555" i="7"/>
  <c r="W576" i="7"/>
  <c r="S512" i="7"/>
  <c r="P501" i="7"/>
  <c r="X516" i="7"/>
  <c r="P514" i="7"/>
  <c r="T557" i="7"/>
  <c r="R498" i="7"/>
  <c r="R483" i="7"/>
  <c r="S586" i="7"/>
  <c r="U601" i="7"/>
  <c r="W516" i="7"/>
  <c r="P546" i="7"/>
  <c r="U570" i="7"/>
  <c r="T542" i="7"/>
  <c r="V494" i="7"/>
  <c r="O516" i="7"/>
  <c r="T465" i="7"/>
  <c r="X531" i="7"/>
  <c r="Q604" i="7"/>
  <c r="W486" i="7"/>
  <c r="P470" i="7"/>
  <c r="S543" i="7"/>
  <c r="T526" i="7"/>
  <c r="S572" i="7"/>
  <c r="P589" i="7"/>
  <c r="V583" i="7"/>
  <c r="R587" i="7"/>
  <c r="Q575" i="7"/>
  <c r="S497" i="7"/>
  <c r="O546" i="7"/>
  <c r="U495" i="7"/>
  <c r="P606" i="7"/>
  <c r="U480" i="7"/>
  <c r="P560" i="7"/>
  <c r="Q499" i="7"/>
  <c r="V540" i="7"/>
  <c r="R528" i="7"/>
  <c r="O561" i="7"/>
  <c r="W606" i="7"/>
  <c r="O576" i="7"/>
  <c r="T585" i="7"/>
  <c r="R467" i="7"/>
  <c r="P574" i="7"/>
  <c r="U525" i="7"/>
  <c r="U541" i="7"/>
  <c r="U584" i="7"/>
  <c r="W561" i="7"/>
  <c r="S558" i="7"/>
  <c r="T496" i="7"/>
  <c r="W531" i="7"/>
  <c r="S527" i="7"/>
  <c r="R513" i="7"/>
  <c r="S603" i="7"/>
  <c r="W320" i="7"/>
  <c r="U345" i="7"/>
  <c r="Q392" i="7"/>
  <c r="P378" i="7"/>
  <c r="U448" i="7"/>
  <c r="T419" i="7"/>
  <c r="P334" i="7"/>
  <c r="T375" i="7"/>
  <c r="O440" i="7"/>
  <c r="S438" i="7"/>
  <c r="T315" i="7"/>
  <c r="U374" i="7"/>
  <c r="U418" i="7"/>
  <c r="R406" i="7"/>
  <c r="P454" i="7"/>
  <c r="X455" i="7"/>
  <c r="W395" i="7"/>
  <c r="V329" i="7"/>
  <c r="S405" i="7"/>
  <c r="S332" i="7"/>
  <c r="S420" i="7"/>
  <c r="X350" i="7"/>
  <c r="X320" i="7"/>
  <c r="P319" i="7"/>
  <c r="O424" i="7"/>
  <c r="R377" i="7"/>
  <c r="R438" i="7"/>
  <c r="V373" i="7"/>
  <c r="V447" i="7"/>
  <c r="R421" i="7"/>
  <c r="T449" i="7"/>
  <c r="Q407" i="7"/>
  <c r="O320" i="7"/>
  <c r="X335" i="7"/>
  <c r="Q335" i="7"/>
  <c r="V344" i="7"/>
  <c r="X395" i="7"/>
  <c r="O410" i="7"/>
  <c r="P425" i="7"/>
  <c r="R391" i="7"/>
  <c r="Q318" i="7"/>
  <c r="U314" i="7"/>
  <c r="V387" i="7"/>
  <c r="U359" i="7"/>
  <c r="U436" i="7"/>
  <c r="V435" i="7"/>
  <c r="V402" i="7"/>
  <c r="O455" i="7"/>
  <c r="S376" i="7"/>
  <c r="S361" i="7"/>
  <c r="P394" i="7"/>
  <c r="V358" i="7"/>
  <c r="T404" i="7"/>
  <c r="O350" i="7"/>
  <c r="P408" i="7"/>
  <c r="T346" i="7"/>
  <c r="W455" i="7"/>
  <c r="T331" i="7"/>
  <c r="S450" i="7"/>
  <c r="U403" i="7"/>
  <c r="Q348" i="7"/>
  <c r="R451" i="7"/>
  <c r="P349" i="7"/>
  <c r="W335" i="7"/>
  <c r="Q452" i="7"/>
  <c r="Q379" i="7"/>
  <c r="R333" i="7"/>
  <c r="W350" i="7"/>
  <c r="S390" i="7"/>
  <c r="S316" i="7"/>
  <c r="T360" i="7"/>
  <c r="P365" i="7"/>
  <c r="W410" i="7"/>
  <c r="X365" i="7"/>
  <c r="Q422" i="7"/>
  <c r="R317" i="7"/>
  <c r="O395" i="7"/>
  <c r="R362" i="7"/>
  <c r="S347" i="7"/>
  <c r="X425" i="7"/>
  <c r="O335" i="7"/>
  <c r="U388" i="7"/>
  <c r="Q363" i="7"/>
  <c r="V417" i="7"/>
  <c r="V313" i="7"/>
  <c r="T437" i="7"/>
  <c r="U330" i="7"/>
  <c r="X410" i="7"/>
  <c r="R349" i="7"/>
  <c r="T389" i="7"/>
  <c r="P440" i="7"/>
  <c r="P167" i="7"/>
  <c r="R241" i="7"/>
  <c r="Q196" i="7"/>
  <c r="U267" i="7"/>
  <c r="S164" i="7"/>
  <c r="R165" i="7"/>
  <c r="Q226" i="7"/>
  <c r="V191" i="7"/>
  <c r="P303" i="7"/>
  <c r="S211" i="7"/>
  <c r="X243" i="7"/>
  <c r="X303" i="7"/>
  <c r="O199" i="7"/>
  <c r="P213" i="7"/>
  <c r="S301" i="7"/>
  <c r="P243" i="7"/>
  <c r="O258" i="7"/>
  <c r="P183" i="7"/>
  <c r="W274" i="7"/>
  <c r="V221" i="7"/>
  <c r="V266" i="7"/>
  <c r="O184" i="7"/>
  <c r="T193" i="7"/>
  <c r="U181" i="7"/>
  <c r="R212" i="7"/>
  <c r="S269" i="7"/>
  <c r="V208" i="7"/>
  <c r="W169" i="7"/>
  <c r="T223" i="7"/>
  <c r="P288" i="7"/>
  <c r="U253" i="7"/>
  <c r="S287" i="7"/>
  <c r="S240" i="7"/>
  <c r="W214" i="7"/>
  <c r="X213" i="7"/>
  <c r="U192" i="7"/>
  <c r="P272" i="7"/>
  <c r="Q212" i="7"/>
  <c r="Q302" i="7"/>
  <c r="R256" i="7"/>
  <c r="T268" i="7"/>
  <c r="U209" i="7"/>
  <c r="T163" i="7"/>
  <c r="Q184" i="7"/>
  <c r="V237" i="7"/>
  <c r="W184" i="7"/>
  <c r="U299" i="7"/>
  <c r="V161" i="7"/>
  <c r="U222" i="7"/>
  <c r="V298" i="7"/>
  <c r="P197" i="7"/>
  <c r="R287" i="7"/>
  <c r="W304" i="7"/>
  <c r="T300" i="7"/>
  <c r="R225" i="7"/>
  <c r="T254" i="7"/>
  <c r="P257" i="7"/>
  <c r="Q271" i="7"/>
  <c r="V180" i="7"/>
  <c r="T183" i="7"/>
  <c r="W229" i="7"/>
  <c r="S182" i="7"/>
  <c r="P227" i="7"/>
  <c r="X184" i="7"/>
  <c r="O304" i="7"/>
  <c r="R195" i="7"/>
  <c r="X259" i="7"/>
  <c r="R270" i="7"/>
  <c r="U238" i="7"/>
  <c r="O229" i="7"/>
  <c r="Q243" i="7"/>
  <c r="T210" i="7"/>
  <c r="U285" i="7"/>
  <c r="O214" i="7"/>
  <c r="T239" i="7"/>
  <c r="W199" i="7"/>
  <c r="Q288" i="7"/>
  <c r="S224" i="7"/>
  <c r="U162" i="7"/>
  <c r="Q166" i="7"/>
  <c r="V284" i="7"/>
  <c r="R302" i="7"/>
  <c r="Q257" i="7"/>
  <c r="V252" i="7"/>
  <c r="S194" i="7"/>
  <c r="T286" i="7"/>
  <c r="S255" i="7"/>
  <c r="T147" i="7"/>
  <c r="Q150" i="7"/>
  <c r="U146" i="7"/>
  <c r="W153" i="7"/>
  <c r="S148" i="7"/>
  <c r="O153" i="7"/>
  <c r="R149" i="7"/>
  <c r="V145" i="7"/>
  <c r="P152" i="7"/>
  <c r="X153" i="7"/>
  <c r="T132" i="7"/>
  <c r="Q135" i="7"/>
  <c r="U131" i="7"/>
  <c r="W138" i="7"/>
  <c r="S133" i="7"/>
  <c r="O138" i="7"/>
  <c r="R134" i="7"/>
  <c r="V130" i="7"/>
  <c r="P137" i="7"/>
  <c r="X138" i="7"/>
  <c r="T117" i="7"/>
  <c r="Q120" i="7"/>
  <c r="U116" i="7"/>
  <c r="W123" i="7"/>
  <c r="S118" i="7"/>
  <c r="O123" i="7"/>
  <c r="R119" i="7"/>
  <c r="V115" i="7"/>
  <c r="P122" i="7"/>
  <c r="X123" i="7"/>
  <c r="P106" i="7"/>
  <c r="R104" i="7"/>
  <c r="U101" i="7"/>
  <c r="S103" i="7"/>
  <c r="T102" i="7"/>
  <c r="Q105" i="7"/>
  <c r="V100" i="7"/>
  <c r="X108" i="7"/>
  <c r="V85" i="7"/>
  <c r="S88" i="7"/>
  <c r="O93" i="7"/>
  <c r="P92" i="7"/>
  <c r="R89" i="7"/>
  <c r="T87" i="7"/>
  <c r="Q90" i="7"/>
  <c r="U86" i="7"/>
  <c r="W93" i="7"/>
  <c r="X93" i="7"/>
  <c r="T72" i="7"/>
  <c r="Q75" i="7"/>
  <c r="U71" i="7"/>
  <c r="W78" i="7"/>
  <c r="S73" i="7"/>
  <c r="O78" i="7"/>
  <c r="R74" i="7"/>
  <c r="V70" i="7"/>
  <c r="P77" i="7"/>
  <c r="X78" i="7"/>
  <c r="U56" i="7"/>
  <c r="W63" i="7"/>
  <c r="S58" i="7"/>
  <c r="O63" i="7"/>
  <c r="R59" i="7"/>
  <c r="T57" i="7"/>
  <c r="Q60" i="7"/>
  <c r="V55" i="7"/>
  <c r="P62" i="7"/>
  <c r="X63" i="7"/>
  <c r="V41" i="7"/>
  <c r="Q46" i="7"/>
  <c r="O48" i="7"/>
  <c r="W48" i="7"/>
  <c r="X48" i="7"/>
  <c r="R45" i="7"/>
  <c r="U42" i="7"/>
  <c r="P48" i="7"/>
  <c r="S44" i="7"/>
  <c r="T43" i="7"/>
  <c r="R31" i="7"/>
  <c r="Q32" i="7"/>
  <c r="P33" i="7"/>
  <c r="T30" i="7"/>
  <c r="X33" i="7"/>
  <c r="V28" i="7"/>
  <c r="U29" i="7"/>
  <c r="O33" i="7"/>
  <c r="W33" i="7"/>
  <c r="S31" i="7"/>
  <c r="BR1628" i="3"/>
  <c r="CL1399" i="3"/>
  <c r="BV1170" i="3"/>
  <c r="BN941" i="3"/>
  <c r="BV238" i="3"/>
  <c r="CT941" i="3"/>
  <c r="BV943" i="3"/>
  <c r="U135" i="2"/>
  <c r="BN483" i="3"/>
  <c r="BV240" i="3"/>
  <c r="BV239" i="3"/>
  <c r="BV237" i="3"/>
  <c r="CD712" i="3"/>
  <c r="BR714" i="3"/>
  <c r="CL241" i="3"/>
  <c r="CL240" i="3"/>
  <c r="CL236" i="3"/>
  <c r="CD238" i="3"/>
  <c r="CX1399" i="3"/>
  <c r="BW1401" i="3"/>
  <c r="BV941" i="3"/>
  <c r="BV248" i="3"/>
  <c r="BR240" i="3"/>
  <c r="CD244" i="3"/>
  <c r="BZ237" i="3"/>
  <c r="BV245" i="3"/>
  <c r="CP238" i="3"/>
  <c r="CL245" i="3"/>
  <c r="BZ235" i="3"/>
  <c r="CD253" i="3"/>
  <c r="CD248" i="3"/>
  <c r="CH243" i="3"/>
  <c r="CP240" i="3"/>
  <c r="CL244" i="3"/>
  <c r="BZ242" i="3"/>
  <c r="CP239" i="3"/>
  <c r="BZ243" i="3"/>
  <c r="CP242" i="3"/>
  <c r="CT253" i="3"/>
  <c r="BR11" i="3"/>
  <c r="AW1634" i="3"/>
  <c r="AY1644" i="3"/>
  <c r="AW1630" i="3"/>
  <c r="AY1640" i="3"/>
  <c r="BZ1628" i="3"/>
  <c r="BQ1630" i="3"/>
  <c r="AW1633" i="3"/>
  <c r="AW1632" i="3"/>
  <c r="AY1642" i="3"/>
  <c r="AW1403" i="3"/>
  <c r="AY1413" i="3"/>
  <c r="AW1404" i="3"/>
  <c r="AW1401" i="3"/>
  <c r="AY1411" i="3"/>
  <c r="AW1405" i="3"/>
  <c r="AY1415" i="3"/>
  <c r="AW1172" i="3"/>
  <c r="AY1182" i="3"/>
  <c r="AW1175" i="3"/>
  <c r="AY1185" i="3"/>
  <c r="AW1176" i="3"/>
  <c r="AY1186" i="3"/>
  <c r="AW1174" i="3"/>
  <c r="AY1184" i="3"/>
  <c r="AW946" i="3"/>
  <c r="AY956" i="3"/>
  <c r="AW943" i="3"/>
  <c r="AY953" i="3"/>
  <c r="AW945" i="3"/>
  <c r="AY955" i="3"/>
  <c r="AW947" i="3"/>
  <c r="AY957" i="3"/>
  <c r="BN712" i="3"/>
  <c r="CT712" i="3"/>
  <c r="BV714" i="3"/>
  <c r="U108" i="2"/>
  <c r="AW717" i="3"/>
  <c r="AY727" i="3"/>
  <c r="AW718" i="3"/>
  <c r="AY728" i="3"/>
  <c r="AW716" i="3"/>
  <c r="AY726" i="3"/>
  <c r="CX284" i="3"/>
  <c r="CX10" i="3"/>
  <c r="CX282" i="3"/>
  <c r="CX8" i="3"/>
  <c r="CX298" i="3"/>
  <c r="CX24" i="3"/>
  <c r="CX295" i="3"/>
  <c r="CX21" i="3"/>
  <c r="BV11" i="3"/>
  <c r="CP11" i="3"/>
  <c r="CL7" i="3"/>
  <c r="CP9" i="3"/>
  <c r="BV8" i="3"/>
  <c r="CL13" i="3"/>
  <c r="CL14" i="3"/>
  <c r="CT8" i="3"/>
  <c r="BZ8" i="3"/>
  <c r="CX289" i="3"/>
  <c r="CX15" i="3"/>
  <c r="CX296" i="3"/>
  <c r="CX22" i="3"/>
  <c r="CX290" i="3"/>
  <c r="CX16" i="3"/>
  <c r="BZ6" i="3"/>
  <c r="CX286" i="3"/>
  <c r="CX12" i="3"/>
  <c r="CX292" i="3"/>
  <c r="CX18" i="3"/>
  <c r="CP10" i="3"/>
  <c r="CD11" i="3"/>
  <c r="BZ13" i="3"/>
  <c r="CL11" i="3"/>
  <c r="CT11" i="3"/>
  <c r="CH14" i="3"/>
  <c r="BV10" i="3"/>
  <c r="BZ14" i="3"/>
  <c r="CX280" i="3"/>
  <c r="CX6" i="3"/>
  <c r="CX279" i="3"/>
  <c r="CX5" i="3"/>
  <c r="CX297" i="3"/>
  <c r="CX23" i="3"/>
  <c r="CX294" i="3"/>
  <c r="CX20" i="3"/>
  <c r="CP13" i="3"/>
  <c r="CL12" i="3"/>
  <c r="CD9" i="3"/>
  <c r="CL16" i="3"/>
  <c r="CP17" i="3"/>
  <c r="CD15" i="3"/>
  <c r="CH15" i="3"/>
  <c r="CD19" i="3"/>
  <c r="BV19" i="3"/>
  <c r="CL15" i="3"/>
  <c r="BZ16" i="3"/>
  <c r="CP22" i="3"/>
  <c r="BZ22" i="3"/>
  <c r="CT24" i="3"/>
  <c r="BV16" i="3"/>
  <c r="CD24" i="3"/>
  <c r="BZ15" i="3"/>
  <c r="CH24" i="3"/>
  <c r="CP19" i="3"/>
  <c r="CH23" i="3"/>
  <c r="BN279" i="3"/>
  <c r="BP1401" i="3"/>
  <c r="I189" i="2"/>
  <c r="BS1401" i="3"/>
  <c r="BQ1172" i="3"/>
  <c r="BN943" i="3"/>
  <c r="E135" i="2"/>
  <c r="BW943" i="3"/>
  <c r="W135" i="2"/>
  <c r="BW714" i="3"/>
  <c r="W108" i="2"/>
  <c r="BW485" i="3"/>
  <c r="W81" i="2"/>
  <c r="BR485" i="3"/>
  <c r="M81" i="2"/>
  <c r="BN1401" i="3"/>
  <c r="BT485" i="3"/>
  <c r="BU1401" i="3"/>
  <c r="S189" i="2"/>
  <c r="BQ943" i="3"/>
  <c r="K135" i="2"/>
  <c r="BU714" i="3"/>
  <c r="S108" i="2"/>
  <c r="BP485" i="3"/>
  <c r="I81" i="2"/>
  <c r="BQ1401" i="3"/>
  <c r="K189" i="2"/>
  <c r="BV485" i="3"/>
  <c r="BT1401" i="3"/>
  <c r="Q189" i="2"/>
  <c r="BS714" i="3"/>
  <c r="O108" i="2"/>
  <c r="BR1401" i="3"/>
  <c r="M189" i="2"/>
  <c r="BW1172" i="3"/>
  <c r="W162" i="2"/>
  <c r="BR1630" i="3"/>
  <c r="BP1630" i="3"/>
  <c r="BO1401" i="3"/>
  <c r="G189" i="2"/>
  <c r="BW1630" i="3"/>
  <c r="BV1401" i="3"/>
  <c r="U189" i="2"/>
  <c r="BQ485" i="3"/>
  <c r="K81" i="2"/>
  <c r="BS943" i="3"/>
  <c r="O135" i="2"/>
  <c r="BR943" i="3"/>
  <c r="M135" i="2"/>
  <c r="BS1630" i="3"/>
  <c r="O216" i="2"/>
  <c r="BO943" i="3"/>
  <c r="G135" i="2"/>
  <c r="BR1172" i="3"/>
  <c r="AW1631" i="3"/>
  <c r="AW1402" i="3"/>
  <c r="AW1173" i="3"/>
  <c r="AW944" i="3"/>
  <c r="AW715" i="3"/>
  <c r="AW486" i="3"/>
  <c r="AW257" i="3"/>
  <c r="I115" i="5"/>
  <c r="AW43" i="3"/>
  <c r="AW70" i="3"/>
  <c r="AW61" i="3"/>
  <c r="AW52" i="3"/>
  <c r="AW79" i="3"/>
  <c r="AW88" i="3"/>
  <c r="BB42" i="3"/>
  <c r="G29" i="5"/>
  <c r="G83" i="5"/>
  <c r="G137" i="5"/>
  <c r="G191" i="5"/>
  <c r="G245" i="5"/>
  <c r="G299" i="5"/>
  <c r="G353" i="5"/>
  <c r="BD42" i="3"/>
  <c r="I29" i="5"/>
  <c r="I83" i="5"/>
  <c r="I137" i="5"/>
  <c r="I191" i="5"/>
  <c r="I245" i="5"/>
  <c r="I299" i="5"/>
  <c r="I353" i="5"/>
  <c r="AZ42" i="3"/>
  <c r="E29" i="5"/>
  <c r="BE42" i="3"/>
  <c r="J29" i="5"/>
  <c r="AY42" i="3"/>
  <c r="D29" i="5"/>
  <c r="BA42" i="3"/>
  <c r="F29" i="5"/>
  <c r="BF42" i="3"/>
  <c r="K29" i="5"/>
  <c r="K83" i="5"/>
  <c r="K137" i="5"/>
  <c r="K191" i="5"/>
  <c r="K245" i="5"/>
  <c r="K299" i="5"/>
  <c r="K353" i="5"/>
  <c r="BC42" i="3"/>
  <c r="H29" i="5"/>
  <c r="BH42" i="3"/>
  <c r="M29" i="5"/>
  <c r="BG42" i="3"/>
  <c r="L29" i="5"/>
  <c r="BE39" i="3"/>
  <c r="J26" i="5"/>
  <c r="BH39" i="3"/>
  <c r="M26" i="5"/>
  <c r="BB39" i="3"/>
  <c r="G26" i="5"/>
  <c r="AY39" i="3"/>
  <c r="D26" i="5"/>
  <c r="BF39" i="3"/>
  <c r="K26" i="5"/>
  <c r="K80" i="5"/>
  <c r="K134" i="5"/>
  <c r="K188" i="5"/>
  <c r="K242" i="5"/>
  <c r="K296" i="5"/>
  <c r="BG39" i="3"/>
  <c r="L26" i="5"/>
  <c r="BD39" i="3"/>
  <c r="I26" i="5"/>
  <c r="I80" i="5"/>
  <c r="AZ39" i="3"/>
  <c r="E26" i="5"/>
  <c r="BC39" i="3"/>
  <c r="H26" i="5"/>
  <c r="BA39" i="3"/>
  <c r="F26" i="5"/>
  <c r="BH43" i="3"/>
  <c r="M30" i="5"/>
  <c r="AZ43" i="3"/>
  <c r="E30" i="5"/>
  <c r="BA43" i="3"/>
  <c r="F30" i="5"/>
  <c r="BF43" i="3"/>
  <c r="K30" i="5"/>
  <c r="K84" i="5"/>
  <c r="K138" i="5"/>
  <c r="K192" i="5"/>
  <c r="K246" i="5"/>
  <c r="K300" i="5"/>
  <c r="K354" i="5"/>
  <c r="BB43" i="3"/>
  <c r="G30" i="5"/>
  <c r="BG43" i="3"/>
  <c r="L30" i="5"/>
  <c r="AY43" i="3"/>
  <c r="D30" i="5"/>
  <c r="BE43" i="3"/>
  <c r="J30" i="5"/>
  <c r="BD43" i="3"/>
  <c r="I30" i="5"/>
  <c r="I84" i="5"/>
  <c r="I138" i="5"/>
  <c r="I192" i="5"/>
  <c r="I246" i="5"/>
  <c r="I300" i="5"/>
  <c r="I354" i="5"/>
  <c r="I408" i="5"/>
  <c r="BC43" i="3"/>
  <c r="H30" i="5"/>
  <c r="BC40" i="3"/>
  <c r="H27" i="5"/>
  <c r="BB40" i="3"/>
  <c r="G27" i="5"/>
  <c r="G81" i="5"/>
  <c r="G135" i="5"/>
  <c r="G189" i="5"/>
  <c r="G243" i="5"/>
  <c r="G297" i="5"/>
  <c r="AZ40" i="3"/>
  <c r="E27" i="5"/>
  <c r="AY40" i="3"/>
  <c r="D27" i="5"/>
  <c r="BE40" i="3"/>
  <c r="J27" i="5"/>
  <c r="BD40" i="3"/>
  <c r="I27" i="5"/>
  <c r="I81" i="5"/>
  <c r="BF40" i="3"/>
  <c r="K27" i="5"/>
  <c r="K81" i="5"/>
  <c r="K135" i="5"/>
  <c r="K189" i="5"/>
  <c r="K243" i="5"/>
  <c r="K297" i="5"/>
  <c r="BA40" i="3"/>
  <c r="F27" i="5"/>
  <c r="BG40" i="3"/>
  <c r="L27" i="5"/>
  <c r="AZ46" i="3"/>
  <c r="E33" i="5"/>
  <c r="BF46" i="3"/>
  <c r="K33" i="5"/>
  <c r="AY46" i="3"/>
  <c r="D33" i="5"/>
  <c r="BA46" i="3"/>
  <c r="F33" i="5"/>
  <c r="BG46" i="3"/>
  <c r="L33" i="5"/>
  <c r="BE46" i="3"/>
  <c r="J33" i="5"/>
  <c r="BD46" i="3"/>
  <c r="I33" i="5"/>
  <c r="I87" i="5"/>
  <c r="I141" i="5"/>
  <c r="I195" i="5"/>
  <c r="I249" i="5"/>
  <c r="I303" i="5"/>
  <c r="I357" i="5"/>
  <c r="I411" i="5"/>
  <c r="BC46" i="3"/>
  <c r="H33" i="5"/>
  <c r="BB46" i="3"/>
  <c r="G33" i="5"/>
  <c r="G87" i="5"/>
  <c r="G141" i="5"/>
  <c r="G195" i="5"/>
  <c r="G249" i="5"/>
  <c r="G303" i="5"/>
  <c r="G357" i="5"/>
  <c r="G411" i="5"/>
  <c r="AZ38" i="3"/>
  <c r="E25" i="5"/>
  <c r="BG38" i="3"/>
  <c r="L25" i="5"/>
  <c r="BF38" i="3"/>
  <c r="K25" i="5"/>
  <c r="BD38" i="3"/>
  <c r="I25" i="5"/>
  <c r="I79" i="5"/>
  <c r="AY38" i="3"/>
  <c r="D25" i="5"/>
  <c r="BA38" i="3"/>
  <c r="F25" i="5"/>
  <c r="BC38" i="3"/>
  <c r="H25" i="5"/>
  <c r="BE38" i="3"/>
  <c r="J25" i="5"/>
  <c r="BH38" i="3"/>
  <c r="M25" i="5"/>
  <c r="BB38" i="3"/>
  <c r="G25" i="5"/>
  <c r="G79" i="5"/>
  <c r="AZ41" i="3"/>
  <c r="E28" i="5"/>
  <c r="BC41" i="3"/>
  <c r="H28" i="5"/>
  <c r="BG41" i="3"/>
  <c r="L28" i="5"/>
  <c r="AY41" i="3"/>
  <c r="D28" i="5"/>
  <c r="BB41" i="3"/>
  <c r="G28" i="5"/>
  <c r="G82" i="5"/>
  <c r="G136" i="5"/>
  <c r="G190" i="5"/>
  <c r="G244" i="5"/>
  <c r="G298" i="5"/>
  <c r="G352" i="5"/>
  <c r="G406" i="5"/>
  <c r="BE41" i="3"/>
  <c r="J28" i="5"/>
  <c r="BA41" i="3"/>
  <c r="F28" i="5"/>
  <c r="BD41" i="3"/>
  <c r="I28" i="5"/>
  <c r="I82" i="5"/>
  <c r="I136" i="5"/>
  <c r="I190" i="5"/>
  <c r="I244" i="5"/>
  <c r="I298" i="5"/>
  <c r="I352" i="5"/>
  <c r="BH41" i="3"/>
  <c r="M28" i="5"/>
  <c r="BH45" i="3"/>
  <c r="M32" i="5"/>
  <c r="BG45" i="3"/>
  <c r="L32" i="5"/>
  <c r="BB45" i="3"/>
  <c r="G32" i="5"/>
  <c r="G86" i="5"/>
  <c r="G140" i="5"/>
  <c r="G194" i="5"/>
  <c r="G248" i="5"/>
  <c r="G302" i="5"/>
  <c r="G356" i="5"/>
  <c r="AZ45" i="3"/>
  <c r="E32" i="5"/>
  <c r="BC45" i="3"/>
  <c r="H32" i="5"/>
  <c r="BF45" i="3"/>
  <c r="K32" i="5"/>
  <c r="K86" i="5"/>
  <c r="K140" i="5"/>
  <c r="K194" i="5"/>
  <c r="K248" i="5"/>
  <c r="K302" i="5"/>
  <c r="K356" i="5"/>
  <c r="K410" i="5"/>
  <c r="BE45" i="3"/>
  <c r="J32" i="5"/>
  <c r="BD45" i="3"/>
  <c r="I32" i="5"/>
  <c r="I86" i="5"/>
  <c r="I140" i="5"/>
  <c r="I194" i="5"/>
  <c r="I248" i="5"/>
  <c r="I302" i="5"/>
  <c r="I356" i="5"/>
  <c r="I410" i="5"/>
  <c r="AY45" i="3"/>
  <c r="D32" i="5"/>
  <c r="BA45" i="3"/>
  <c r="F32" i="5"/>
  <c r="AW117" i="3"/>
  <c r="BH37" i="3"/>
  <c r="M24" i="5"/>
  <c r="BB37" i="3"/>
  <c r="G24" i="5"/>
  <c r="G78" i="5"/>
  <c r="BE37" i="3"/>
  <c r="J24" i="5"/>
  <c r="AY37" i="3"/>
  <c r="D24" i="5"/>
  <c r="BA37" i="3"/>
  <c r="F24" i="5"/>
  <c r="BF37" i="3"/>
  <c r="K24" i="5"/>
  <c r="K78" i="5"/>
  <c r="K132" i="5"/>
  <c r="K186" i="5"/>
  <c r="K240" i="5"/>
  <c r="AZ37" i="3"/>
  <c r="E24" i="5"/>
  <c r="BG37" i="3"/>
  <c r="L24" i="5"/>
  <c r="BC37" i="3"/>
  <c r="H24" i="5"/>
  <c r="BD37" i="3"/>
  <c r="I24" i="5"/>
  <c r="I78" i="5"/>
  <c r="I132" i="5"/>
  <c r="I186" i="5"/>
  <c r="I240" i="5"/>
  <c r="BC44" i="3"/>
  <c r="H31" i="5"/>
  <c r="BE44" i="3"/>
  <c r="J31" i="5"/>
  <c r="BH44" i="3"/>
  <c r="M31" i="5"/>
  <c r="BG44" i="3"/>
  <c r="L31" i="5"/>
  <c r="BF44" i="3"/>
  <c r="K31" i="5"/>
  <c r="K85" i="5"/>
  <c r="K139" i="5"/>
  <c r="K193" i="5"/>
  <c r="K247" i="5"/>
  <c r="K301" i="5"/>
  <c r="K355" i="5"/>
  <c r="BD44" i="3"/>
  <c r="I31" i="5"/>
  <c r="I85" i="5"/>
  <c r="I139" i="5"/>
  <c r="I193" i="5"/>
  <c r="I247" i="5"/>
  <c r="I301" i="5"/>
  <c r="I355" i="5"/>
  <c r="I409" i="5"/>
  <c r="BA44" i="3"/>
  <c r="F31" i="5"/>
  <c r="AY44" i="3"/>
  <c r="D31" i="5"/>
  <c r="BB44" i="3"/>
  <c r="G31" i="5"/>
  <c r="G85" i="5"/>
  <c r="G139" i="5"/>
  <c r="G193" i="5"/>
  <c r="G247" i="5"/>
  <c r="G301" i="5"/>
  <c r="G355" i="5"/>
  <c r="G409" i="5"/>
  <c r="AZ44" i="3"/>
  <c r="E31" i="5"/>
  <c r="AW67" i="3"/>
  <c r="BH32" i="3"/>
  <c r="M19" i="5"/>
  <c r="AZ32" i="3"/>
  <c r="E19" i="5"/>
  <c r="BA32" i="3"/>
  <c r="F19" i="5"/>
  <c r="BB32" i="3"/>
  <c r="G19" i="5"/>
  <c r="BE32" i="3"/>
  <c r="J19" i="5"/>
  <c r="BD32" i="3"/>
  <c r="I19" i="5"/>
  <c r="BC32" i="3"/>
  <c r="H19" i="5"/>
  <c r="BG32" i="3"/>
  <c r="L19" i="5"/>
  <c r="BF32" i="3"/>
  <c r="K19" i="5"/>
  <c r="AW97" i="3"/>
  <c r="BE29" i="3"/>
  <c r="J16" i="5"/>
  <c r="BH29" i="3"/>
  <c r="M16" i="5"/>
  <c r="BF29" i="3"/>
  <c r="K16" i="5"/>
  <c r="BG29" i="3"/>
  <c r="L16" i="5"/>
  <c r="AZ29" i="3"/>
  <c r="E16" i="5"/>
  <c r="BC29" i="3"/>
  <c r="H16" i="5"/>
  <c r="BA29" i="3"/>
  <c r="F16" i="5"/>
  <c r="BD29" i="3"/>
  <c r="I16" i="5"/>
  <c r="BB29" i="3"/>
  <c r="G16" i="5"/>
  <c r="AW57" i="3"/>
  <c r="BA33" i="3"/>
  <c r="F20" i="5"/>
  <c r="BG33" i="3"/>
  <c r="L20" i="5"/>
  <c r="L74" i="5"/>
  <c r="L128" i="5"/>
  <c r="BF33" i="3"/>
  <c r="K20" i="5"/>
  <c r="BD33" i="3"/>
  <c r="I20" i="5"/>
  <c r="AZ33" i="3"/>
  <c r="E20" i="5"/>
  <c r="BB33" i="3"/>
  <c r="G20" i="5"/>
  <c r="BE33" i="3"/>
  <c r="J20" i="5"/>
  <c r="BC33" i="3"/>
  <c r="H20" i="5"/>
  <c r="H74" i="5"/>
  <c r="H128" i="5"/>
  <c r="H182" i="5"/>
  <c r="H236" i="5"/>
  <c r="H290" i="5"/>
  <c r="H344" i="5"/>
  <c r="H398" i="5"/>
  <c r="BH33" i="3"/>
  <c r="M20" i="5"/>
  <c r="AW87" i="3"/>
  <c r="BG30" i="3"/>
  <c r="L17" i="5"/>
  <c r="BH30" i="3"/>
  <c r="M17" i="5"/>
  <c r="BC30" i="3"/>
  <c r="H17" i="5"/>
  <c r="BB30" i="3"/>
  <c r="G17" i="5"/>
  <c r="BD30" i="3"/>
  <c r="I17" i="5"/>
  <c r="BA30" i="3"/>
  <c r="F17" i="5"/>
  <c r="BF30" i="3"/>
  <c r="K17" i="5"/>
  <c r="BE30" i="3"/>
  <c r="J17" i="5"/>
  <c r="AZ30" i="3"/>
  <c r="E17" i="5"/>
  <c r="BD36" i="3"/>
  <c r="I23" i="5"/>
  <c r="BA36" i="3"/>
  <c r="F23" i="5"/>
  <c r="BH36" i="3"/>
  <c r="M23" i="5"/>
  <c r="BF36" i="3"/>
  <c r="K23" i="5"/>
  <c r="AZ36" i="3"/>
  <c r="E23" i="5"/>
  <c r="BE36" i="3"/>
  <c r="J23" i="5"/>
  <c r="J77" i="5"/>
  <c r="J131" i="5"/>
  <c r="J185" i="5"/>
  <c r="BG36" i="3"/>
  <c r="L23" i="5"/>
  <c r="L77" i="5"/>
  <c r="L131" i="5"/>
  <c r="L185" i="5"/>
  <c r="BB36" i="3"/>
  <c r="G23" i="5"/>
  <c r="AW107" i="3"/>
  <c r="BC28" i="3"/>
  <c r="H15" i="5"/>
  <c r="BB28" i="3"/>
  <c r="G15" i="5"/>
  <c r="BE28" i="3"/>
  <c r="J15" i="5"/>
  <c r="BH28" i="3"/>
  <c r="M15" i="5"/>
  <c r="BG28" i="3"/>
  <c r="L15" i="5"/>
  <c r="AZ28" i="3"/>
  <c r="E15" i="5"/>
  <c r="BF28" i="3"/>
  <c r="K15" i="5"/>
  <c r="BD28" i="3"/>
  <c r="I15" i="5"/>
  <c r="BA28" i="3"/>
  <c r="F15" i="5"/>
  <c r="AW77" i="3"/>
  <c r="BD31" i="3"/>
  <c r="I18" i="5"/>
  <c r="BC31" i="3"/>
  <c r="H18" i="5"/>
  <c r="AZ31" i="3"/>
  <c r="E18" i="5"/>
  <c r="BA31" i="3"/>
  <c r="F18" i="5"/>
  <c r="BB31" i="3"/>
  <c r="G18" i="5"/>
  <c r="BG31" i="3"/>
  <c r="L18" i="5"/>
  <c r="L72" i="5"/>
  <c r="BE31" i="3"/>
  <c r="J18" i="5"/>
  <c r="BH31" i="3"/>
  <c r="M18" i="5"/>
  <c r="BF31" i="3"/>
  <c r="K18" i="5"/>
  <c r="AW37" i="3"/>
  <c r="BF35" i="3"/>
  <c r="K22" i="5"/>
  <c r="BB35" i="3"/>
  <c r="G22" i="5"/>
  <c r="BC35" i="3"/>
  <c r="H22" i="5"/>
  <c r="H76" i="5"/>
  <c r="H130" i="5"/>
  <c r="H184" i="5"/>
  <c r="H238" i="5"/>
  <c r="H292" i="5"/>
  <c r="H346" i="5"/>
  <c r="H400" i="5"/>
  <c r="BG35" i="3"/>
  <c r="L22" i="5"/>
  <c r="L76" i="5"/>
  <c r="L130" i="5"/>
  <c r="L184" i="5"/>
  <c r="BE35" i="3"/>
  <c r="J22" i="5"/>
  <c r="J76" i="5"/>
  <c r="J130" i="5"/>
  <c r="J184" i="5"/>
  <c r="BD35" i="3"/>
  <c r="I22" i="5"/>
  <c r="AZ35" i="3"/>
  <c r="E22" i="5"/>
  <c r="BA35" i="3"/>
  <c r="F22" i="5"/>
  <c r="BH35" i="3"/>
  <c r="M22" i="5"/>
  <c r="AW47" i="3"/>
  <c r="BA34" i="3"/>
  <c r="F21" i="5"/>
  <c r="BC34" i="3"/>
  <c r="H21" i="5"/>
  <c r="H75" i="5"/>
  <c r="H129" i="5"/>
  <c r="BF34" i="3"/>
  <c r="K21" i="5"/>
  <c r="BB34" i="3"/>
  <c r="G21" i="5"/>
  <c r="AZ34" i="3"/>
  <c r="E21" i="5"/>
  <c r="BE34" i="3"/>
  <c r="J21" i="5"/>
  <c r="BH34" i="3"/>
  <c r="M21" i="5"/>
  <c r="BG34" i="3"/>
  <c r="L21" i="5"/>
  <c r="L75" i="5"/>
  <c r="L129" i="5"/>
  <c r="BD34" i="3"/>
  <c r="I21" i="5"/>
  <c r="AW27" i="3"/>
  <c r="AY36" i="3"/>
  <c r="D23" i="5"/>
  <c r="AW96" i="3"/>
  <c r="AY29" i="3"/>
  <c r="D16" i="5"/>
  <c r="AW86" i="3"/>
  <c r="AY30" i="3"/>
  <c r="D17" i="5"/>
  <c r="AW76" i="3"/>
  <c r="AY31" i="3"/>
  <c r="D18" i="5"/>
  <c r="AW105" i="3"/>
  <c r="AW66" i="3"/>
  <c r="AY32" i="3"/>
  <c r="D19" i="5"/>
  <c r="AW56" i="3"/>
  <c r="AY33" i="3"/>
  <c r="D20" i="5"/>
  <c r="BH46" i="3"/>
  <c r="M33" i="5"/>
  <c r="AY34" i="3"/>
  <c r="D21" i="5"/>
  <c r="AW36" i="3"/>
  <c r="AY35" i="3"/>
  <c r="D22" i="5"/>
  <c r="I385" i="5"/>
  <c r="J331" i="5"/>
  <c r="E331" i="5"/>
  <c r="K277" i="5"/>
  <c r="I277" i="5"/>
  <c r="E277" i="5"/>
  <c r="K223" i="5"/>
  <c r="M223" i="5"/>
  <c r="H223" i="5"/>
  <c r="G169" i="5"/>
  <c r="E169" i="5"/>
  <c r="K169" i="5"/>
  <c r="E115" i="5"/>
  <c r="K115" i="5"/>
  <c r="BE27" i="3"/>
  <c r="J14" i="5"/>
  <c r="BN25" i="3"/>
  <c r="BN27" i="3"/>
  <c r="E27" i="2"/>
  <c r="D28" i="2"/>
  <c r="BD27" i="3"/>
  <c r="I14" i="5"/>
  <c r="BR25" i="3"/>
  <c r="BO27" i="3"/>
  <c r="G27" i="2"/>
  <c r="F28" i="2"/>
  <c r="BC27" i="3"/>
  <c r="H14" i="5"/>
  <c r="BF27" i="3"/>
  <c r="K14" i="5"/>
  <c r="BV25" i="3"/>
  <c r="BP27" i="3"/>
  <c r="I27" i="2"/>
  <c r="H28" i="2"/>
  <c r="BZ25" i="3"/>
  <c r="BQ27" i="3"/>
  <c r="K27" i="2"/>
  <c r="J28" i="2"/>
  <c r="AW49" i="3"/>
  <c r="CT25" i="3"/>
  <c r="BV27" i="3"/>
  <c r="U27" i="2"/>
  <c r="T28" i="2"/>
  <c r="BG27" i="3"/>
  <c r="L14" i="5"/>
  <c r="BA27" i="3"/>
  <c r="F14" i="5"/>
  <c r="BB27" i="3"/>
  <c r="G14" i="5"/>
  <c r="BH27" i="3"/>
  <c r="M14" i="5"/>
  <c r="AW64" i="3"/>
  <c r="H77" i="5"/>
  <c r="H131" i="5"/>
  <c r="AW113" i="3"/>
  <c r="AZ27" i="3"/>
  <c r="E14" i="5"/>
  <c r="AY27" i="3"/>
  <c r="D14" i="5"/>
  <c r="K82" i="5"/>
  <c r="K136" i="5"/>
  <c r="AW50" i="3"/>
  <c r="AW46" i="3"/>
  <c r="AY28" i="3"/>
  <c r="D15" i="5"/>
  <c r="AM466" i="4"/>
  <c r="H38" i="4"/>
  <c r="AV490" i="3"/>
  <c r="AW490" i="3"/>
  <c r="AM924" i="4"/>
  <c r="H70" i="4"/>
  <c r="AV948" i="3"/>
  <c r="L8" i="4"/>
  <c r="L15" i="4"/>
  <c r="AM1382" i="4"/>
  <c r="H102" i="4"/>
  <c r="AV1406" i="3"/>
  <c r="BD1411" i="3"/>
  <c r="L10" i="4"/>
  <c r="AM237" i="4"/>
  <c r="H22" i="4"/>
  <c r="AV261" i="3"/>
  <c r="AW261" i="3"/>
  <c r="AM695" i="4"/>
  <c r="H54" i="4"/>
  <c r="AV719" i="3"/>
  <c r="AM1611" i="4"/>
  <c r="H118" i="4"/>
  <c r="AV1635" i="3"/>
  <c r="L7" i="4"/>
  <c r="AM1153" i="4"/>
  <c r="H86" i="4"/>
  <c r="AV1177" i="3"/>
  <c r="BD1182" i="3"/>
  <c r="L9" i="4"/>
  <c r="AJ127" i="4"/>
  <c r="AH118" i="4"/>
  <c r="AG119" i="4"/>
  <c r="AA126" i="4"/>
  <c r="AC123" i="4"/>
  <c r="AE121" i="4"/>
  <c r="AI125" i="4"/>
  <c r="AD122" i="4"/>
  <c r="AB125" i="4"/>
  <c r="AF120" i="4"/>
  <c r="AE105" i="4"/>
  <c r="AD106" i="4"/>
  <c r="AF104" i="4"/>
  <c r="AA110" i="4"/>
  <c r="AB109" i="4"/>
  <c r="AH102" i="4"/>
  <c r="AG103" i="4"/>
  <c r="AJ110" i="4"/>
  <c r="AC107" i="4"/>
  <c r="AI110" i="4"/>
  <c r="AI94" i="4"/>
  <c r="AB93" i="4"/>
  <c r="AF88" i="4"/>
  <c r="AC91" i="4"/>
  <c r="AJ94" i="4"/>
  <c r="AE89" i="4"/>
  <c r="AD90" i="4"/>
  <c r="AH86" i="4"/>
  <c r="AG87" i="4"/>
  <c r="AA94" i="4"/>
  <c r="AE74" i="4"/>
  <c r="AH71" i="4"/>
  <c r="AC77" i="4"/>
  <c r="AF73" i="4"/>
  <c r="AG72" i="4"/>
  <c r="AJ78" i="4"/>
  <c r="AD75" i="4"/>
  <c r="AA78" i="4"/>
  <c r="AI78" i="4"/>
  <c r="AB77" i="4"/>
  <c r="AH54" i="4"/>
  <c r="AH55" i="4"/>
  <c r="AH56" i="4"/>
  <c r="AH57" i="4"/>
  <c r="AH58" i="4"/>
  <c r="AH59" i="4"/>
  <c r="AH60" i="4"/>
  <c r="AH61" i="4"/>
  <c r="AH62" i="4"/>
  <c r="AH63" i="4"/>
  <c r="AG55" i="4"/>
  <c r="AG56" i="4"/>
  <c r="AG57" i="4"/>
  <c r="AG58" i="4"/>
  <c r="AG59" i="4"/>
  <c r="AG60" i="4"/>
  <c r="AG61" i="4"/>
  <c r="AG62" i="4"/>
  <c r="AG63" i="4"/>
  <c r="AH38" i="4"/>
  <c r="AH39" i="4"/>
  <c r="AH40" i="4"/>
  <c r="AH41" i="4"/>
  <c r="AH42" i="4"/>
  <c r="AH43" i="4"/>
  <c r="AH44" i="4"/>
  <c r="AH45" i="4"/>
  <c r="AH46" i="4"/>
  <c r="AH47" i="4"/>
  <c r="AG39" i="4"/>
  <c r="AG40" i="4"/>
  <c r="AG41" i="4"/>
  <c r="AG42" i="4"/>
  <c r="AG43" i="4"/>
  <c r="AG44" i="4"/>
  <c r="AG45" i="4"/>
  <c r="AG46" i="4"/>
  <c r="AG47" i="4"/>
  <c r="AH22" i="4"/>
  <c r="AG23" i="4"/>
  <c r="AB29" i="4"/>
  <c r="AD26" i="4"/>
  <c r="AF24" i="4"/>
  <c r="AJ30" i="4"/>
  <c r="AI30" i="4"/>
  <c r="AE25" i="4"/>
  <c r="AC27" i="4"/>
  <c r="AA30" i="4"/>
  <c r="AS1637" i="3"/>
  <c r="AS1408" i="3"/>
  <c r="AS1179" i="3"/>
  <c r="AS950" i="3"/>
  <c r="AS721" i="3"/>
  <c r="AS492" i="3"/>
  <c r="AS263" i="3"/>
  <c r="BD1644" i="3"/>
  <c r="I406" i="5"/>
  <c r="BD1640" i="3"/>
  <c r="I294" i="5"/>
  <c r="I348" i="5"/>
  <c r="G223" i="5"/>
  <c r="M277" i="5"/>
  <c r="R1072" i="7"/>
  <c r="V1113" i="7"/>
  <c r="T1101" i="7"/>
  <c r="V1205" i="7"/>
  <c r="P1164" i="7"/>
  <c r="Q1118" i="7"/>
  <c r="Q1210" i="7"/>
  <c r="P1074" i="7"/>
  <c r="S1086" i="7"/>
  <c r="U1131" i="7"/>
  <c r="V1083" i="7"/>
  <c r="V1188" i="7"/>
  <c r="U1114" i="7"/>
  <c r="P1135" i="7"/>
  <c r="S1146" i="7"/>
  <c r="T1070" i="7"/>
  <c r="R1192" i="7"/>
  <c r="S1071" i="7"/>
  <c r="Q1104" i="7"/>
  <c r="T1132" i="7"/>
  <c r="Q1193" i="7"/>
  <c r="O1165" i="7"/>
  <c r="V1130" i="7"/>
  <c r="S1116" i="7"/>
  <c r="U1069" i="7"/>
  <c r="R1117" i="7"/>
  <c r="U1084" i="7"/>
  <c r="R1134" i="7"/>
  <c r="R1162" i="7"/>
  <c r="V1068" i="7"/>
  <c r="W1075" i="7"/>
  <c r="W1180" i="7"/>
  <c r="S1191" i="7"/>
  <c r="T1085" i="7"/>
  <c r="Q1073" i="7"/>
  <c r="S1102" i="7"/>
  <c r="T1145" i="7"/>
  <c r="R1177" i="7"/>
  <c r="U1159" i="7"/>
  <c r="Q1148" i="7"/>
  <c r="X1135" i="7"/>
  <c r="S1161" i="7"/>
  <c r="U1206" i="7"/>
  <c r="X1180" i="7"/>
  <c r="R1147" i="7"/>
  <c r="T1160" i="7"/>
  <c r="V1158" i="7"/>
  <c r="Q1134" i="7"/>
  <c r="P1179" i="7"/>
  <c r="T1115" i="7"/>
  <c r="Q1163" i="7"/>
  <c r="U1100" i="7"/>
  <c r="X1165" i="7"/>
  <c r="S1176" i="7"/>
  <c r="V1143" i="7"/>
  <c r="R1087" i="7"/>
  <c r="R1209" i="7"/>
  <c r="T1175" i="7"/>
  <c r="P1089" i="7"/>
  <c r="W1165" i="7"/>
  <c r="P1194" i="7"/>
  <c r="S1133" i="7"/>
  <c r="T1190" i="7"/>
  <c r="O1180" i="7"/>
  <c r="U1189" i="7"/>
  <c r="V1099" i="7"/>
  <c r="R1103" i="7"/>
  <c r="P1149" i="7"/>
  <c r="Q1178" i="7"/>
  <c r="U1144" i="7"/>
  <c r="O1135" i="7"/>
  <c r="U1174" i="7"/>
  <c r="S1208" i="7"/>
  <c r="V1173" i="7"/>
  <c r="W1135" i="7"/>
  <c r="P1119" i="7"/>
  <c r="Q1088" i="7"/>
  <c r="T1207" i="7"/>
  <c r="T950" i="7"/>
  <c r="V1054" i="7"/>
  <c r="T1010" i="7"/>
  <c r="R921" i="7"/>
  <c r="S980" i="7"/>
  <c r="V932" i="7"/>
  <c r="R1058" i="7"/>
  <c r="P1029" i="7"/>
  <c r="P924" i="7"/>
  <c r="Q953" i="7"/>
  <c r="S1011" i="7"/>
  <c r="T1025" i="7"/>
  <c r="X954" i="7"/>
  <c r="V962" i="7"/>
  <c r="S965" i="7"/>
  <c r="R936" i="7"/>
  <c r="U1009" i="7"/>
  <c r="Q982" i="7"/>
  <c r="Q1028" i="7"/>
  <c r="T964" i="7"/>
  <c r="R998" i="7"/>
  <c r="V948" i="7"/>
  <c r="P938" i="7"/>
  <c r="Q937" i="7"/>
  <c r="T1056" i="7"/>
  <c r="T1039" i="7"/>
  <c r="S1057" i="7"/>
  <c r="P1043" i="7"/>
  <c r="R1027" i="7"/>
  <c r="U978" i="7"/>
  <c r="R981" i="7"/>
  <c r="Q998" i="7"/>
  <c r="U1024" i="7"/>
  <c r="X1029" i="7"/>
  <c r="V917" i="7"/>
  <c r="U949" i="7"/>
  <c r="V1037" i="7"/>
  <c r="W1014" i="7"/>
  <c r="U1055" i="7"/>
  <c r="Q1058" i="7"/>
  <c r="X1014" i="7"/>
  <c r="U995" i="7"/>
  <c r="P1014" i="7"/>
  <c r="S935" i="7"/>
  <c r="U918" i="7"/>
  <c r="V994" i="7"/>
  <c r="P954" i="7"/>
  <c r="R966" i="7"/>
  <c r="S1040" i="7"/>
  <c r="R1041" i="7"/>
  <c r="T934" i="7"/>
  <c r="S1026" i="7"/>
  <c r="S997" i="7"/>
  <c r="V1008" i="7"/>
  <c r="R952" i="7"/>
  <c r="Q922" i="7"/>
  <c r="R1012" i="7"/>
  <c r="P969" i="7"/>
  <c r="S951" i="7"/>
  <c r="U963" i="7"/>
  <c r="U1038" i="7"/>
  <c r="Q1013" i="7"/>
  <c r="Q1042" i="7"/>
  <c r="V977" i="7"/>
  <c r="S920" i="7"/>
  <c r="T979" i="7"/>
  <c r="T919" i="7"/>
  <c r="P1059" i="7"/>
  <c r="T996" i="7"/>
  <c r="Q967" i="7"/>
  <c r="U933" i="7"/>
  <c r="V1023" i="7"/>
  <c r="R875" i="7"/>
  <c r="V901" i="7"/>
  <c r="P787" i="7"/>
  <c r="U858" i="7"/>
  <c r="S785" i="7"/>
  <c r="S891" i="7"/>
  <c r="V826" i="7"/>
  <c r="V871" i="7"/>
  <c r="R772" i="7"/>
  <c r="Q906" i="7"/>
  <c r="O818" i="7"/>
  <c r="S844" i="7"/>
  <c r="U902" i="7"/>
  <c r="O788" i="7"/>
  <c r="V888" i="7"/>
  <c r="W788" i="7"/>
  <c r="U770" i="7"/>
  <c r="V841" i="7"/>
  <c r="R802" i="7"/>
  <c r="Q803" i="7"/>
  <c r="U872" i="7"/>
  <c r="U889" i="7"/>
  <c r="V782" i="7"/>
  <c r="P908" i="7"/>
  <c r="S829" i="7"/>
  <c r="Q846" i="7"/>
  <c r="T801" i="7"/>
  <c r="R861" i="7"/>
  <c r="S874" i="7"/>
  <c r="U800" i="7"/>
  <c r="T903" i="7"/>
  <c r="Q892" i="7"/>
  <c r="T843" i="7"/>
  <c r="S860" i="7"/>
  <c r="P832" i="7"/>
  <c r="S802" i="7"/>
  <c r="U783" i="7"/>
  <c r="S772" i="7"/>
  <c r="R905" i="7"/>
  <c r="R892" i="7"/>
  <c r="Q831" i="7"/>
  <c r="P863" i="7"/>
  <c r="T813" i="7"/>
  <c r="Q862" i="7"/>
  <c r="S814" i="7"/>
  <c r="T859" i="7"/>
  <c r="V769" i="7"/>
  <c r="T784" i="7"/>
  <c r="Q773" i="7"/>
  <c r="V799" i="7"/>
  <c r="R845" i="7"/>
  <c r="U827" i="7"/>
  <c r="W818" i="7"/>
  <c r="V811" i="7"/>
  <c r="T828" i="7"/>
  <c r="Q876" i="7"/>
  <c r="P817" i="7"/>
  <c r="T771" i="7"/>
  <c r="V857" i="7"/>
  <c r="P877" i="7"/>
  <c r="R786" i="7"/>
  <c r="S904" i="7"/>
  <c r="T890" i="7"/>
  <c r="U842" i="7"/>
  <c r="R815" i="7"/>
  <c r="Q816" i="7"/>
  <c r="U812" i="7"/>
  <c r="R830" i="7"/>
  <c r="Q787" i="7"/>
  <c r="T873" i="7"/>
  <c r="P847" i="7"/>
  <c r="R741" i="7"/>
  <c r="R636" i="7"/>
  <c r="R754" i="7"/>
  <c r="Q665" i="7"/>
  <c r="U661" i="7"/>
  <c r="P652" i="7"/>
  <c r="T680" i="7"/>
  <c r="U633" i="7"/>
  <c r="V707" i="7"/>
  <c r="U616" i="7"/>
  <c r="V737" i="7"/>
  <c r="V691" i="7"/>
  <c r="V750" i="7"/>
  <c r="Q755" i="7"/>
  <c r="U679" i="7"/>
  <c r="U721" i="7"/>
  <c r="O652" i="7"/>
  <c r="T649" i="7"/>
  <c r="S650" i="7"/>
  <c r="V632" i="7"/>
  <c r="W652" i="7"/>
  <c r="P712" i="7"/>
  <c r="S681" i="7"/>
  <c r="U738" i="7"/>
  <c r="U648" i="7"/>
  <c r="Q725" i="7"/>
  <c r="U692" i="7"/>
  <c r="S618" i="7"/>
  <c r="S723" i="7"/>
  <c r="T722" i="7"/>
  <c r="Q696" i="7"/>
  <c r="S635" i="7"/>
  <c r="X712" i="7"/>
  <c r="R651" i="7"/>
  <c r="V678" i="7"/>
  <c r="V660" i="7"/>
  <c r="U751" i="7"/>
  <c r="S740" i="7"/>
  <c r="R724" i="7"/>
  <c r="Q636" i="7"/>
  <c r="V720" i="7"/>
  <c r="R711" i="7"/>
  <c r="R664" i="7"/>
  <c r="R695" i="7"/>
  <c r="Q682" i="7"/>
  <c r="X682" i="7"/>
  <c r="S694" i="7"/>
  <c r="R619" i="7"/>
  <c r="S710" i="7"/>
  <c r="X652" i="7"/>
  <c r="Q620" i="7"/>
  <c r="P682" i="7"/>
  <c r="V615" i="7"/>
  <c r="V647" i="7"/>
  <c r="P637" i="7"/>
  <c r="Q712" i="7"/>
  <c r="P757" i="7"/>
  <c r="P666" i="7"/>
  <c r="X637" i="7"/>
  <c r="U708" i="7"/>
  <c r="T634" i="7"/>
  <c r="Q651" i="7"/>
  <c r="T709" i="7"/>
  <c r="T739" i="7"/>
  <c r="S663" i="7"/>
  <c r="P726" i="7"/>
  <c r="T662" i="7"/>
  <c r="R681" i="7"/>
  <c r="S753" i="7"/>
  <c r="Q741" i="7"/>
  <c r="T693" i="7"/>
  <c r="T617" i="7"/>
  <c r="P696" i="7"/>
  <c r="T752" i="7"/>
  <c r="P621" i="7"/>
  <c r="U526" i="7"/>
  <c r="Q576" i="7"/>
  <c r="V584" i="7"/>
  <c r="S544" i="7"/>
  <c r="T543" i="7"/>
  <c r="U602" i="7"/>
  <c r="R484" i="7"/>
  <c r="V556" i="7"/>
  <c r="O591" i="7"/>
  <c r="T512" i="7"/>
  <c r="R605" i="7"/>
  <c r="Q530" i="7"/>
  <c r="R560" i="7"/>
  <c r="R514" i="7"/>
  <c r="S559" i="7"/>
  <c r="U585" i="7"/>
  <c r="R468" i="7"/>
  <c r="V541" i="7"/>
  <c r="P561" i="7"/>
  <c r="S573" i="7"/>
  <c r="T558" i="7"/>
  <c r="S513" i="7"/>
  <c r="U465" i="7"/>
  <c r="Q515" i="7"/>
  <c r="T603" i="7"/>
  <c r="V525" i="7"/>
  <c r="Q589" i="7"/>
  <c r="V464" i="7"/>
  <c r="V510" i="7"/>
  <c r="P575" i="7"/>
  <c r="S498" i="7"/>
  <c r="R588" i="7"/>
  <c r="T527" i="7"/>
  <c r="P471" i="7"/>
  <c r="Q605" i="7"/>
  <c r="T466" i="7"/>
  <c r="V495" i="7"/>
  <c r="U571" i="7"/>
  <c r="R499" i="7"/>
  <c r="P515" i="7"/>
  <c r="W546" i="7"/>
  <c r="V480" i="7"/>
  <c r="V601" i="7"/>
  <c r="U511" i="7"/>
  <c r="Q469" i="7"/>
  <c r="P530" i="7"/>
  <c r="V570" i="7"/>
  <c r="U557" i="7"/>
  <c r="Q560" i="7"/>
  <c r="S483" i="7"/>
  <c r="S604" i="7"/>
  <c r="S528" i="7"/>
  <c r="T497" i="7"/>
  <c r="U542" i="7"/>
  <c r="T586" i="7"/>
  <c r="R529" i="7"/>
  <c r="Q500" i="7"/>
  <c r="U481" i="7"/>
  <c r="U496" i="7"/>
  <c r="P590" i="7"/>
  <c r="S587" i="7"/>
  <c r="Q485" i="7"/>
  <c r="S467" i="7"/>
  <c r="T482" i="7"/>
  <c r="Q545" i="7"/>
  <c r="P485" i="7"/>
  <c r="R546" i="7"/>
  <c r="R574" i="7"/>
  <c r="T572" i="7"/>
  <c r="R363" i="7"/>
  <c r="R452" i="7"/>
  <c r="S362" i="7"/>
  <c r="V436" i="7"/>
  <c r="S333" i="7"/>
  <c r="V330" i="7"/>
  <c r="U375" i="7"/>
  <c r="T390" i="7"/>
  <c r="T438" i="7"/>
  <c r="V418" i="7"/>
  <c r="R318" i="7"/>
  <c r="S317" i="7"/>
  <c r="U404" i="7"/>
  <c r="T332" i="7"/>
  <c r="R392" i="7"/>
  <c r="V345" i="7"/>
  <c r="Q408" i="7"/>
  <c r="R422" i="7"/>
  <c r="V374" i="7"/>
  <c r="R378" i="7"/>
  <c r="R407" i="7"/>
  <c r="T376" i="7"/>
  <c r="U346" i="7"/>
  <c r="U360" i="7"/>
  <c r="U315" i="7"/>
  <c r="T420" i="7"/>
  <c r="S348" i="7"/>
  <c r="R334" i="7"/>
  <c r="Q453" i="7"/>
  <c r="P350" i="7"/>
  <c r="P409" i="7"/>
  <c r="T405" i="7"/>
  <c r="Q319" i="7"/>
  <c r="V448" i="7"/>
  <c r="R439" i="7"/>
  <c r="O425" i="7"/>
  <c r="S421" i="7"/>
  <c r="S406" i="7"/>
  <c r="T316" i="7"/>
  <c r="U449" i="7"/>
  <c r="Q393" i="7"/>
  <c r="U389" i="7"/>
  <c r="Q380" i="7"/>
  <c r="T347" i="7"/>
  <c r="V359" i="7"/>
  <c r="P320" i="7"/>
  <c r="S439" i="7"/>
  <c r="P379" i="7"/>
  <c r="R350" i="7"/>
  <c r="U331" i="7"/>
  <c r="V314" i="7"/>
  <c r="Q364" i="7"/>
  <c r="Q423" i="7"/>
  <c r="T361" i="7"/>
  <c r="S391" i="7"/>
  <c r="Q349" i="7"/>
  <c r="S451" i="7"/>
  <c r="P395" i="7"/>
  <c r="S377" i="7"/>
  <c r="V403" i="7"/>
  <c r="U437" i="7"/>
  <c r="V388" i="7"/>
  <c r="T450" i="7"/>
  <c r="P455" i="7"/>
  <c r="U419" i="7"/>
  <c r="P335" i="7"/>
  <c r="T211" i="7"/>
  <c r="R196" i="7"/>
  <c r="S270" i="7"/>
  <c r="U182" i="7"/>
  <c r="V222" i="7"/>
  <c r="P184" i="7"/>
  <c r="P244" i="7"/>
  <c r="P214" i="7"/>
  <c r="X304" i="7"/>
  <c r="S212" i="7"/>
  <c r="V192" i="7"/>
  <c r="R166" i="7"/>
  <c r="U268" i="7"/>
  <c r="T287" i="7"/>
  <c r="V253" i="7"/>
  <c r="R303" i="7"/>
  <c r="S183" i="7"/>
  <c r="Q272" i="7"/>
  <c r="T255" i="7"/>
  <c r="V299" i="7"/>
  <c r="V162" i="7"/>
  <c r="U210" i="7"/>
  <c r="R257" i="7"/>
  <c r="Q213" i="7"/>
  <c r="U193" i="7"/>
  <c r="S288" i="7"/>
  <c r="P289" i="7"/>
  <c r="R242" i="7"/>
  <c r="S225" i="7"/>
  <c r="T184" i="7"/>
  <c r="T301" i="7"/>
  <c r="R288" i="7"/>
  <c r="S195" i="7"/>
  <c r="Q289" i="7"/>
  <c r="Q244" i="7"/>
  <c r="U239" i="7"/>
  <c r="P258" i="7"/>
  <c r="R226" i="7"/>
  <c r="X214" i="7"/>
  <c r="S302" i="7"/>
  <c r="P304" i="7"/>
  <c r="S165" i="7"/>
  <c r="Q167" i="7"/>
  <c r="R271" i="7"/>
  <c r="S256" i="7"/>
  <c r="Q258" i="7"/>
  <c r="V285" i="7"/>
  <c r="T240" i="7"/>
  <c r="U163" i="7"/>
  <c r="U286" i="7"/>
  <c r="P228" i="7"/>
  <c r="V181" i="7"/>
  <c r="P198" i="7"/>
  <c r="U223" i="7"/>
  <c r="U300" i="7"/>
  <c r="V238" i="7"/>
  <c r="T164" i="7"/>
  <c r="T269" i="7"/>
  <c r="Q303" i="7"/>
  <c r="P273" i="7"/>
  <c r="S241" i="7"/>
  <c r="U254" i="7"/>
  <c r="T224" i="7"/>
  <c r="V209" i="7"/>
  <c r="R213" i="7"/>
  <c r="T194" i="7"/>
  <c r="V267" i="7"/>
  <c r="O259" i="7"/>
  <c r="X244" i="7"/>
  <c r="Q227" i="7"/>
  <c r="Q197" i="7"/>
  <c r="P168" i="7"/>
  <c r="V146" i="7"/>
  <c r="Q151" i="7"/>
  <c r="R150" i="7"/>
  <c r="U147" i="7"/>
  <c r="P153" i="7"/>
  <c r="S149" i="7"/>
  <c r="T148" i="7"/>
  <c r="V131" i="7"/>
  <c r="Q136" i="7"/>
  <c r="R135" i="7"/>
  <c r="U132" i="7"/>
  <c r="P138" i="7"/>
  <c r="S134" i="7"/>
  <c r="T133" i="7"/>
  <c r="V116" i="7"/>
  <c r="Q121" i="7"/>
  <c r="R120" i="7"/>
  <c r="U117" i="7"/>
  <c r="P123" i="7"/>
  <c r="S119" i="7"/>
  <c r="T118" i="7"/>
  <c r="Q106" i="7"/>
  <c r="R105" i="7"/>
  <c r="S104" i="7"/>
  <c r="V101" i="7"/>
  <c r="U102" i="7"/>
  <c r="T103" i="7"/>
  <c r="P107" i="7"/>
  <c r="T88" i="7"/>
  <c r="P93" i="7"/>
  <c r="S89" i="7"/>
  <c r="Q91" i="7"/>
  <c r="R90" i="7"/>
  <c r="V86" i="7"/>
  <c r="U87" i="7"/>
  <c r="V71" i="7"/>
  <c r="Q76" i="7"/>
  <c r="R75" i="7"/>
  <c r="U72" i="7"/>
  <c r="P78" i="7"/>
  <c r="S74" i="7"/>
  <c r="T73" i="7"/>
  <c r="Q61" i="7"/>
  <c r="R60" i="7"/>
  <c r="U57" i="7"/>
  <c r="V56" i="7"/>
  <c r="T58" i="7"/>
  <c r="P63" i="7"/>
  <c r="S59" i="7"/>
  <c r="R46" i="7"/>
  <c r="Q47" i="7"/>
  <c r="T44" i="7"/>
  <c r="U43" i="7"/>
  <c r="V42" i="7"/>
  <c r="S45" i="7"/>
  <c r="V29" i="7"/>
  <c r="Q33" i="7"/>
  <c r="S32" i="7"/>
  <c r="T31" i="7"/>
  <c r="U30" i="7"/>
  <c r="R32" i="7"/>
  <c r="G331" i="5"/>
  <c r="I223" i="5"/>
  <c r="M108" i="2"/>
  <c r="H169" i="5"/>
  <c r="F115" i="5"/>
  <c r="CH25" i="3"/>
  <c r="BS27" i="3"/>
  <c r="O27" i="2"/>
  <c r="N28" i="2"/>
  <c r="CD25" i="3"/>
  <c r="BR27" i="3"/>
  <c r="M27" i="2"/>
  <c r="L28" i="2"/>
  <c r="CX25" i="3"/>
  <c r="BW27" i="3"/>
  <c r="W27" i="2"/>
  <c r="V28" i="2"/>
  <c r="M115" i="5"/>
  <c r="K331" i="5"/>
  <c r="L331" i="5"/>
  <c r="K216" i="2"/>
  <c r="G385" i="5"/>
  <c r="H115" i="5"/>
  <c r="W189" i="2"/>
  <c r="M331" i="5"/>
  <c r="I331" i="5"/>
  <c r="O189" i="2"/>
  <c r="D331" i="5"/>
  <c r="E189" i="2"/>
  <c r="G277" i="5"/>
  <c r="K162" i="2"/>
  <c r="H277" i="5"/>
  <c r="M162" i="2"/>
  <c r="L115" i="5"/>
  <c r="U81" i="2"/>
  <c r="J115" i="5"/>
  <c r="Q81" i="2"/>
  <c r="CL25" i="3"/>
  <c r="BT27" i="3"/>
  <c r="AW1635" i="3"/>
  <c r="AW1406" i="3"/>
  <c r="AY1416" i="3"/>
  <c r="AW1177" i="3"/>
  <c r="AY1187" i="3"/>
  <c r="F331" i="5"/>
  <c r="AW948" i="3"/>
  <c r="AY958" i="3"/>
  <c r="AW719" i="3"/>
  <c r="AY729" i="3"/>
  <c r="CP25" i="3"/>
  <c r="BU27" i="3"/>
  <c r="S27" i="2"/>
  <c r="R28" i="2"/>
  <c r="F385" i="5"/>
  <c r="I216" i="2"/>
  <c r="BV1630" i="3"/>
  <c r="U216" i="2"/>
  <c r="BN1630" i="3"/>
  <c r="D385" i="5"/>
  <c r="BO1630" i="3"/>
  <c r="E385" i="5"/>
  <c r="BU1630" i="3"/>
  <c r="K385" i="5"/>
  <c r="BV1172" i="3"/>
  <c r="BP1172" i="3"/>
  <c r="I162" i="2"/>
  <c r="BN1172" i="3"/>
  <c r="BT1172" i="3"/>
  <c r="Q162" i="2"/>
  <c r="BP943" i="3"/>
  <c r="M169" i="5"/>
  <c r="BN714" i="3"/>
  <c r="M385" i="5"/>
  <c r="W216" i="2"/>
  <c r="H385" i="5"/>
  <c r="M216" i="2"/>
  <c r="H331" i="5"/>
  <c r="BN485" i="3"/>
  <c r="E81" i="2"/>
  <c r="E223" i="5"/>
  <c r="BT943" i="3"/>
  <c r="G115" i="5"/>
  <c r="CD254" i="3"/>
  <c r="BR256" i="3"/>
  <c r="M54" i="2"/>
  <c r="BP714" i="3"/>
  <c r="BT714" i="3"/>
  <c r="Q108" i="2"/>
  <c r="BT1630" i="3"/>
  <c r="I169" i="5"/>
  <c r="BZ254" i="3"/>
  <c r="BQ256" i="3"/>
  <c r="CH254" i="3"/>
  <c r="BS256" i="3"/>
  <c r="BR254" i="3"/>
  <c r="BO256" i="3"/>
  <c r="CT254" i="3"/>
  <c r="BV256" i="3"/>
  <c r="U54" i="2"/>
  <c r="BV254" i="3"/>
  <c r="BP256" i="3"/>
  <c r="CX254" i="3"/>
  <c r="BW256" i="3"/>
  <c r="W54" i="2"/>
  <c r="CP254" i="3"/>
  <c r="BU256" i="3"/>
  <c r="S54" i="2"/>
  <c r="CL254" i="3"/>
  <c r="BT256" i="3"/>
  <c r="Q54" i="2"/>
  <c r="D223" i="5"/>
  <c r="K87" i="5"/>
  <c r="K141" i="5"/>
  <c r="K195" i="5"/>
  <c r="K249" i="5"/>
  <c r="K303" i="5"/>
  <c r="K357" i="5"/>
  <c r="K411" i="5"/>
  <c r="E7" i="5"/>
  <c r="I6" i="5"/>
  <c r="D7" i="5"/>
  <c r="G6" i="5"/>
  <c r="K6" i="5"/>
  <c r="H6" i="5"/>
  <c r="E35" i="5"/>
  <c r="F35" i="5"/>
  <c r="J6" i="5"/>
  <c r="F34" i="5"/>
  <c r="H4" i="5"/>
  <c r="I34" i="5"/>
  <c r="E4" i="5"/>
  <c r="F4" i="5"/>
  <c r="G34" i="5"/>
  <c r="M34" i="5"/>
  <c r="L35" i="5"/>
  <c r="H34" i="5"/>
  <c r="J34" i="5"/>
  <c r="E6" i="5"/>
  <c r="F6" i="5"/>
  <c r="H35" i="5"/>
  <c r="G35" i="5"/>
  <c r="I35" i="5"/>
  <c r="J35" i="5"/>
  <c r="I4" i="5"/>
  <c r="J4" i="5"/>
  <c r="E34" i="5"/>
  <c r="G4" i="5"/>
  <c r="K35" i="5"/>
  <c r="K4" i="5"/>
  <c r="M4" i="5"/>
  <c r="K34" i="5"/>
  <c r="L223" i="5"/>
  <c r="L169" i="5"/>
  <c r="J169" i="5"/>
  <c r="M6" i="5"/>
  <c r="L6" i="5"/>
  <c r="M35" i="5"/>
  <c r="L4" i="5"/>
  <c r="L34" i="5"/>
  <c r="O16" i="5"/>
  <c r="H185" i="5"/>
  <c r="L7" i="5"/>
  <c r="M7" i="5"/>
  <c r="F7" i="5"/>
  <c r="I7" i="5"/>
  <c r="H7" i="5"/>
  <c r="K7" i="5"/>
  <c r="G7" i="5"/>
  <c r="D34" i="5"/>
  <c r="O15" i="5"/>
  <c r="O21" i="5"/>
  <c r="O20" i="5"/>
  <c r="D4" i="5"/>
  <c r="O17" i="5"/>
  <c r="O19" i="5"/>
  <c r="O24" i="5"/>
  <c r="O18" i="5"/>
  <c r="O23" i="5"/>
  <c r="D6" i="5"/>
  <c r="O22" i="5"/>
  <c r="D35" i="5"/>
  <c r="AW127" i="3"/>
  <c r="K190" i="5"/>
  <c r="K244" i="5"/>
  <c r="K298" i="5"/>
  <c r="K352" i="5"/>
  <c r="AM238" i="4"/>
  <c r="I22" i="4"/>
  <c r="AV262" i="3"/>
  <c r="AM696" i="4"/>
  <c r="I54" i="4"/>
  <c r="AV720" i="3"/>
  <c r="AY730" i="3"/>
  <c r="AM1612" i="4"/>
  <c r="I118" i="4"/>
  <c r="AV1636" i="3"/>
  <c r="BE1638" i="3"/>
  <c r="AM1154" i="4"/>
  <c r="I86" i="4"/>
  <c r="AV1178" i="3"/>
  <c r="AM467" i="4"/>
  <c r="I38" i="4"/>
  <c r="AV491" i="3"/>
  <c r="AM925" i="4"/>
  <c r="I70" i="4"/>
  <c r="AV949" i="3"/>
  <c r="AM1383" i="4"/>
  <c r="I102" i="4"/>
  <c r="AV1407" i="3"/>
  <c r="AH119" i="4"/>
  <c r="AF121" i="4"/>
  <c r="AA127" i="4"/>
  <c r="AD123" i="4"/>
  <c r="AE122" i="4"/>
  <c r="AB126" i="4"/>
  <c r="AI126" i="4"/>
  <c r="AC124" i="4"/>
  <c r="AG120" i="4"/>
  <c r="AH103" i="4"/>
  <c r="AA111" i="4"/>
  <c r="AI111" i="4"/>
  <c r="AJ111" i="4"/>
  <c r="AD107" i="4"/>
  <c r="AF105" i="4"/>
  <c r="AC108" i="4"/>
  <c r="AG104" i="4"/>
  <c r="AB110" i="4"/>
  <c r="AE106" i="4"/>
  <c r="AG88" i="4"/>
  <c r="AD91" i="4"/>
  <c r="AH87" i="4"/>
  <c r="AC92" i="4"/>
  <c r="AA95" i="4"/>
  <c r="AE90" i="4"/>
  <c r="AB94" i="4"/>
  <c r="AJ95" i="4"/>
  <c r="AF89" i="4"/>
  <c r="AI95" i="4"/>
  <c r="AI79" i="4"/>
  <c r="AE75" i="4"/>
  <c r="AA79" i="4"/>
  <c r="AJ79" i="4"/>
  <c r="AH72" i="4"/>
  <c r="AB78" i="4"/>
  <c r="AF74" i="4"/>
  <c r="AD76" i="4"/>
  <c r="AG73" i="4"/>
  <c r="AC78" i="4"/>
  <c r="AC28" i="4"/>
  <c r="AI31" i="4"/>
  <c r="AF25" i="4"/>
  <c r="AH23" i="4"/>
  <c r="AB30" i="4"/>
  <c r="AA31" i="4"/>
  <c r="AE26" i="4"/>
  <c r="AJ31" i="4"/>
  <c r="AG24" i="4"/>
  <c r="AD27" i="4"/>
  <c r="AS1638" i="3"/>
  <c r="AS1409" i="3"/>
  <c r="AS1180" i="3"/>
  <c r="AS951" i="3"/>
  <c r="AS722" i="3"/>
  <c r="AS493" i="3"/>
  <c r="AS264" i="3"/>
  <c r="I402" i="5"/>
  <c r="AY1417" i="3"/>
  <c r="BE1409" i="3"/>
  <c r="AY1188" i="3"/>
  <c r="BE1180" i="3"/>
  <c r="AY959" i="3"/>
  <c r="BE951" i="3"/>
  <c r="J238" i="5"/>
  <c r="T1176" i="7"/>
  <c r="R1088" i="7"/>
  <c r="S1177" i="7"/>
  <c r="U1101" i="7"/>
  <c r="Q1135" i="7"/>
  <c r="T1161" i="7"/>
  <c r="V1069" i="7"/>
  <c r="R1118" i="7"/>
  <c r="T1133" i="7"/>
  <c r="S1072" i="7"/>
  <c r="U1132" i="7"/>
  <c r="Q1119" i="7"/>
  <c r="V1206" i="7"/>
  <c r="T1208" i="7"/>
  <c r="P1120" i="7"/>
  <c r="V1174" i="7"/>
  <c r="U1175" i="7"/>
  <c r="U1145" i="7"/>
  <c r="P1150" i="7"/>
  <c r="V1100" i="7"/>
  <c r="S1134" i="7"/>
  <c r="T1116" i="7"/>
  <c r="S1162" i="7"/>
  <c r="Q1149" i="7"/>
  <c r="R1178" i="7"/>
  <c r="S1103" i="7"/>
  <c r="T1086" i="7"/>
  <c r="R1135" i="7"/>
  <c r="S1117" i="7"/>
  <c r="T1071" i="7"/>
  <c r="V1189" i="7"/>
  <c r="P1075" i="7"/>
  <c r="V1114" i="7"/>
  <c r="R1210" i="7"/>
  <c r="V1144" i="7"/>
  <c r="Q1164" i="7"/>
  <c r="P1180" i="7"/>
  <c r="R1148" i="7"/>
  <c r="U1207" i="7"/>
  <c r="Q1074" i="7"/>
  <c r="S1192" i="7"/>
  <c r="Q1105" i="7"/>
  <c r="R1193" i="7"/>
  <c r="S1147" i="7"/>
  <c r="U1115" i="7"/>
  <c r="S1087" i="7"/>
  <c r="T1102" i="7"/>
  <c r="Q1089" i="7"/>
  <c r="S1209" i="7"/>
  <c r="Q1179" i="7"/>
  <c r="R1104" i="7"/>
  <c r="U1190" i="7"/>
  <c r="T1191" i="7"/>
  <c r="P1195" i="7"/>
  <c r="P1090" i="7"/>
  <c r="V1159" i="7"/>
  <c r="U1160" i="7"/>
  <c r="T1146" i="7"/>
  <c r="R1163" i="7"/>
  <c r="U1085" i="7"/>
  <c r="U1070" i="7"/>
  <c r="V1131" i="7"/>
  <c r="Q1194" i="7"/>
  <c r="V1084" i="7"/>
  <c r="P1165" i="7"/>
  <c r="R1073" i="7"/>
  <c r="V978" i="7"/>
  <c r="S1027" i="7"/>
  <c r="R1042" i="7"/>
  <c r="R967" i="7"/>
  <c r="V995" i="7"/>
  <c r="S936" i="7"/>
  <c r="U996" i="7"/>
  <c r="Q1059" i="7"/>
  <c r="U950" i="7"/>
  <c r="Q999" i="7"/>
  <c r="R937" i="7"/>
  <c r="V963" i="7"/>
  <c r="T1026" i="7"/>
  <c r="Q954" i="7"/>
  <c r="V933" i="7"/>
  <c r="R922" i="7"/>
  <c r="V1055" i="7"/>
  <c r="V1024" i="7"/>
  <c r="Q968" i="7"/>
  <c r="T980" i="7"/>
  <c r="Q1014" i="7"/>
  <c r="U964" i="7"/>
  <c r="Q923" i="7"/>
  <c r="V1009" i="7"/>
  <c r="U979" i="7"/>
  <c r="P1044" i="7"/>
  <c r="T1040" i="7"/>
  <c r="Q938" i="7"/>
  <c r="V949" i="7"/>
  <c r="T965" i="7"/>
  <c r="Q983" i="7"/>
  <c r="S1041" i="7"/>
  <c r="U919" i="7"/>
  <c r="U1056" i="7"/>
  <c r="V1038" i="7"/>
  <c r="V918" i="7"/>
  <c r="R999" i="7"/>
  <c r="S966" i="7"/>
  <c r="S1012" i="7"/>
  <c r="R1059" i="7"/>
  <c r="S981" i="7"/>
  <c r="T1011" i="7"/>
  <c r="T951" i="7"/>
  <c r="U934" i="7"/>
  <c r="T997" i="7"/>
  <c r="T920" i="7"/>
  <c r="S921" i="7"/>
  <c r="Q1043" i="7"/>
  <c r="U1039" i="7"/>
  <c r="S952" i="7"/>
  <c r="R1013" i="7"/>
  <c r="R953" i="7"/>
  <c r="S998" i="7"/>
  <c r="T935" i="7"/>
  <c r="U1025" i="7"/>
  <c r="R982" i="7"/>
  <c r="R1028" i="7"/>
  <c r="S1058" i="7"/>
  <c r="T1057" i="7"/>
  <c r="P939" i="7"/>
  <c r="Q1029" i="7"/>
  <c r="U1010" i="7"/>
  <c r="R831" i="7"/>
  <c r="U828" i="7"/>
  <c r="R893" i="7"/>
  <c r="V842" i="7"/>
  <c r="V902" i="7"/>
  <c r="T874" i="7"/>
  <c r="Q817" i="7"/>
  <c r="U843" i="7"/>
  <c r="S905" i="7"/>
  <c r="P878" i="7"/>
  <c r="T772" i="7"/>
  <c r="Q877" i="7"/>
  <c r="Q863" i="7"/>
  <c r="S773" i="7"/>
  <c r="S803" i="7"/>
  <c r="S861" i="7"/>
  <c r="Q893" i="7"/>
  <c r="U801" i="7"/>
  <c r="R862" i="7"/>
  <c r="Q847" i="7"/>
  <c r="U890" i="7"/>
  <c r="V800" i="7"/>
  <c r="Q907" i="7"/>
  <c r="S892" i="7"/>
  <c r="R816" i="7"/>
  <c r="P818" i="7"/>
  <c r="V770" i="7"/>
  <c r="S815" i="7"/>
  <c r="Q832" i="7"/>
  <c r="R906" i="7"/>
  <c r="P833" i="7"/>
  <c r="T844" i="7"/>
  <c r="U873" i="7"/>
  <c r="U771" i="7"/>
  <c r="V889" i="7"/>
  <c r="U903" i="7"/>
  <c r="R773" i="7"/>
  <c r="V827" i="7"/>
  <c r="S786" i="7"/>
  <c r="P788" i="7"/>
  <c r="R876" i="7"/>
  <c r="V812" i="7"/>
  <c r="T785" i="7"/>
  <c r="T860" i="7"/>
  <c r="S845" i="7"/>
  <c r="V872" i="7"/>
  <c r="U859" i="7"/>
  <c r="P848" i="7"/>
  <c r="Q788" i="7"/>
  <c r="U813" i="7"/>
  <c r="T891" i="7"/>
  <c r="R787" i="7"/>
  <c r="V858" i="7"/>
  <c r="T829" i="7"/>
  <c r="R846" i="7"/>
  <c r="T814" i="7"/>
  <c r="U784" i="7"/>
  <c r="T904" i="7"/>
  <c r="S875" i="7"/>
  <c r="T802" i="7"/>
  <c r="S830" i="7"/>
  <c r="V783" i="7"/>
  <c r="R803" i="7"/>
  <c r="R620" i="7"/>
  <c r="R696" i="7"/>
  <c r="Q637" i="7"/>
  <c r="S741" i="7"/>
  <c r="V661" i="7"/>
  <c r="V633" i="7"/>
  <c r="T650" i="7"/>
  <c r="U722" i="7"/>
  <c r="Q756" i="7"/>
  <c r="V692" i="7"/>
  <c r="U617" i="7"/>
  <c r="U634" i="7"/>
  <c r="Q666" i="7"/>
  <c r="R637" i="7"/>
  <c r="T753" i="7"/>
  <c r="T618" i="7"/>
  <c r="Q742" i="7"/>
  <c r="R682" i="7"/>
  <c r="P727" i="7"/>
  <c r="T740" i="7"/>
  <c r="Q652" i="7"/>
  <c r="U709" i="7"/>
  <c r="P667" i="7"/>
  <c r="V648" i="7"/>
  <c r="R712" i="7"/>
  <c r="R652" i="7"/>
  <c r="S636" i="7"/>
  <c r="T723" i="7"/>
  <c r="S619" i="7"/>
  <c r="Q726" i="7"/>
  <c r="U739" i="7"/>
  <c r="V616" i="7"/>
  <c r="S711" i="7"/>
  <c r="S695" i="7"/>
  <c r="R665" i="7"/>
  <c r="V721" i="7"/>
  <c r="R725" i="7"/>
  <c r="U752" i="7"/>
  <c r="S651" i="7"/>
  <c r="U680" i="7"/>
  <c r="V751" i="7"/>
  <c r="V738" i="7"/>
  <c r="V708" i="7"/>
  <c r="T681" i="7"/>
  <c r="U662" i="7"/>
  <c r="R755" i="7"/>
  <c r="R742" i="7"/>
  <c r="P622" i="7"/>
  <c r="P697" i="7"/>
  <c r="T694" i="7"/>
  <c r="S754" i="7"/>
  <c r="T663" i="7"/>
  <c r="S664" i="7"/>
  <c r="T710" i="7"/>
  <c r="T635" i="7"/>
  <c r="Q621" i="7"/>
  <c r="V679" i="7"/>
  <c r="Q697" i="7"/>
  <c r="S724" i="7"/>
  <c r="U693" i="7"/>
  <c r="U649" i="7"/>
  <c r="S682" i="7"/>
  <c r="S484" i="7"/>
  <c r="U558" i="7"/>
  <c r="P531" i="7"/>
  <c r="U512" i="7"/>
  <c r="V481" i="7"/>
  <c r="U572" i="7"/>
  <c r="T467" i="7"/>
  <c r="R589" i="7"/>
  <c r="P576" i="7"/>
  <c r="Q531" i="7"/>
  <c r="T513" i="7"/>
  <c r="V557" i="7"/>
  <c r="U603" i="7"/>
  <c r="S545" i="7"/>
  <c r="R575" i="7"/>
  <c r="P486" i="7"/>
  <c r="T483" i="7"/>
  <c r="Q486" i="7"/>
  <c r="P591" i="7"/>
  <c r="U482" i="7"/>
  <c r="R530" i="7"/>
  <c r="U543" i="7"/>
  <c r="S529" i="7"/>
  <c r="P516" i="7"/>
  <c r="V465" i="7"/>
  <c r="V526" i="7"/>
  <c r="Q516" i="7"/>
  <c r="S514" i="7"/>
  <c r="S574" i="7"/>
  <c r="V542" i="7"/>
  <c r="U586" i="7"/>
  <c r="R515" i="7"/>
  <c r="T573" i="7"/>
  <c r="S588" i="7"/>
  <c r="Q561" i="7"/>
  <c r="V571" i="7"/>
  <c r="Q470" i="7"/>
  <c r="V602" i="7"/>
  <c r="R500" i="7"/>
  <c r="V496" i="7"/>
  <c r="Q606" i="7"/>
  <c r="T528" i="7"/>
  <c r="S499" i="7"/>
  <c r="R561" i="7"/>
  <c r="R606" i="7"/>
  <c r="R485" i="7"/>
  <c r="T544" i="7"/>
  <c r="U527" i="7"/>
  <c r="Q546" i="7"/>
  <c r="S468" i="7"/>
  <c r="U497" i="7"/>
  <c r="Q501" i="7"/>
  <c r="T587" i="7"/>
  <c r="T498" i="7"/>
  <c r="S605" i="7"/>
  <c r="V511" i="7"/>
  <c r="Q590" i="7"/>
  <c r="T604" i="7"/>
  <c r="U466" i="7"/>
  <c r="T559" i="7"/>
  <c r="R469" i="7"/>
  <c r="S560" i="7"/>
  <c r="V585" i="7"/>
  <c r="S392" i="7"/>
  <c r="Q350" i="7"/>
  <c r="T348" i="7"/>
  <c r="U390" i="7"/>
  <c r="U450" i="7"/>
  <c r="S407" i="7"/>
  <c r="V449" i="7"/>
  <c r="T406" i="7"/>
  <c r="R335" i="7"/>
  <c r="T421" i="7"/>
  <c r="T377" i="7"/>
  <c r="R379" i="7"/>
  <c r="T391" i="7"/>
  <c r="V331" i="7"/>
  <c r="V437" i="7"/>
  <c r="R453" i="7"/>
  <c r="V389" i="7"/>
  <c r="V404" i="7"/>
  <c r="T362" i="7"/>
  <c r="Q365" i="7"/>
  <c r="U332" i="7"/>
  <c r="P380" i="7"/>
  <c r="U361" i="7"/>
  <c r="R423" i="7"/>
  <c r="V346" i="7"/>
  <c r="T333" i="7"/>
  <c r="S318" i="7"/>
  <c r="V419" i="7"/>
  <c r="S440" i="7"/>
  <c r="V360" i="7"/>
  <c r="Q394" i="7"/>
  <c r="T317" i="7"/>
  <c r="S422" i="7"/>
  <c r="R440" i="7"/>
  <c r="Q320" i="7"/>
  <c r="P410" i="7"/>
  <c r="Q454" i="7"/>
  <c r="S349" i="7"/>
  <c r="U316" i="7"/>
  <c r="U347" i="7"/>
  <c r="V375" i="7"/>
  <c r="R393" i="7"/>
  <c r="U376" i="7"/>
  <c r="S334" i="7"/>
  <c r="S363" i="7"/>
  <c r="U420" i="7"/>
  <c r="T451" i="7"/>
  <c r="U438" i="7"/>
  <c r="S378" i="7"/>
  <c r="S452" i="7"/>
  <c r="Q424" i="7"/>
  <c r="V315" i="7"/>
  <c r="R408" i="7"/>
  <c r="Q409" i="7"/>
  <c r="U405" i="7"/>
  <c r="R319" i="7"/>
  <c r="T439" i="7"/>
  <c r="R364" i="7"/>
  <c r="U255" i="7"/>
  <c r="U240" i="7"/>
  <c r="R167" i="7"/>
  <c r="U183" i="7"/>
  <c r="R197" i="7"/>
  <c r="P169" i="7"/>
  <c r="Q228" i="7"/>
  <c r="T195" i="7"/>
  <c r="V210" i="7"/>
  <c r="P274" i="7"/>
  <c r="T270" i="7"/>
  <c r="V239" i="7"/>
  <c r="U224" i="7"/>
  <c r="V182" i="7"/>
  <c r="S166" i="7"/>
  <c r="R243" i="7"/>
  <c r="S289" i="7"/>
  <c r="Q214" i="7"/>
  <c r="U211" i="7"/>
  <c r="V300" i="7"/>
  <c r="Q273" i="7"/>
  <c r="R304" i="7"/>
  <c r="T288" i="7"/>
  <c r="Q198" i="7"/>
  <c r="V268" i="7"/>
  <c r="V286" i="7"/>
  <c r="S257" i="7"/>
  <c r="P259" i="7"/>
  <c r="S196" i="7"/>
  <c r="T302" i="7"/>
  <c r="S226" i="7"/>
  <c r="V163" i="7"/>
  <c r="T256" i="7"/>
  <c r="V193" i="7"/>
  <c r="V223" i="7"/>
  <c r="S271" i="7"/>
  <c r="T212" i="7"/>
  <c r="U287" i="7"/>
  <c r="T241" i="7"/>
  <c r="Q259" i="7"/>
  <c r="R272" i="7"/>
  <c r="S303" i="7"/>
  <c r="R227" i="7"/>
  <c r="R289" i="7"/>
  <c r="S213" i="7"/>
  <c r="R214" i="7"/>
  <c r="T225" i="7"/>
  <c r="S242" i="7"/>
  <c r="Q304" i="7"/>
  <c r="T165" i="7"/>
  <c r="U301" i="7"/>
  <c r="P199" i="7"/>
  <c r="P229" i="7"/>
  <c r="U164" i="7"/>
  <c r="Q168" i="7"/>
  <c r="U194" i="7"/>
  <c r="R258" i="7"/>
  <c r="S184" i="7"/>
  <c r="V254" i="7"/>
  <c r="U269" i="7"/>
  <c r="T149" i="7"/>
  <c r="U148" i="7"/>
  <c r="Q152" i="7"/>
  <c r="S150" i="7"/>
  <c r="R151" i="7"/>
  <c r="V147" i="7"/>
  <c r="T134" i="7"/>
  <c r="U133" i="7"/>
  <c r="Q137" i="7"/>
  <c r="S135" i="7"/>
  <c r="R136" i="7"/>
  <c r="V132" i="7"/>
  <c r="T119" i="7"/>
  <c r="U118" i="7"/>
  <c r="Q122" i="7"/>
  <c r="S120" i="7"/>
  <c r="R121" i="7"/>
  <c r="V117" i="7"/>
  <c r="S105" i="7"/>
  <c r="V102" i="7"/>
  <c r="R106" i="7"/>
  <c r="T104" i="7"/>
  <c r="U103" i="7"/>
  <c r="Q107" i="7"/>
  <c r="P108" i="7"/>
  <c r="V87" i="7"/>
  <c r="U88" i="7"/>
  <c r="R91" i="7"/>
  <c r="Q92" i="7"/>
  <c r="S90" i="7"/>
  <c r="T89" i="7"/>
  <c r="T74" i="7"/>
  <c r="U73" i="7"/>
  <c r="Q77" i="7"/>
  <c r="S75" i="7"/>
  <c r="R76" i="7"/>
  <c r="V72" i="7"/>
  <c r="V57" i="7"/>
  <c r="R61" i="7"/>
  <c r="U58" i="7"/>
  <c r="Q62" i="7"/>
  <c r="S60" i="7"/>
  <c r="T59" i="7"/>
  <c r="V43" i="7"/>
  <c r="T45" i="7"/>
  <c r="U44" i="7"/>
  <c r="Q48" i="7"/>
  <c r="S46" i="7"/>
  <c r="R47" i="7"/>
  <c r="S33" i="7"/>
  <c r="R33" i="7"/>
  <c r="T32" i="7"/>
  <c r="U31" i="7"/>
  <c r="V30" i="7"/>
  <c r="N331" i="5"/>
  <c r="L277" i="5"/>
  <c r="U162" i="2"/>
  <c r="D277" i="5"/>
  <c r="E162" i="2"/>
  <c r="F223" i="5"/>
  <c r="I135" i="2"/>
  <c r="J223" i="5"/>
  <c r="Q135" i="2"/>
  <c r="D169" i="5"/>
  <c r="E108" i="2"/>
  <c r="F169" i="5"/>
  <c r="I108" i="2"/>
  <c r="E61" i="5"/>
  <c r="G54" i="2"/>
  <c r="I61" i="5"/>
  <c r="O54" i="2"/>
  <c r="F61" i="5"/>
  <c r="I54" i="2"/>
  <c r="G61" i="5"/>
  <c r="K54" i="2"/>
  <c r="J7" i="5"/>
  <c r="N7" i="5"/>
  <c r="Q27" i="2"/>
  <c r="P28" i="2"/>
  <c r="B28" i="2"/>
  <c r="A4" i="5"/>
  <c r="G216" i="2"/>
  <c r="E216" i="2"/>
  <c r="S216" i="2"/>
  <c r="L385" i="5"/>
  <c r="J277" i="5"/>
  <c r="F277" i="5"/>
  <c r="J385" i="5"/>
  <c r="Q216" i="2"/>
  <c r="J61" i="5"/>
  <c r="K61" i="5"/>
  <c r="AW262" i="3"/>
  <c r="BB272" i="3"/>
  <c r="G84" i="5"/>
  <c r="D8" i="5"/>
  <c r="D10" i="5"/>
  <c r="AC55" i="2"/>
  <c r="E8" i="5"/>
  <c r="E10" i="5"/>
  <c r="AE55" i="2"/>
  <c r="AW1636" i="3"/>
  <c r="BB1646" i="3"/>
  <c r="AW1407" i="3"/>
  <c r="BB1417" i="3"/>
  <c r="AW1178" i="3"/>
  <c r="BB1188" i="3"/>
  <c r="AW949" i="3"/>
  <c r="BB959" i="3"/>
  <c r="AW720" i="3"/>
  <c r="BB730" i="3"/>
  <c r="AW491" i="3"/>
  <c r="BB501" i="3"/>
  <c r="M8" i="5"/>
  <c r="M10" i="5"/>
  <c r="AU55" i="2"/>
  <c r="V55" i="2"/>
  <c r="F8" i="5"/>
  <c r="U5" i="5"/>
  <c r="H8" i="5"/>
  <c r="H10" i="5"/>
  <c r="AK55" i="2"/>
  <c r="L55" i="2"/>
  <c r="I8" i="5"/>
  <c r="I10" i="5"/>
  <c r="AM55" i="2"/>
  <c r="G8" i="5"/>
  <c r="V5" i="5"/>
  <c r="K8" i="5"/>
  <c r="Z5" i="5"/>
  <c r="G5" i="5"/>
  <c r="L8" i="5"/>
  <c r="L10" i="5"/>
  <c r="AS55" i="2"/>
  <c r="T55" i="2"/>
  <c r="M5" i="5"/>
  <c r="U2" i="5"/>
  <c r="I5" i="5"/>
  <c r="F5" i="5"/>
  <c r="M61" i="5"/>
  <c r="L61" i="5"/>
  <c r="H61" i="5"/>
  <c r="J5" i="5"/>
  <c r="K5" i="5"/>
  <c r="L5" i="5"/>
  <c r="N4" i="5"/>
  <c r="E5" i="5"/>
  <c r="H5" i="5"/>
  <c r="D5" i="5"/>
  <c r="O25" i="5"/>
  <c r="AM1613" i="4"/>
  <c r="J118" i="4"/>
  <c r="AV1637" i="3"/>
  <c r="AM468" i="4"/>
  <c r="J38" i="4"/>
  <c r="AV492" i="3"/>
  <c r="AW492" i="3"/>
  <c r="AM926" i="4"/>
  <c r="J70" i="4"/>
  <c r="AV950" i="3"/>
  <c r="AM239" i="4"/>
  <c r="J22" i="4"/>
  <c r="AV263" i="3"/>
  <c r="AW263" i="3"/>
  <c r="AM1155" i="4"/>
  <c r="J86" i="4"/>
  <c r="AV1179" i="3"/>
  <c r="BF1182" i="3"/>
  <c r="K294" i="5"/>
  <c r="AM1384" i="4"/>
  <c r="J102" i="4"/>
  <c r="AV1408" i="3"/>
  <c r="AM697" i="4"/>
  <c r="J54" i="4"/>
  <c r="AV721" i="3"/>
  <c r="AB127" i="4"/>
  <c r="AD124" i="4"/>
  <c r="AC125" i="4"/>
  <c r="AF122" i="4"/>
  <c r="AE123" i="4"/>
  <c r="AH120" i="4"/>
  <c r="AG121" i="4"/>
  <c r="AI127" i="4"/>
  <c r="AE107" i="4"/>
  <c r="AG105" i="4"/>
  <c r="AF106" i="4"/>
  <c r="AB111" i="4"/>
  <c r="AD108" i="4"/>
  <c r="AH104" i="4"/>
  <c r="AC109" i="4"/>
  <c r="AE91" i="4"/>
  <c r="AD92" i="4"/>
  <c r="AC93" i="4"/>
  <c r="AB95" i="4"/>
  <c r="AH88" i="4"/>
  <c r="AF90" i="4"/>
  <c r="AG89" i="4"/>
  <c r="AH73" i="4"/>
  <c r="AC79" i="4"/>
  <c r="AB79" i="4"/>
  <c r="AE76" i="4"/>
  <c r="AD77" i="4"/>
  <c r="AF75" i="4"/>
  <c r="AG74" i="4"/>
  <c r="AD28" i="4"/>
  <c r="AH24" i="4"/>
  <c r="AG25" i="4"/>
  <c r="AE27" i="4"/>
  <c r="AB31" i="4"/>
  <c r="AC29" i="4"/>
  <c r="AF26" i="4"/>
  <c r="AS1639" i="3"/>
  <c r="AS1410" i="3"/>
  <c r="AS1181" i="3"/>
  <c r="AS952" i="3"/>
  <c r="AS723" i="3"/>
  <c r="AS494" i="3"/>
  <c r="AS265" i="3"/>
  <c r="BF1644" i="3"/>
  <c r="K406" i="5"/>
  <c r="BF1642" i="3"/>
  <c r="BF1640" i="3"/>
  <c r="BF1411" i="3"/>
  <c r="K348" i="5"/>
  <c r="BF1413" i="3"/>
  <c r="K350" i="5"/>
  <c r="J292" i="5"/>
  <c r="J346" i="5"/>
  <c r="J400" i="5"/>
  <c r="R1074" i="7"/>
  <c r="V1085" i="7"/>
  <c r="S1088" i="7"/>
  <c r="S1148" i="7"/>
  <c r="Q1075" i="7"/>
  <c r="Q1165" i="7"/>
  <c r="T1072" i="7"/>
  <c r="Q1120" i="7"/>
  <c r="R1119" i="7"/>
  <c r="U1102" i="7"/>
  <c r="R1089" i="7"/>
  <c r="V1132" i="7"/>
  <c r="U1086" i="7"/>
  <c r="T1147" i="7"/>
  <c r="V1160" i="7"/>
  <c r="U1191" i="7"/>
  <c r="Q1180" i="7"/>
  <c r="Q1090" i="7"/>
  <c r="R1149" i="7"/>
  <c r="S1104" i="7"/>
  <c r="Q1150" i="7"/>
  <c r="T1117" i="7"/>
  <c r="V1101" i="7"/>
  <c r="U1146" i="7"/>
  <c r="V1175" i="7"/>
  <c r="T1209" i="7"/>
  <c r="S1073" i="7"/>
  <c r="T1162" i="7"/>
  <c r="R1164" i="7"/>
  <c r="T1103" i="7"/>
  <c r="U1116" i="7"/>
  <c r="R1194" i="7"/>
  <c r="S1193" i="7"/>
  <c r="U1208" i="7"/>
  <c r="V1145" i="7"/>
  <c r="V1115" i="7"/>
  <c r="V1190" i="7"/>
  <c r="V1207" i="7"/>
  <c r="U1133" i="7"/>
  <c r="T1134" i="7"/>
  <c r="V1070" i="7"/>
  <c r="S1178" i="7"/>
  <c r="T1177" i="7"/>
  <c r="Q1195" i="7"/>
  <c r="U1071" i="7"/>
  <c r="U1161" i="7"/>
  <c r="T1192" i="7"/>
  <c r="R1105" i="7"/>
  <c r="S1210" i="7"/>
  <c r="S1118" i="7"/>
  <c r="T1087" i="7"/>
  <c r="R1179" i="7"/>
  <c r="S1163" i="7"/>
  <c r="S1135" i="7"/>
  <c r="U1176" i="7"/>
  <c r="T1012" i="7"/>
  <c r="S967" i="7"/>
  <c r="V919" i="7"/>
  <c r="U1057" i="7"/>
  <c r="S1042" i="7"/>
  <c r="T981" i="7"/>
  <c r="V964" i="7"/>
  <c r="S937" i="7"/>
  <c r="R968" i="7"/>
  <c r="S1028" i="7"/>
  <c r="U1011" i="7"/>
  <c r="S1059" i="7"/>
  <c r="R983" i="7"/>
  <c r="T936" i="7"/>
  <c r="R954" i="7"/>
  <c r="S953" i="7"/>
  <c r="Q1044" i="7"/>
  <c r="T921" i="7"/>
  <c r="U935" i="7"/>
  <c r="T966" i="7"/>
  <c r="Q939" i="7"/>
  <c r="V1010" i="7"/>
  <c r="U965" i="7"/>
  <c r="V1025" i="7"/>
  <c r="R923" i="7"/>
  <c r="T952" i="7"/>
  <c r="S982" i="7"/>
  <c r="S1013" i="7"/>
  <c r="U920" i="7"/>
  <c r="V1056" i="7"/>
  <c r="V934" i="7"/>
  <c r="T1027" i="7"/>
  <c r="R938" i="7"/>
  <c r="U951" i="7"/>
  <c r="V996" i="7"/>
  <c r="R1043" i="7"/>
  <c r="V979" i="7"/>
  <c r="T1058" i="7"/>
  <c r="R1029" i="7"/>
  <c r="U1026" i="7"/>
  <c r="S999" i="7"/>
  <c r="R1014" i="7"/>
  <c r="U1040" i="7"/>
  <c r="S922" i="7"/>
  <c r="T998" i="7"/>
  <c r="V1039" i="7"/>
  <c r="Q984" i="7"/>
  <c r="V950" i="7"/>
  <c r="T1041" i="7"/>
  <c r="U980" i="7"/>
  <c r="Q924" i="7"/>
  <c r="Q969" i="7"/>
  <c r="U997" i="7"/>
  <c r="T815" i="7"/>
  <c r="T830" i="7"/>
  <c r="V873" i="7"/>
  <c r="T861" i="7"/>
  <c r="V813" i="7"/>
  <c r="V801" i="7"/>
  <c r="U829" i="7"/>
  <c r="V784" i="7"/>
  <c r="T803" i="7"/>
  <c r="T905" i="7"/>
  <c r="R788" i="7"/>
  <c r="U814" i="7"/>
  <c r="T845" i="7"/>
  <c r="Q848" i="7"/>
  <c r="S862" i="7"/>
  <c r="Q878" i="7"/>
  <c r="U844" i="7"/>
  <c r="T875" i="7"/>
  <c r="V843" i="7"/>
  <c r="V828" i="7"/>
  <c r="U904" i="7"/>
  <c r="U772" i="7"/>
  <c r="R907" i="7"/>
  <c r="S816" i="7"/>
  <c r="S893" i="7"/>
  <c r="R847" i="7"/>
  <c r="U860" i="7"/>
  <c r="S846" i="7"/>
  <c r="T786" i="7"/>
  <c r="R877" i="7"/>
  <c r="S787" i="7"/>
  <c r="V890" i="7"/>
  <c r="U874" i="7"/>
  <c r="Q833" i="7"/>
  <c r="V771" i="7"/>
  <c r="Q908" i="7"/>
  <c r="V903" i="7"/>
  <c r="U802" i="7"/>
  <c r="S831" i="7"/>
  <c r="S876" i="7"/>
  <c r="U785" i="7"/>
  <c r="V859" i="7"/>
  <c r="T892" i="7"/>
  <c r="R817" i="7"/>
  <c r="U891" i="7"/>
  <c r="R863" i="7"/>
  <c r="T773" i="7"/>
  <c r="S906" i="7"/>
  <c r="Q818" i="7"/>
  <c r="R832" i="7"/>
  <c r="R756" i="7"/>
  <c r="T682" i="7"/>
  <c r="V739" i="7"/>
  <c r="U681" i="7"/>
  <c r="U753" i="7"/>
  <c r="V722" i="7"/>
  <c r="S696" i="7"/>
  <c r="V617" i="7"/>
  <c r="U635" i="7"/>
  <c r="V693" i="7"/>
  <c r="U723" i="7"/>
  <c r="V634" i="7"/>
  <c r="S742" i="7"/>
  <c r="R697" i="7"/>
  <c r="U694" i="7"/>
  <c r="Q622" i="7"/>
  <c r="T711" i="7"/>
  <c r="T664" i="7"/>
  <c r="T695" i="7"/>
  <c r="Q727" i="7"/>
  <c r="T724" i="7"/>
  <c r="V649" i="7"/>
  <c r="U710" i="7"/>
  <c r="T741" i="7"/>
  <c r="T619" i="7"/>
  <c r="U663" i="7"/>
  <c r="V709" i="7"/>
  <c r="V752" i="7"/>
  <c r="S652" i="7"/>
  <c r="R726" i="7"/>
  <c r="R666" i="7"/>
  <c r="S712" i="7"/>
  <c r="Q667" i="7"/>
  <c r="U618" i="7"/>
  <c r="Q757" i="7"/>
  <c r="T651" i="7"/>
  <c r="V662" i="7"/>
  <c r="R621" i="7"/>
  <c r="U650" i="7"/>
  <c r="S725" i="7"/>
  <c r="V680" i="7"/>
  <c r="T636" i="7"/>
  <c r="S665" i="7"/>
  <c r="S755" i="7"/>
  <c r="U740" i="7"/>
  <c r="S620" i="7"/>
  <c r="S637" i="7"/>
  <c r="T754" i="7"/>
  <c r="V586" i="7"/>
  <c r="R470" i="7"/>
  <c r="U498" i="7"/>
  <c r="U528" i="7"/>
  <c r="R486" i="7"/>
  <c r="T529" i="7"/>
  <c r="V497" i="7"/>
  <c r="V603" i="7"/>
  <c r="S515" i="7"/>
  <c r="S546" i="7"/>
  <c r="V558" i="7"/>
  <c r="R590" i="7"/>
  <c r="U573" i="7"/>
  <c r="U513" i="7"/>
  <c r="U559" i="7"/>
  <c r="T560" i="7"/>
  <c r="T605" i="7"/>
  <c r="V512" i="7"/>
  <c r="T499" i="7"/>
  <c r="S469" i="7"/>
  <c r="V572" i="7"/>
  <c r="S589" i="7"/>
  <c r="R516" i="7"/>
  <c r="V543" i="7"/>
  <c r="V527" i="7"/>
  <c r="U544" i="7"/>
  <c r="U483" i="7"/>
  <c r="S561" i="7"/>
  <c r="U467" i="7"/>
  <c r="T545" i="7"/>
  <c r="S500" i="7"/>
  <c r="R501" i="7"/>
  <c r="Q471" i="7"/>
  <c r="T574" i="7"/>
  <c r="U587" i="7"/>
  <c r="U604" i="7"/>
  <c r="T514" i="7"/>
  <c r="T468" i="7"/>
  <c r="V482" i="7"/>
  <c r="S485" i="7"/>
  <c r="Q591" i="7"/>
  <c r="S606" i="7"/>
  <c r="T588" i="7"/>
  <c r="S575" i="7"/>
  <c r="V466" i="7"/>
  <c r="S530" i="7"/>
  <c r="R531" i="7"/>
  <c r="T484" i="7"/>
  <c r="R576" i="7"/>
  <c r="S335" i="7"/>
  <c r="R394" i="7"/>
  <c r="S350" i="7"/>
  <c r="T318" i="7"/>
  <c r="V361" i="7"/>
  <c r="R454" i="7"/>
  <c r="V332" i="7"/>
  <c r="R380" i="7"/>
  <c r="T422" i="7"/>
  <c r="T407" i="7"/>
  <c r="S408" i="7"/>
  <c r="U391" i="7"/>
  <c r="R320" i="7"/>
  <c r="Q410" i="7"/>
  <c r="V316" i="7"/>
  <c r="S453" i="7"/>
  <c r="U439" i="7"/>
  <c r="U421" i="7"/>
  <c r="U348" i="7"/>
  <c r="V420" i="7"/>
  <c r="T334" i="7"/>
  <c r="R424" i="7"/>
  <c r="V405" i="7"/>
  <c r="R365" i="7"/>
  <c r="S364" i="7"/>
  <c r="U377" i="7"/>
  <c r="V376" i="7"/>
  <c r="U317" i="7"/>
  <c r="Q455" i="7"/>
  <c r="S423" i="7"/>
  <c r="Q395" i="7"/>
  <c r="V390" i="7"/>
  <c r="V438" i="7"/>
  <c r="T378" i="7"/>
  <c r="V450" i="7"/>
  <c r="U451" i="7"/>
  <c r="T349" i="7"/>
  <c r="T440" i="7"/>
  <c r="U406" i="7"/>
  <c r="R409" i="7"/>
  <c r="Q425" i="7"/>
  <c r="S379" i="7"/>
  <c r="T452" i="7"/>
  <c r="S319" i="7"/>
  <c r="V347" i="7"/>
  <c r="U362" i="7"/>
  <c r="U333" i="7"/>
  <c r="T363" i="7"/>
  <c r="T392" i="7"/>
  <c r="S393" i="7"/>
  <c r="S272" i="7"/>
  <c r="V287" i="7"/>
  <c r="U241" i="7"/>
  <c r="U195" i="7"/>
  <c r="U165" i="7"/>
  <c r="V301" i="7"/>
  <c r="R244" i="7"/>
  <c r="V183" i="7"/>
  <c r="V240" i="7"/>
  <c r="S214" i="7"/>
  <c r="R228" i="7"/>
  <c r="R273" i="7"/>
  <c r="T242" i="7"/>
  <c r="T213" i="7"/>
  <c r="V224" i="7"/>
  <c r="T257" i="7"/>
  <c r="S227" i="7"/>
  <c r="V269" i="7"/>
  <c r="R198" i="7"/>
  <c r="R168" i="7"/>
  <c r="S304" i="7"/>
  <c r="U288" i="7"/>
  <c r="V194" i="7"/>
  <c r="V164" i="7"/>
  <c r="T303" i="7"/>
  <c r="U184" i="7"/>
  <c r="U270" i="7"/>
  <c r="T166" i="7"/>
  <c r="S243" i="7"/>
  <c r="Q199" i="7"/>
  <c r="T196" i="7"/>
  <c r="V255" i="7"/>
  <c r="R259" i="7"/>
  <c r="Q169" i="7"/>
  <c r="U302" i="7"/>
  <c r="T226" i="7"/>
  <c r="S197" i="7"/>
  <c r="S258" i="7"/>
  <c r="T289" i="7"/>
  <c r="Q274" i="7"/>
  <c r="U212" i="7"/>
  <c r="S167" i="7"/>
  <c r="U225" i="7"/>
  <c r="T271" i="7"/>
  <c r="V211" i="7"/>
  <c r="Q229" i="7"/>
  <c r="U256" i="7"/>
  <c r="V148" i="7"/>
  <c r="U149" i="7"/>
  <c r="S151" i="7"/>
  <c r="R152" i="7"/>
  <c r="Q153" i="7"/>
  <c r="T150" i="7"/>
  <c r="V133" i="7"/>
  <c r="U134" i="7"/>
  <c r="S136" i="7"/>
  <c r="R137" i="7"/>
  <c r="Q138" i="7"/>
  <c r="T135" i="7"/>
  <c r="R122" i="7"/>
  <c r="V118" i="7"/>
  <c r="U119" i="7"/>
  <c r="Q123" i="7"/>
  <c r="S121" i="7"/>
  <c r="T120" i="7"/>
  <c r="Q108" i="7"/>
  <c r="V103" i="7"/>
  <c r="T105" i="7"/>
  <c r="U104" i="7"/>
  <c r="R107" i="7"/>
  <c r="S106" i="7"/>
  <c r="U89" i="7"/>
  <c r="T90" i="7"/>
  <c r="Q93" i="7"/>
  <c r="R92" i="7"/>
  <c r="V88" i="7"/>
  <c r="S91" i="7"/>
  <c r="V73" i="7"/>
  <c r="U74" i="7"/>
  <c r="S76" i="7"/>
  <c r="R77" i="7"/>
  <c r="Q78" i="7"/>
  <c r="T75" i="7"/>
  <c r="T60" i="7"/>
  <c r="Q63" i="7"/>
  <c r="R62" i="7"/>
  <c r="U59" i="7"/>
  <c r="V58" i="7"/>
  <c r="S61" i="7"/>
  <c r="S47" i="7"/>
  <c r="R48" i="7"/>
  <c r="T46" i="7"/>
  <c r="U45" i="7"/>
  <c r="V44" i="7"/>
  <c r="V31" i="7"/>
  <c r="U32" i="7"/>
  <c r="T33" i="7"/>
  <c r="F55" i="2"/>
  <c r="N55" i="2"/>
  <c r="N223" i="5"/>
  <c r="N169" i="5"/>
  <c r="J8" i="5"/>
  <c r="J10" i="5"/>
  <c r="N277" i="5"/>
  <c r="N385" i="5"/>
  <c r="AW1408" i="3"/>
  <c r="AY1418" i="3"/>
  <c r="AW1179" i="3"/>
  <c r="AY1189" i="3"/>
  <c r="AW950" i="3"/>
  <c r="AY960" i="3"/>
  <c r="AW721" i="3"/>
  <c r="AY731" i="3"/>
  <c r="AB5" i="5"/>
  <c r="Y5" i="5"/>
  <c r="G138" i="5"/>
  <c r="G192" i="5"/>
  <c r="G246" i="5"/>
  <c r="G300" i="5"/>
  <c r="G354" i="5"/>
  <c r="G408" i="5"/>
  <c r="T5" i="5"/>
  <c r="F10" i="5"/>
  <c r="G10" i="5"/>
  <c r="AI55" i="2"/>
  <c r="J55" i="2"/>
  <c r="K10" i="5"/>
  <c r="O7" i="5"/>
  <c r="AW1637" i="3"/>
  <c r="W5" i="5"/>
  <c r="X5" i="5"/>
  <c r="AA5" i="5"/>
  <c r="O26" i="5"/>
  <c r="O4" i="5"/>
  <c r="X7" i="5"/>
  <c r="T7" i="5"/>
  <c r="S5" i="5"/>
  <c r="AA7" i="5"/>
  <c r="W7" i="5"/>
  <c r="N5" i="5"/>
  <c r="O5" i="5"/>
  <c r="AB7" i="5"/>
  <c r="AM1156" i="4"/>
  <c r="K86" i="4"/>
  <c r="AV1180" i="3"/>
  <c r="BG1180" i="3"/>
  <c r="AM469" i="4"/>
  <c r="K38" i="4"/>
  <c r="AV493" i="3"/>
  <c r="BG489" i="3"/>
  <c r="L126" i="5"/>
  <c r="AM927" i="4"/>
  <c r="K70" i="4"/>
  <c r="AV951" i="3"/>
  <c r="BG951" i="3"/>
  <c r="L238" i="5"/>
  <c r="AM698" i="4"/>
  <c r="K54" i="4"/>
  <c r="AV722" i="3"/>
  <c r="AM1385" i="4"/>
  <c r="K102" i="4"/>
  <c r="AV1409" i="3"/>
  <c r="AM240" i="4"/>
  <c r="K22" i="4"/>
  <c r="AV264" i="3"/>
  <c r="BG258" i="3"/>
  <c r="L70" i="5"/>
  <c r="AM1614" i="4"/>
  <c r="K118" i="4"/>
  <c r="AV1638" i="3"/>
  <c r="AF123" i="4"/>
  <c r="AD125" i="4"/>
  <c r="AH121" i="4"/>
  <c r="AG122" i="4"/>
  <c r="AC126" i="4"/>
  <c r="AE124" i="4"/>
  <c r="AG106" i="4"/>
  <c r="AH105" i="4"/>
  <c r="AC110" i="4"/>
  <c r="AF107" i="4"/>
  <c r="AD109" i="4"/>
  <c r="AE108" i="4"/>
  <c r="AF91" i="4"/>
  <c r="AD93" i="4"/>
  <c r="AG90" i="4"/>
  <c r="AC94" i="4"/>
  <c r="AH89" i="4"/>
  <c r="AE92" i="4"/>
  <c r="AE77" i="4"/>
  <c r="AF76" i="4"/>
  <c r="AG75" i="4"/>
  <c r="AD78" i="4"/>
  <c r="AH74" i="4"/>
  <c r="AD29" i="4"/>
  <c r="AC30" i="4"/>
  <c r="AE28" i="4"/>
  <c r="AH25" i="4"/>
  <c r="AF27" i="4"/>
  <c r="AG26" i="4"/>
  <c r="AS1640" i="3"/>
  <c r="AS1411" i="3"/>
  <c r="AS1182" i="3"/>
  <c r="AS953" i="3"/>
  <c r="AS724" i="3"/>
  <c r="AS495" i="3"/>
  <c r="AS266" i="3"/>
  <c r="K404" i="5"/>
  <c r="N8" i="5"/>
  <c r="O8" i="5"/>
  <c r="BG1638" i="3"/>
  <c r="BG1634" i="3"/>
  <c r="BG1636" i="3"/>
  <c r="K402" i="5"/>
  <c r="BG1409" i="3"/>
  <c r="BG1405" i="3"/>
  <c r="BG1407" i="3"/>
  <c r="L292" i="5"/>
  <c r="BG1176" i="3"/>
  <c r="BG1178" i="3"/>
  <c r="BG949" i="3"/>
  <c r="BG947" i="3"/>
  <c r="BG720" i="3"/>
  <c r="L182" i="5"/>
  <c r="BG718" i="3"/>
  <c r="L180" i="5"/>
  <c r="AZ1649" i="3"/>
  <c r="BG1632" i="3"/>
  <c r="BG1630" i="3"/>
  <c r="AZ1420" i="3"/>
  <c r="BG1403" i="3"/>
  <c r="BG1401" i="3"/>
  <c r="AZ1191" i="3"/>
  <c r="BG1174" i="3"/>
  <c r="BG1172" i="3"/>
  <c r="AZ962" i="3"/>
  <c r="BG945" i="3"/>
  <c r="BG943" i="3"/>
  <c r="AZ733" i="3"/>
  <c r="BG714" i="3"/>
  <c r="BG716" i="3"/>
  <c r="BG485" i="3"/>
  <c r="BG487" i="3"/>
  <c r="L124" i="5"/>
  <c r="BH266" i="3"/>
  <c r="M78" i="5"/>
  <c r="M132" i="5"/>
  <c r="M186" i="5"/>
  <c r="M240" i="5"/>
  <c r="BG256" i="3"/>
  <c r="L68" i="5"/>
  <c r="U1162" i="7"/>
  <c r="S1179" i="7"/>
  <c r="T1135" i="7"/>
  <c r="V1208" i="7"/>
  <c r="U1209" i="7"/>
  <c r="R1195" i="7"/>
  <c r="T1104" i="7"/>
  <c r="U1103" i="7"/>
  <c r="V1086" i="7"/>
  <c r="R1180" i="7"/>
  <c r="S1119" i="7"/>
  <c r="V1116" i="7"/>
  <c r="T1163" i="7"/>
  <c r="T1210" i="7"/>
  <c r="U1147" i="7"/>
  <c r="T1118" i="7"/>
  <c r="S1105" i="7"/>
  <c r="U1192" i="7"/>
  <c r="T1148" i="7"/>
  <c r="V1133" i="7"/>
  <c r="S1149" i="7"/>
  <c r="T1178" i="7"/>
  <c r="V1071" i="7"/>
  <c r="U1134" i="7"/>
  <c r="V1191" i="7"/>
  <c r="V1146" i="7"/>
  <c r="S1194" i="7"/>
  <c r="U1117" i="7"/>
  <c r="R1150" i="7"/>
  <c r="V1161" i="7"/>
  <c r="R1090" i="7"/>
  <c r="R1120" i="7"/>
  <c r="T1073" i="7"/>
  <c r="S1089" i="7"/>
  <c r="U1177" i="7"/>
  <c r="S1164" i="7"/>
  <c r="T1088" i="7"/>
  <c r="T1193" i="7"/>
  <c r="U1072" i="7"/>
  <c r="R1165" i="7"/>
  <c r="S1074" i="7"/>
  <c r="V1176" i="7"/>
  <c r="V1102" i="7"/>
  <c r="U1087" i="7"/>
  <c r="R1075" i="7"/>
  <c r="V1040" i="7"/>
  <c r="S923" i="7"/>
  <c r="R1044" i="7"/>
  <c r="U952" i="7"/>
  <c r="T1028" i="7"/>
  <c r="V1057" i="7"/>
  <c r="S1014" i="7"/>
  <c r="T953" i="7"/>
  <c r="T922" i="7"/>
  <c r="S1029" i="7"/>
  <c r="S938" i="7"/>
  <c r="T982" i="7"/>
  <c r="U1058" i="7"/>
  <c r="S968" i="7"/>
  <c r="U981" i="7"/>
  <c r="V951" i="7"/>
  <c r="U1027" i="7"/>
  <c r="T1059" i="7"/>
  <c r="V1026" i="7"/>
  <c r="V1011" i="7"/>
  <c r="T967" i="7"/>
  <c r="S954" i="7"/>
  <c r="T937" i="7"/>
  <c r="U998" i="7"/>
  <c r="R939" i="7"/>
  <c r="V935" i="7"/>
  <c r="U921" i="7"/>
  <c r="S983" i="7"/>
  <c r="R969" i="7"/>
  <c r="V965" i="7"/>
  <c r="S1043" i="7"/>
  <c r="V920" i="7"/>
  <c r="T1013" i="7"/>
  <c r="T1042" i="7"/>
  <c r="T999" i="7"/>
  <c r="U1041" i="7"/>
  <c r="V980" i="7"/>
  <c r="V997" i="7"/>
  <c r="R924" i="7"/>
  <c r="U966" i="7"/>
  <c r="U936" i="7"/>
  <c r="R984" i="7"/>
  <c r="U1012" i="7"/>
  <c r="R818" i="7"/>
  <c r="S847" i="7"/>
  <c r="S907" i="7"/>
  <c r="V860" i="7"/>
  <c r="V829" i="7"/>
  <c r="T876" i="7"/>
  <c r="U815" i="7"/>
  <c r="T906" i="7"/>
  <c r="V785" i="7"/>
  <c r="T831" i="7"/>
  <c r="V802" i="7"/>
  <c r="V904" i="7"/>
  <c r="V772" i="7"/>
  <c r="U875" i="7"/>
  <c r="S788" i="7"/>
  <c r="T787" i="7"/>
  <c r="U861" i="7"/>
  <c r="R908" i="7"/>
  <c r="U905" i="7"/>
  <c r="S863" i="7"/>
  <c r="U830" i="7"/>
  <c r="V874" i="7"/>
  <c r="R833" i="7"/>
  <c r="S877" i="7"/>
  <c r="U803" i="7"/>
  <c r="V891" i="7"/>
  <c r="R878" i="7"/>
  <c r="R848" i="7"/>
  <c r="S817" i="7"/>
  <c r="U773" i="7"/>
  <c r="T862" i="7"/>
  <c r="U892" i="7"/>
  <c r="T893" i="7"/>
  <c r="U786" i="7"/>
  <c r="S832" i="7"/>
  <c r="V844" i="7"/>
  <c r="U845" i="7"/>
  <c r="T846" i="7"/>
  <c r="V814" i="7"/>
  <c r="T816" i="7"/>
  <c r="T652" i="7"/>
  <c r="T755" i="7"/>
  <c r="S621" i="7"/>
  <c r="S756" i="7"/>
  <c r="T637" i="7"/>
  <c r="S726" i="7"/>
  <c r="T742" i="7"/>
  <c r="V650" i="7"/>
  <c r="T665" i="7"/>
  <c r="R622" i="7"/>
  <c r="U619" i="7"/>
  <c r="V753" i="7"/>
  <c r="U664" i="7"/>
  <c r="V618" i="7"/>
  <c r="U682" i="7"/>
  <c r="V663" i="7"/>
  <c r="R667" i="7"/>
  <c r="V710" i="7"/>
  <c r="U724" i="7"/>
  <c r="U636" i="7"/>
  <c r="S697" i="7"/>
  <c r="U754" i="7"/>
  <c r="V740" i="7"/>
  <c r="R757" i="7"/>
  <c r="R727" i="7"/>
  <c r="V635" i="7"/>
  <c r="V694" i="7"/>
  <c r="V723" i="7"/>
  <c r="U741" i="7"/>
  <c r="S666" i="7"/>
  <c r="V681" i="7"/>
  <c r="U651" i="7"/>
  <c r="T620" i="7"/>
  <c r="U711" i="7"/>
  <c r="T725" i="7"/>
  <c r="T696" i="7"/>
  <c r="T712" i="7"/>
  <c r="U695" i="7"/>
  <c r="T589" i="7"/>
  <c r="S486" i="7"/>
  <c r="T469" i="7"/>
  <c r="U605" i="7"/>
  <c r="T575" i="7"/>
  <c r="T546" i="7"/>
  <c r="R591" i="7"/>
  <c r="V604" i="7"/>
  <c r="T530" i="7"/>
  <c r="U529" i="7"/>
  <c r="T485" i="7"/>
  <c r="S531" i="7"/>
  <c r="S576" i="7"/>
  <c r="U545" i="7"/>
  <c r="V544" i="7"/>
  <c r="S590" i="7"/>
  <c r="S470" i="7"/>
  <c r="V513" i="7"/>
  <c r="T561" i="7"/>
  <c r="U514" i="7"/>
  <c r="R471" i="7"/>
  <c r="V483" i="7"/>
  <c r="T515" i="7"/>
  <c r="S501" i="7"/>
  <c r="U468" i="7"/>
  <c r="U560" i="7"/>
  <c r="U574" i="7"/>
  <c r="V559" i="7"/>
  <c r="S516" i="7"/>
  <c r="V498" i="7"/>
  <c r="V587" i="7"/>
  <c r="V467" i="7"/>
  <c r="U588" i="7"/>
  <c r="U484" i="7"/>
  <c r="V528" i="7"/>
  <c r="V573" i="7"/>
  <c r="T500" i="7"/>
  <c r="T606" i="7"/>
  <c r="U499" i="7"/>
  <c r="T393" i="7"/>
  <c r="U334" i="7"/>
  <c r="V348" i="7"/>
  <c r="T453" i="7"/>
  <c r="U407" i="7"/>
  <c r="U452" i="7"/>
  <c r="V391" i="7"/>
  <c r="S424" i="7"/>
  <c r="U318" i="7"/>
  <c r="U378" i="7"/>
  <c r="U392" i="7"/>
  <c r="T408" i="7"/>
  <c r="R455" i="7"/>
  <c r="T319" i="7"/>
  <c r="R395" i="7"/>
  <c r="T364" i="7"/>
  <c r="R425" i="7"/>
  <c r="V421" i="7"/>
  <c r="U422" i="7"/>
  <c r="S454" i="7"/>
  <c r="S394" i="7"/>
  <c r="U363" i="7"/>
  <c r="S320" i="7"/>
  <c r="S380" i="7"/>
  <c r="R410" i="7"/>
  <c r="T379" i="7"/>
  <c r="T350" i="7"/>
  <c r="V451" i="7"/>
  <c r="V439" i="7"/>
  <c r="U349" i="7"/>
  <c r="S409" i="7"/>
  <c r="T423" i="7"/>
  <c r="V333" i="7"/>
  <c r="V362" i="7"/>
  <c r="V377" i="7"/>
  <c r="S365" i="7"/>
  <c r="V406" i="7"/>
  <c r="T335" i="7"/>
  <c r="U440" i="7"/>
  <c r="V317" i="7"/>
  <c r="S168" i="7"/>
  <c r="V165" i="7"/>
  <c r="R169" i="7"/>
  <c r="T258" i="7"/>
  <c r="T214" i="7"/>
  <c r="R274" i="7"/>
  <c r="V288" i="7"/>
  <c r="V256" i="7"/>
  <c r="U257" i="7"/>
  <c r="S198" i="7"/>
  <c r="T304" i="7"/>
  <c r="V195" i="7"/>
  <c r="R199" i="7"/>
  <c r="S228" i="7"/>
  <c r="V225" i="7"/>
  <c r="T243" i="7"/>
  <c r="R229" i="7"/>
  <c r="U166" i="7"/>
  <c r="U242" i="7"/>
  <c r="S273" i="7"/>
  <c r="U289" i="7"/>
  <c r="V270" i="7"/>
  <c r="T272" i="7"/>
  <c r="S259" i="7"/>
  <c r="T227" i="7"/>
  <c r="T167" i="7"/>
  <c r="V184" i="7"/>
  <c r="V302" i="7"/>
  <c r="U196" i="7"/>
  <c r="V212" i="7"/>
  <c r="U226" i="7"/>
  <c r="U213" i="7"/>
  <c r="U303" i="7"/>
  <c r="T197" i="7"/>
  <c r="S244" i="7"/>
  <c r="U271" i="7"/>
  <c r="V241" i="7"/>
  <c r="S152" i="7"/>
  <c r="R153" i="7"/>
  <c r="U150" i="7"/>
  <c r="T151" i="7"/>
  <c r="V149" i="7"/>
  <c r="S137" i="7"/>
  <c r="R138" i="7"/>
  <c r="U135" i="7"/>
  <c r="T136" i="7"/>
  <c r="V134" i="7"/>
  <c r="S122" i="7"/>
  <c r="V119" i="7"/>
  <c r="T121" i="7"/>
  <c r="U120" i="7"/>
  <c r="R123" i="7"/>
  <c r="T106" i="7"/>
  <c r="U105" i="7"/>
  <c r="V104" i="7"/>
  <c r="S107" i="7"/>
  <c r="R108" i="7"/>
  <c r="S92" i="7"/>
  <c r="T91" i="7"/>
  <c r="V89" i="7"/>
  <c r="U90" i="7"/>
  <c r="R93" i="7"/>
  <c r="S77" i="7"/>
  <c r="R78" i="7"/>
  <c r="U75" i="7"/>
  <c r="T76" i="7"/>
  <c r="V74" i="7"/>
  <c r="U60" i="7"/>
  <c r="V59" i="7"/>
  <c r="R63" i="7"/>
  <c r="S62" i="7"/>
  <c r="T61" i="7"/>
  <c r="T47" i="7"/>
  <c r="S48" i="7"/>
  <c r="U46" i="7"/>
  <c r="V45" i="7"/>
  <c r="V32" i="7"/>
  <c r="U33" i="7"/>
  <c r="AQ55" i="2"/>
  <c r="R55" i="2"/>
  <c r="Y7" i="5"/>
  <c r="AO55" i="2"/>
  <c r="P55" i="2"/>
  <c r="U7" i="5"/>
  <c r="AG55" i="2"/>
  <c r="H55" i="2"/>
  <c r="AW1638" i="3"/>
  <c r="AW1409" i="3"/>
  <c r="AY1419" i="3"/>
  <c r="AW1180" i="3"/>
  <c r="AY1190" i="3"/>
  <c r="AW951" i="3"/>
  <c r="AY961" i="3"/>
  <c r="AW722" i="3"/>
  <c r="AY732" i="3"/>
  <c r="AW493" i="3"/>
  <c r="AY495" i="3"/>
  <c r="AY266" i="3"/>
  <c r="D78" i="5"/>
  <c r="AW264" i="3"/>
  <c r="Z7" i="5"/>
  <c r="V7" i="5"/>
  <c r="D9" i="5"/>
  <c r="H9" i="5"/>
  <c r="L9" i="5"/>
  <c r="F9" i="5"/>
  <c r="E9" i="5"/>
  <c r="J9" i="5"/>
  <c r="M9" i="5"/>
  <c r="G9" i="5"/>
  <c r="I9" i="5"/>
  <c r="K9" i="5"/>
  <c r="N10" i="5"/>
  <c r="O10" i="5"/>
  <c r="S7" i="5"/>
  <c r="AM470" i="4"/>
  <c r="L38" i="4"/>
  <c r="AV494" i="3"/>
  <c r="AZ495" i="3"/>
  <c r="AM928" i="4"/>
  <c r="L70" i="4"/>
  <c r="AV952" i="3"/>
  <c r="AY943" i="3"/>
  <c r="AM1386" i="4"/>
  <c r="L102" i="4"/>
  <c r="AV1410" i="3"/>
  <c r="AM1615" i="4"/>
  <c r="L118" i="4"/>
  <c r="AV1639" i="3"/>
  <c r="BF1647" i="3"/>
  <c r="K409" i="5"/>
  <c r="AM241" i="4"/>
  <c r="L22" i="4"/>
  <c r="AV265" i="3"/>
  <c r="AZ266" i="3"/>
  <c r="E78" i="5"/>
  <c r="AM699" i="4"/>
  <c r="L54" i="4"/>
  <c r="AV723" i="3"/>
  <c r="AY714" i="3"/>
  <c r="AM1157" i="4"/>
  <c r="L86" i="4"/>
  <c r="AV1181" i="3"/>
  <c r="AH122" i="4"/>
  <c r="AC127" i="4"/>
  <c r="AD126" i="4"/>
  <c r="AE125" i="4"/>
  <c r="AG123" i="4"/>
  <c r="AF124" i="4"/>
  <c r="AE109" i="4"/>
  <c r="AH106" i="4"/>
  <c r="AF108" i="4"/>
  <c r="AD110" i="4"/>
  <c r="AC111" i="4"/>
  <c r="AG107" i="4"/>
  <c r="AH90" i="4"/>
  <c r="AF92" i="4"/>
  <c r="AE93" i="4"/>
  <c r="AD94" i="4"/>
  <c r="AG91" i="4"/>
  <c r="AC95" i="4"/>
  <c r="AH75" i="4"/>
  <c r="AF77" i="4"/>
  <c r="AG76" i="4"/>
  <c r="AD79" i="4"/>
  <c r="AE78" i="4"/>
  <c r="AF28" i="4"/>
  <c r="AG27" i="4"/>
  <c r="AH26" i="4"/>
  <c r="AC31" i="4"/>
  <c r="AE29" i="4"/>
  <c r="AD30" i="4"/>
  <c r="AS1641" i="3"/>
  <c r="AS1412" i="3"/>
  <c r="AS1183" i="3"/>
  <c r="AS954" i="3"/>
  <c r="AS725" i="3"/>
  <c r="AS496" i="3"/>
  <c r="AS267" i="3"/>
  <c r="L178" i="5"/>
  <c r="L232" i="5"/>
  <c r="L286" i="5"/>
  <c r="L340" i="5"/>
  <c r="L394" i="5"/>
  <c r="L234" i="5"/>
  <c r="L122" i="5"/>
  <c r="L176" i="5"/>
  <c r="L230" i="5"/>
  <c r="L284" i="5"/>
  <c r="L338" i="5"/>
  <c r="AY1630" i="3"/>
  <c r="BH1642" i="3"/>
  <c r="BH1644" i="3"/>
  <c r="BH1640" i="3"/>
  <c r="L346" i="5"/>
  <c r="L400" i="5"/>
  <c r="AY1401" i="3"/>
  <c r="BH1411" i="3"/>
  <c r="BH1413" i="3"/>
  <c r="AY1172" i="3"/>
  <c r="BH1182" i="3"/>
  <c r="M294" i="5"/>
  <c r="M348" i="5"/>
  <c r="L288" i="5"/>
  <c r="L342" i="5"/>
  <c r="L396" i="5"/>
  <c r="L236" i="5"/>
  <c r="L290" i="5"/>
  <c r="L344" i="5"/>
  <c r="L398" i="5"/>
  <c r="S1090" i="7"/>
  <c r="U1118" i="7"/>
  <c r="V1147" i="7"/>
  <c r="U1135" i="7"/>
  <c r="T1179" i="7"/>
  <c r="V1117" i="7"/>
  <c r="U1104" i="7"/>
  <c r="V1209" i="7"/>
  <c r="U1088" i="7"/>
  <c r="V1177" i="7"/>
  <c r="T1194" i="7"/>
  <c r="S1165" i="7"/>
  <c r="V1162" i="7"/>
  <c r="V1134" i="7"/>
  <c r="U1193" i="7"/>
  <c r="T1119" i="7"/>
  <c r="S1180" i="7"/>
  <c r="S1195" i="7"/>
  <c r="V1192" i="7"/>
  <c r="T1149" i="7"/>
  <c r="V1087" i="7"/>
  <c r="T1105" i="7"/>
  <c r="U1210" i="7"/>
  <c r="U1163" i="7"/>
  <c r="V1103" i="7"/>
  <c r="S1075" i="7"/>
  <c r="U1073" i="7"/>
  <c r="T1089" i="7"/>
  <c r="U1178" i="7"/>
  <c r="T1074" i="7"/>
  <c r="V1072" i="7"/>
  <c r="S1150" i="7"/>
  <c r="U1148" i="7"/>
  <c r="T1164" i="7"/>
  <c r="S1120" i="7"/>
  <c r="V998" i="7"/>
  <c r="V921" i="7"/>
  <c r="V966" i="7"/>
  <c r="S984" i="7"/>
  <c r="V936" i="7"/>
  <c r="U999" i="7"/>
  <c r="S969" i="7"/>
  <c r="T983" i="7"/>
  <c r="T954" i="7"/>
  <c r="V1058" i="7"/>
  <c r="U953" i="7"/>
  <c r="S924" i="7"/>
  <c r="U967" i="7"/>
  <c r="U1042" i="7"/>
  <c r="T1043" i="7"/>
  <c r="V1012" i="7"/>
  <c r="V952" i="7"/>
  <c r="T1014" i="7"/>
  <c r="S1044" i="7"/>
  <c r="U1059" i="7"/>
  <c r="S939" i="7"/>
  <c r="T1029" i="7"/>
  <c r="V1041" i="7"/>
  <c r="U1013" i="7"/>
  <c r="U937" i="7"/>
  <c r="V981" i="7"/>
  <c r="U922" i="7"/>
  <c r="T938" i="7"/>
  <c r="T968" i="7"/>
  <c r="V1027" i="7"/>
  <c r="U1028" i="7"/>
  <c r="U982" i="7"/>
  <c r="T923" i="7"/>
  <c r="T817" i="7"/>
  <c r="V905" i="7"/>
  <c r="T832" i="7"/>
  <c r="S848" i="7"/>
  <c r="T847" i="7"/>
  <c r="V845" i="7"/>
  <c r="U787" i="7"/>
  <c r="U893" i="7"/>
  <c r="U876" i="7"/>
  <c r="T907" i="7"/>
  <c r="T877" i="7"/>
  <c r="V861" i="7"/>
  <c r="V892" i="7"/>
  <c r="V815" i="7"/>
  <c r="S818" i="7"/>
  <c r="U831" i="7"/>
  <c r="U906" i="7"/>
  <c r="U862" i="7"/>
  <c r="V773" i="7"/>
  <c r="V830" i="7"/>
  <c r="S878" i="7"/>
  <c r="V875" i="7"/>
  <c r="T788" i="7"/>
  <c r="U846" i="7"/>
  <c r="S833" i="7"/>
  <c r="T863" i="7"/>
  <c r="V803" i="7"/>
  <c r="V786" i="7"/>
  <c r="U816" i="7"/>
  <c r="S908" i="7"/>
  <c r="V711" i="7"/>
  <c r="S727" i="7"/>
  <c r="U696" i="7"/>
  <c r="T697" i="7"/>
  <c r="U712" i="7"/>
  <c r="U652" i="7"/>
  <c r="S667" i="7"/>
  <c r="V651" i="7"/>
  <c r="S757" i="7"/>
  <c r="T756" i="7"/>
  <c r="V636" i="7"/>
  <c r="U637" i="7"/>
  <c r="V664" i="7"/>
  <c r="V619" i="7"/>
  <c r="V695" i="7"/>
  <c r="V741" i="7"/>
  <c r="U665" i="7"/>
  <c r="U620" i="7"/>
  <c r="V724" i="7"/>
  <c r="U755" i="7"/>
  <c r="V754" i="7"/>
  <c r="T726" i="7"/>
  <c r="T621" i="7"/>
  <c r="V682" i="7"/>
  <c r="U742" i="7"/>
  <c r="U725" i="7"/>
  <c r="T666" i="7"/>
  <c r="S622" i="7"/>
  <c r="U500" i="7"/>
  <c r="T501" i="7"/>
  <c r="V529" i="7"/>
  <c r="U589" i="7"/>
  <c r="V499" i="7"/>
  <c r="V560" i="7"/>
  <c r="U561" i="7"/>
  <c r="V484" i="7"/>
  <c r="S591" i="7"/>
  <c r="U530" i="7"/>
  <c r="V605" i="7"/>
  <c r="U606" i="7"/>
  <c r="U515" i="7"/>
  <c r="V514" i="7"/>
  <c r="U546" i="7"/>
  <c r="V574" i="7"/>
  <c r="U485" i="7"/>
  <c r="V468" i="7"/>
  <c r="V588" i="7"/>
  <c r="U575" i="7"/>
  <c r="U469" i="7"/>
  <c r="T531" i="7"/>
  <c r="T576" i="7"/>
  <c r="T470" i="7"/>
  <c r="T516" i="7"/>
  <c r="S471" i="7"/>
  <c r="V545" i="7"/>
  <c r="T486" i="7"/>
  <c r="T590" i="7"/>
  <c r="V363" i="7"/>
  <c r="T424" i="7"/>
  <c r="V452" i="7"/>
  <c r="T320" i="7"/>
  <c r="T409" i="7"/>
  <c r="U379" i="7"/>
  <c r="S425" i="7"/>
  <c r="U453" i="7"/>
  <c r="U350" i="7"/>
  <c r="T380" i="7"/>
  <c r="U364" i="7"/>
  <c r="S455" i="7"/>
  <c r="V422" i="7"/>
  <c r="T365" i="7"/>
  <c r="T454" i="7"/>
  <c r="U335" i="7"/>
  <c r="V318" i="7"/>
  <c r="V378" i="7"/>
  <c r="V334" i="7"/>
  <c r="V440" i="7"/>
  <c r="U393" i="7"/>
  <c r="U319" i="7"/>
  <c r="V407" i="7"/>
  <c r="S410" i="7"/>
  <c r="S395" i="7"/>
  <c r="U423" i="7"/>
  <c r="V392" i="7"/>
  <c r="U408" i="7"/>
  <c r="V349" i="7"/>
  <c r="T394" i="7"/>
  <c r="V271" i="7"/>
  <c r="S274" i="7"/>
  <c r="U167" i="7"/>
  <c r="T244" i="7"/>
  <c r="S229" i="7"/>
  <c r="V196" i="7"/>
  <c r="S199" i="7"/>
  <c r="T259" i="7"/>
  <c r="V166" i="7"/>
  <c r="U272" i="7"/>
  <c r="T198" i="7"/>
  <c r="U214" i="7"/>
  <c r="V213" i="7"/>
  <c r="V303" i="7"/>
  <c r="T168" i="7"/>
  <c r="V257" i="7"/>
  <c r="U197" i="7"/>
  <c r="U243" i="7"/>
  <c r="V226" i="7"/>
  <c r="U258" i="7"/>
  <c r="V289" i="7"/>
  <c r="S169" i="7"/>
  <c r="V242" i="7"/>
  <c r="U304" i="7"/>
  <c r="U227" i="7"/>
  <c r="T228" i="7"/>
  <c r="T273" i="7"/>
  <c r="T152" i="7"/>
  <c r="V150" i="7"/>
  <c r="U151" i="7"/>
  <c r="S153" i="7"/>
  <c r="T137" i="7"/>
  <c r="V135" i="7"/>
  <c r="U136" i="7"/>
  <c r="S138" i="7"/>
  <c r="T122" i="7"/>
  <c r="S123" i="7"/>
  <c r="U121" i="7"/>
  <c r="V120" i="7"/>
  <c r="T107" i="7"/>
  <c r="U106" i="7"/>
  <c r="S108" i="7"/>
  <c r="V105" i="7"/>
  <c r="S93" i="7"/>
  <c r="U91" i="7"/>
  <c r="T92" i="7"/>
  <c r="V90" i="7"/>
  <c r="T77" i="7"/>
  <c r="V75" i="7"/>
  <c r="U76" i="7"/>
  <c r="S78" i="7"/>
  <c r="V60" i="7"/>
  <c r="T62" i="7"/>
  <c r="S63" i="7"/>
  <c r="U61" i="7"/>
  <c r="T48" i="7"/>
  <c r="V46" i="7"/>
  <c r="U47" i="7"/>
  <c r="V33" i="7"/>
  <c r="AY1648" i="3"/>
  <c r="AZ1648" i="3"/>
  <c r="AY1649" i="3"/>
  <c r="AY1420" i="3"/>
  <c r="AY1191" i="3"/>
  <c r="AY962" i="3"/>
  <c r="AY733" i="3"/>
  <c r="E132" i="5"/>
  <c r="E186" i="5"/>
  <c r="E240" i="5"/>
  <c r="E294" i="5"/>
  <c r="E348" i="5"/>
  <c r="E402" i="5"/>
  <c r="D132" i="5"/>
  <c r="D186" i="5"/>
  <c r="D240" i="5"/>
  <c r="D294" i="5"/>
  <c r="D348" i="5"/>
  <c r="D402" i="5"/>
  <c r="AY485" i="3"/>
  <c r="AW265" i="3"/>
  <c r="AW1639" i="3"/>
  <c r="AW1410" i="3"/>
  <c r="AW1181" i="3"/>
  <c r="AW952" i="3"/>
  <c r="AW723" i="3"/>
  <c r="AW494" i="3"/>
  <c r="D11" i="5"/>
  <c r="K11" i="5"/>
  <c r="J11" i="5"/>
  <c r="H11" i="5"/>
  <c r="M11" i="5"/>
  <c r="E11" i="5"/>
  <c r="L11" i="5"/>
  <c r="I11" i="5"/>
  <c r="G11" i="5"/>
  <c r="F11" i="5"/>
  <c r="AM242" i="4"/>
  <c r="C23" i="4"/>
  <c r="AV266" i="3"/>
  <c r="AW266" i="3"/>
  <c r="AM1616" i="4"/>
  <c r="C119" i="4"/>
  <c r="AV1640" i="3"/>
  <c r="AM1158" i="4"/>
  <c r="C87" i="4"/>
  <c r="AV1182" i="3"/>
  <c r="AM700" i="4"/>
  <c r="C55" i="4"/>
  <c r="AV724" i="3"/>
  <c r="AM471" i="4"/>
  <c r="C39" i="4"/>
  <c r="AV495" i="3"/>
  <c r="AW495" i="3"/>
  <c r="AM929" i="4"/>
  <c r="C71" i="4"/>
  <c r="AV953" i="3"/>
  <c r="AM1387" i="4"/>
  <c r="C103" i="4"/>
  <c r="AV1411" i="3"/>
  <c r="AH123" i="4"/>
  <c r="AF125" i="4"/>
  <c r="AG124" i="4"/>
  <c r="AD127" i="4"/>
  <c r="AE126" i="4"/>
  <c r="AG108" i="4"/>
  <c r="AD111" i="4"/>
  <c r="AH107" i="4"/>
  <c r="AF109" i="4"/>
  <c r="AE110" i="4"/>
  <c r="AF93" i="4"/>
  <c r="AD95" i="4"/>
  <c r="AG92" i="4"/>
  <c r="AE94" i="4"/>
  <c r="AH91" i="4"/>
  <c r="AG77" i="4"/>
  <c r="AE79" i="4"/>
  <c r="AF78" i="4"/>
  <c r="AH76" i="4"/>
  <c r="AH27" i="4"/>
  <c r="AG28" i="4"/>
  <c r="AD31" i="4"/>
  <c r="AE30" i="4"/>
  <c r="AF29" i="4"/>
  <c r="AS1642" i="3"/>
  <c r="AS1413" i="3"/>
  <c r="AS1184" i="3"/>
  <c r="AS955" i="3"/>
  <c r="AS726" i="3"/>
  <c r="AS497" i="3"/>
  <c r="AS268" i="3"/>
  <c r="M402" i="5"/>
  <c r="T1075" i="7"/>
  <c r="U1164" i="7"/>
  <c r="V1210" i="7"/>
  <c r="V1118" i="7"/>
  <c r="U1119" i="7"/>
  <c r="T1165" i="7"/>
  <c r="T1090" i="7"/>
  <c r="T1150" i="7"/>
  <c r="T1120" i="7"/>
  <c r="V1135" i="7"/>
  <c r="V1178" i="7"/>
  <c r="U1074" i="7"/>
  <c r="V1088" i="7"/>
  <c r="V1193" i="7"/>
  <c r="V1163" i="7"/>
  <c r="U1105" i="7"/>
  <c r="T1180" i="7"/>
  <c r="V1148" i="7"/>
  <c r="U1149" i="7"/>
  <c r="V1073" i="7"/>
  <c r="U1179" i="7"/>
  <c r="V1104" i="7"/>
  <c r="U1194" i="7"/>
  <c r="T1195" i="7"/>
  <c r="U1089" i="7"/>
  <c r="V1059" i="7"/>
  <c r="T984" i="7"/>
  <c r="V922" i="7"/>
  <c r="U983" i="7"/>
  <c r="V1028" i="7"/>
  <c r="T939" i="7"/>
  <c r="V982" i="7"/>
  <c r="U1014" i="7"/>
  <c r="V1013" i="7"/>
  <c r="U1043" i="7"/>
  <c r="T924" i="7"/>
  <c r="V1042" i="7"/>
  <c r="U954" i="7"/>
  <c r="V937" i="7"/>
  <c r="V967" i="7"/>
  <c r="V999" i="7"/>
  <c r="U1029" i="7"/>
  <c r="T969" i="7"/>
  <c r="U923" i="7"/>
  <c r="U938" i="7"/>
  <c r="V953" i="7"/>
  <c r="T1044" i="7"/>
  <c r="U968" i="7"/>
  <c r="V876" i="7"/>
  <c r="U832" i="7"/>
  <c r="V846" i="7"/>
  <c r="V906" i="7"/>
  <c r="V787" i="7"/>
  <c r="U847" i="7"/>
  <c r="V831" i="7"/>
  <c r="U863" i="7"/>
  <c r="V816" i="7"/>
  <c r="V862" i="7"/>
  <c r="T908" i="7"/>
  <c r="U907" i="7"/>
  <c r="V893" i="7"/>
  <c r="U817" i="7"/>
  <c r="T878" i="7"/>
  <c r="U877" i="7"/>
  <c r="U788" i="7"/>
  <c r="T848" i="7"/>
  <c r="T833" i="7"/>
  <c r="T818" i="7"/>
  <c r="U756" i="7"/>
  <c r="V742" i="7"/>
  <c r="U726" i="7"/>
  <c r="T727" i="7"/>
  <c r="U621" i="7"/>
  <c r="T757" i="7"/>
  <c r="V652" i="7"/>
  <c r="V620" i="7"/>
  <c r="V755" i="7"/>
  <c r="V725" i="7"/>
  <c r="U666" i="7"/>
  <c r="V696" i="7"/>
  <c r="V665" i="7"/>
  <c r="V637" i="7"/>
  <c r="T667" i="7"/>
  <c r="T622" i="7"/>
  <c r="U697" i="7"/>
  <c r="V712" i="7"/>
  <c r="T591" i="7"/>
  <c r="T471" i="7"/>
  <c r="U576" i="7"/>
  <c r="U531" i="7"/>
  <c r="V485" i="7"/>
  <c r="V561" i="7"/>
  <c r="V469" i="7"/>
  <c r="V575" i="7"/>
  <c r="V515" i="7"/>
  <c r="U590" i="7"/>
  <c r="U470" i="7"/>
  <c r="V589" i="7"/>
  <c r="V606" i="7"/>
  <c r="V500" i="7"/>
  <c r="V546" i="7"/>
  <c r="U486" i="7"/>
  <c r="U516" i="7"/>
  <c r="V530" i="7"/>
  <c r="U501" i="7"/>
  <c r="U424" i="7"/>
  <c r="U320" i="7"/>
  <c r="V379" i="7"/>
  <c r="U454" i="7"/>
  <c r="U380" i="7"/>
  <c r="T425" i="7"/>
  <c r="T395" i="7"/>
  <c r="U409" i="7"/>
  <c r="V393" i="7"/>
  <c r="U394" i="7"/>
  <c r="V335" i="7"/>
  <c r="T410" i="7"/>
  <c r="V453" i="7"/>
  <c r="V350" i="7"/>
  <c r="V408" i="7"/>
  <c r="V319" i="7"/>
  <c r="T455" i="7"/>
  <c r="V423" i="7"/>
  <c r="U365" i="7"/>
  <c r="V364" i="7"/>
  <c r="U259" i="7"/>
  <c r="U244" i="7"/>
  <c r="V197" i="7"/>
  <c r="T229" i="7"/>
  <c r="V258" i="7"/>
  <c r="V304" i="7"/>
  <c r="U273" i="7"/>
  <c r="V227" i="7"/>
  <c r="V167" i="7"/>
  <c r="V272" i="7"/>
  <c r="T274" i="7"/>
  <c r="U228" i="7"/>
  <c r="V243" i="7"/>
  <c r="U198" i="7"/>
  <c r="T169" i="7"/>
  <c r="V214" i="7"/>
  <c r="T199" i="7"/>
  <c r="U168" i="7"/>
  <c r="T153" i="7"/>
  <c r="V151" i="7"/>
  <c r="U152" i="7"/>
  <c r="U137" i="7"/>
  <c r="V136" i="7"/>
  <c r="T138" i="7"/>
  <c r="T123" i="7"/>
  <c r="V121" i="7"/>
  <c r="U122" i="7"/>
  <c r="T108" i="7"/>
  <c r="V106" i="7"/>
  <c r="U107" i="7"/>
  <c r="T93" i="7"/>
  <c r="V91" i="7"/>
  <c r="U92" i="7"/>
  <c r="T78" i="7"/>
  <c r="V76" i="7"/>
  <c r="U77" i="7"/>
  <c r="U62" i="7"/>
  <c r="V61" i="7"/>
  <c r="T63" i="7"/>
  <c r="V47" i="7"/>
  <c r="U48" i="7"/>
  <c r="AW1640" i="3"/>
  <c r="AW1411" i="3"/>
  <c r="AW1182" i="3"/>
  <c r="AW953" i="3"/>
  <c r="AW724" i="3"/>
  <c r="L392" i="5"/>
  <c r="AM930" i="4"/>
  <c r="D71" i="4"/>
  <c r="AV954" i="3"/>
  <c r="AM1388" i="4"/>
  <c r="D103" i="4"/>
  <c r="AV1412" i="3"/>
  <c r="AM472" i="4"/>
  <c r="D39" i="4"/>
  <c r="AV496" i="3"/>
  <c r="AM243" i="4"/>
  <c r="D23" i="4"/>
  <c r="AV267" i="3"/>
  <c r="AM1617" i="4"/>
  <c r="D119" i="4"/>
  <c r="AV1641" i="3"/>
  <c r="AM701" i="4"/>
  <c r="D55" i="4"/>
  <c r="AV725" i="3"/>
  <c r="AM1159" i="4"/>
  <c r="D87" i="4"/>
  <c r="AV1183" i="3"/>
  <c r="AF126" i="4"/>
  <c r="AE127" i="4"/>
  <c r="AH124" i="4"/>
  <c r="AG125" i="4"/>
  <c r="AG109" i="4"/>
  <c r="AF110" i="4"/>
  <c r="AE111" i="4"/>
  <c r="AH108" i="4"/>
  <c r="AH92" i="4"/>
  <c r="AE95" i="4"/>
  <c r="AG93" i="4"/>
  <c r="AF94" i="4"/>
  <c r="AG78" i="4"/>
  <c r="AF79" i="4"/>
  <c r="AH77" i="4"/>
  <c r="AF30" i="4"/>
  <c r="AE31" i="4"/>
  <c r="AG29" i="4"/>
  <c r="AH28" i="4"/>
  <c r="AS1643" i="3"/>
  <c r="AS1414" i="3"/>
  <c r="AS1185" i="3"/>
  <c r="AS956" i="3"/>
  <c r="AS727" i="3"/>
  <c r="AS498" i="3"/>
  <c r="AS269" i="3"/>
  <c r="V1149" i="7"/>
  <c r="V1194" i="7"/>
  <c r="U1075" i="7"/>
  <c r="V1119" i="7"/>
  <c r="U1165" i="7"/>
  <c r="V1105" i="7"/>
  <c r="V1074" i="7"/>
  <c r="V1089" i="7"/>
  <c r="U1120" i="7"/>
  <c r="U1090" i="7"/>
  <c r="U1195" i="7"/>
  <c r="U1180" i="7"/>
  <c r="U1150" i="7"/>
  <c r="V1164" i="7"/>
  <c r="V1179" i="7"/>
  <c r="V938" i="7"/>
  <c r="V1043" i="7"/>
  <c r="U939" i="7"/>
  <c r="U1044" i="7"/>
  <c r="U984" i="7"/>
  <c r="V968" i="7"/>
  <c r="U969" i="7"/>
  <c r="V954" i="7"/>
  <c r="U924" i="7"/>
  <c r="V1014" i="7"/>
  <c r="V983" i="7"/>
  <c r="V1029" i="7"/>
  <c r="V923" i="7"/>
  <c r="V907" i="7"/>
  <c r="U833" i="7"/>
  <c r="U878" i="7"/>
  <c r="U818" i="7"/>
  <c r="V863" i="7"/>
  <c r="U848" i="7"/>
  <c r="U908" i="7"/>
  <c r="V817" i="7"/>
  <c r="V832" i="7"/>
  <c r="V847" i="7"/>
  <c r="V877" i="7"/>
  <c r="V788" i="7"/>
  <c r="V726" i="7"/>
  <c r="V621" i="7"/>
  <c r="V697" i="7"/>
  <c r="V666" i="7"/>
  <c r="U667" i="7"/>
  <c r="V756" i="7"/>
  <c r="U757" i="7"/>
  <c r="U622" i="7"/>
  <c r="U727" i="7"/>
  <c r="V501" i="7"/>
  <c r="V590" i="7"/>
  <c r="V531" i="7"/>
  <c r="U591" i="7"/>
  <c r="V576" i="7"/>
  <c r="U471" i="7"/>
  <c r="V486" i="7"/>
  <c r="V516" i="7"/>
  <c r="V470" i="7"/>
  <c r="V409" i="7"/>
  <c r="V365" i="7"/>
  <c r="U395" i="7"/>
  <c r="U455" i="7"/>
  <c r="U410" i="7"/>
  <c r="V424" i="7"/>
  <c r="V320" i="7"/>
  <c r="V454" i="7"/>
  <c r="V394" i="7"/>
  <c r="V380" i="7"/>
  <c r="U425" i="7"/>
  <c r="V273" i="7"/>
  <c r="V228" i="7"/>
  <c r="U169" i="7"/>
  <c r="U199" i="7"/>
  <c r="U229" i="7"/>
  <c r="V168" i="7"/>
  <c r="V198" i="7"/>
  <c r="V244" i="7"/>
  <c r="U274" i="7"/>
  <c r="V259" i="7"/>
  <c r="V152" i="7"/>
  <c r="U153" i="7"/>
  <c r="V137" i="7"/>
  <c r="U138" i="7"/>
  <c r="U123" i="7"/>
  <c r="V122" i="7"/>
  <c r="V107" i="7"/>
  <c r="U108" i="7"/>
  <c r="V92" i="7"/>
  <c r="U93" i="7"/>
  <c r="V77" i="7"/>
  <c r="U78" i="7"/>
  <c r="U63" i="7"/>
  <c r="V62" i="7"/>
  <c r="V48" i="7"/>
  <c r="AW267" i="3"/>
  <c r="AW1641" i="3"/>
  <c r="AW1412" i="3"/>
  <c r="AW1183" i="3"/>
  <c r="AW954" i="3"/>
  <c r="AW725" i="3"/>
  <c r="AW496" i="3"/>
  <c r="AM702" i="4"/>
  <c r="E55" i="4"/>
  <c r="AV726" i="3"/>
  <c r="AM1160" i="4"/>
  <c r="E87" i="4"/>
  <c r="AV1184" i="3"/>
  <c r="AM473" i="4"/>
  <c r="E39" i="4"/>
  <c r="AV497" i="3"/>
  <c r="AW497" i="3"/>
  <c r="AM931" i="4"/>
  <c r="E71" i="4"/>
  <c r="AV955" i="3"/>
  <c r="AM1389" i="4"/>
  <c r="E103" i="4"/>
  <c r="AV1413" i="3"/>
  <c r="AM244" i="4"/>
  <c r="E23" i="4"/>
  <c r="AV268" i="3"/>
  <c r="AW268" i="3"/>
  <c r="AM1618" i="4"/>
  <c r="E119" i="4"/>
  <c r="AV1642" i="3"/>
  <c r="AG126" i="4"/>
  <c r="AF127" i="4"/>
  <c r="AH125" i="4"/>
  <c r="AF111" i="4"/>
  <c r="AH109" i="4"/>
  <c r="AG110" i="4"/>
  <c r="AF95" i="4"/>
  <c r="AG94" i="4"/>
  <c r="AH93" i="4"/>
  <c r="AH78" i="4"/>
  <c r="AG79" i="4"/>
  <c r="AH29" i="4"/>
  <c r="AG30" i="4"/>
  <c r="AF31" i="4"/>
  <c r="AS1644" i="3"/>
  <c r="AS1415" i="3"/>
  <c r="AS1186" i="3"/>
  <c r="AS957" i="3"/>
  <c r="AS728" i="3"/>
  <c r="AS499" i="3"/>
  <c r="AS270" i="3"/>
  <c r="V1075" i="7"/>
  <c r="V1165" i="7"/>
  <c r="V1090" i="7"/>
  <c r="V1120" i="7"/>
  <c r="V1195" i="7"/>
  <c r="V1180" i="7"/>
  <c r="V1150" i="7"/>
  <c r="V969" i="7"/>
  <c r="V1044" i="7"/>
  <c r="V939" i="7"/>
  <c r="V924" i="7"/>
  <c r="V984" i="7"/>
  <c r="V848" i="7"/>
  <c r="V818" i="7"/>
  <c r="V878" i="7"/>
  <c r="V908" i="7"/>
  <c r="V833" i="7"/>
  <c r="V757" i="7"/>
  <c r="V667" i="7"/>
  <c r="V622" i="7"/>
  <c r="V727" i="7"/>
  <c r="V471" i="7"/>
  <c r="V591" i="7"/>
  <c r="V455" i="7"/>
  <c r="V425" i="7"/>
  <c r="V395" i="7"/>
  <c r="V410" i="7"/>
  <c r="V229" i="7"/>
  <c r="V199" i="7"/>
  <c r="V274" i="7"/>
  <c r="V169" i="7"/>
  <c r="V153" i="7"/>
  <c r="V138" i="7"/>
  <c r="V123" i="7"/>
  <c r="V108" i="7"/>
  <c r="V93" i="7"/>
  <c r="V78" i="7"/>
  <c r="V63" i="7"/>
  <c r="AW1642" i="3"/>
  <c r="AW1413" i="3"/>
  <c r="AW1184" i="3"/>
  <c r="AW955" i="3"/>
  <c r="AW726" i="3"/>
  <c r="AM245" i="4"/>
  <c r="F23" i="4"/>
  <c r="AV269" i="3"/>
  <c r="AW269" i="3"/>
  <c r="AM1619" i="4"/>
  <c r="F119" i="4"/>
  <c r="AV1643" i="3"/>
  <c r="AM703" i="4"/>
  <c r="F55" i="4"/>
  <c r="AV727" i="3"/>
  <c r="AM1161" i="4"/>
  <c r="F87" i="4"/>
  <c r="AV1185" i="3"/>
  <c r="AM474" i="4"/>
  <c r="F39" i="4"/>
  <c r="AV498" i="3"/>
  <c r="AW498" i="3"/>
  <c r="AM932" i="4"/>
  <c r="F71" i="4"/>
  <c r="AV956" i="3"/>
  <c r="AM1390" i="4"/>
  <c r="F103" i="4"/>
  <c r="AV1414" i="3"/>
  <c r="AH126" i="4"/>
  <c r="AG127" i="4"/>
  <c r="AH110" i="4"/>
  <c r="AG111" i="4"/>
  <c r="AG95" i="4"/>
  <c r="AH94" i="4"/>
  <c r="AH79" i="4"/>
  <c r="AG31" i="4"/>
  <c r="AH30" i="4"/>
  <c r="AS1645" i="3"/>
  <c r="AS1416" i="3"/>
  <c r="AS1187" i="3"/>
  <c r="AS958" i="3"/>
  <c r="AS729" i="3"/>
  <c r="AS500" i="3"/>
  <c r="AS271" i="3"/>
  <c r="AW1414" i="3"/>
  <c r="AW1185" i="3"/>
  <c r="AW956" i="3"/>
  <c r="AW727" i="3"/>
  <c r="AW1643" i="3"/>
  <c r="AM475" i="4"/>
  <c r="G39" i="4"/>
  <c r="AV499" i="3"/>
  <c r="AW499" i="3"/>
  <c r="AM1391" i="4"/>
  <c r="G103" i="4"/>
  <c r="AV1415" i="3"/>
  <c r="AM933" i="4"/>
  <c r="G71" i="4"/>
  <c r="AV957" i="3"/>
  <c r="AM246" i="4"/>
  <c r="G23" i="4"/>
  <c r="AV270" i="3"/>
  <c r="AW270" i="3"/>
  <c r="AM1620" i="4"/>
  <c r="G119" i="4"/>
  <c r="AV1644" i="3"/>
  <c r="AM704" i="4"/>
  <c r="G55" i="4"/>
  <c r="AV728" i="3"/>
  <c r="AM1162" i="4"/>
  <c r="G87" i="4"/>
  <c r="AV1186" i="3"/>
  <c r="AH127" i="4"/>
  <c r="AH111" i="4"/>
  <c r="AH95" i="4"/>
  <c r="AH31" i="4"/>
  <c r="AS1646" i="3"/>
  <c r="AS1417" i="3"/>
  <c r="AS1188" i="3"/>
  <c r="AS959" i="3"/>
  <c r="AS730" i="3"/>
  <c r="AS501" i="3"/>
  <c r="AS272" i="3"/>
  <c r="AW1644" i="3"/>
  <c r="AW1415" i="3"/>
  <c r="AW1186" i="3"/>
  <c r="AW957" i="3"/>
  <c r="AW728" i="3"/>
  <c r="AM247" i="4"/>
  <c r="H23" i="4"/>
  <c r="AV271" i="3"/>
  <c r="AW271" i="3"/>
  <c r="AM705" i="4"/>
  <c r="H55" i="4"/>
  <c r="AV729" i="3"/>
  <c r="AW729" i="3"/>
  <c r="AM1163" i="4"/>
  <c r="H87" i="4"/>
  <c r="AV1187" i="3"/>
  <c r="AW1187" i="3"/>
  <c r="AM1392" i="4"/>
  <c r="H103" i="4"/>
  <c r="AV1416" i="3"/>
  <c r="AW1416" i="3"/>
  <c r="AM476" i="4"/>
  <c r="H39" i="4"/>
  <c r="AV500" i="3"/>
  <c r="AW500" i="3"/>
  <c r="AM934" i="4"/>
  <c r="H71" i="4"/>
  <c r="AV958" i="3"/>
  <c r="AW958" i="3"/>
  <c r="AM1621" i="4"/>
  <c r="H119" i="4"/>
  <c r="AV1645" i="3"/>
  <c r="AW1645" i="3"/>
  <c r="AS1647" i="3"/>
  <c r="AS1418" i="3"/>
  <c r="AS1189" i="3"/>
  <c r="AS960" i="3"/>
  <c r="AS731" i="3"/>
  <c r="AS502" i="3"/>
  <c r="AS273" i="3"/>
  <c r="AM706" i="4"/>
  <c r="I55" i="4"/>
  <c r="AV730" i="3"/>
  <c r="AM1164" i="4"/>
  <c r="I87" i="4"/>
  <c r="AV1188" i="3"/>
  <c r="AM477" i="4"/>
  <c r="I39" i="4"/>
  <c r="AV501" i="3"/>
  <c r="AW501" i="3"/>
  <c r="AM1393" i="4"/>
  <c r="I103" i="4"/>
  <c r="AV1417" i="3"/>
  <c r="AM935" i="4"/>
  <c r="I71" i="4"/>
  <c r="AV959" i="3"/>
  <c r="AM248" i="4"/>
  <c r="I23" i="4"/>
  <c r="AV272" i="3"/>
  <c r="AW272" i="3"/>
  <c r="AM1622" i="4"/>
  <c r="I119" i="4"/>
  <c r="AV1646" i="3"/>
  <c r="AS1648" i="3"/>
  <c r="AS1419" i="3"/>
  <c r="AS1190" i="3"/>
  <c r="AS961" i="3"/>
  <c r="AS732" i="3"/>
  <c r="AS503" i="3"/>
  <c r="AS274" i="3"/>
  <c r="AW1646" i="3"/>
  <c r="AW1417" i="3"/>
  <c r="AW1188" i="3"/>
  <c r="AW959" i="3"/>
  <c r="AW730" i="3"/>
  <c r="AM936" i="4"/>
  <c r="J71" i="4"/>
  <c r="AV960" i="3"/>
  <c r="AM249" i="4"/>
  <c r="J23" i="4"/>
  <c r="AV273" i="3"/>
  <c r="AW273" i="3"/>
  <c r="AM1623" i="4"/>
  <c r="J119" i="4"/>
  <c r="AV1647" i="3"/>
  <c r="AY1647" i="3"/>
  <c r="AM707" i="4"/>
  <c r="J55" i="4"/>
  <c r="AV731" i="3"/>
  <c r="AM1165" i="4"/>
  <c r="J87" i="4"/>
  <c r="AV1189" i="3"/>
  <c r="AM478" i="4"/>
  <c r="J39" i="4"/>
  <c r="AV502" i="3"/>
  <c r="AW502" i="3"/>
  <c r="AM1394" i="4"/>
  <c r="J103" i="4"/>
  <c r="AV1418" i="3"/>
  <c r="AS1649" i="3"/>
  <c r="AS1420" i="3"/>
  <c r="AS1191" i="3"/>
  <c r="AS962" i="3"/>
  <c r="AS733" i="3"/>
  <c r="AS504" i="3"/>
  <c r="AS275" i="3"/>
  <c r="AW1647" i="3"/>
  <c r="AW1418" i="3"/>
  <c r="AW1189" i="3"/>
  <c r="AW960" i="3"/>
  <c r="AW731" i="3"/>
  <c r="AM479" i="4"/>
  <c r="K39" i="4"/>
  <c r="AV503" i="3"/>
  <c r="AM1395" i="4"/>
  <c r="K103" i="4"/>
  <c r="AV1419" i="3"/>
  <c r="AM250" i="4"/>
  <c r="K23" i="4"/>
  <c r="AV274" i="3"/>
  <c r="BH267" i="3"/>
  <c r="M79" i="5"/>
  <c r="M133" i="5"/>
  <c r="M187" i="5"/>
  <c r="M241" i="5"/>
  <c r="AM1624" i="4"/>
  <c r="K119" i="4"/>
  <c r="AV1648" i="3"/>
  <c r="AM708" i="4"/>
  <c r="K55" i="4"/>
  <c r="AV732" i="3"/>
  <c r="AM1166" i="4"/>
  <c r="K87" i="4"/>
  <c r="AV1190" i="3"/>
  <c r="AM937" i="4"/>
  <c r="K71" i="4"/>
  <c r="AV961" i="3"/>
  <c r="AS1650" i="3"/>
  <c r="AS1421" i="3"/>
  <c r="AS1192" i="3"/>
  <c r="AS963" i="3"/>
  <c r="AS734" i="3"/>
  <c r="AS505" i="3"/>
  <c r="AS276" i="3"/>
  <c r="AW1648" i="3"/>
  <c r="AW1419" i="3"/>
  <c r="AW1190" i="3"/>
  <c r="AW961" i="3"/>
  <c r="AW732" i="3"/>
  <c r="AW503" i="3"/>
  <c r="AY496" i="3"/>
  <c r="AW274" i="3"/>
  <c r="AM480" i="4"/>
  <c r="L39" i="4"/>
  <c r="AV504" i="3"/>
  <c r="AM1396" i="4"/>
  <c r="L103" i="4"/>
  <c r="AV1420" i="3"/>
  <c r="AM1167" i="4"/>
  <c r="L87" i="4"/>
  <c r="AV1191" i="3"/>
  <c r="AM251" i="4"/>
  <c r="L23" i="4"/>
  <c r="AV275" i="3"/>
  <c r="AM709" i="4"/>
  <c r="L55" i="4"/>
  <c r="AV733" i="3"/>
  <c r="AM1625" i="4"/>
  <c r="L119" i="4"/>
  <c r="AV1649" i="3"/>
  <c r="AM938" i="4"/>
  <c r="L71" i="4"/>
  <c r="AV962" i="3"/>
  <c r="AS1651" i="3"/>
  <c r="AS1422" i="3"/>
  <c r="AS1193" i="3"/>
  <c r="AS964" i="3"/>
  <c r="AS735" i="3"/>
  <c r="AS506" i="3"/>
  <c r="AS277" i="3"/>
  <c r="AW1649" i="3"/>
  <c r="AW1420" i="3"/>
  <c r="AW1191" i="3"/>
  <c r="AW962" i="3"/>
  <c r="AW733" i="3"/>
  <c r="AZ267" i="3"/>
  <c r="E79" i="5"/>
  <c r="AW504" i="3"/>
  <c r="AZ496" i="3"/>
  <c r="AW275" i="3"/>
  <c r="AM939" i="4"/>
  <c r="C72" i="4"/>
  <c r="AV963" i="3"/>
  <c r="AM1397" i="4"/>
  <c r="C104" i="4"/>
  <c r="AV1421" i="3"/>
  <c r="AM481" i="4"/>
  <c r="C40" i="4"/>
  <c r="AV505" i="3"/>
  <c r="AM1168" i="4"/>
  <c r="C88" i="4"/>
  <c r="AV1192" i="3"/>
  <c r="AM710" i="4"/>
  <c r="C56" i="4"/>
  <c r="AV734" i="3"/>
  <c r="AM1626" i="4"/>
  <c r="C120" i="4"/>
  <c r="AV1650" i="3"/>
  <c r="AM252" i="4"/>
  <c r="C24" i="4"/>
  <c r="AV276" i="3"/>
  <c r="AS1652" i="3"/>
  <c r="AS1423" i="3"/>
  <c r="AS1194" i="3"/>
  <c r="AS965" i="3"/>
  <c r="AS736" i="3"/>
  <c r="AS507" i="3"/>
  <c r="AS278" i="3"/>
  <c r="AW1650" i="3"/>
  <c r="BA1640" i="3"/>
  <c r="AW1421" i="3"/>
  <c r="BA1411" i="3"/>
  <c r="AW1192" i="3"/>
  <c r="BA1182" i="3"/>
  <c r="AW963" i="3"/>
  <c r="BA953" i="3"/>
  <c r="AW734" i="3"/>
  <c r="BA724" i="3"/>
  <c r="AW505" i="3"/>
  <c r="BA495" i="3"/>
  <c r="E133" i="5"/>
  <c r="E187" i="5"/>
  <c r="E241" i="5"/>
  <c r="AW276" i="3"/>
  <c r="AM482" i="4"/>
  <c r="D40" i="4"/>
  <c r="AV506" i="3"/>
  <c r="AM940" i="4"/>
  <c r="D72" i="4"/>
  <c r="AV964" i="3"/>
  <c r="AM1169" i="4"/>
  <c r="D88" i="4"/>
  <c r="AV1193" i="3"/>
  <c r="AM711" i="4"/>
  <c r="D56" i="4"/>
  <c r="AV735" i="3"/>
  <c r="AM1627" i="4"/>
  <c r="D120" i="4"/>
  <c r="AV1651" i="3"/>
  <c r="AM253" i="4"/>
  <c r="D24" i="4"/>
  <c r="AV277" i="3"/>
  <c r="AM1398" i="4"/>
  <c r="D104" i="4"/>
  <c r="AV1422" i="3"/>
  <c r="AS1653" i="3"/>
  <c r="AS1424" i="3"/>
  <c r="AS1195" i="3"/>
  <c r="AS966" i="3"/>
  <c r="AS737" i="3"/>
  <c r="AS508" i="3"/>
  <c r="AS279" i="3"/>
  <c r="AW1651" i="3"/>
  <c r="AW1422" i="3"/>
  <c r="AW1193" i="3"/>
  <c r="AW964" i="3"/>
  <c r="AW735" i="3"/>
  <c r="AW506" i="3"/>
  <c r="AW277" i="3"/>
  <c r="BA267" i="3"/>
  <c r="F79" i="5"/>
  <c r="AM483" i="4"/>
  <c r="E40" i="4"/>
  <c r="AV507" i="3"/>
  <c r="AM941" i="4"/>
  <c r="E72" i="4"/>
  <c r="AV965" i="3"/>
  <c r="AM1399" i="4"/>
  <c r="E104" i="4"/>
  <c r="AV1423" i="3"/>
  <c r="AM712" i="4"/>
  <c r="E56" i="4"/>
  <c r="AV736" i="3"/>
  <c r="AM1170" i="4"/>
  <c r="E88" i="4"/>
  <c r="AV1194" i="3"/>
  <c r="AM1628" i="4"/>
  <c r="E120" i="4"/>
  <c r="AV1652" i="3"/>
  <c r="AM254" i="4"/>
  <c r="E24" i="4"/>
  <c r="AV278" i="3"/>
  <c r="AS1654" i="3"/>
  <c r="AS1425" i="3"/>
  <c r="AS1196" i="3"/>
  <c r="AS967" i="3"/>
  <c r="AS738" i="3"/>
  <c r="AS509" i="3"/>
  <c r="AS280" i="3"/>
  <c r="AW1652" i="3"/>
  <c r="AW1423" i="3"/>
  <c r="AW1194" i="3"/>
  <c r="AW965" i="3"/>
  <c r="AW736" i="3"/>
  <c r="AW507" i="3"/>
  <c r="BA497" i="3"/>
  <c r="AW278" i="3"/>
  <c r="BA268" i="3"/>
  <c r="F80" i="5"/>
  <c r="AM484" i="4"/>
  <c r="F40" i="4"/>
  <c r="AV508" i="3"/>
  <c r="AM1400" i="4"/>
  <c r="F104" i="4"/>
  <c r="AV1424" i="3"/>
  <c r="AM255" i="4"/>
  <c r="F24" i="4"/>
  <c r="AV279" i="3"/>
  <c r="AM1171" i="4"/>
  <c r="F88" i="4"/>
  <c r="AV1195" i="3"/>
  <c r="AM713" i="4"/>
  <c r="F56" i="4"/>
  <c r="AV737" i="3"/>
  <c r="AM1629" i="4"/>
  <c r="F120" i="4"/>
  <c r="AV1653" i="3"/>
  <c r="AM942" i="4"/>
  <c r="F72" i="4"/>
  <c r="AV966" i="3"/>
  <c r="AS1655" i="3"/>
  <c r="AS1426" i="3"/>
  <c r="AS1197" i="3"/>
  <c r="AS968" i="3"/>
  <c r="AS739" i="3"/>
  <c r="AS510" i="3"/>
  <c r="AS281" i="3"/>
  <c r="BB1640" i="3"/>
  <c r="BB1411" i="3"/>
  <c r="BB1182" i="3"/>
  <c r="BB954" i="3"/>
  <c r="BB953" i="3"/>
  <c r="BB724" i="3"/>
  <c r="BB725" i="3"/>
  <c r="BB495" i="3"/>
  <c r="G132" i="5"/>
  <c r="BB496" i="3"/>
  <c r="G133" i="5"/>
  <c r="F134" i="5"/>
  <c r="AW1653" i="3"/>
  <c r="AW1424" i="3"/>
  <c r="AW1195" i="3"/>
  <c r="AW966" i="3"/>
  <c r="AW737" i="3"/>
  <c r="AW508" i="3"/>
  <c r="BA498" i="3"/>
  <c r="AW279" i="3"/>
  <c r="BA269" i="3"/>
  <c r="F81" i="5"/>
  <c r="AM943" i="4"/>
  <c r="G72" i="4"/>
  <c r="AV967" i="3"/>
  <c r="AM1401" i="4"/>
  <c r="G104" i="4"/>
  <c r="AV1425" i="3"/>
  <c r="AM485" i="4"/>
  <c r="G40" i="4"/>
  <c r="AV509" i="3"/>
  <c r="AM714" i="4"/>
  <c r="G56" i="4"/>
  <c r="AV738" i="3"/>
  <c r="AM256" i="4"/>
  <c r="G24" i="4"/>
  <c r="AV280" i="3"/>
  <c r="AM1630" i="4"/>
  <c r="G120" i="4"/>
  <c r="AV1654" i="3"/>
  <c r="AM1172" i="4"/>
  <c r="G88" i="4"/>
  <c r="AV1196" i="3"/>
  <c r="AS1656" i="3"/>
  <c r="AS1427" i="3"/>
  <c r="AS1198" i="3"/>
  <c r="AS969" i="3"/>
  <c r="AS740" i="3"/>
  <c r="AS511" i="3"/>
  <c r="AS282" i="3"/>
  <c r="G186" i="5"/>
  <c r="G240" i="5"/>
  <c r="G294" i="5"/>
  <c r="G348" i="5"/>
  <c r="G402" i="5"/>
  <c r="G187" i="5"/>
  <c r="G241" i="5"/>
  <c r="AW1654" i="3"/>
  <c r="AY1632" i="3"/>
  <c r="AW1425" i="3"/>
  <c r="AY1403" i="3"/>
  <c r="AW1196" i="3"/>
  <c r="AY1174" i="3"/>
  <c r="AW967" i="3"/>
  <c r="AY945" i="3"/>
  <c r="AW738" i="3"/>
  <c r="AY716" i="3"/>
  <c r="F135" i="5"/>
  <c r="AW509" i="3"/>
  <c r="BA499" i="3"/>
  <c r="AW280" i="3"/>
  <c r="BA270" i="3"/>
  <c r="F82" i="5"/>
  <c r="AM944" i="4"/>
  <c r="H72" i="4"/>
  <c r="AV968" i="3"/>
  <c r="AM715" i="4"/>
  <c r="H56" i="4"/>
  <c r="AV739" i="3"/>
  <c r="AM1173" i="4"/>
  <c r="H88" i="4"/>
  <c r="AV1197" i="3"/>
  <c r="AM257" i="4"/>
  <c r="H24" i="4"/>
  <c r="AV281" i="3"/>
  <c r="AM1631" i="4"/>
  <c r="H120" i="4"/>
  <c r="AV1655" i="3"/>
  <c r="AM486" i="4"/>
  <c r="H40" i="4"/>
  <c r="AV510" i="3"/>
  <c r="AM1402" i="4"/>
  <c r="H104" i="4"/>
  <c r="AV1426" i="3"/>
  <c r="AS1657" i="3"/>
  <c r="AS1428" i="3"/>
  <c r="AS1199" i="3"/>
  <c r="AS970" i="3"/>
  <c r="AS741" i="3"/>
  <c r="AS512" i="3"/>
  <c r="AS283" i="3"/>
  <c r="F136" i="5"/>
  <c r="AW1655" i="3"/>
  <c r="AW1426" i="3"/>
  <c r="AW1197" i="3"/>
  <c r="AW968" i="3"/>
  <c r="AW739" i="3"/>
  <c r="AW510" i="3"/>
  <c r="BA500" i="3"/>
  <c r="AW281" i="3"/>
  <c r="BA271" i="3"/>
  <c r="F83" i="5"/>
  <c r="AM945" i="4"/>
  <c r="I72" i="4"/>
  <c r="AV969" i="3"/>
  <c r="AM1403" i="4"/>
  <c r="I104" i="4"/>
  <c r="AV1427" i="3"/>
  <c r="AM487" i="4"/>
  <c r="I40" i="4"/>
  <c r="AV511" i="3"/>
  <c r="AM716" i="4"/>
  <c r="I56" i="4"/>
  <c r="AV740" i="3"/>
  <c r="AM1632" i="4"/>
  <c r="I120" i="4"/>
  <c r="AV1656" i="3"/>
  <c r="AM258" i="4"/>
  <c r="I24" i="4"/>
  <c r="AV282" i="3"/>
  <c r="AM1174" i="4"/>
  <c r="I88" i="4"/>
  <c r="AV1198" i="3"/>
  <c r="AS1658" i="3"/>
  <c r="AS1429" i="3"/>
  <c r="AS1200" i="3"/>
  <c r="AS971" i="3"/>
  <c r="AS742" i="3"/>
  <c r="AS513" i="3"/>
  <c r="AS284" i="3"/>
  <c r="AW1656" i="3"/>
  <c r="AW1427" i="3"/>
  <c r="AW1198" i="3"/>
  <c r="AW969" i="3"/>
  <c r="AW740" i="3"/>
  <c r="F137" i="5"/>
  <c r="AW511" i="3"/>
  <c r="BA501" i="3"/>
  <c r="AW282" i="3"/>
  <c r="BA272" i="3"/>
  <c r="F84" i="5"/>
  <c r="AM946" i="4"/>
  <c r="J72" i="4"/>
  <c r="AV970" i="3"/>
  <c r="AM717" i="4"/>
  <c r="J56" i="4"/>
  <c r="AV741" i="3"/>
  <c r="AM1175" i="4"/>
  <c r="J88" i="4"/>
  <c r="AV1199" i="3"/>
  <c r="AM259" i="4"/>
  <c r="J24" i="4"/>
  <c r="AV283" i="3"/>
  <c r="AM1633" i="4"/>
  <c r="J120" i="4"/>
  <c r="AV1657" i="3"/>
  <c r="AM488" i="4"/>
  <c r="J40" i="4"/>
  <c r="AV512" i="3"/>
  <c r="AM1404" i="4"/>
  <c r="J104" i="4"/>
  <c r="AV1428" i="3"/>
  <c r="AS1659" i="3"/>
  <c r="AS1430" i="3"/>
  <c r="AS1201" i="3"/>
  <c r="AS972" i="3"/>
  <c r="AS743" i="3"/>
  <c r="AS514" i="3"/>
  <c r="AS285" i="3"/>
  <c r="F138" i="5"/>
  <c r="AW1657" i="3"/>
  <c r="AW1428" i="3"/>
  <c r="AW1199" i="3"/>
  <c r="AW970" i="3"/>
  <c r="AW741" i="3"/>
  <c r="AW512" i="3"/>
  <c r="BA502" i="3"/>
  <c r="AW283" i="3"/>
  <c r="BA273" i="3"/>
  <c r="F85" i="5"/>
  <c r="AM489" i="4"/>
  <c r="K40" i="4"/>
  <c r="AV513" i="3"/>
  <c r="BD498" i="3"/>
  <c r="I135" i="5"/>
  <c r="AM1405" i="4"/>
  <c r="K104" i="4"/>
  <c r="AV1429" i="3"/>
  <c r="AM718" i="4"/>
  <c r="K56" i="4"/>
  <c r="AV742" i="3"/>
  <c r="AM260" i="4"/>
  <c r="K24" i="4"/>
  <c r="AV284" i="3"/>
  <c r="AM1634" i="4"/>
  <c r="K120" i="4"/>
  <c r="AV1658" i="3"/>
  <c r="AM1176" i="4"/>
  <c r="K88" i="4"/>
  <c r="AV1200" i="3"/>
  <c r="AM947" i="4"/>
  <c r="K72" i="4"/>
  <c r="AV971" i="3"/>
  <c r="AS1660" i="3"/>
  <c r="AS1431" i="3"/>
  <c r="AS1202" i="3"/>
  <c r="AS973" i="3"/>
  <c r="AS744" i="3"/>
  <c r="AS515" i="3"/>
  <c r="AS286" i="3"/>
  <c r="BD1642" i="3"/>
  <c r="BD1413" i="3"/>
  <c r="BD1185" i="3"/>
  <c r="BD1184" i="3"/>
  <c r="BD955" i="3"/>
  <c r="BD956" i="3"/>
  <c r="BD726" i="3"/>
  <c r="BD727" i="3"/>
  <c r="I189" i="5"/>
  <c r="BA503" i="3"/>
  <c r="BD497" i="3"/>
  <c r="I134" i="5"/>
  <c r="AW1658" i="3"/>
  <c r="AW1429" i="3"/>
  <c r="AW1200" i="3"/>
  <c r="AW971" i="3"/>
  <c r="AW742" i="3"/>
  <c r="F139" i="5"/>
  <c r="BH268" i="3"/>
  <c r="M80" i="5"/>
  <c r="M134" i="5"/>
  <c r="M188" i="5"/>
  <c r="M242" i="5"/>
  <c r="M296" i="5"/>
  <c r="M350" i="5"/>
  <c r="M404" i="5"/>
  <c r="BA274" i="3"/>
  <c r="F86" i="5"/>
  <c r="AW513" i="3"/>
  <c r="AY497" i="3"/>
  <c r="AW284" i="3"/>
  <c r="AY268" i="3"/>
  <c r="D80" i="5"/>
  <c r="AM948" i="4"/>
  <c r="L72" i="4"/>
  <c r="AV972" i="3"/>
  <c r="AM719" i="4"/>
  <c r="L56" i="4"/>
  <c r="AV743" i="3"/>
  <c r="AM1177" i="4"/>
  <c r="L88" i="4"/>
  <c r="AV1201" i="3"/>
  <c r="AM261" i="4"/>
  <c r="L24" i="4"/>
  <c r="AV285" i="3"/>
  <c r="BA275" i="3"/>
  <c r="F87" i="5"/>
  <c r="AM1635" i="4"/>
  <c r="L120" i="4"/>
  <c r="AV1659" i="3"/>
  <c r="AM490" i="4"/>
  <c r="L40" i="4"/>
  <c r="AV514" i="3"/>
  <c r="BD496" i="3"/>
  <c r="I133" i="5"/>
  <c r="AM1406" i="4"/>
  <c r="L104" i="4"/>
  <c r="AV1430" i="3"/>
  <c r="AS1661" i="3"/>
  <c r="AS1432" i="3"/>
  <c r="AS1203" i="3"/>
  <c r="AS974" i="3"/>
  <c r="AS745" i="3"/>
  <c r="AS516" i="3"/>
  <c r="AS287" i="3"/>
  <c r="I188" i="5"/>
  <c r="I242" i="5"/>
  <c r="I296" i="5"/>
  <c r="I350" i="5"/>
  <c r="I404" i="5"/>
  <c r="BA1649" i="3"/>
  <c r="BA1420" i="3"/>
  <c r="BA1191" i="3"/>
  <c r="BA962" i="3"/>
  <c r="BD954" i="3"/>
  <c r="I243" i="5"/>
  <c r="I297" i="5"/>
  <c r="BA733" i="3"/>
  <c r="BD725" i="3"/>
  <c r="I187" i="5"/>
  <c r="F140" i="5"/>
  <c r="BA504" i="3"/>
  <c r="F141" i="5"/>
  <c r="AZ268" i="3"/>
  <c r="E80" i="5"/>
  <c r="D134" i="5"/>
  <c r="D188" i="5"/>
  <c r="D242" i="5"/>
  <c r="D296" i="5"/>
  <c r="D350" i="5"/>
  <c r="D404" i="5"/>
  <c r="AZ497" i="3"/>
  <c r="AY487" i="3"/>
  <c r="AY258" i="3"/>
  <c r="D70" i="5"/>
  <c r="AW285" i="3"/>
  <c r="AW1659" i="3"/>
  <c r="AW1430" i="3"/>
  <c r="AW1201" i="3"/>
  <c r="AW972" i="3"/>
  <c r="AW743" i="3"/>
  <c r="AW514" i="3"/>
  <c r="AM491" i="4"/>
  <c r="C41" i="4"/>
  <c r="AV515" i="3"/>
  <c r="AM1407" i="4"/>
  <c r="C105" i="4"/>
  <c r="AV1431" i="3"/>
  <c r="AM262" i="4"/>
  <c r="C25" i="4"/>
  <c r="AV286" i="3"/>
  <c r="AM720" i="4"/>
  <c r="C57" i="4"/>
  <c r="AV744" i="3"/>
  <c r="AM1178" i="4"/>
  <c r="C89" i="4"/>
  <c r="AV1202" i="3"/>
  <c r="AM1636" i="4"/>
  <c r="C121" i="4"/>
  <c r="AV1660" i="3"/>
  <c r="AM949" i="4"/>
  <c r="C73" i="4"/>
  <c r="AV973" i="3"/>
  <c r="AS1662" i="3"/>
  <c r="AS1433" i="3"/>
  <c r="AS1204" i="3"/>
  <c r="AS975" i="3"/>
  <c r="AS746" i="3"/>
  <c r="AS517" i="3"/>
  <c r="AS288" i="3"/>
  <c r="I241" i="5"/>
  <c r="F195" i="5"/>
  <c r="F249" i="5"/>
  <c r="F303" i="5"/>
  <c r="F357" i="5"/>
  <c r="F411" i="5"/>
  <c r="AW1660" i="3"/>
  <c r="AW1431" i="3"/>
  <c r="AW1202" i="3"/>
  <c r="AW973" i="3"/>
  <c r="AW744" i="3"/>
  <c r="AW515" i="3"/>
  <c r="D124" i="5"/>
  <c r="D178" i="5"/>
  <c r="D232" i="5"/>
  <c r="D286" i="5"/>
  <c r="D340" i="5"/>
  <c r="D394" i="5"/>
  <c r="AW286" i="3"/>
  <c r="E134" i="5"/>
  <c r="E188" i="5"/>
  <c r="E242" i="5"/>
  <c r="E296" i="5"/>
  <c r="E350" i="5"/>
  <c r="E404" i="5"/>
  <c r="AM492" i="4"/>
  <c r="D41" i="4"/>
  <c r="AV516" i="3"/>
  <c r="AZ485" i="3"/>
  <c r="AM721" i="4"/>
  <c r="D57" i="4"/>
  <c r="AV745" i="3"/>
  <c r="AZ714" i="3"/>
  <c r="AM1179" i="4"/>
  <c r="D89" i="4"/>
  <c r="AV1203" i="3"/>
  <c r="AZ1172" i="3"/>
  <c r="AM263" i="4"/>
  <c r="D25" i="4"/>
  <c r="AV287" i="3"/>
  <c r="AM1637" i="4"/>
  <c r="D121" i="4"/>
  <c r="AV1661" i="3"/>
  <c r="AZ1630" i="3"/>
  <c r="AM950" i="4"/>
  <c r="D73" i="4"/>
  <c r="AV974" i="3"/>
  <c r="AZ943" i="3"/>
  <c r="AM1408" i="4"/>
  <c r="D105" i="4"/>
  <c r="AV1432" i="3"/>
  <c r="AZ1401" i="3"/>
  <c r="AS1663" i="3"/>
  <c r="AS1434" i="3"/>
  <c r="AS1205" i="3"/>
  <c r="AS976" i="3"/>
  <c r="AS747" i="3"/>
  <c r="AS518" i="3"/>
  <c r="AS289" i="3"/>
  <c r="AZ256" i="3"/>
  <c r="E68" i="5"/>
  <c r="E122" i="5"/>
  <c r="E176" i="5"/>
  <c r="E230" i="5"/>
  <c r="E284" i="5"/>
  <c r="E338" i="5"/>
  <c r="E392" i="5"/>
  <c r="AW1661" i="3"/>
  <c r="AW1432" i="3"/>
  <c r="AW1203" i="3"/>
  <c r="AW974" i="3"/>
  <c r="AW745" i="3"/>
  <c r="AW516" i="3"/>
  <c r="AW287" i="3"/>
  <c r="AM493" i="4"/>
  <c r="E41" i="4"/>
  <c r="AV517" i="3"/>
  <c r="AM1409" i="4"/>
  <c r="E105" i="4"/>
  <c r="AV1433" i="3"/>
  <c r="AM264" i="4"/>
  <c r="E25" i="4"/>
  <c r="AV288" i="3"/>
  <c r="AM722" i="4"/>
  <c r="E57" i="4"/>
  <c r="AV746" i="3"/>
  <c r="AM1180" i="4"/>
  <c r="E89" i="4"/>
  <c r="AV1204" i="3"/>
  <c r="AM1638" i="4"/>
  <c r="E121" i="4"/>
  <c r="AV1662" i="3"/>
  <c r="AM951" i="4"/>
  <c r="E73" i="4"/>
  <c r="AV975" i="3"/>
  <c r="AS1664" i="3"/>
  <c r="AS1435" i="3"/>
  <c r="AS1206" i="3"/>
  <c r="AS977" i="3"/>
  <c r="AS748" i="3"/>
  <c r="AS519" i="3"/>
  <c r="AS290" i="3"/>
  <c r="AW1662" i="3"/>
  <c r="AW1433" i="3"/>
  <c r="AW1204" i="3"/>
  <c r="AW975" i="3"/>
  <c r="AW746" i="3"/>
  <c r="AW517" i="3"/>
  <c r="AW288" i="3"/>
  <c r="AM952" i="4"/>
  <c r="F73" i="4"/>
  <c r="AV976" i="3"/>
  <c r="AM265" i="4"/>
  <c r="F25" i="4"/>
  <c r="AV289" i="3"/>
  <c r="AM1181" i="4"/>
  <c r="F89" i="4"/>
  <c r="AV1205" i="3"/>
  <c r="AM723" i="4"/>
  <c r="F57" i="4"/>
  <c r="AV747" i="3"/>
  <c r="AM1639" i="4"/>
  <c r="F121" i="4"/>
  <c r="AV1663" i="3"/>
  <c r="AM494" i="4"/>
  <c r="F41" i="4"/>
  <c r="AV518" i="3"/>
  <c r="AM1410" i="4"/>
  <c r="F105" i="4"/>
  <c r="AV1434" i="3"/>
  <c r="AS1665" i="3"/>
  <c r="AS1436" i="3"/>
  <c r="AS1207" i="3"/>
  <c r="AS978" i="3"/>
  <c r="AS749" i="3"/>
  <c r="AS520" i="3"/>
  <c r="AS291" i="3"/>
  <c r="AW289" i="3"/>
  <c r="AW1663" i="3"/>
  <c r="AW1434" i="3"/>
  <c r="AW1205" i="3"/>
  <c r="AW976" i="3"/>
  <c r="AW747" i="3"/>
  <c r="AW518" i="3"/>
  <c r="AM495" i="4"/>
  <c r="G41" i="4"/>
  <c r="AV519" i="3"/>
  <c r="AM266" i="4"/>
  <c r="G25" i="4"/>
  <c r="AV290" i="3"/>
  <c r="AM724" i="4"/>
  <c r="G57" i="4"/>
  <c r="AV748" i="3"/>
  <c r="AZ722" i="3"/>
  <c r="AM1182" i="4"/>
  <c r="G89" i="4"/>
  <c r="AV1206" i="3"/>
  <c r="AZ1180" i="3"/>
  <c r="AM1640" i="4"/>
  <c r="G121" i="4"/>
  <c r="AV1664" i="3"/>
  <c r="AZ1638" i="3"/>
  <c r="AM953" i="4"/>
  <c r="G73" i="4"/>
  <c r="AV977" i="3"/>
  <c r="AZ951" i="3"/>
  <c r="AM1411" i="4"/>
  <c r="G105" i="4"/>
  <c r="AV1435" i="3"/>
  <c r="AZ1409" i="3"/>
  <c r="AS1666" i="3"/>
  <c r="AS1437" i="3"/>
  <c r="AS1208" i="3"/>
  <c r="AS979" i="3"/>
  <c r="AS750" i="3"/>
  <c r="AS521" i="3"/>
  <c r="AS292" i="3"/>
  <c r="AW1664" i="3"/>
  <c r="AW1435" i="3"/>
  <c r="AW1206" i="3"/>
  <c r="AW977" i="3"/>
  <c r="AW748" i="3"/>
  <c r="AW519" i="3"/>
  <c r="AW290" i="3"/>
  <c r="AM954" i="4"/>
  <c r="H73" i="4"/>
  <c r="AV978" i="3"/>
  <c r="AM267" i="4"/>
  <c r="H25" i="4"/>
  <c r="AV291" i="3"/>
  <c r="AM1183" i="4"/>
  <c r="H89" i="4"/>
  <c r="AV1207" i="3"/>
  <c r="AM725" i="4"/>
  <c r="H57" i="4"/>
  <c r="AV749" i="3"/>
  <c r="AM1641" i="4"/>
  <c r="H121" i="4"/>
  <c r="AV1665" i="3"/>
  <c r="AM496" i="4"/>
  <c r="H41" i="4"/>
  <c r="AV520" i="3"/>
  <c r="AM1412" i="4"/>
  <c r="H105" i="4"/>
  <c r="AV1436" i="3"/>
  <c r="AS1667" i="3"/>
  <c r="AS1438" i="3"/>
  <c r="AS1209" i="3"/>
  <c r="AS980" i="3"/>
  <c r="AS751" i="3"/>
  <c r="AS522" i="3"/>
  <c r="AS293" i="3"/>
  <c r="AW1665" i="3"/>
  <c r="AW1436" i="3"/>
  <c r="AW1207" i="3"/>
  <c r="AW978" i="3"/>
  <c r="AW749" i="3"/>
  <c r="AW520" i="3"/>
  <c r="AW291" i="3"/>
  <c r="AM497" i="4"/>
  <c r="I41" i="4"/>
  <c r="AV521" i="3"/>
  <c r="AM268" i="4"/>
  <c r="I25" i="4"/>
  <c r="AV292" i="3"/>
  <c r="AM726" i="4"/>
  <c r="I57" i="4"/>
  <c r="AV750" i="3"/>
  <c r="AM1184" i="4"/>
  <c r="I89" i="4"/>
  <c r="AV1208" i="3"/>
  <c r="AM1642" i="4"/>
  <c r="I121" i="4"/>
  <c r="AV1666" i="3"/>
  <c r="AY1646" i="3"/>
  <c r="AM955" i="4"/>
  <c r="I73" i="4"/>
  <c r="AV979" i="3"/>
  <c r="AM1413" i="4"/>
  <c r="I105" i="4"/>
  <c r="AV1437" i="3"/>
  <c r="AS1668" i="3"/>
  <c r="AS1439" i="3"/>
  <c r="AS1210" i="3"/>
  <c r="AS981" i="3"/>
  <c r="AS752" i="3"/>
  <c r="AS523" i="3"/>
  <c r="AS294" i="3"/>
  <c r="AW1666" i="3"/>
  <c r="BB1636" i="3"/>
  <c r="AW1437" i="3"/>
  <c r="BB1407" i="3"/>
  <c r="AW1208" i="3"/>
  <c r="BB1178" i="3"/>
  <c r="AW979" i="3"/>
  <c r="BB949" i="3"/>
  <c r="AW750" i="3"/>
  <c r="BB720" i="3"/>
  <c r="AW521" i="3"/>
  <c r="BB491" i="3"/>
  <c r="AW292" i="3"/>
  <c r="BB262" i="3"/>
  <c r="G74" i="5"/>
  <c r="AM956" i="4"/>
  <c r="J73" i="4"/>
  <c r="AV980" i="3"/>
  <c r="AM727" i="4"/>
  <c r="J57" i="4"/>
  <c r="AV751" i="3"/>
  <c r="AM1643" i="4"/>
  <c r="J121" i="4"/>
  <c r="AV1667" i="3"/>
  <c r="AM269" i="4"/>
  <c r="J25" i="4"/>
  <c r="AV293" i="3"/>
  <c r="AM1185" i="4"/>
  <c r="J89" i="4"/>
  <c r="AV1209" i="3"/>
  <c r="AM498" i="4"/>
  <c r="J41" i="4"/>
  <c r="AV522" i="3"/>
  <c r="AM1414" i="4"/>
  <c r="J105" i="4"/>
  <c r="AV1438" i="3"/>
  <c r="AS1669" i="3"/>
  <c r="AS1440" i="3"/>
  <c r="AS1211" i="3"/>
  <c r="AS982" i="3"/>
  <c r="AS753" i="3"/>
  <c r="AS524" i="3"/>
  <c r="AS295" i="3"/>
  <c r="G128" i="5"/>
  <c r="G182" i="5"/>
  <c r="G236" i="5"/>
  <c r="G290" i="5"/>
  <c r="G344" i="5"/>
  <c r="G398" i="5"/>
  <c r="AW1667" i="3"/>
  <c r="AW1438" i="3"/>
  <c r="AW1209" i="3"/>
  <c r="AW980" i="3"/>
  <c r="AW751" i="3"/>
  <c r="AW522" i="3"/>
  <c r="BB492" i="3"/>
  <c r="AW293" i="3"/>
  <c r="BB263" i="3"/>
  <c r="G75" i="5"/>
  <c r="AM499" i="4"/>
  <c r="K41" i="4"/>
  <c r="AV523" i="3"/>
  <c r="BB493" i="3"/>
  <c r="AM270" i="4"/>
  <c r="K25" i="4"/>
  <c r="AV294" i="3"/>
  <c r="AM728" i="4"/>
  <c r="K57" i="4"/>
  <c r="AV752" i="3"/>
  <c r="AM1186" i="4"/>
  <c r="K89" i="4"/>
  <c r="AV1210" i="3"/>
  <c r="AM1644" i="4"/>
  <c r="K121" i="4"/>
  <c r="AV1668" i="3"/>
  <c r="AM957" i="4"/>
  <c r="K73" i="4"/>
  <c r="AV981" i="3"/>
  <c r="AM1415" i="4"/>
  <c r="K105" i="4"/>
  <c r="AV1439" i="3"/>
  <c r="AS1670" i="3"/>
  <c r="AS1441" i="3"/>
  <c r="AS1212" i="3"/>
  <c r="AS983" i="3"/>
  <c r="AS754" i="3"/>
  <c r="AS525" i="3"/>
  <c r="AS296" i="3"/>
  <c r="AW1668" i="3"/>
  <c r="BB1638" i="3"/>
  <c r="AW1439" i="3"/>
  <c r="BB1409" i="3"/>
  <c r="AW1210" i="3"/>
  <c r="BB1180" i="3"/>
  <c r="AW981" i="3"/>
  <c r="BB951" i="3"/>
  <c r="AW752" i="3"/>
  <c r="BB722" i="3"/>
  <c r="G129" i="5"/>
  <c r="BH269" i="3"/>
  <c r="M81" i="5"/>
  <c r="M135" i="5"/>
  <c r="M189" i="5"/>
  <c r="M243" i="5"/>
  <c r="M297" i="5"/>
  <c r="BB264" i="3"/>
  <c r="G76" i="5"/>
  <c r="G130" i="5"/>
  <c r="AW523" i="3"/>
  <c r="AY498" i="3"/>
  <c r="AW294" i="3"/>
  <c r="AY269" i="3"/>
  <c r="D81" i="5"/>
  <c r="AM500" i="4"/>
  <c r="L41" i="4"/>
  <c r="AV524" i="3"/>
  <c r="AM958" i="4"/>
  <c r="L73" i="4"/>
  <c r="AV982" i="3"/>
  <c r="AM729" i="4"/>
  <c r="L57" i="4"/>
  <c r="AV753" i="3"/>
  <c r="AM1416" i="4"/>
  <c r="L105" i="4"/>
  <c r="AV1440" i="3"/>
  <c r="AM271" i="4"/>
  <c r="L25" i="4"/>
  <c r="AV295" i="3"/>
  <c r="BB265" i="3"/>
  <c r="G77" i="5"/>
  <c r="AM1645" i="4"/>
  <c r="L121" i="4"/>
  <c r="AV1669" i="3"/>
  <c r="AM1187" i="4"/>
  <c r="L89" i="4"/>
  <c r="AV1211" i="3"/>
  <c r="AS1671" i="3"/>
  <c r="AS1442" i="3"/>
  <c r="AS1213" i="3"/>
  <c r="AS984" i="3"/>
  <c r="AS755" i="3"/>
  <c r="AS526" i="3"/>
  <c r="AS297" i="3"/>
  <c r="G184" i="5"/>
  <c r="G238" i="5"/>
  <c r="G292" i="5"/>
  <c r="G346" i="5"/>
  <c r="G400" i="5"/>
  <c r="AW1669" i="3"/>
  <c r="AW1440" i="3"/>
  <c r="AW1211" i="3"/>
  <c r="AW982" i="3"/>
  <c r="AW753" i="3"/>
  <c r="BB723" i="3"/>
  <c r="BB494" i="3"/>
  <c r="G131" i="5"/>
  <c r="D135" i="5"/>
  <c r="D189" i="5"/>
  <c r="D243" i="5"/>
  <c r="D297" i="5"/>
  <c r="AW524" i="3"/>
  <c r="AZ498" i="3"/>
  <c r="AZ269" i="3"/>
  <c r="E81" i="5"/>
  <c r="AW295" i="3"/>
  <c r="AM1417" i="4"/>
  <c r="C106" i="4"/>
  <c r="AV1441" i="3"/>
  <c r="AM1188" i="4"/>
  <c r="C90" i="4"/>
  <c r="AV1212" i="3"/>
  <c r="AM1646" i="4"/>
  <c r="C122" i="4"/>
  <c r="AV1670" i="3"/>
  <c r="AM730" i="4"/>
  <c r="C58" i="4"/>
  <c r="AV754" i="3"/>
  <c r="AM272" i="4"/>
  <c r="C26" i="4"/>
  <c r="AV296" i="3"/>
  <c r="AM501" i="4"/>
  <c r="C42" i="4"/>
  <c r="AV525" i="3"/>
  <c r="AM959" i="4"/>
  <c r="C74" i="4"/>
  <c r="AV983" i="3"/>
  <c r="AS1672" i="3"/>
  <c r="AS1443" i="3"/>
  <c r="AS1214" i="3"/>
  <c r="AS985" i="3"/>
  <c r="AS756" i="3"/>
  <c r="AS527" i="3"/>
  <c r="AS298" i="3"/>
  <c r="G185" i="5"/>
  <c r="AW1670" i="3"/>
  <c r="BC1640" i="3"/>
  <c r="AW1441" i="3"/>
  <c r="BC1411" i="3"/>
  <c r="AW1212" i="3"/>
  <c r="BC1182" i="3"/>
  <c r="AW983" i="3"/>
  <c r="BC953" i="3"/>
  <c r="AW754" i="3"/>
  <c r="BC724" i="3"/>
  <c r="AW525" i="3"/>
  <c r="BC495" i="3"/>
  <c r="AW296" i="3"/>
  <c r="BC266" i="3"/>
  <c r="H78" i="5"/>
  <c r="E135" i="5"/>
  <c r="E189" i="5"/>
  <c r="E243" i="5"/>
  <c r="E297" i="5"/>
  <c r="AM502" i="4"/>
  <c r="D42" i="4"/>
  <c r="AV526" i="3"/>
  <c r="AM960" i="4"/>
  <c r="D74" i="4"/>
  <c r="AV984" i="3"/>
  <c r="AM273" i="4"/>
  <c r="D26" i="4"/>
  <c r="AV297" i="3"/>
  <c r="AM731" i="4"/>
  <c r="D58" i="4"/>
  <c r="AV755" i="3"/>
  <c r="AM1189" i="4"/>
  <c r="D90" i="4"/>
  <c r="AV1213" i="3"/>
  <c r="AM1647" i="4"/>
  <c r="D122" i="4"/>
  <c r="AV1671" i="3"/>
  <c r="AM1418" i="4"/>
  <c r="D106" i="4"/>
  <c r="AV1442" i="3"/>
  <c r="AS1673" i="3"/>
  <c r="AS1444" i="3"/>
  <c r="AS1215" i="3"/>
  <c r="AS986" i="3"/>
  <c r="AS757" i="3"/>
  <c r="AS528" i="3"/>
  <c r="AS299" i="3"/>
  <c r="AW1671" i="3"/>
  <c r="AW1442" i="3"/>
  <c r="AW1213" i="3"/>
  <c r="AW984" i="3"/>
  <c r="BC954" i="3"/>
  <c r="AW755" i="3"/>
  <c r="BC725" i="3"/>
  <c r="AW526" i="3"/>
  <c r="BC496" i="3"/>
  <c r="AW297" i="3"/>
  <c r="BC267" i="3"/>
  <c r="H79" i="5"/>
  <c r="H132" i="5"/>
  <c r="AM503" i="4"/>
  <c r="E42" i="4"/>
  <c r="AV527" i="3"/>
  <c r="AM1419" i="4"/>
  <c r="E106" i="4"/>
  <c r="AV1443" i="3"/>
  <c r="AM1190" i="4"/>
  <c r="E90" i="4"/>
  <c r="AV1214" i="3"/>
  <c r="AM1648" i="4"/>
  <c r="E122" i="4"/>
  <c r="AV1672" i="3"/>
  <c r="AM732" i="4"/>
  <c r="E58" i="4"/>
  <c r="AV756" i="3"/>
  <c r="AM274" i="4"/>
  <c r="E26" i="4"/>
  <c r="AV298" i="3"/>
  <c r="AM961" i="4"/>
  <c r="E74" i="4"/>
  <c r="AV985" i="3"/>
  <c r="AS1674" i="3"/>
  <c r="AS1445" i="3"/>
  <c r="AS1216" i="3"/>
  <c r="AS987" i="3"/>
  <c r="AS758" i="3"/>
  <c r="AS529" i="3"/>
  <c r="AS300" i="3"/>
  <c r="H133" i="5"/>
  <c r="H187" i="5"/>
  <c r="H241" i="5"/>
  <c r="AW1672" i="3"/>
  <c r="BC1642" i="3"/>
  <c r="AW1443" i="3"/>
  <c r="BC1413" i="3"/>
  <c r="AW1214" i="3"/>
  <c r="BC1184" i="3"/>
  <c r="AW985" i="3"/>
  <c r="BC955" i="3"/>
  <c r="AW756" i="3"/>
  <c r="BC726" i="3"/>
  <c r="AW527" i="3"/>
  <c r="BC497" i="3"/>
  <c r="AW298" i="3"/>
  <c r="BC268" i="3"/>
  <c r="H80" i="5"/>
  <c r="H186" i="5"/>
  <c r="AM504" i="4"/>
  <c r="F42" i="4"/>
  <c r="AV528" i="3"/>
  <c r="AM962" i="4"/>
  <c r="F74" i="4"/>
  <c r="AV986" i="3"/>
  <c r="AM275" i="4"/>
  <c r="F26" i="4"/>
  <c r="AV299" i="3"/>
  <c r="AM733" i="4"/>
  <c r="F58" i="4"/>
  <c r="AV757" i="3"/>
  <c r="AZ723" i="3"/>
  <c r="AM1191" i="4"/>
  <c r="F90" i="4"/>
  <c r="AV1215" i="3"/>
  <c r="AM1649" i="4"/>
  <c r="F122" i="4"/>
  <c r="AV1673" i="3"/>
  <c r="AM1420" i="4"/>
  <c r="F106" i="4"/>
  <c r="AV1444" i="3"/>
  <c r="AS1675" i="3"/>
  <c r="AS1446" i="3"/>
  <c r="AS1217" i="3"/>
  <c r="AS988" i="3"/>
  <c r="AS759" i="3"/>
  <c r="AS530" i="3"/>
  <c r="AS301" i="3"/>
  <c r="AW1673" i="3"/>
  <c r="AW1444" i="3"/>
  <c r="AW1215" i="3"/>
  <c r="BC1185" i="3"/>
  <c r="AW986" i="3"/>
  <c r="BC956" i="3"/>
  <c r="AW757" i="3"/>
  <c r="BC727" i="3"/>
  <c r="AW528" i="3"/>
  <c r="BC498" i="3"/>
  <c r="H240" i="5"/>
  <c r="H134" i="5"/>
  <c r="AW299" i="3"/>
  <c r="BC269" i="3"/>
  <c r="H81" i="5"/>
  <c r="AM1421" i="4"/>
  <c r="G106" i="4"/>
  <c r="AV1445" i="3"/>
  <c r="AM734" i="4"/>
  <c r="G58" i="4"/>
  <c r="AV758" i="3"/>
  <c r="AM1650" i="4"/>
  <c r="G122" i="4"/>
  <c r="AV1674" i="3"/>
  <c r="AM276" i="4"/>
  <c r="G26" i="4"/>
  <c r="AV300" i="3"/>
  <c r="AM1192" i="4"/>
  <c r="G90" i="4"/>
  <c r="AV1216" i="3"/>
  <c r="AM505" i="4"/>
  <c r="G42" i="4"/>
  <c r="AV529" i="3"/>
  <c r="AM963" i="4"/>
  <c r="G74" i="4"/>
  <c r="AV987" i="3"/>
  <c r="AS1676" i="3"/>
  <c r="AS1447" i="3"/>
  <c r="AS1218" i="3"/>
  <c r="AS989" i="3"/>
  <c r="AS760" i="3"/>
  <c r="AS531" i="3"/>
  <c r="AS302" i="3"/>
  <c r="AW1674" i="3"/>
  <c r="BC1644" i="3"/>
  <c r="AY1634" i="3"/>
  <c r="AW1445" i="3"/>
  <c r="BC1415" i="3"/>
  <c r="AY1405" i="3"/>
  <c r="AW1216" i="3"/>
  <c r="BC1186" i="3"/>
  <c r="AY1176" i="3"/>
  <c r="AW987" i="3"/>
  <c r="AY947" i="3"/>
  <c r="BC957" i="3"/>
  <c r="AW758" i="3"/>
  <c r="AY718" i="3"/>
  <c r="BC728" i="3"/>
  <c r="AW529" i="3"/>
  <c r="BC499" i="3"/>
  <c r="AW300" i="3"/>
  <c r="BC270" i="3"/>
  <c r="H82" i="5"/>
  <c r="H188" i="5"/>
  <c r="H294" i="5"/>
  <c r="H135" i="5"/>
  <c r="H189" i="5"/>
  <c r="H243" i="5"/>
  <c r="H297" i="5"/>
  <c r="AM506" i="4"/>
  <c r="H42" i="4"/>
  <c r="AV530" i="3"/>
  <c r="AM964" i="4"/>
  <c r="H74" i="4"/>
  <c r="AV988" i="3"/>
  <c r="AM735" i="4"/>
  <c r="H58" i="4"/>
  <c r="AV759" i="3"/>
  <c r="AM1651" i="4"/>
  <c r="H122" i="4"/>
  <c r="AV1675" i="3"/>
  <c r="AM277" i="4"/>
  <c r="H26" i="4"/>
  <c r="AV301" i="3"/>
  <c r="AM1193" i="4"/>
  <c r="H90" i="4"/>
  <c r="AV1217" i="3"/>
  <c r="AM1422" i="4"/>
  <c r="H106" i="4"/>
  <c r="AV1446" i="3"/>
  <c r="AS1677" i="3"/>
  <c r="AS1448" i="3"/>
  <c r="AS1219" i="3"/>
  <c r="AS990" i="3"/>
  <c r="AS761" i="3"/>
  <c r="AS532" i="3"/>
  <c r="AS303" i="3"/>
  <c r="AW1675" i="3"/>
  <c r="AW1446" i="3"/>
  <c r="AW1217" i="3"/>
  <c r="AW988" i="3"/>
  <c r="AW759" i="3"/>
  <c r="H136" i="5"/>
  <c r="H190" i="5"/>
  <c r="H244" i="5"/>
  <c r="H298" i="5"/>
  <c r="H352" i="5"/>
  <c r="H406" i="5"/>
  <c r="AW530" i="3"/>
  <c r="AW301" i="3"/>
  <c r="BC271" i="3"/>
  <c r="H83" i="5"/>
  <c r="H348" i="5"/>
  <c r="H242" i="5"/>
  <c r="AM1423" i="4"/>
  <c r="I106" i="4"/>
  <c r="AV1447" i="3"/>
  <c r="AM736" i="4"/>
  <c r="I58" i="4"/>
  <c r="AV760" i="3"/>
  <c r="AM1652" i="4"/>
  <c r="I122" i="4"/>
  <c r="AV1676" i="3"/>
  <c r="AM278" i="4"/>
  <c r="I26" i="4"/>
  <c r="AV302" i="3"/>
  <c r="AM1194" i="4"/>
  <c r="I90" i="4"/>
  <c r="AV1218" i="3"/>
  <c r="AM507" i="4"/>
  <c r="I42" i="4"/>
  <c r="AV531" i="3"/>
  <c r="AM965" i="4"/>
  <c r="I74" i="4"/>
  <c r="AV989" i="3"/>
  <c r="AS1678" i="3"/>
  <c r="AS1449" i="3"/>
  <c r="AS1220" i="3"/>
  <c r="AS991" i="3"/>
  <c r="AS762" i="3"/>
  <c r="AS533" i="3"/>
  <c r="AS304" i="3"/>
  <c r="AW1676" i="3"/>
  <c r="AW1447" i="3"/>
  <c r="AW1218" i="3"/>
  <c r="AW989" i="3"/>
  <c r="AW760" i="3"/>
  <c r="AW531" i="3"/>
  <c r="H402" i="5"/>
  <c r="AW302" i="3"/>
  <c r="BC272" i="3"/>
  <c r="H84" i="5"/>
  <c r="H296" i="5"/>
  <c r="AM508" i="4"/>
  <c r="J42" i="4"/>
  <c r="AV532" i="3"/>
  <c r="AM966" i="4"/>
  <c r="J74" i="4"/>
  <c r="AV990" i="3"/>
  <c r="AM279" i="4"/>
  <c r="J26" i="4"/>
  <c r="AV303" i="3"/>
  <c r="AM737" i="4"/>
  <c r="J58" i="4"/>
  <c r="AV761" i="3"/>
  <c r="AM1195" i="4"/>
  <c r="J90" i="4"/>
  <c r="AV1219" i="3"/>
  <c r="AM1653" i="4"/>
  <c r="J122" i="4"/>
  <c r="AV1677" i="3"/>
  <c r="AM1424" i="4"/>
  <c r="J106" i="4"/>
  <c r="AV1448" i="3"/>
  <c r="AS1679" i="3"/>
  <c r="AS1450" i="3"/>
  <c r="AS1221" i="3"/>
  <c r="AS992" i="3"/>
  <c r="AS763" i="3"/>
  <c r="AS534" i="3"/>
  <c r="AS305" i="3"/>
  <c r="AW1677" i="3"/>
  <c r="AW1448" i="3"/>
  <c r="AW1219" i="3"/>
  <c r="AW990" i="3"/>
  <c r="AW761" i="3"/>
  <c r="AW532" i="3"/>
  <c r="AW303" i="3"/>
  <c r="BC273" i="3"/>
  <c r="H85" i="5"/>
  <c r="H350" i="5"/>
  <c r="AM509" i="4"/>
  <c r="K42" i="4"/>
  <c r="AV533" i="3"/>
  <c r="AM1425" i="4"/>
  <c r="K106" i="4"/>
  <c r="AV1449" i="3"/>
  <c r="AM280" i="4"/>
  <c r="K26" i="4"/>
  <c r="AV304" i="3"/>
  <c r="AM738" i="4"/>
  <c r="K58" i="4"/>
  <c r="AV762" i="3"/>
  <c r="AM1196" i="4"/>
  <c r="K90" i="4"/>
  <c r="AV1220" i="3"/>
  <c r="AM1654" i="4"/>
  <c r="K122" i="4"/>
  <c r="AV1678" i="3"/>
  <c r="AM967" i="4"/>
  <c r="K74" i="4"/>
  <c r="AV991" i="3"/>
  <c r="AS1680" i="3"/>
  <c r="AS1451" i="3"/>
  <c r="AS1222" i="3"/>
  <c r="AS993" i="3"/>
  <c r="AS764" i="3"/>
  <c r="AS535" i="3"/>
  <c r="AS306" i="3"/>
  <c r="H404" i="5"/>
  <c r="BH270" i="3"/>
  <c r="M82" i="5"/>
  <c r="M136" i="5"/>
  <c r="M190" i="5"/>
  <c r="M244" i="5"/>
  <c r="M298" i="5"/>
  <c r="M352" i="5"/>
  <c r="M406" i="5"/>
  <c r="BC274" i="3"/>
  <c r="H86" i="5"/>
  <c r="AY499" i="3"/>
  <c r="AY270" i="3"/>
  <c r="D82" i="5"/>
  <c r="AW304" i="3"/>
  <c r="BF267" i="3"/>
  <c r="K79" i="5"/>
  <c r="AW1678" i="3"/>
  <c r="AW1449" i="3"/>
  <c r="AW1220" i="3"/>
  <c r="AW991" i="3"/>
  <c r="BF954" i="3"/>
  <c r="AW762" i="3"/>
  <c r="BF725" i="3"/>
  <c r="AW533" i="3"/>
  <c r="BF496" i="3"/>
  <c r="AM510" i="4"/>
  <c r="L42" i="4"/>
  <c r="AV534" i="3"/>
  <c r="AM968" i="4"/>
  <c r="L74" i="4"/>
  <c r="AV992" i="3"/>
  <c r="AM281" i="4"/>
  <c r="L26" i="4"/>
  <c r="AV305" i="3"/>
  <c r="BC275" i="3"/>
  <c r="H87" i="5"/>
  <c r="AM739" i="4"/>
  <c r="L58" i="4"/>
  <c r="AV763" i="3"/>
  <c r="AM1197" i="4"/>
  <c r="L90" i="4"/>
  <c r="AV1221" i="3"/>
  <c r="AM1655" i="4"/>
  <c r="L122" i="4"/>
  <c r="AV1679" i="3"/>
  <c r="AM1426" i="4"/>
  <c r="L106" i="4"/>
  <c r="AV1450" i="3"/>
  <c r="AS1681" i="3"/>
  <c r="AS1452" i="3"/>
  <c r="AS1223" i="3"/>
  <c r="AS994" i="3"/>
  <c r="AS765" i="3"/>
  <c r="AS536" i="3"/>
  <c r="AS307" i="3"/>
  <c r="AW1679" i="3"/>
  <c r="BC1649" i="3"/>
  <c r="AW1450" i="3"/>
  <c r="BC1420" i="3"/>
  <c r="AW1221" i="3"/>
  <c r="BC1191" i="3"/>
  <c r="AW992" i="3"/>
  <c r="BC962" i="3"/>
  <c r="AW763" i="3"/>
  <c r="BC733" i="3"/>
  <c r="BC504" i="3"/>
  <c r="H141" i="5"/>
  <c r="AW534" i="3"/>
  <c r="AZ499" i="3"/>
  <c r="AY489" i="3"/>
  <c r="D136" i="5"/>
  <c r="D190" i="5"/>
  <c r="D244" i="5"/>
  <c r="D298" i="5"/>
  <c r="D352" i="5"/>
  <c r="D406" i="5"/>
  <c r="AZ270" i="3"/>
  <c r="E82" i="5"/>
  <c r="AW305" i="3"/>
  <c r="AY260" i="3"/>
  <c r="D72" i="5"/>
  <c r="K133" i="5"/>
  <c r="K187" i="5"/>
  <c r="AM282" i="4"/>
  <c r="C27" i="4"/>
  <c r="AV306" i="3"/>
  <c r="AY259" i="3"/>
  <c r="D71" i="5"/>
  <c r="AM1427" i="4"/>
  <c r="C107" i="4"/>
  <c r="AV1451" i="3"/>
  <c r="AM511" i="4"/>
  <c r="C43" i="4"/>
  <c r="AV535" i="3"/>
  <c r="AY488" i="3"/>
  <c r="AM740" i="4"/>
  <c r="C59" i="4"/>
  <c r="AV764" i="3"/>
  <c r="AY717" i="3"/>
  <c r="AM1198" i="4"/>
  <c r="C91" i="4"/>
  <c r="AV1222" i="3"/>
  <c r="AM1656" i="4"/>
  <c r="C123" i="4"/>
  <c r="AV1680" i="3"/>
  <c r="AM969" i="4"/>
  <c r="C75" i="4"/>
  <c r="AV993" i="3"/>
  <c r="AY946" i="3"/>
  <c r="AS1682" i="3"/>
  <c r="AS1453" i="3"/>
  <c r="AS1224" i="3"/>
  <c r="AS995" i="3"/>
  <c r="AS766" i="3"/>
  <c r="AS537" i="3"/>
  <c r="AS308" i="3"/>
  <c r="AY1633" i="3"/>
  <c r="AY1643" i="3"/>
  <c r="AY1641" i="3"/>
  <c r="AY1645" i="3"/>
  <c r="AY1404" i="3"/>
  <c r="AY1412" i="3"/>
  <c r="AY1414" i="3"/>
  <c r="D351" i="5"/>
  <c r="AY1175" i="3"/>
  <c r="AY1183" i="3"/>
  <c r="D125" i="5"/>
  <c r="D179" i="5"/>
  <c r="D233" i="5"/>
  <c r="AW1680" i="3"/>
  <c r="AW1451" i="3"/>
  <c r="AW1222" i="3"/>
  <c r="AW993" i="3"/>
  <c r="H195" i="5"/>
  <c r="H249" i="5"/>
  <c r="H303" i="5"/>
  <c r="H357" i="5"/>
  <c r="H411" i="5"/>
  <c r="AW764" i="3"/>
  <c r="D126" i="5"/>
  <c r="D180" i="5"/>
  <c r="D234" i="5"/>
  <c r="D288" i="5"/>
  <c r="D342" i="5"/>
  <c r="D396" i="5"/>
  <c r="AW535" i="3"/>
  <c r="AW306" i="3"/>
  <c r="E136" i="5"/>
  <c r="E190" i="5"/>
  <c r="E244" i="5"/>
  <c r="E298" i="5"/>
  <c r="E352" i="5"/>
  <c r="E406" i="5"/>
  <c r="K241" i="5"/>
  <c r="AM512" i="4"/>
  <c r="D43" i="4"/>
  <c r="AV536" i="3"/>
  <c r="BC500" i="3"/>
  <c r="H137" i="5"/>
  <c r="AM970" i="4"/>
  <c r="D75" i="4"/>
  <c r="AV994" i="3"/>
  <c r="AM283" i="4"/>
  <c r="D27" i="4"/>
  <c r="AV307" i="3"/>
  <c r="AM741" i="4"/>
  <c r="D59" i="4"/>
  <c r="AV765" i="3"/>
  <c r="AZ721" i="3"/>
  <c r="AM1199" i="4"/>
  <c r="D91" i="4"/>
  <c r="AV1223" i="3"/>
  <c r="AZ1183" i="3"/>
  <c r="E295" i="5"/>
  <c r="AM1657" i="4"/>
  <c r="D123" i="4"/>
  <c r="AV1681" i="3"/>
  <c r="AM1428" i="4"/>
  <c r="D107" i="4"/>
  <c r="AV1452" i="3"/>
  <c r="AS1683" i="3"/>
  <c r="AS1454" i="3"/>
  <c r="AS1225" i="3"/>
  <c r="AS996" i="3"/>
  <c r="AS767" i="3"/>
  <c r="AS538" i="3"/>
  <c r="AS309" i="3"/>
  <c r="D287" i="5"/>
  <c r="D341" i="5"/>
  <c r="D395" i="5"/>
  <c r="D405" i="5"/>
  <c r="AZ1641" i="3"/>
  <c r="AZ1645" i="3"/>
  <c r="AZ1643" i="3"/>
  <c r="AZ1637" i="3"/>
  <c r="AZ1639" i="3"/>
  <c r="AZ1414" i="3"/>
  <c r="E351" i="5"/>
  <c r="AZ1412" i="3"/>
  <c r="E349" i="5"/>
  <c r="AZ1408" i="3"/>
  <c r="AZ1410" i="3"/>
  <c r="AZ1179" i="3"/>
  <c r="AZ1181" i="3"/>
  <c r="AZ950" i="3"/>
  <c r="AZ952" i="3"/>
  <c r="BC1416" i="3"/>
  <c r="BC1187" i="3"/>
  <c r="BC958" i="3"/>
  <c r="BC729" i="3"/>
  <c r="H191" i="5"/>
  <c r="AW307" i="3"/>
  <c r="BG261" i="3"/>
  <c r="L73" i="5"/>
  <c r="AW1681" i="3"/>
  <c r="AW1452" i="3"/>
  <c r="AW1223" i="3"/>
  <c r="AW994" i="3"/>
  <c r="AW765" i="3"/>
  <c r="AW536" i="3"/>
  <c r="AM1429" i="4"/>
  <c r="E107" i="4"/>
  <c r="AV1453" i="3"/>
  <c r="BB1405" i="3"/>
  <c r="AM513" i="4"/>
  <c r="E43" i="4"/>
  <c r="AV537" i="3"/>
  <c r="BB489" i="3"/>
  <c r="AM742" i="4"/>
  <c r="E59" i="4"/>
  <c r="AV766" i="3"/>
  <c r="BB718" i="3"/>
  <c r="AM1200" i="4"/>
  <c r="E91" i="4"/>
  <c r="AV1224" i="3"/>
  <c r="BB1176" i="3"/>
  <c r="AM1658" i="4"/>
  <c r="E123" i="4"/>
  <c r="AV1682" i="3"/>
  <c r="BB1634" i="3"/>
  <c r="AM284" i="4"/>
  <c r="E27" i="4"/>
  <c r="AV308" i="3"/>
  <c r="AM971" i="4"/>
  <c r="E75" i="4"/>
  <c r="AV995" i="3"/>
  <c r="BB947" i="3"/>
  <c r="AS1684" i="3"/>
  <c r="AS1455" i="3"/>
  <c r="AS1226" i="3"/>
  <c r="AS997" i="3"/>
  <c r="AS768" i="3"/>
  <c r="AS539" i="3"/>
  <c r="AS310" i="3"/>
  <c r="E403" i="5"/>
  <c r="E405" i="5"/>
  <c r="H245" i="5"/>
  <c r="H299" i="5"/>
  <c r="H353" i="5"/>
  <c r="AW1682" i="3"/>
  <c r="BD1632" i="3"/>
  <c r="AW1453" i="3"/>
  <c r="BD1403" i="3"/>
  <c r="AW1224" i="3"/>
  <c r="BD1174" i="3"/>
  <c r="AW995" i="3"/>
  <c r="BD945" i="3"/>
  <c r="AW766" i="3"/>
  <c r="BD716" i="3"/>
  <c r="AW537" i="3"/>
  <c r="BD487" i="3"/>
  <c r="AW308" i="3"/>
  <c r="BD258" i="3"/>
  <c r="I70" i="5"/>
  <c r="AM514" i="4"/>
  <c r="F43" i="4"/>
  <c r="AV538" i="3"/>
  <c r="AM972" i="4"/>
  <c r="F75" i="4"/>
  <c r="AV996" i="3"/>
  <c r="AM285" i="4"/>
  <c r="F27" i="4"/>
  <c r="AV309" i="3"/>
  <c r="AM743" i="4"/>
  <c r="F59" i="4"/>
  <c r="AV767" i="3"/>
  <c r="BB721" i="3"/>
  <c r="G183" i="5"/>
  <c r="AM1201" i="4"/>
  <c r="F91" i="4"/>
  <c r="AV1225" i="3"/>
  <c r="BB1183" i="3"/>
  <c r="G295" i="5"/>
  <c r="AM1659" i="4"/>
  <c r="F123" i="4"/>
  <c r="AV1683" i="3"/>
  <c r="AM1430" i="4"/>
  <c r="F107" i="4"/>
  <c r="AV1454" i="3"/>
  <c r="AS1685" i="3"/>
  <c r="AS1456" i="3"/>
  <c r="AS1227" i="3"/>
  <c r="AS998" i="3"/>
  <c r="AS769" i="3"/>
  <c r="AS540" i="3"/>
  <c r="AS311" i="3"/>
  <c r="BB1645" i="3"/>
  <c r="G407" i="5"/>
  <c r="BB1643" i="3"/>
  <c r="BB1641" i="3"/>
  <c r="BB1637" i="3"/>
  <c r="BB1639" i="3"/>
  <c r="BB1414" i="3"/>
  <c r="G351" i="5"/>
  <c r="BB1412" i="3"/>
  <c r="G349" i="5"/>
  <c r="BB1408" i="3"/>
  <c r="BB1410" i="3"/>
  <c r="BB1179" i="3"/>
  <c r="BB1181" i="3"/>
  <c r="BB950" i="3"/>
  <c r="G237" i="5"/>
  <c r="G291" i="5"/>
  <c r="BB952" i="3"/>
  <c r="G239" i="5"/>
  <c r="AW1683" i="3"/>
  <c r="AW1454" i="3"/>
  <c r="AW1225" i="3"/>
  <c r="AW996" i="3"/>
  <c r="AW767" i="3"/>
  <c r="AW538" i="3"/>
  <c r="I124" i="5"/>
  <c r="AW309" i="3"/>
  <c r="AM973" i="4"/>
  <c r="G75" i="4"/>
  <c r="AV997" i="3"/>
  <c r="AM744" i="4"/>
  <c r="G59" i="4"/>
  <c r="AV768" i="3"/>
  <c r="BC721" i="3"/>
  <c r="H183" i="5"/>
  <c r="AM1660" i="4"/>
  <c r="G123" i="4"/>
  <c r="AV1684" i="3"/>
  <c r="AM286" i="4"/>
  <c r="G27" i="4"/>
  <c r="AV310" i="3"/>
  <c r="AM1202" i="4"/>
  <c r="G91" i="4"/>
  <c r="AV1226" i="3"/>
  <c r="BC1183" i="3"/>
  <c r="H295" i="5"/>
  <c r="AM515" i="4"/>
  <c r="G43" i="4"/>
  <c r="AV539" i="3"/>
  <c r="AM1431" i="4"/>
  <c r="G107" i="4"/>
  <c r="AV1455" i="3"/>
  <c r="AS1686" i="3"/>
  <c r="AS1457" i="3"/>
  <c r="AS1228" i="3"/>
  <c r="AS999" i="3"/>
  <c r="AS770" i="3"/>
  <c r="AS541" i="3"/>
  <c r="AS312" i="3"/>
  <c r="G405" i="5"/>
  <c r="G403" i="5"/>
  <c r="BC1637" i="3"/>
  <c r="BC1639" i="3"/>
  <c r="BC1641" i="3"/>
  <c r="BC1645" i="3"/>
  <c r="H407" i="5"/>
  <c r="BC1410" i="3"/>
  <c r="BC1408" i="3"/>
  <c r="BC1412" i="3"/>
  <c r="H349" i="5"/>
  <c r="BC1414" i="3"/>
  <c r="H351" i="5"/>
  <c r="G345" i="5"/>
  <c r="G399" i="5"/>
  <c r="BC1179" i="3"/>
  <c r="BC1181" i="3"/>
  <c r="G293" i="5"/>
  <c r="G347" i="5"/>
  <c r="G401" i="5"/>
  <c r="BC950" i="3"/>
  <c r="H237" i="5"/>
  <c r="H291" i="5"/>
  <c r="H345" i="5"/>
  <c r="H399" i="5"/>
  <c r="BC952" i="3"/>
  <c r="H239" i="5"/>
  <c r="AW1684" i="3"/>
  <c r="AY1635" i="3"/>
  <c r="BD1634" i="3"/>
  <c r="AW1455" i="3"/>
  <c r="AY1406" i="3"/>
  <c r="BD1405" i="3"/>
  <c r="AW1226" i="3"/>
  <c r="BD1176" i="3"/>
  <c r="AY1177" i="3"/>
  <c r="AW997" i="3"/>
  <c r="AY948" i="3"/>
  <c r="BD947" i="3"/>
  <c r="AW768" i="3"/>
  <c r="BD718" i="3"/>
  <c r="AY719" i="3"/>
  <c r="AW539" i="3"/>
  <c r="BD489" i="3"/>
  <c r="I178" i="5"/>
  <c r="AW310" i="3"/>
  <c r="BD260" i="3"/>
  <c r="I72" i="5"/>
  <c r="AM974" i="4"/>
  <c r="H75" i="4"/>
  <c r="AV998" i="3"/>
  <c r="BD946" i="3"/>
  <c r="AM287" i="4"/>
  <c r="H27" i="4"/>
  <c r="AV311" i="3"/>
  <c r="BD259" i="3"/>
  <c r="I71" i="5"/>
  <c r="AM1661" i="4"/>
  <c r="H123" i="4"/>
  <c r="AV1685" i="3"/>
  <c r="AM1203" i="4"/>
  <c r="H91" i="4"/>
  <c r="AV1227" i="3"/>
  <c r="AM745" i="4"/>
  <c r="H59" i="4"/>
  <c r="AV769" i="3"/>
  <c r="BD717" i="3"/>
  <c r="AM516" i="4"/>
  <c r="H43" i="4"/>
  <c r="AV540" i="3"/>
  <c r="BD488" i="3"/>
  <c r="AM1432" i="4"/>
  <c r="H107" i="4"/>
  <c r="AV1456" i="3"/>
  <c r="AS1687" i="3"/>
  <c r="AS1458" i="3"/>
  <c r="AS1229" i="3"/>
  <c r="AS1000" i="3"/>
  <c r="AS771" i="3"/>
  <c r="AS542" i="3"/>
  <c r="AS313" i="3"/>
  <c r="H403" i="5"/>
  <c r="BD1633" i="3"/>
  <c r="BD1645" i="3"/>
  <c r="I407" i="5"/>
  <c r="BD1643" i="3"/>
  <c r="BD1641" i="3"/>
  <c r="BD1404" i="3"/>
  <c r="BD1414" i="3"/>
  <c r="I351" i="5"/>
  <c r="BD1412" i="3"/>
  <c r="BD1175" i="3"/>
  <c r="BD1183" i="3"/>
  <c r="I295" i="5"/>
  <c r="H293" i="5"/>
  <c r="H347" i="5"/>
  <c r="H401" i="5"/>
  <c r="I125" i="5"/>
  <c r="I179" i="5"/>
  <c r="I233" i="5"/>
  <c r="I287" i="5"/>
  <c r="I341" i="5"/>
  <c r="AW1685" i="3"/>
  <c r="BD1635" i="3"/>
  <c r="AW1456" i="3"/>
  <c r="BD1406" i="3"/>
  <c r="AW1227" i="3"/>
  <c r="BD1177" i="3"/>
  <c r="AW998" i="3"/>
  <c r="BD948" i="3"/>
  <c r="AW769" i="3"/>
  <c r="BD719" i="3"/>
  <c r="AW540" i="3"/>
  <c r="BD490" i="3"/>
  <c r="AW311" i="3"/>
  <c r="BD261" i="3"/>
  <c r="I73" i="5"/>
  <c r="I232" i="5"/>
  <c r="I126" i="5"/>
  <c r="AM746" i="4"/>
  <c r="I59" i="4"/>
  <c r="AV770" i="3"/>
  <c r="AM975" i="4"/>
  <c r="I75" i="4"/>
  <c r="AV999" i="3"/>
  <c r="BE952" i="3"/>
  <c r="J239" i="5"/>
  <c r="AM1662" i="4"/>
  <c r="I123" i="4"/>
  <c r="AV1686" i="3"/>
  <c r="BE1639" i="3"/>
  <c r="AM288" i="4"/>
  <c r="I27" i="4"/>
  <c r="AV312" i="3"/>
  <c r="AM1204" i="4"/>
  <c r="I91" i="4"/>
  <c r="AV1228" i="3"/>
  <c r="BE1181" i="3"/>
  <c r="AM517" i="4"/>
  <c r="I43" i="4"/>
  <c r="AV541" i="3"/>
  <c r="AM1433" i="4"/>
  <c r="I107" i="4"/>
  <c r="AV1457" i="3"/>
  <c r="BE1410" i="3"/>
  <c r="AS1688" i="3"/>
  <c r="AS1459" i="3"/>
  <c r="AS1230" i="3"/>
  <c r="AS1001" i="3"/>
  <c r="AS772" i="3"/>
  <c r="AS543" i="3"/>
  <c r="AS314" i="3"/>
  <c r="I395" i="5"/>
  <c r="I405" i="5"/>
  <c r="I349" i="5"/>
  <c r="I403" i="5"/>
  <c r="J293" i="5"/>
  <c r="J347" i="5"/>
  <c r="J401" i="5"/>
  <c r="I127" i="5"/>
  <c r="I181" i="5"/>
  <c r="I235" i="5"/>
  <c r="I289" i="5"/>
  <c r="I343" i="5"/>
  <c r="I397" i="5"/>
  <c r="AW1686" i="3"/>
  <c r="BD1636" i="3"/>
  <c r="AW1457" i="3"/>
  <c r="BD1407" i="3"/>
  <c r="AW1228" i="3"/>
  <c r="BD1178" i="3"/>
  <c r="AW999" i="3"/>
  <c r="BD949" i="3"/>
  <c r="AW770" i="3"/>
  <c r="BD720" i="3"/>
  <c r="AW541" i="3"/>
  <c r="BD491" i="3"/>
  <c r="I180" i="5"/>
  <c r="AW312" i="3"/>
  <c r="BD262" i="3"/>
  <c r="I74" i="5"/>
  <c r="I286" i="5"/>
  <c r="AM976" i="4"/>
  <c r="J75" i="4"/>
  <c r="AV1000" i="3"/>
  <c r="AM289" i="4"/>
  <c r="J27" i="4"/>
  <c r="AV313" i="3"/>
  <c r="AM1663" i="4"/>
  <c r="J123" i="4"/>
  <c r="AV1687" i="3"/>
  <c r="AM1205" i="4"/>
  <c r="J91" i="4"/>
  <c r="AV1229" i="3"/>
  <c r="BF1183" i="3"/>
  <c r="K295" i="5"/>
  <c r="AM747" i="4"/>
  <c r="J59" i="4"/>
  <c r="AV771" i="3"/>
  <c r="AM518" i="4"/>
  <c r="J43" i="4"/>
  <c r="AV542" i="3"/>
  <c r="AM1434" i="4"/>
  <c r="J107" i="4"/>
  <c r="AV1458" i="3"/>
  <c r="AS1689" i="3"/>
  <c r="AS1460" i="3"/>
  <c r="AS1231" i="3"/>
  <c r="AS1002" i="3"/>
  <c r="AS773" i="3"/>
  <c r="AS544" i="3"/>
  <c r="AS315" i="3"/>
  <c r="BF1643" i="3"/>
  <c r="BF1645" i="3"/>
  <c r="K407" i="5"/>
  <c r="BF1641" i="3"/>
  <c r="BF1414" i="3"/>
  <c r="K351" i="5"/>
  <c r="BF1412" i="3"/>
  <c r="K349" i="5"/>
  <c r="AW1687" i="3"/>
  <c r="BD1637" i="3"/>
  <c r="AW1458" i="3"/>
  <c r="BD1408" i="3"/>
  <c r="AW1229" i="3"/>
  <c r="BD1179" i="3"/>
  <c r="AW1000" i="3"/>
  <c r="BD950" i="3"/>
  <c r="AW771" i="3"/>
  <c r="BD721" i="3"/>
  <c r="AW542" i="3"/>
  <c r="BD492" i="3"/>
  <c r="AW313" i="3"/>
  <c r="BD263" i="3"/>
  <c r="I75" i="5"/>
  <c r="I340" i="5"/>
  <c r="I234" i="5"/>
  <c r="I128" i="5"/>
  <c r="AM977" i="4"/>
  <c r="K75" i="4"/>
  <c r="AV1001" i="3"/>
  <c r="BG952" i="3"/>
  <c r="L239" i="5"/>
  <c r="AM290" i="4"/>
  <c r="K27" i="4"/>
  <c r="AV314" i="3"/>
  <c r="AM1664" i="4"/>
  <c r="K123" i="4"/>
  <c r="AV1688" i="3"/>
  <c r="AM748" i="4"/>
  <c r="K59" i="4"/>
  <c r="AV772" i="3"/>
  <c r="AM1206" i="4"/>
  <c r="K91" i="4"/>
  <c r="AV1230" i="3"/>
  <c r="BG1181" i="3"/>
  <c r="AM519" i="4"/>
  <c r="K43" i="4"/>
  <c r="AV543" i="3"/>
  <c r="BG490" i="3"/>
  <c r="L127" i="5"/>
  <c r="AM1435" i="4"/>
  <c r="K107" i="4"/>
  <c r="AV1459" i="3"/>
  <c r="AS1690" i="3"/>
  <c r="AS1461" i="3"/>
  <c r="AS1232" i="3"/>
  <c r="AS1003" i="3"/>
  <c r="AS774" i="3"/>
  <c r="AS545" i="3"/>
  <c r="AS316" i="3"/>
  <c r="K403" i="5"/>
  <c r="BG1637" i="3"/>
  <c r="BG1639" i="3"/>
  <c r="BG1635" i="3"/>
  <c r="K405" i="5"/>
  <c r="BG1410" i="3"/>
  <c r="BG1408" i="3"/>
  <c r="BG1406" i="3"/>
  <c r="L293" i="5"/>
  <c r="BG1177" i="3"/>
  <c r="BG1179" i="3"/>
  <c r="BG950" i="3"/>
  <c r="BG948" i="3"/>
  <c r="BG721" i="3"/>
  <c r="L183" i="5"/>
  <c r="BG719" i="3"/>
  <c r="L181" i="5"/>
  <c r="BG1633" i="3"/>
  <c r="BG1631" i="3"/>
  <c r="BG1402" i="3"/>
  <c r="BG1404" i="3"/>
  <c r="BG1173" i="3"/>
  <c r="BG1175" i="3"/>
  <c r="BG944" i="3"/>
  <c r="BG946" i="3"/>
  <c r="BG717" i="3"/>
  <c r="BG715" i="3"/>
  <c r="BD493" i="3"/>
  <c r="BG488" i="3"/>
  <c r="BG486" i="3"/>
  <c r="BG257" i="3"/>
  <c r="L69" i="5"/>
  <c r="BG259" i="3"/>
  <c r="L71" i="5"/>
  <c r="AW1688" i="3"/>
  <c r="BD1638" i="3"/>
  <c r="AW1459" i="3"/>
  <c r="BD1409" i="3"/>
  <c r="AW1230" i="3"/>
  <c r="BD1180" i="3"/>
  <c r="AW1001" i="3"/>
  <c r="BD951" i="3"/>
  <c r="AW772" i="3"/>
  <c r="BD722" i="3"/>
  <c r="I129" i="5"/>
  <c r="I183" i="5"/>
  <c r="I237" i="5"/>
  <c r="I291" i="5"/>
  <c r="I345" i="5"/>
  <c r="I399" i="5"/>
  <c r="I394" i="5"/>
  <c r="BH271" i="3"/>
  <c r="M83" i="5"/>
  <c r="M137" i="5"/>
  <c r="M191" i="5"/>
  <c r="M245" i="5"/>
  <c r="M299" i="5"/>
  <c r="M353" i="5"/>
  <c r="BD264" i="3"/>
  <c r="I76" i="5"/>
  <c r="I182" i="5"/>
  <c r="I288" i="5"/>
  <c r="AW543" i="3"/>
  <c r="AY500" i="3"/>
  <c r="AW314" i="3"/>
  <c r="AY271" i="3"/>
  <c r="D83" i="5"/>
  <c r="AM520" i="4"/>
  <c r="L43" i="4"/>
  <c r="AV544" i="3"/>
  <c r="AM978" i="4"/>
  <c r="L75" i="4"/>
  <c r="AV1002" i="3"/>
  <c r="AM1665" i="4"/>
  <c r="L123" i="4"/>
  <c r="AV1689" i="3"/>
  <c r="AM291" i="4"/>
  <c r="L27" i="4"/>
  <c r="AV315" i="3"/>
  <c r="AM749" i="4"/>
  <c r="L59" i="4"/>
  <c r="AV773" i="3"/>
  <c r="AM1207" i="4"/>
  <c r="L91" i="4"/>
  <c r="AV1231" i="3"/>
  <c r="BH1183" i="3"/>
  <c r="M295" i="5"/>
  <c r="AM1436" i="4"/>
  <c r="L107" i="4"/>
  <c r="AV1460" i="3"/>
  <c r="AS1691" i="3"/>
  <c r="AS1462" i="3"/>
  <c r="AS1233" i="3"/>
  <c r="AS1004" i="3"/>
  <c r="AS775" i="3"/>
  <c r="AS546" i="3"/>
  <c r="AS317" i="3"/>
  <c r="L125" i="5"/>
  <c r="L179" i="5"/>
  <c r="L233" i="5"/>
  <c r="L287" i="5"/>
  <c r="L341" i="5"/>
  <c r="L395" i="5"/>
  <c r="BH1645" i="3"/>
  <c r="M407" i="5"/>
  <c r="BH1641" i="3"/>
  <c r="BH1643" i="3"/>
  <c r="L347" i="5"/>
  <c r="L401" i="5"/>
  <c r="BH1414" i="3"/>
  <c r="M351" i="5"/>
  <c r="BH1412" i="3"/>
  <c r="M349" i="5"/>
  <c r="L237" i="5"/>
  <c r="L291" i="5"/>
  <c r="L345" i="5"/>
  <c r="L399" i="5"/>
  <c r="L235" i="5"/>
  <c r="L289" i="5"/>
  <c r="L343" i="5"/>
  <c r="L397" i="5"/>
  <c r="L123" i="5"/>
  <c r="L177" i="5"/>
  <c r="L231" i="5"/>
  <c r="L285" i="5"/>
  <c r="L339" i="5"/>
  <c r="L393" i="5"/>
  <c r="BD265" i="3"/>
  <c r="I77" i="5"/>
  <c r="AW1689" i="3"/>
  <c r="BD1639" i="3"/>
  <c r="AW1460" i="3"/>
  <c r="BD1410" i="3"/>
  <c r="AW1231" i="3"/>
  <c r="BD1181" i="3"/>
  <c r="AW1002" i="3"/>
  <c r="BD952" i="3"/>
  <c r="AW773" i="3"/>
  <c r="BD723" i="3"/>
  <c r="BD494" i="3"/>
  <c r="I236" i="5"/>
  <c r="I130" i="5"/>
  <c r="I342" i="5"/>
  <c r="D137" i="5"/>
  <c r="D191" i="5"/>
  <c r="D245" i="5"/>
  <c r="D299" i="5"/>
  <c r="D353" i="5"/>
  <c r="D407" i="5"/>
  <c r="AW544" i="3"/>
  <c r="AZ500" i="3"/>
  <c r="AY490" i="3"/>
  <c r="AZ271" i="3"/>
  <c r="E83" i="5"/>
  <c r="AW315" i="3"/>
  <c r="AY261" i="3"/>
  <c r="D73" i="5"/>
  <c r="AM979" i="4"/>
  <c r="C76" i="4"/>
  <c r="AV1003" i="3"/>
  <c r="BA954" i="3"/>
  <c r="AM1208" i="4"/>
  <c r="C92" i="4"/>
  <c r="AV1232" i="3"/>
  <c r="BA1183" i="3"/>
  <c r="AM1666" i="4"/>
  <c r="C124" i="4"/>
  <c r="AV1690" i="3"/>
  <c r="BA1641" i="3"/>
  <c r="AM292" i="4"/>
  <c r="C28" i="4"/>
  <c r="AV316" i="3"/>
  <c r="AY267" i="3"/>
  <c r="D79" i="5"/>
  <c r="D133" i="5"/>
  <c r="D187" i="5"/>
  <c r="D241" i="5"/>
  <c r="D295" i="5"/>
  <c r="D349" i="5"/>
  <c r="D403" i="5"/>
  <c r="AM750" i="4"/>
  <c r="C60" i="4"/>
  <c r="AV774" i="3"/>
  <c r="BA725" i="3"/>
  <c r="AM521" i="4"/>
  <c r="C44" i="4"/>
  <c r="AV545" i="3"/>
  <c r="BA496" i="3"/>
  <c r="F133" i="5"/>
  <c r="AM1437" i="4"/>
  <c r="C108" i="4"/>
  <c r="AV1461" i="3"/>
  <c r="BA1412" i="3"/>
  <c r="AS1692" i="3"/>
  <c r="AS1463" i="3"/>
  <c r="AS1234" i="3"/>
  <c r="AS1005" i="3"/>
  <c r="AS776" i="3"/>
  <c r="AS547" i="3"/>
  <c r="AS318" i="3"/>
  <c r="M403" i="5"/>
  <c r="M405" i="5"/>
  <c r="F187" i="5"/>
  <c r="F241" i="5"/>
  <c r="F295" i="5"/>
  <c r="F349" i="5"/>
  <c r="F403" i="5"/>
  <c r="I131" i="5"/>
  <c r="I185" i="5"/>
  <c r="I239" i="5"/>
  <c r="I293" i="5"/>
  <c r="I347" i="5"/>
  <c r="I401" i="5"/>
  <c r="AW1690" i="3"/>
  <c r="BE1640" i="3"/>
  <c r="AW1461" i="3"/>
  <c r="BE1411" i="3"/>
  <c r="AW1232" i="3"/>
  <c r="BE1182" i="3"/>
  <c r="AW1003" i="3"/>
  <c r="BE953" i="3"/>
  <c r="AW774" i="3"/>
  <c r="BE724" i="3"/>
  <c r="D127" i="5"/>
  <c r="D181" i="5"/>
  <c r="D235" i="5"/>
  <c r="D289" i="5"/>
  <c r="D343" i="5"/>
  <c r="D397" i="5"/>
  <c r="AW545" i="3"/>
  <c r="BE495" i="3"/>
  <c r="I396" i="5"/>
  <c r="AW316" i="3"/>
  <c r="BE266" i="3"/>
  <c r="J78" i="5"/>
  <c r="I184" i="5"/>
  <c r="I290" i="5"/>
  <c r="E137" i="5"/>
  <c r="E191" i="5"/>
  <c r="E245" i="5"/>
  <c r="E299" i="5"/>
  <c r="E353" i="5"/>
  <c r="E407" i="5"/>
  <c r="AM522" i="4"/>
  <c r="D44" i="4"/>
  <c r="AV546" i="3"/>
  <c r="AM980" i="4"/>
  <c r="D76" i="4"/>
  <c r="AV1004" i="3"/>
  <c r="AM751" i="4"/>
  <c r="D60" i="4"/>
  <c r="AV775" i="3"/>
  <c r="AM1667" i="4"/>
  <c r="D124" i="4"/>
  <c r="AV1691" i="3"/>
  <c r="AM293" i="4"/>
  <c r="D28" i="4"/>
  <c r="AV317" i="3"/>
  <c r="AM1209" i="4"/>
  <c r="D92" i="4"/>
  <c r="AV1233" i="3"/>
  <c r="AM1438" i="4"/>
  <c r="D108" i="4"/>
  <c r="AV1462" i="3"/>
  <c r="AS1693" i="3"/>
  <c r="AS1464" i="3"/>
  <c r="AS1235" i="3"/>
  <c r="AS1006" i="3"/>
  <c r="AS777" i="3"/>
  <c r="AS548" i="3"/>
  <c r="AS319" i="3"/>
  <c r="AZ1634" i="3"/>
  <c r="BA1637" i="3"/>
  <c r="AZ1405" i="3"/>
  <c r="BA1408" i="3"/>
  <c r="AZ1176" i="3"/>
  <c r="BA1179" i="3"/>
  <c r="AZ947" i="3"/>
  <c r="BA950" i="3"/>
  <c r="AZ718" i="3"/>
  <c r="BA721" i="3"/>
  <c r="BC501" i="3"/>
  <c r="H138" i="5"/>
  <c r="BA492" i="3"/>
  <c r="AZ489" i="3"/>
  <c r="AZ260" i="3"/>
  <c r="E72" i="5"/>
  <c r="BA263" i="3"/>
  <c r="F75" i="5"/>
  <c r="BC1635" i="3"/>
  <c r="BB1635" i="3"/>
  <c r="BC1646" i="3"/>
  <c r="BC1406" i="3"/>
  <c r="BB1406" i="3"/>
  <c r="BC1417" i="3"/>
  <c r="BC1177" i="3"/>
  <c r="BB1177" i="3"/>
  <c r="BC1188" i="3"/>
  <c r="BC948" i="3"/>
  <c r="BB948" i="3"/>
  <c r="BC959" i="3"/>
  <c r="BC719" i="3"/>
  <c r="BB719" i="3"/>
  <c r="BC730" i="3"/>
  <c r="BC490" i="3"/>
  <c r="BB490" i="3"/>
  <c r="BC261" i="3"/>
  <c r="H73" i="5"/>
  <c r="AW1691" i="3"/>
  <c r="BE1641" i="3"/>
  <c r="AW1462" i="3"/>
  <c r="BE1412" i="3"/>
  <c r="AW1233" i="3"/>
  <c r="BE1183" i="3"/>
  <c r="AW1004" i="3"/>
  <c r="BE954" i="3"/>
  <c r="AW775" i="3"/>
  <c r="BE725" i="3"/>
  <c r="AW546" i="3"/>
  <c r="BE496" i="3"/>
  <c r="AW317" i="3"/>
  <c r="BE267" i="3"/>
  <c r="J79" i="5"/>
  <c r="I238" i="5"/>
  <c r="I344" i="5"/>
  <c r="J132" i="5"/>
  <c r="AM294" i="4"/>
  <c r="E28" i="4"/>
  <c r="AV318" i="3"/>
  <c r="BA261" i="3"/>
  <c r="F73" i="5"/>
  <c r="AM981" i="4"/>
  <c r="E76" i="4"/>
  <c r="AV1005" i="3"/>
  <c r="AM1210" i="4"/>
  <c r="E92" i="4"/>
  <c r="AV1234" i="3"/>
  <c r="AM752" i="4"/>
  <c r="E60" i="4"/>
  <c r="AV776" i="3"/>
  <c r="AM1668" i="4"/>
  <c r="E124" i="4"/>
  <c r="AV1692" i="3"/>
  <c r="AM523" i="4"/>
  <c r="E44" i="4"/>
  <c r="AV547" i="3"/>
  <c r="AM1439" i="4"/>
  <c r="E108" i="4"/>
  <c r="AV1463" i="3"/>
  <c r="AS1694" i="3"/>
  <c r="AS1465" i="3"/>
  <c r="AS1236" i="3"/>
  <c r="AS1007" i="3"/>
  <c r="AS778" i="3"/>
  <c r="AS549" i="3"/>
  <c r="AS320" i="3"/>
  <c r="F129" i="5"/>
  <c r="F183" i="5"/>
  <c r="F237" i="5"/>
  <c r="F291" i="5"/>
  <c r="F345" i="5"/>
  <c r="F399" i="5"/>
  <c r="BC1634" i="3"/>
  <c r="BA1635" i="3"/>
  <c r="BC1405" i="3"/>
  <c r="BA1406" i="3"/>
  <c r="BC1176" i="3"/>
  <c r="BA1177" i="3"/>
  <c r="BC947" i="3"/>
  <c r="BA948" i="3"/>
  <c r="BC718" i="3"/>
  <c r="BA719" i="3"/>
  <c r="BC489" i="3"/>
  <c r="BA490" i="3"/>
  <c r="F127" i="5"/>
  <c r="H192" i="5"/>
  <c r="H246" i="5"/>
  <c r="H300" i="5"/>
  <c r="H354" i="5"/>
  <c r="H408" i="5"/>
  <c r="E126" i="5"/>
  <c r="E180" i="5"/>
  <c r="E234" i="5"/>
  <c r="E288" i="5"/>
  <c r="E342" i="5"/>
  <c r="E396" i="5"/>
  <c r="H127" i="5"/>
  <c r="H181" i="5"/>
  <c r="H235" i="5"/>
  <c r="H289" i="5"/>
  <c r="H343" i="5"/>
  <c r="H397" i="5"/>
  <c r="BC260" i="3"/>
  <c r="H72" i="5"/>
  <c r="BB260" i="3"/>
  <c r="G72" i="5"/>
  <c r="G126" i="5"/>
  <c r="G180" i="5"/>
  <c r="G234" i="5"/>
  <c r="G288" i="5"/>
  <c r="G342" i="5"/>
  <c r="G396" i="5"/>
  <c r="AW1692" i="3"/>
  <c r="BE1642" i="3"/>
  <c r="AW1463" i="3"/>
  <c r="BE1413" i="3"/>
  <c r="AW1234" i="3"/>
  <c r="BE1184" i="3"/>
  <c r="AW1005" i="3"/>
  <c r="BE955" i="3"/>
  <c r="AW776" i="3"/>
  <c r="BE726" i="3"/>
  <c r="AW547" i="3"/>
  <c r="BE497" i="3"/>
  <c r="J133" i="5"/>
  <c r="J187" i="5"/>
  <c r="J241" i="5"/>
  <c r="J295" i="5"/>
  <c r="J349" i="5"/>
  <c r="J403" i="5"/>
  <c r="I398" i="5"/>
  <c r="J186" i="5"/>
  <c r="AW318" i="3"/>
  <c r="BE268" i="3"/>
  <c r="J80" i="5"/>
  <c r="I292" i="5"/>
  <c r="AM982" i="4"/>
  <c r="F76" i="4"/>
  <c r="AV1006" i="3"/>
  <c r="AM753" i="4"/>
  <c r="F60" i="4"/>
  <c r="AV777" i="3"/>
  <c r="AM1669" i="4"/>
  <c r="F124" i="4"/>
  <c r="AV1693" i="3"/>
  <c r="BC1643" i="3"/>
  <c r="H405" i="5"/>
  <c r="AM295" i="4"/>
  <c r="F28" i="4"/>
  <c r="AV319" i="3"/>
  <c r="AM1211" i="4"/>
  <c r="F92" i="4"/>
  <c r="AV1235" i="3"/>
  <c r="AM524" i="4"/>
  <c r="F44" i="4"/>
  <c r="AV548" i="3"/>
  <c r="AM1440" i="4"/>
  <c r="F108" i="4"/>
  <c r="AV1464" i="3"/>
  <c r="AS1695" i="3"/>
  <c r="AS1466" i="3"/>
  <c r="AS1237" i="3"/>
  <c r="AS1008" i="3"/>
  <c r="AS779" i="3"/>
  <c r="AS550" i="3"/>
  <c r="AS321" i="3"/>
  <c r="F181" i="5"/>
  <c r="F235" i="5"/>
  <c r="F289" i="5"/>
  <c r="F343" i="5"/>
  <c r="F397" i="5"/>
  <c r="H126" i="5"/>
  <c r="H180" i="5"/>
  <c r="H234" i="5"/>
  <c r="H288" i="5"/>
  <c r="H342" i="5"/>
  <c r="H396" i="5"/>
  <c r="AW1693" i="3"/>
  <c r="BE1643" i="3"/>
  <c r="AW1464" i="3"/>
  <c r="BE1414" i="3"/>
  <c r="AW1235" i="3"/>
  <c r="BE1185" i="3"/>
  <c r="AW1006" i="3"/>
  <c r="BE956" i="3"/>
  <c r="AW777" i="3"/>
  <c r="BE727" i="3"/>
  <c r="AW548" i="3"/>
  <c r="BE498" i="3"/>
  <c r="AW319" i="3"/>
  <c r="BE269" i="3"/>
  <c r="J81" i="5"/>
  <c r="J240" i="5"/>
  <c r="I346" i="5"/>
  <c r="J134" i="5"/>
  <c r="AM983" i="4"/>
  <c r="G76" i="4"/>
  <c r="AV1007" i="3"/>
  <c r="AM296" i="4"/>
  <c r="G28" i="4"/>
  <c r="AV320" i="3"/>
  <c r="BE270" i="3"/>
  <c r="J82" i="5"/>
  <c r="AM1212" i="4"/>
  <c r="G92" i="4"/>
  <c r="AV1236" i="3"/>
  <c r="AM754" i="4"/>
  <c r="G60" i="4"/>
  <c r="AV778" i="3"/>
  <c r="AM1670" i="4"/>
  <c r="G124" i="4"/>
  <c r="AV1694" i="3"/>
  <c r="AM525" i="4"/>
  <c r="G44" i="4"/>
  <c r="AV549" i="3"/>
  <c r="BE499" i="3"/>
  <c r="AM1441" i="4"/>
  <c r="G108" i="4"/>
  <c r="AV1465" i="3"/>
  <c r="AS1696" i="3"/>
  <c r="AS1467" i="3"/>
  <c r="AS1238" i="3"/>
  <c r="AS1009" i="3"/>
  <c r="AS780" i="3"/>
  <c r="AS551" i="3"/>
  <c r="AS322" i="3"/>
  <c r="BE1644" i="3"/>
  <c r="AY1636" i="3"/>
  <c r="BE1415" i="3"/>
  <c r="AY1407" i="3"/>
  <c r="BE1186" i="3"/>
  <c r="AY1178" i="3"/>
  <c r="BE957" i="3"/>
  <c r="AY949" i="3"/>
  <c r="AY720" i="3"/>
  <c r="BE728" i="3"/>
  <c r="J136" i="5"/>
  <c r="J135" i="5"/>
  <c r="J189" i="5"/>
  <c r="J243" i="5"/>
  <c r="J297" i="5"/>
  <c r="J351" i="5"/>
  <c r="J405" i="5"/>
  <c r="J188" i="5"/>
  <c r="J294" i="5"/>
  <c r="I400" i="5"/>
  <c r="AW320" i="3"/>
  <c r="AW1694" i="3"/>
  <c r="AW1465" i="3"/>
  <c r="AW1236" i="3"/>
  <c r="AW1007" i="3"/>
  <c r="AW778" i="3"/>
  <c r="AW549" i="3"/>
  <c r="AM984" i="4"/>
  <c r="H76" i="4"/>
  <c r="AV1008" i="3"/>
  <c r="AM297" i="4"/>
  <c r="H28" i="4"/>
  <c r="AV321" i="3"/>
  <c r="AM1671" i="4"/>
  <c r="H124" i="4"/>
  <c r="AV1695" i="3"/>
  <c r="AM755" i="4"/>
  <c r="H60" i="4"/>
  <c r="AV779" i="3"/>
  <c r="AM1213" i="4"/>
  <c r="H92" i="4"/>
  <c r="AV1237" i="3"/>
  <c r="AM526" i="4"/>
  <c r="H44" i="4"/>
  <c r="AV550" i="3"/>
  <c r="AM1442" i="4"/>
  <c r="H108" i="4"/>
  <c r="AV1466" i="3"/>
  <c r="AS1697" i="3"/>
  <c r="AS1468" i="3"/>
  <c r="AS1239" i="3"/>
  <c r="AS1010" i="3"/>
  <c r="AS781" i="3"/>
  <c r="AS552" i="3"/>
  <c r="AS323" i="3"/>
  <c r="J190" i="5"/>
  <c r="J244" i="5"/>
  <c r="J298" i="5"/>
  <c r="J352" i="5"/>
  <c r="J406" i="5"/>
  <c r="AW1695" i="3"/>
  <c r="BE1645" i="3"/>
  <c r="AW1466" i="3"/>
  <c r="BE1416" i="3"/>
  <c r="AW1237" i="3"/>
  <c r="BE1187" i="3"/>
  <c r="AW1008" i="3"/>
  <c r="BE958" i="3"/>
  <c r="AW779" i="3"/>
  <c r="BE729" i="3"/>
  <c r="AW550" i="3"/>
  <c r="BE500" i="3"/>
  <c r="AW321" i="3"/>
  <c r="BE271" i="3"/>
  <c r="J83" i="5"/>
  <c r="J348" i="5"/>
  <c r="J242" i="5"/>
  <c r="AM985" i="4"/>
  <c r="I76" i="4"/>
  <c r="AV1009" i="3"/>
  <c r="AM298" i="4"/>
  <c r="I28" i="4"/>
  <c r="AV322" i="3"/>
  <c r="AM1214" i="4"/>
  <c r="I92" i="4"/>
  <c r="AV1238" i="3"/>
  <c r="AM756" i="4"/>
  <c r="I60" i="4"/>
  <c r="AV780" i="3"/>
  <c r="AM1672" i="4"/>
  <c r="I124" i="4"/>
  <c r="AV1696" i="3"/>
  <c r="AM527" i="4"/>
  <c r="I44" i="4"/>
  <c r="AV551" i="3"/>
  <c r="AM1443" i="4"/>
  <c r="I108" i="4"/>
  <c r="AV1467" i="3"/>
  <c r="AS1698" i="3"/>
  <c r="AS1469" i="3"/>
  <c r="AS1240" i="3"/>
  <c r="AS1011" i="3"/>
  <c r="AS782" i="3"/>
  <c r="AS553" i="3"/>
  <c r="AS324" i="3"/>
  <c r="AW1696" i="3"/>
  <c r="BE1646" i="3"/>
  <c r="AW1467" i="3"/>
  <c r="BE1417" i="3"/>
  <c r="AW1238" i="3"/>
  <c r="BE1188" i="3"/>
  <c r="AW1009" i="3"/>
  <c r="BE959" i="3"/>
  <c r="AW780" i="3"/>
  <c r="BE730" i="3"/>
  <c r="AW551" i="3"/>
  <c r="BE501" i="3"/>
  <c r="J402" i="5"/>
  <c r="AW322" i="3"/>
  <c r="BE272" i="3"/>
  <c r="J84" i="5"/>
  <c r="J296" i="5"/>
  <c r="J137" i="5"/>
  <c r="AM528" i="4"/>
  <c r="J44" i="4"/>
  <c r="AV552" i="3"/>
  <c r="AM986" i="4"/>
  <c r="J76" i="4"/>
  <c r="AV1010" i="3"/>
  <c r="AM757" i="4"/>
  <c r="J60" i="4"/>
  <c r="AV781" i="3"/>
  <c r="AM1673" i="4"/>
  <c r="J124" i="4"/>
  <c r="AV1697" i="3"/>
  <c r="AM299" i="4"/>
  <c r="J28" i="4"/>
  <c r="AV323" i="3"/>
  <c r="AM1215" i="4"/>
  <c r="J92" i="4"/>
  <c r="AV1239" i="3"/>
  <c r="AM1444" i="4"/>
  <c r="J108" i="4"/>
  <c r="AV1468" i="3"/>
  <c r="AS1699" i="3"/>
  <c r="AS1470" i="3"/>
  <c r="AS1241" i="3"/>
  <c r="AS1012" i="3"/>
  <c r="AS783" i="3"/>
  <c r="AS554" i="3"/>
  <c r="AS325" i="3"/>
  <c r="J138" i="5"/>
  <c r="J192" i="5"/>
  <c r="J246" i="5"/>
  <c r="J300" i="5"/>
  <c r="J354" i="5"/>
  <c r="J408" i="5"/>
  <c r="AW1697" i="3"/>
  <c r="BE1647" i="3"/>
  <c r="AW1468" i="3"/>
  <c r="BE1418" i="3"/>
  <c r="AW1239" i="3"/>
  <c r="BE1189" i="3"/>
  <c r="AW1010" i="3"/>
  <c r="BE960" i="3"/>
  <c r="AW781" i="3"/>
  <c r="BE731" i="3"/>
  <c r="AW552" i="3"/>
  <c r="BE502" i="3"/>
  <c r="J191" i="5"/>
  <c r="AW323" i="3"/>
  <c r="BE273" i="3"/>
  <c r="J85" i="5"/>
  <c r="J350" i="5"/>
  <c r="AM529" i="4"/>
  <c r="K44" i="4"/>
  <c r="AV553" i="3"/>
  <c r="BE503" i="3"/>
  <c r="AM987" i="4"/>
  <c r="K76" i="4"/>
  <c r="AV1011" i="3"/>
  <c r="AM300" i="4"/>
  <c r="K28" i="4"/>
  <c r="AV324" i="3"/>
  <c r="AM1216" i="4"/>
  <c r="K92" i="4"/>
  <c r="AV1240" i="3"/>
  <c r="AM758" i="4"/>
  <c r="K60" i="4"/>
  <c r="AV782" i="3"/>
  <c r="AM1674" i="4"/>
  <c r="K124" i="4"/>
  <c r="AV1698" i="3"/>
  <c r="AM1445" i="4"/>
  <c r="K108" i="4"/>
  <c r="AV1469" i="3"/>
  <c r="AS1700" i="3"/>
  <c r="AS1471" i="3"/>
  <c r="AS1242" i="3"/>
  <c r="AS1013" i="3"/>
  <c r="AS784" i="3"/>
  <c r="AS555" i="3"/>
  <c r="AS326" i="3"/>
  <c r="AW1698" i="3"/>
  <c r="BE1648" i="3"/>
  <c r="AW1469" i="3"/>
  <c r="BE1419" i="3"/>
  <c r="AW1240" i="3"/>
  <c r="BE1190" i="3"/>
  <c r="AW1011" i="3"/>
  <c r="BE961" i="3"/>
  <c r="AW782" i="3"/>
  <c r="BE732" i="3"/>
  <c r="J404" i="5"/>
  <c r="J245" i="5"/>
  <c r="BH272" i="3"/>
  <c r="M84" i="5"/>
  <c r="M138" i="5"/>
  <c r="M192" i="5"/>
  <c r="M246" i="5"/>
  <c r="M300" i="5"/>
  <c r="M354" i="5"/>
  <c r="M408" i="5"/>
  <c r="BE274" i="3"/>
  <c r="J86" i="5"/>
  <c r="J140" i="5"/>
  <c r="J139" i="5"/>
  <c r="AW553" i="3"/>
  <c r="AY501" i="3"/>
  <c r="AW324" i="3"/>
  <c r="AY272" i="3"/>
  <c r="D84" i="5"/>
  <c r="AM530" i="4"/>
  <c r="L44" i="4"/>
  <c r="AV554" i="3"/>
  <c r="AM988" i="4"/>
  <c r="L76" i="4"/>
  <c r="AV1012" i="3"/>
  <c r="BH962" i="3"/>
  <c r="AM301" i="4"/>
  <c r="L28" i="4"/>
  <c r="AV325" i="3"/>
  <c r="BE275" i="3"/>
  <c r="J87" i="5"/>
  <c r="AM1675" i="4"/>
  <c r="L124" i="4"/>
  <c r="AV1699" i="3"/>
  <c r="BH1649" i="3"/>
  <c r="AM759" i="4"/>
  <c r="L60" i="4"/>
  <c r="AV783" i="3"/>
  <c r="AM1217" i="4"/>
  <c r="L92" i="4"/>
  <c r="AV1241" i="3"/>
  <c r="BH1191" i="3"/>
  <c r="AM1446" i="4"/>
  <c r="L108" i="4"/>
  <c r="AV1470" i="3"/>
  <c r="BH1420" i="3"/>
  <c r="AS1701" i="3"/>
  <c r="AS1472" i="3"/>
  <c r="AS1243" i="3"/>
  <c r="AS1014" i="3"/>
  <c r="AS785" i="3"/>
  <c r="AS556" i="3"/>
  <c r="AS327" i="3"/>
  <c r="J194" i="5"/>
  <c r="J248" i="5"/>
  <c r="J302" i="5"/>
  <c r="J356" i="5"/>
  <c r="J410" i="5"/>
  <c r="AW1699" i="3"/>
  <c r="BE1649" i="3"/>
  <c r="AW1470" i="3"/>
  <c r="BE1420" i="3"/>
  <c r="AW1241" i="3"/>
  <c r="BE1191" i="3"/>
  <c r="AW1012" i="3"/>
  <c r="BE962" i="3"/>
  <c r="AW783" i="3"/>
  <c r="BE733" i="3"/>
  <c r="BE504" i="3"/>
  <c r="J141" i="5"/>
  <c r="J299" i="5"/>
  <c r="J193" i="5"/>
  <c r="AW554" i="3"/>
  <c r="AZ502" i="3"/>
  <c r="AZ501" i="3"/>
  <c r="AY491" i="3"/>
  <c r="D138" i="5"/>
  <c r="D192" i="5"/>
  <c r="D246" i="5"/>
  <c r="D300" i="5"/>
  <c r="D354" i="5"/>
  <c r="D408" i="5"/>
  <c r="AZ273" i="3"/>
  <c r="E85" i="5"/>
  <c r="AZ272" i="3"/>
  <c r="E84" i="5"/>
  <c r="AW325" i="3"/>
  <c r="AY262" i="3"/>
  <c r="D74" i="5"/>
  <c r="AM531" i="4"/>
  <c r="C45" i="4"/>
  <c r="AV555" i="3"/>
  <c r="AZ491" i="3"/>
  <c r="AM989" i="4"/>
  <c r="C77" i="4"/>
  <c r="AV1013" i="3"/>
  <c r="AZ949" i="3"/>
  <c r="AM760" i="4"/>
  <c r="C61" i="4"/>
  <c r="AV784" i="3"/>
  <c r="AZ720" i="3"/>
  <c r="AM1218" i="4"/>
  <c r="C93" i="4"/>
  <c r="AV1242" i="3"/>
  <c r="AZ1178" i="3"/>
  <c r="AM302" i="4"/>
  <c r="C29" i="4"/>
  <c r="AV326" i="3"/>
  <c r="AM1676" i="4"/>
  <c r="C125" i="4"/>
  <c r="AV1700" i="3"/>
  <c r="AZ1636" i="3"/>
  <c r="AM1447" i="4"/>
  <c r="C109" i="4"/>
  <c r="AV1471" i="3"/>
  <c r="AZ1407" i="3"/>
  <c r="AS1702" i="3"/>
  <c r="AS1473" i="3"/>
  <c r="AS1244" i="3"/>
  <c r="AS1015" i="3"/>
  <c r="AS786" i="3"/>
  <c r="AS557" i="3"/>
  <c r="AS328" i="3"/>
  <c r="AW1700" i="3"/>
  <c r="AW1471" i="3"/>
  <c r="AW1242" i="3"/>
  <c r="AW1013" i="3"/>
  <c r="AW784" i="3"/>
  <c r="J195" i="5"/>
  <c r="J249" i="5"/>
  <c r="J303" i="5"/>
  <c r="J357" i="5"/>
  <c r="J411" i="5"/>
  <c r="AW555" i="3"/>
  <c r="E138" i="5"/>
  <c r="E192" i="5"/>
  <c r="E246" i="5"/>
  <c r="E300" i="5"/>
  <c r="E354" i="5"/>
  <c r="E408" i="5"/>
  <c r="E139" i="5"/>
  <c r="E193" i="5"/>
  <c r="E247" i="5"/>
  <c r="E301" i="5"/>
  <c r="E355" i="5"/>
  <c r="E409" i="5"/>
  <c r="AW326" i="3"/>
  <c r="J353" i="5"/>
  <c r="J247" i="5"/>
  <c r="D128" i="5"/>
  <c r="D182" i="5"/>
  <c r="D236" i="5"/>
  <c r="D290" i="5"/>
  <c r="D344" i="5"/>
  <c r="D398" i="5"/>
  <c r="AM532" i="4"/>
  <c r="D45" i="4"/>
  <c r="AV556" i="3"/>
  <c r="AZ488" i="3"/>
  <c r="AM990" i="4"/>
  <c r="D77" i="4"/>
  <c r="AV1014" i="3"/>
  <c r="AM303" i="4"/>
  <c r="D29" i="4"/>
  <c r="AV327" i="3"/>
  <c r="AZ259" i="3"/>
  <c r="E71" i="5"/>
  <c r="AM1677" i="4"/>
  <c r="D125" i="4"/>
  <c r="AV1701" i="3"/>
  <c r="AZ1633" i="3"/>
  <c r="AM761" i="4"/>
  <c r="D61" i="4"/>
  <c r="AV785" i="3"/>
  <c r="AM1219" i="4"/>
  <c r="D93" i="4"/>
  <c r="AV1243" i="3"/>
  <c r="AZ1175" i="3"/>
  <c r="AM1448" i="4"/>
  <c r="D109" i="4"/>
  <c r="AV1472" i="3"/>
  <c r="AS1703" i="3"/>
  <c r="AS1474" i="3"/>
  <c r="AS1245" i="3"/>
  <c r="AS1016" i="3"/>
  <c r="AS787" i="3"/>
  <c r="AS558" i="3"/>
  <c r="AS329" i="3"/>
  <c r="BF1401" i="3"/>
  <c r="AZ1404" i="3"/>
  <c r="BF943" i="3"/>
  <c r="AZ946" i="3"/>
  <c r="BF714" i="3"/>
  <c r="AZ717" i="3"/>
  <c r="E125" i="5"/>
  <c r="BB1630" i="3"/>
  <c r="BF1630" i="3"/>
  <c r="BB1401" i="3"/>
  <c r="BB1172" i="3"/>
  <c r="BF1172" i="3"/>
  <c r="BB943" i="3"/>
  <c r="BB714" i="3"/>
  <c r="BB485" i="3"/>
  <c r="BF485" i="3"/>
  <c r="BB256" i="3"/>
  <c r="G68" i="5"/>
  <c r="BF256" i="3"/>
  <c r="K68" i="5"/>
  <c r="AW1701" i="3"/>
  <c r="AW1472" i="3"/>
  <c r="AW1243" i="3"/>
  <c r="AW1014" i="3"/>
  <c r="AW785" i="3"/>
  <c r="AW556" i="3"/>
  <c r="J407" i="5"/>
  <c r="J301" i="5"/>
  <c r="AW327" i="3"/>
  <c r="AM533" i="4"/>
  <c r="E45" i="4"/>
  <c r="AV557" i="3"/>
  <c r="BD485" i="3"/>
  <c r="AM991" i="4"/>
  <c r="E77" i="4"/>
  <c r="AV1015" i="3"/>
  <c r="BD943" i="3"/>
  <c r="AM304" i="4"/>
  <c r="E29" i="4"/>
  <c r="AV328" i="3"/>
  <c r="AM762" i="4"/>
  <c r="E61" i="4"/>
  <c r="AV786" i="3"/>
  <c r="AM1678" i="4"/>
  <c r="E125" i="4"/>
  <c r="AV1702" i="3"/>
  <c r="AM1220" i="4"/>
  <c r="E93" i="4"/>
  <c r="AV1244" i="3"/>
  <c r="BD1172" i="3"/>
  <c r="AM1449" i="4"/>
  <c r="E109" i="4"/>
  <c r="AV1473" i="3"/>
  <c r="AS1704" i="3"/>
  <c r="AS1475" i="3"/>
  <c r="AS1246" i="3"/>
  <c r="AS1017" i="3"/>
  <c r="AS788" i="3"/>
  <c r="AS559" i="3"/>
  <c r="AS330" i="3"/>
  <c r="BF1631" i="3"/>
  <c r="BD1630" i="3"/>
  <c r="BF1402" i="3"/>
  <c r="BD1401" i="3"/>
  <c r="E179" i="5"/>
  <c r="E233" i="5"/>
  <c r="E287" i="5"/>
  <c r="E341" i="5"/>
  <c r="E395" i="5"/>
  <c r="BF715" i="3"/>
  <c r="BD714" i="3"/>
  <c r="BF257" i="3"/>
  <c r="K69" i="5"/>
  <c r="BD256" i="3"/>
  <c r="I68" i="5"/>
  <c r="I122" i="5"/>
  <c r="BB1631" i="3"/>
  <c r="BC1647" i="3"/>
  <c r="BD1631" i="3"/>
  <c r="BB1402" i="3"/>
  <c r="BC1418" i="3"/>
  <c r="BD1402" i="3"/>
  <c r="BB1173" i="3"/>
  <c r="BC1189" i="3"/>
  <c r="BD1173" i="3"/>
  <c r="BF1173" i="3"/>
  <c r="BB944" i="3"/>
  <c r="BC960" i="3"/>
  <c r="BD944" i="3"/>
  <c r="BF944" i="3"/>
  <c r="BB715" i="3"/>
  <c r="BC731" i="3"/>
  <c r="BD715" i="3"/>
  <c r="BF486" i="3"/>
  <c r="BC502" i="3"/>
  <c r="H139" i="5"/>
  <c r="K122" i="5"/>
  <c r="K176" i="5"/>
  <c r="BB486" i="3"/>
  <c r="BD486" i="3"/>
  <c r="G122" i="5"/>
  <c r="G176" i="5"/>
  <c r="G230" i="5"/>
  <c r="G284" i="5"/>
  <c r="G338" i="5"/>
  <c r="G392" i="5"/>
  <c r="BB257" i="3"/>
  <c r="G69" i="5"/>
  <c r="BD257" i="3"/>
  <c r="I69" i="5"/>
  <c r="J355" i="5"/>
  <c r="AW328" i="3"/>
  <c r="BA264" i="3"/>
  <c r="F76" i="5"/>
  <c r="AW1702" i="3"/>
  <c r="BA1638" i="3"/>
  <c r="AW1473" i="3"/>
  <c r="BA1409" i="3"/>
  <c r="AW1244" i="3"/>
  <c r="BA1180" i="3"/>
  <c r="AW1015" i="3"/>
  <c r="BA951" i="3"/>
  <c r="AW786" i="3"/>
  <c r="BA722" i="3"/>
  <c r="AW557" i="3"/>
  <c r="BA493" i="3"/>
  <c r="AM1221" i="4"/>
  <c r="F93" i="4"/>
  <c r="AV1245" i="3"/>
  <c r="BA1176" i="3"/>
  <c r="AM992" i="4"/>
  <c r="F77" i="4"/>
  <c r="AV1016" i="3"/>
  <c r="BA947" i="3"/>
  <c r="AM534" i="4"/>
  <c r="F45" i="4"/>
  <c r="AV558" i="3"/>
  <c r="BA489" i="3"/>
  <c r="AM305" i="4"/>
  <c r="F29" i="4"/>
  <c r="AV329" i="3"/>
  <c r="BA260" i="3"/>
  <c r="F72" i="5"/>
  <c r="AM763" i="4"/>
  <c r="F61" i="4"/>
  <c r="AV787" i="3"/>
  <c r="BA718" i="3"/>
  <c r="AM1679" i="4"/>
  <c r="F125" i="4"/>
  <c r="AV1703" i="3"/>
  <c r="BA1634" i="3"/>
  <c r="AM1450" i="4"/>
  <c r="F109" i="4"/>
  <c r="AV1474" i="3"/>
  <c r="BA1405" i="3"/>
  <c r="AS1705" i="3"/>
  <c r="AS1476" i="3"/>
  <c r="AS1247" i="3"/>
  <c r="AS1018" i="3"/>
  <c r="AS789" i="3"/>
  <c r="AS560" i="3"/>
  <c r="AS331" i="3"/>
  <c r="I176" i="5"/>
  <c r="I230" i="5"/>
  <c r="I284" i="5"/>
  <c r="I338" i="5"/>
  <c r="I392" i="5"/>
  <c r="F126" i="5"/>
  <c r="F180" i="5"/>
  <c r="F234" i="5"/>
  <c r="F288" i="5"/>
  <c r="F342" i="5"/>
  <c r="F396" i="5"/>
  <c r="G123" i="5"/>
  <c r="G177" i="5"/>
  <c r="G231" i="5"/>
  <c r="G285" i="5"/>
  <c r="G339" i="5"/>
  <c r="G393" i="5"/>
  <c r="K123" i="5"/>
  <c r="K177" i="5"/>
  <c r="K231" i="5"/>
  <c r="K285" i="5"/>
  <c r="K339" i="5"/>
  <c r="K393" i="5"/>
  <c r="BB1633" i="3"/>
  <c r="BB1404" i="3"/>
  <c r="BB1175" i="3"/>
  <c r="BB946" i="3"/>
  <c r="H193" i="5"/>
  <c r="H247" i="5"/>
  <c r="H301" i="5"/>
  <c r="H355" i="5"/>
  <c r="H409" i="5"/>
  <c r="BB717" i="3"/>
  <c r="BB488" i="3"/>
  <c r="I123" i="5"/>
  <c r="I88" i="5"/>
  <c r="I60" i="5"/>
  <c r="I89" i="5"/>
  <c r="I58" i="5"/>
  <c r="BB259" i="3"/>
  <c r="G71" i="5"/>
  <c r="AW1703" i="3"/>
  <c r="BF1633" i="3"/>
  <c r="AW1474" i="3"/>
  <c r="BF1404" i="3"/>
  <c r="AW1245" i="3"/>
  <c r="BF1175" i="3"/>
  <c r="AW1016" i="3"/>
  <c r="BF946" i="3"/>
  <c r="AW787" i="3"/>
  <c r="BF717" i="3"/>
  <c r="AW558" i="3"/>
  <c r="BF488" i="3"/>
  <c r="AW329" i="3"/>
  <c r="BF259" i="3"/>
  <c r="K71" i="5"/>
  <c r="K230" i="5"/>
  <c r="J409" i="5"/>
  <c r="F130" i="5"/>
  <c r="F184" i="5"/>
  <c r="AM535" i="4"/>
  <c r="G45" i="4"/>
  <c r="AV559" i="3"/>
  <c r="AM993" i="4"/>
  <c r="G77" i="4"/>
  <c r="AV1017" i="3"/>
  <c r="AM764" i="4"/>
  <c r="G61" i="4"/>
  <c r="AV788" i="3"/>
  <c r="AM1680" i="4"/>
  <c r="G125" i="4"/>
  <c r="AV1704" i="3"/>
  <c r="AM306" i="4"/>
  <c r="G29" i="4"/>
  <c r="AV330" i="3"/>
  <c r="AM1222" i="4"/>
  <c r="G93" i="4"/>
  <c r="AV1246" i="3"/>
  <c r="AM1451" i="4"/>
  <c r="G109" i="4"/>
  <c r="AV1475" i="3"/>
  <c r="AS1706" i="3"/>
  <c r="AS1477" i="3"/>
  <c r="AS1248" i="3"/>
  <c r="AS1019" i="3"/>
  <c r="AS790" i="3"/>
  <c r="AS561" i="3"/>
  <c r="AS332" i="3"/>
  <c r="G125" i="5"/>
  <c r="G179" i="5"/>
  <c r="G233" i="5"/>
  <c r="G287" i="5"/>
  <c r="G341" i="5"/>
  <c r="G395" i="5"/>
  <c r="I62" i="5"/>
  <c r="I64" i="5"/>
  <c r="AM82" i="2"/>
  <c r="N82" i="2"/>
  <c r="I177" i="5"/>
  <c r="I143" i="5"/>
  <c r="I114" i="5"/>
  <c r="I112" i="5"/>
  <c r="I142" i="5"/>
  <c r="AW1704" i="3"/>
  <c r="BF1634" i="3"/>
  <c r="AY1637" i="3"/>
  <c r="AW1475" i="3"/>
  <c r="BF1405" i="3"/>
  <c r="AY1408" i="3"/>
  <c r="AW1246" i="3"/>
  <c r="BF1176" i="3"/>
  <c r="AY1179" i="3"/>
  <c r="AW1017" i="3"/>
  <c r="AY950" i="3"/>
  <c r="BF947" i="3"/>
  <c r="AW788" i="3"/>
  <c r="BF718" i="3"/>
  <c r="AY721" i="3"/>
  <c r="AW559" i="3"/>
  <c r="BF489" i="3"/>
  <c r="AW330" i="3"/>
  <c r="BF260" i="3"/>
  <c r="K72" i="5"/>
  <c r="K284" i="5"/>
  <c r="K125" i="5"/>
  <c r="F238" i="5"/>
  <c r="AM765" i="4"/>
  <c r="H61" i="4"/>
  <c r="AV789" i="3"/>
  <c r="AM994" i="4"/>
  <c r="H77" i="4"/>
  <c r="AV1018" i="3"/>
  <c r="AM307" i="4"/>
  <c r="H29" i="4"/>
  <c r="AV331" i="3"/>
  <c r="AM1223" i="4"/>
  <c r="H93" i="4"/>
  <c r="AV1247" i="3"/>
  <c r="AM1681" i="4"/>
  <c r="H125" i="4"/>
  <c r="AV1705" i="3"/>
  <c r="AM536" i="4"/>
  <c r="H45" i="4"/>
  <c r="AV560" i="3"/>
  <c r="AM1452" i="4"/>
  <c r="H109" i="4"/>
  <c r="AV1476" i="3"/>
  <c r="AS1707" i="3"/>
  <c r="AS1478" i="3"/>
  <c r="AS1249" i="3"/>
  <c r="AS1020" i="3"/>
  <c r="AS791" i="3"/>
  <c r="AS562" i="3"/>
  <c r="AS333" i="3"/>
  <c r="K126" i="5"/>
  <c r="K180" i="5"/>
  <c r="K234" i="5"/>
  <c r="K288" i="5"/>
  <c r="K342" i="5"/>
  <c r="K396" i="5"/>
  <c r="I231" i="5"/>
  <c r="I166" i="5"/>
  <c r="I168" i="5"/>
  <c r="I197" i="5"/>
  <c r="I196" i="5"/>
  <c r="I116" i="5"/>
  <c r="I118" i="5"/>
  <c r="AM109" i="2"/>
  <c r="N109" i="2"/>
  <c r="X59" i="5"/>
  <c r="AW1705" i="3"/>
  <c r="BF1635" i="3"/>
  <c r="AW1476" i="3"/>
  <c r="BF1406" i="3"/>
  <c r="AW1247" i="3"/>
  <c r="BF1177" i="3"/>
  <c r="AW1018" i="3"/>
  <c r="BF948" i="3"/>
  <c r="AW789" i="3"/>
  <c r="BF719" i="3"/>
  <c r="AW560" i="3"/>
  <c r="BF490" i="3"/>
  <c r="AW331" i="3"/>
  <c r="BF261" i="3"/>
  <c r="K73" i="5"/>
  <c r="K179" i="5"/>
  <c r="K338" i="5"/>
  <c r="F292" i="5"/>
  <c r="AM537" i="4"/>
  <c r="I45" i="4"/>
  <c r="AV561" i="3"/>
  <c r="BC488" i="3"/>
  <c r="AM995" i="4"/>
  <c r="I77" i="4"/>
  <c r="AV1019" i="3"/>
  <c r="BC946" i="3"/>
  <c r="AM766" i="4"/>
  <c r="I61" i="4"/>
  <c r="AV790" i="3"/>
  <c r="BC717" i="3"/>
  <c r="AM1682" i="4"/>
  <c r="I125" i="4"/>
  <c r="AV1706" i="3"/>
  <c r="BC1633" i="3"/>
  <c r="AM308" i="4"/>
  <c r="I29" i="4"/>
  <c r="AV332" i="3"/>
  <c r="BC259" i="3"/>
  <c r="H71" i="5"/>
  <c r="AM1224" i="4"/>
  <c r="I93" i="4"/>
  <c r="AV1248" i="3"/>
  <c r="BC1175" i="3"/>
  <c r="AM1453" i="4"/>
  <c r="I109" i="4"/>
  <c r="AV1477" i="3"/>
  <c r="BC1404" i="3"/>
  <c r="AS1708" i="3"/>
  <c r="AS1479" i="3"/>
  <c r="AS1250" i="3"/>
  <c r="AS1021" i="3"/>
  <c r="AS792" i="3"/>
  <c r="AS563" i="3"/>
  <c r="AS334" i="3"/>
  <c r="H125" i="5"/>
  <c r="H179" i="5"/>
  <c r="H233" i="5"/>
  <c r="H287" i="5"/>
  <c r="H341" i="5"/>
  <c r="H395" i="5"/>
  <c r="X113" i="5"/>
  <c r="I170" i="5"/>
  <c r="I172" i="5"/>
  <c r="AM136" i="2"/>
  <c r="N136" i="2"/>
  <c r="I285" i="5"/>
  <c r="I251" i="5"/>
  <c r="I250" i="5"/>
  <c r="I220" i="5"/>
  <c r="I222" i="5"/>
  <c r="AW1706" i="3"/>
  <c r="BF1636" i="3"/>
  <c r="AW1477" i="3"/>
  <c r="BF1407" i="3"/>
  <c r="AW1248" i="3"/>
  <c r="BF1178" i="3"/>
  <c r="AW1019" i="3"/>
  <c r="BF949" i="3"/>
  <c r="AW790" i="3"/>
  <c r="BF720" i="3"/>
  <c r="AW561" i="3"/>
  <c r="BF491" i="3"/>
  <c r="K233" i="5"/>
  <c r="K127" i="5"/>
  <c r="AW332" i="3"/>
  <c r="BF262" i="3"/>
  <c r="K74" i="5"/>
  <c r="K392" i="5"/>
  <c r="F346" i="5"/>
  <c r="AM996" i="4"/>
  <c r="J77" i="4"/>
  <c r="AV1020" i="3"/>
  <c r="AM767" i="4"/>
  <c r="J61" i="4"/>
  <c r="AV791" i="3"/>
  <c r="AM309" i="4"/>
  <c r="J29" i="4"/>
  <c r="AV333" i="3"/>
  <c r="AM1225" i="4"/>
  <c r="J93" i="4"/>
  <c r="AV1249" i="3"/>
  <c r="AM1683" i="4"/>
  <c r="J125" i="4"/>
  <c r="AV1707" i="3"/>
  <c r="AM538" i="4"/>
  <c r="J45" i="4"/>
  <c r="AV562" i="3"/>
  <c r="AM1454" i="4"/>
  <c r="J109" i="4"/>
  <c r="AV1478" i="3"/>
  <c r="AS1709" i="3"/>
  <c r="AS1480" i="3"/>
  <c r="AS1251" i="3"/>
  <c r="AS1022" i="3"/>
  <c r="AS793" i="3"/>
  <c r="AS564" i="3"/>
  <c r="AS335" i="3"/>
  <c r="X167" i="5"/>
  <c r="I224" i="5"/>
  <c r="I226" i="5"/>
  <c r="AM163" i="2"/>
  <c r="N163" i="2"/>
  <c r="I339" i="5"/>
  <c r="I304" i="5"/>
  <c r="I305" i="5"/>
  <c r="I276" i="5"/>
  <c r="I274" i="5"/>
  <c r="K128" i="5"/>
  <c r="K182" i="5"/>
  <c r="K236" i="5"/>
  <c r="K290" i="5"/>
  <c r="K344" i="5"/>
  <c r="K398" i="5"/>
  <c r="AW1707" i="3"/>
  <c r="BF1637" i="3"/>
  <c r="AW1478" i="3"/>
  <c r="BF1408" i="3"/>
  <c r="AW1249" i="3"/>
  <c r="BF1179" i="3"/>
  <c r="AW1020" i="3"/>
  <c r="BF950" i="3"/>
  <c r="AW791" i="3"/>
  <c r="BF721" i="3"/>
  <c r="AW562" i="3"/>
  <c r="BF492" i="3"/>
  <c r="K181" i="5"/>
  <c r="K287" i="5"/>
  <c r="AW333" i="3"/>
  <c r="BF263" i="3"/>
  <c r="K75" i="5"/>
  <c r="F400" i="5"/>
  <c r="AM539" i="4"/>
  <c r="K45" i="4"/>
  <c r="AV563" i="3"/>
  <c r="AM997" i="4"/>
  <c r="K77" i="4"/>
  <c r="AV1021" i="3"/>
  <c r="AM768" i="4"/>
  <c r="K61" i="4"/>
  <c r="AV792" i="3"/>
  <c r="AM1684" i="4"/>
  <c r="K125" i="4"/>
  <c r="AV1708" i="3"/>
  <c r="AM310" i="4"/>
  <c r="K29" i="4"/>
  <c r="AV334" i="3"/>
  <c r="AM1226" i="4"/>
  <c r="K93" i="4"/>
  <c r="AV1250" i="3"/>
  <c r="AM1455" i="4"/>
  <c r="K109" i="4"/>
  <c r="AV1479" i="3"/>
  <c r="AS1710" i="3"/>
  <c r="AS1481" i="3"/>
  <c r="AS1252" i="3"/>
  <c r="AS1023" i="3"/>
  <c r="AS794" i="3"/>
  <c r="AS565" i="3"/>
  <c r="AS336" i="3"/>
  <c r="I278" i="5"/>
  <c r="I280" i="5"/>
  <c r="AM190" i="2"/>
  <c r="N190" i="2"/>
  <c r="I393" i="5"/>
  <c r="I328" i="5"/>
  <c r="I330" i="5"/>
  <c r="I358" i="5"/>
  <c r="I359" i="5"/>
  <c r="X221" i="5"/>
  <c r="AW1708" i="3"/>
  <c r="BF1638" i="3"/>
  <c r="AW1479" i="3"/>
  <c r="BF1409" i="3"/>
  <c r="AW1250" i="3"/>
  <c r="BF1180" i="3"/>
  <c r="AW1021" i="3"/>
  <c r="BF951" i="3"/>
  <c r="AW792" i="3"/>
  <c r="BF722" i="3"/>
  <c r="AY502" i="3"/>
  <c r="BF493" i="3"/>
  <c r="BH273" i="3"/>
  <c r="M85" i="5"/>
  <c r="M139" i="5"/>
  <c r="M193" i="5"/>
  <c r="M247" i="5"/>
  <c r="M301" i="5"/>
  <c r="M355" i="5"/>
  <c r="M409" i="5"/>
  <c r="BF264" i="3"/>
  <c r="K76" i="5"/>
  <c r="K129" i="5"/>
  <c r="K341" i="5"/>
  <c r="K235" i="5"/>
  <c r="AW334" i="3"/>
  <c r="AY273" i="3"/>
  <c r="D85" i="5"/>
  <c r="AW563" i="3"/>
  <c r="AM540" i="4"/>
  <c r="L45" i="4"/>
  <c r="AV564" i="3"/>
  <c r="AM1456" i="4"/>
  <c r="L109" i="4"/>
  <c r="AV1480" i="3"/>
  <c r="AM998" i="4"/>
  <c r="L77" i="4"/>
  <c r="AV1022" i="3"/>
  <c r="AM311" i="4"/>
  <c r="L29" i="4"/>
  <c r="AV335" i="3"/>
  <c r="BF265" i="3"/>
  <c r="K77" i="5"/>
  <c r="AM769" i="4"/>
  <c r="L61" i="4"/>
  <c r="AV793" i="3"/>
  <c r="AM1685" i="4"/>
  <c r="L125" i="4"/>
  <c r="AV1709" i="3"/>
  <c r="AM1227" i="4"/>
  <c r="L93" i="4"/>
  <c r="AV1251" i="3"/>
  <c r="AS1711" i="3"/>
  <c r="AS1482" i="3"/>
  <c r="AS1253" i="3"/>
  <c r="AS1024" i="3"/>
  <c r="AS795" i="3"/>
  <c r="AS566" i="3"/>
  <c r="AS337" i="3"/>
  <c r="X275" i="5"/>
  <c r="I332" i="5"/>
  <c r="I334" i="5"/>
  <c r="AM217" i="2"/>
  <c r="N217" i="2"/>
  <c r="I384" i="5"/>
  <c r="I382" i="5"/>
  <c r="I413" i="5"/>
  <c r="I412" i="5"/>
  <c r="D139" i="5"/>
  <c r="D193" i="5"/>
  <c r="D247" i="5"/>
  <c r="D301" i="5"/>
  <c r="D355" i="5"/>
  <c r="D409" i="5"/>
  <c r="AW1709" i="3"/>
  <c r="BF1639" i="3"/>
  <c r="AW1480" i="3"/>
  <c r="BF1410" i="3"/>
  <c r="AW1251" i="3"/>
  <c r="BF1181" i="3"/>
  <c r="AW1022" i="3"/>
  <c r="BF952" i="3"/>
  <c r="AW793" i="3"/>
  <c r="BF723" i="3"/>
  <c r="AZ492" i="3"/>
  <c r="BF494" i="3"/>
  <c r="K131" i="5"/>
  <c r="K130" i="5"/>
  <c r="K184" i="5"/>
  <c r="K238" i="5"/>
  <c r="K292" i="5"/>
  <c r="K346" i="5"/>
  <c r="K400" i="5"/>
  <c r="K183" i="5"/>
  <c r="K289" i="5"/>
  <c r="K395" i="5"/>
  <c r="AZ263" i="3"/>
  <c r="E75" i="5"/>
  <c r="AW564" i="3"/>
  <c r="AY492" i="3"/>
  <c r="AW335" i="3"/>
  <c r="AY263" i="3"/>
  <c r="D75" i="5"/>
  <c r="AM999" i="4"/>
  <c r="C78" i="4"/>
  <c r="AV1023" i="3"/>
  <c r="BA949" i="3"/>
  <c r="AM312" i="4"/>
  <c r="C30" i="4"/>
  <c r="AV336" i="3"/>
  <c r="BA262" i="3"/>
  <c r="F74" i="5"/>
  <c r="AM770" i="4"/>
  <c r="C62" i="4"/>
  <c r="AV794" i="3"/>
  <c r="BA720" i="3"/>
  <c r="AM1228" i="4"/>
  <c r="C94" i="4"/>
  <c r="AV1252" i="3"/>
  <c r="BA1178" i="3"/>
  <c r="AM1686" i="4"/>
  <c r="C126" i="4"/>
  <c r="AV1710" i="3"/>
  <c r="BA1636" i="3"/>
  <c r="AM541" i="4"/>
  <c r="C46" i="4"/>
  <c r="AV565" i="3"/>
  <c r="BA491" i="3"/>
  <c r="AM1457" i="4"/>
  <c r="C110" i="4"/>
  <c r="AV1481" i="3"/>
  <c r="BA1407" i="3"/>
  <c r="AS1712" i="3"/>
  <c r="AS1483" i="3"/>
  <c r="AS1254" i="3"/>
  <c r="AS1025" i="3"/>
  <c r="AS796" i="3"/>
  <c r="AS567" i="3"/>
  <c r="AS338" i="3"/>
  <c r="F128" i="5"/>
  <c r="F182" i="5"/>
  <c r="F236" i="5"/>
  <c r="F290" i="5"/>
  <c r="F344" i="5"/>
  <c r="F398" i="5"/>
  <c r="I386" i="5"/>
  <c r="I388" i="5"/>
  <c r="X329" i="5"/>
  <c r="AW1710" i="3"/>
  <c r="BG1640" i="3"/>
  <c r="AW1481" i="3"/>
  <c r="BG1411" i="3"/>
  <c r="AW1252" i="3"/>
  <c r="BG1182" i="3"/>
  <c r="AW1023" i="3"/>
  <c r="BG953" i="3"/>
  <c r="K185" i="5"/>
  <c r="K239" i="5"/>
  <c r="K293" i="5"/>
  <c r="K347" i="5"/>
  <c r="K401" i="5"/>
  <c r="AW794" i="3"/>
  <c r="BG724" i="3"/>
  <c r="AW565" i="3"/>
  <c r="BG495" i="3"/>
  <c r="E129" i="5"/>
  <c r="E183" i="5"/>
  <c r="K343" i="5"/>
  <c r="AW336" i="3"/>
  <c r="BG266" i="3"/>
  <c r="L78" i="5"/>
  <c r="K237" i="5"/>
  <c r="D129" i="5"/>
  <c r="D183" i="5"/>
  <c r="D237" i="5"/>
  <c r="D291" i="5"/>
  <c r="D345" i="5"/>
  <c r="D399" i="5"/>
  <c r="AM542" i="4"/>
  <c r="D46" i="4"/>
  <c r="AV566" i="3"/>
  <c r="AZ487" i="3"/>
  <c r="AM1000" i="4"/>
  <c r="D78" i="4"/>
  <c r="AV1024" i="3"/>
  <c r="AZ945" i="3"/>
  <c r="AM1458" i="4"/>
  <c r="D110" i="4"/>
  <c r="AV1482" i="3"/>
  <c r="AZ1403" i="3"/>
  <c r="AM313" i="4"/>
  <c r="D30" i="4"/>
  <c r="AV337" i="3"/>
  <c r="AZ258" i="3"/>
  <c r="E70" i="5"/>
  <c r="AM1687" i="4"/>
  <c r="D126" i="4"/>
  <c r="AV1711" i="3"/>
  <c r="AZ1632" i="3"/>
  <c r="AM1229" i="4"/>
  <c r="D94" i="4"/>
  <c r="AV1253" i="3"/>
  <c r="AZ1174" i="3"/>
  <c r="AM771" i="4"/>
  <c r="D62" i="4"/>
  <c r="AV795" i="3"/>
  <c r="AZ716" i="3"/>
  <c r="AS1713" i="3"/>
  <c r="AS1484" i="3"/>
  <c r="AS1255" i="3"/>
  <c r="AS1026" i="3"/>
  <c r="AS797" i="3"/>
  <c r="AS568" i="3"/>
  <c r="AS339" i="3"/>
  <c r="E124" i="5"/>
  <c r="E178" i="5"/>
  <c r="E232" i="5"/>
  <c r="E286" i="5"/>
  <c r="E340" i="5"/>
  <c r="E394" i="5"/>
  <c r="X383" i="5"/>
  <c r="AW1711" i="3"/>
  <c r="BG1641" i="3"/>
  <c r="AW1482" i="3"/>
  <c r="BG1412" i="3"/>
  <c r="AW1253" i="3"/>
  <c r="BG1183" i="3"/>
  <c r="AW1024" i="3"/>
  <c r="BG954" i="3"/>
  <c r="AW795" i="3"/>
  <c r="BG725" i="3"/>
  <c r="AW566" i="3"/>
  <c r="BG496" i="3"/>
  <c r="L132" i="5"/>
  <c r="AW337" i="3"/>
  <c r="BG267" i="3"/>
  <c r="L79" i="5"/>
  <c r="K397" i="5"/>
  <c r="K291" i="5"/>
  <c r="E237" i="5"/>
  <c r="AM314" i="4"/>
  <c r="E30" i="4"/>
  <c r="AV338" i="3"/>
  <c r="BA259" i="3"/>
  <c r="F71" i="5"/>
  <c r="AM543" i="4"/>
  <c r="E46" i="4"/>
  <c r="AV567" i="3"/>
  <c r="AM1001" i="4"/>
  <c r="E78" i="4"/>
  <c r="AV1025" i="3"/>
  <c r="BA946" i="3"/>
  <c r="AM772" i="4"/>
  <c r="E62" i="4"/>
  <c r="AV796" i="3"/>
  <c r="BA717" i="3"/>
  <c r="AM1230" i="4"/>
  <c r="E94" i="4"/>
  <c r="AV1254" i="3"/>
  <c r="BA1175" i="3"/>
  <c r="AM1688" i="4"/>
  <c r="E126" i="4"/>
  <c r="AV1712" i="3"/>
  <c r="BA1633" i="3"/>
  <c r="AM1459" i="4"/>
  <c r="E110" i="4"/>
  <c r="AV1483" i="3"/>
  <c r="BA1404" i="3"/>
  <c r="AS1714" i="3"/>
  <c r="AS1485" i="3"/>
  <c r="AS1256" i="3"/>
  <c r="AS1027" i="3"/>
  <c r="AS798" i="3"/>
  <c r="AS569" i="3"/>
  <c r="AS340" i="3"/>
  <c r="BC503" i="3"/>
  <c r="H140" i="5"/>
  <c r="BA488" i="3"/>
  <c r="F125" i="5"/>
  <c r="F179" i="5"/>
  <c r="F233" i="5"/>
  <c r="F287" i="5"/>
  <c r="F341" i="5"/>
  <c r="F395" i="5"/>
  <c r="BG1642" i="3"/>
  <c r="BB1632" i="3"/>
  <c r="BC1648" i="3"/>
  <c r="BF1632" i="3"/>
  <c r="BG1413" i="3"/>
  <c r="BB1403" i="3"/>
  <c r="BC1419" i="3"/>
  <c r="BF1403" i="3"/>
  <c r="BG1184" i="3"/>
  <c r="BB1174" i="3"/>
  <c r="BC1190" i="3"/>
  <c r="BF1174" i="3"/>
  <c r="BG955" i="3"/>
  <c r="BB945" i="3"/>
  <c r="BC961" i="3"/>
  <c r="BF945" i="3"/>
  <c r="BG726" i="3"/>
  <c r="BB716" i="3"/>
  <c r="BC732" i="3"/>
  <c r="BF716" i="3"/>
  <c r="BG497" i="3"/>
  <c r="BB487" i="3"/>
  <c r="BF487" i="3"/>
  <c r="BG268" i="3"/>
  <c r="L80" i="5"/>
  <c r="BB258" i="3"/>
  <c r="G70" i="5"/>
  <c r="BF258" i="3"/>
  <c r="K70" i="5"/>
  <c r="L133" i="5"/>
  <c r="L187" i="5"/>
  <c r="L241" i="5"/>
  <c r="L295" i="5"/>
  <c r="L349" i="5"/>
  <c r="L403" i="5"/>
  <c r="K345" i="5"/>
  <c r="L186" i="5"/>
  <c r="E291" i="5"/>
  <c r="AW338" i="3"/>
  <c r="BB268" i="3"/>
  <c r="G80" i="5"/>
  <c r="AW1712" i="3"/>
  <c r="BB1642" i="3"/>
  <c r="AW1483" i="3"/>
  <c r="BB1413" i="3"/>
  <c r="AW1254" i="3"/>
  <c r="BB1184" i="3"/>
  <c r="AW1025" i="3"/>
  <c r="BB955" i="3"/>
  <c r="AW796" i="3"/>
  <c r="BB726" i="3"/>
  <c r="AW567" i="3"/>
  <c r="BB497" i="3"/>
  <c r="AM544" i="4"/>
  <c r="F46" i="4"/>
  <c r="AV568" i="3"/>
  <c r="BA494" i="3"/>
  <c r="AM315" i="4"/>
  <c r="F30" i="4"/>
  <c r="AV339" i="3"/>
  <c r="AM1689" i="4"/>
  <c r="F126" i="4"/>
  <c r="AV1713" i="3"/>
  <c r="BA1639" i="3"/>
  <c r="AM1002" i="4"/>
  <c r="F78" i="4"/>
  <c r="AV1026" i="3"/>
  <c r="BA952" i="3"/>
  <c r="AM1231" i="4"/>
  <c r="F94" i="4"/>
  <c r="AV1255" i="3"/>
  <c r="BA1181" i="3"/>
  <c r="AM1460" i="4"/>
  <c r="F110" i="4"/>
  <c r="AV1484" i="3"/>
  <c r="BA1410" i="3"/>
  <c r="AM773" i="4"/>
  <c r="F62" i="4"/>
  <c r="AV797" i="3"/>
  <c r="BA723" i="3"/>
  <c r="AS1715" i="3"/>
  <c r="AS1486" i="3"/>
  <c r="AS1257" i="3"/>
  <c r="AS1028" i="3"/>
  <c r="AS799" i="3"/>
  <c r="AS570" i="3"/>
  <c r="AS341" i="3"/>
  <c r="H194" i="5"/>
  <c r="H248" i="5"/>
  <c r="H302" i="5"/>
  <c r="H356" i="5"/>
  <c r="H410" i="5"/>
  <c r="G124" i="5"/>
  <c r="G178" i="5"/>
  <c r="G232" i="5"/>
  <c r="G286" i="5"/>
  <c r="G340" i="5"/>
  <c r="G394" i="5"/>
  <c r="L134" i="5"/>
  <c r="L188" i="5"/>
  <c r="L242" i="5"/>
  <c r="L296" i="5"/>
  <c r="L350" i="5"/>
  <c r="L404" i="5"/>
  <c r="K124" i="5"/>
  <c r="K88" i="5"/>
  <c r="K89" i="5"/>
  <c r="K58" i="5"/>
  <c r="K60" i="5"/>
  <c r="AW1713" i="3"/>
  <c r="BG1643" i="3"/>
  <c r="AW1484" i="3"/>
  <c r="BG1414" i="3"/>
  <c r="AW1255" i="3"/>
  <c r="BG1185" i="3"/>
  <c r="AW1026" i="3"/>
  <c r="BG956" i="3"/>
  <c r="AW797" i="3"/>
  <c r="BG727" i="3"/>
  <c r="AW568" i="3"/>
  <c r="BG498" i="3"/>
  <c r="AW339" i="3"/>
  <c r="BG269" i="3"/>
  <c r="L81" i="5"/>
  <c r="K399" i="5"/>
  <c r="L240" i="5"/>
  <c r="E345" i="5"/>
  <c r="G134" i="5"/>
  <c r="AM1003" i="4"/>
  <c r="G78" i="4"/>
  <c r="AV1027" i="3"/>
  <c r="AM1461" i="4"/>
  <c r="G110" i="4"/>
  <c r="AV1485" i="3"/>
  <c r="AM316" i="4"/>
  <c r="G30" i="4"/>
  <c r="AV340" i="3"/>
  <c r="AM774" i="4"/>
  <c r="G62" i="4"/>
  <c r="AV798" i="3"/>
  <c r="AM545" i="4"/>
  <c r="G46" i="4"/>
  <c r="AV569" i="3"/>
  <c r="AM1232" i="4"/>
  <c r="G94" i="4"/>
  <c r="AV1256" i="3"/>
  <c r="AM1690" i="4"/>
  <c r="G126" i="4"/>
  <c r="AV1714" i="3"/>
  <c r="AS1716" i="3"/>
  <c r="AS1487" i="3"/>
  <c r="AS1258" i="3"/>
  <c r="AS1029" i="3"/>
  <c r="AS800" i="3"/>
  <c r="AS571" i="3"/>
  <c r="AS342" i="3"/>
  <c r="K62" i="5"/>
  <c r="K64" i="5"/>
  <c r="AQ82" i="2"/>
  <c r="R82" i="2"/>
  <c r="K178" i="5"/>
  <c r="K114" i="5"/>
  <c r="K143" i="5"/>
  <c r="K112" i="5"/>
  <c r="K116" i="5"/>
  <c r="K142" i="5"/>
  <c r="AW1714" i="3"/>
  <c r="BG1644" i="3"/>
  <c r="AY1638" i="3"/>
  <c r="AW1485" i="3"/>
  <c r="BG1415" i="3"/>
  <c r="AY1409" i="3"/>
  <c r="AW1256" i="3"/>
  <c r="AY1180" i="3"/>
  <c r="BG1186" i="3"/>
  <c r="AW1027" i="3"/>
  <c r="BG957" i="3"/>
  <c r="AY951" i="3"/>
  <c r="AW798" i="3"/>
  <c r="BG728" i="3"/>
  <c r="AY722" i="3"/>
  <c r="AW569" i="3"/>
  <c r="BG499" i="3"/>
  <c r="AW340" i="3"/>
  <c r="BG270" i="3"/>
  <c r="L82" i="5"/>
  <c r="L294" i="5"/>
  <c r="L135" i="5"/>
  <c r="E399" i="5"/>
  <c r="G188" i="5"/>
  <c r="G242" i="5"/>
  <c r="AM1004" i="4"/>
  <c r="H78" i="4"/>
  <c r="AV1028" i="3"/>
  <c r="AM1462" i="4"/>
  <c r="H110" i="4"/>
  <c r="AV1486" i="3"/>
  <c r="AM317" i="4"/>
  <c r="H30" i="4"/>
  <c r="AV341" i="3"/>
  <c r="AM1691" i="4"/>
  <c r="H126" i="4"/>
  <c r="AV1715" i="3"/>
  <c r="AM775" i="4"/>
  <c r="H62" i="4"/>
  <c r="AV799" i="3"/>
  <c r="AM546" i="4"/>
  <c r="H46" i="4"/>
  <c r="AV570" i="3"/>
  <c r="AM1233" i="4"/>
  <c r="H94" i="4"/>
  <c r="AV1257" i="3"/>
  <c r="AS1717" i="3"/>
  <c r="AS1488" i="3"/>
  <c r="AS1259" i="3"/>
  <c r="AS1030" i="3"/>
  <c r="AS801" i="3"/>
  <c r="AS572" i="3"/>
  <c r="AS343" i="3"/>
  <c r="Z59" i="5"/>
  <c r="K232" i="5"/>
  <c r="K168" i="5"/>
  <c r="K196" i="5"/>
  <c r="K166" i="5"/>
  <c r="K197" i="5"/>
  <c r="Z113" i="5"/>
  <c r="K118" i="5"/>
  <c r="AQ109" i="2"/>
  <c r="R109" i="2"/>
  <c r="AW1715" i="3"/>
  <c r="BG1645" i="3"/>
  <c r="AW1486" i="3"/>
  <c r="BG1416" i="3"/>
  <c r="AW1257" i="3"/>
  <c r="BG1187" i="3"/>
  <c r="AW1028" i="3"/>
  <c r="BG958" i="3"/>
  <c r="AW799" i="3"/>
  <c r="BG729" i="3"/>
  <c r="L136" i="5"/>
  <c r="L190" i="5"/>
  <c r="L244" i="5"/>
  <c r="L298" i="5"/>
  <c r="L352" i="5"/>
  <c r="L406" i="5"/>
  <c r="AW570" i="3"/>
  <c r="BG500" i="3"/>
  <c r="AW341" i="3"/>
  <c r="BG271" i="3"/>
  <c r="L83" i="5"/>
  <c r="L189" i="5"/>
  <c r="L348" i="5"/>
  <c r="G296" i="5"/>
  <c r="AM1005" i="4"/>
  <c r="I78" i="4"/>
  <c r="AV1029" i="3"/>
  <c r="AM318" i="4"/>
  <c r="I30" i="4"/>
  <c r="AV342" i="3"/>
  <c r="BC258" i="3"/>
  <c r="H70" i="5"/>
  <c r="AM776" i="4"/>
  <c r="I62" i="4"/>
  <c r="AV800" i="3"/>
  <c r="AM1234" i="4"/>
  <c r="I94" i="4"/>
  <c r="AV1258" i="3"/>
  <c r="AM1692" i="4"/>
  <c r="I126" i="4"/>
  <c r="AV1716" i="3"/>
  <c r="AM547" i="4"/>
  <c r="I46" i="4"/>
  <c r="AV571" i="3"/>
  <c r="AM1463" i="4"/>
  <c r="I110" i="4"/>
  <c r="AV1487" i="3"/>
  <c r="AS1718" i="3"/>
  <c r="AS1489" i="3"/>
  <c r="AS1260" i="3"/>
  <c r="AS1031" i="3"/>
  <c r="AS802" i="3"/>
  <c r="AS573" i="3"/>
  <c r="AS344" i="3"/>
  <c r="BA1632" i="3"/>
  <c r="BC1632" i="3"/>
  <c r="BA1403" i="3"/>
  <c r="BC1403" i="3"/>
  <c r="BA1174" i="3"/>
  <c r="BC1174" i="3"/>
  <c r="BA945" i="3"/>
  <c r="BC945" i="3"/>
  <c r="BA716" i="3"/>
  <c r="BC716" i="3"/>
  <c r="BA487" i="3"/>
  <c r="BC487" i="3"/>
  <c r="H124" i="5"/>
  <c r="K286" i="5"/>
  <c r="K250" i="5"/>
  <c r="K220" i="5"/>
  <c r="K222" i="5"/>
  <c r="K251" i="5"/>
  <c r="K170" i="5"/>
  <c r="K172" i="5"/>
  <c r="AQ136" i="2"/>
  <c r="R136" i="2"/>
  <c r="AW1716" i="3"/>
  <c r="BG1646" i="3"/>
  <c r="AW1487" i="3"/>
  <c r="BG1417" i="3"/>
  <c r="AW1258" i="3"/>
  <c r="BG1188" i="3"/>
  <c r="AW1029" i="3"/>
  <c r="BG959" i="3"/>
  <c r="AW800" i="3"/>
  <c r="BG730" i="3"/>
  <c r="AW571" i="3"/>
  <c r="BG501" i="3"/>
  <c r="AW342" i="3"/>
  <c r="BG272" i="3"/>
  <c r="L84" i="5"/>
  <c r="L402" i="5"/>
  <c r="L243" i="5"/>
  <c r="L137" i="5"/>
  <c r="G350" i="5"/>
  <c r="AM1006" i="4"/>
  <c r="J78" i="4"/>
  <c r="AV1030" i="3"/>
  <c r="AM1464" i="4"/>
  <c r="J110" i="4"/>
  <c r="AV1488" i="3"/>
  <c r="AM319" i="4"/>
  <c r="J30" i="4"/>
  <c r="AV343" i="3"/>
  <c r="BC256" i="3"/>
  <c r="H68" i="5"/>
  <c r="AM1693" i="4"/>
  <c r="J126" i="4"/>
  <c r="AV1717" i="3"/>
  <c r="AM1235" i="4"/>
  <c r="J94" i="4"/>
  <c r="AV1259" i="3"/>
  <c r="AM548" i="4"/>
  <c r="J46" i="4"/>
  <c r="AV572" i="3"/>
  <c r="AM777" i="4"/>
  <c r="J62" i="4"/>
  <c r="AV801" i="3"/>
  <c r="AS1719" i="3"/>
  <c r="AS1490" i="3"/>
  <c r="AS1261" i="3"/>
  <c r="AS1032" i="3"/>
  <c r="AS803" i="3"/>
  <c r="AS574" i="3"/>
  <c r="AS345" i="3"/>
  <c r="AY1631" i="3"/>
  <c r="BC1630" i="3"/>
  <c r="AY1402" i="3"/>
  <c r="BC1401" i="3"/>
  <c r="AY1173" i="3"/>
  <c r="BC1172" i="3"/>
  <c r="AY944" i="3"/>
  <c r="BC943" i="3"/>
  <c r="H178" i="5"/>
  <c r="H232" i="5"/>
  <c r="H286" i="5"/>
  <c r="H340" i="5"/>
  <c r="AY715" i="3"/>
  <c r="BC714" i="3"/>
  <c r="BA486" i="3"/>
  <c r="AY486" i="3"/>
  <c r="BC485" i="3"/>
  <c r="H122" i="5"/>
  <c r="BA1630" i="3"/>
  <c r="BA1631" i="3"/>
  <c r="BA1401" i="3"/>
  <c r="BA1402" i="3"/>
  <c r="BA1172" i="3"/>
  <c r="BA1173" i="3"/>
  <c r="BA943" i="3"/>
  <c r="BA944" i="3"/>
  <c r="BA714" i="3"/>
  <c r="BA715" i="3"/>
  <c r="BA257" i="3"/>
  <c r="F69" i="5"/>
  <c r="BA258" i="3"/>
  <c r="F70" i="5"/>
  <c r="F124" i="5"/>
  <c r="F178" i="5"/>
  <c r="F232" i="5"/>
  <c r="F286" i="5"/>
  <c r="F340" i="5"/>
  <c r="F394" i="5"/>
  <c r="K340" i="5"/>
  <c r="K274" i="5"/>
  <c r="K276" i="5"/>
  <c r="K304" i="5"/>
  <c r="K305" i="5"/>
  <c r="Z167" i="5"/>
  <c r="K224" i="5"/>
  <c r="K226" i="5"/>
  <c r="AQ163" i="2"/>
  <c r="R163" i="2"/>
  <c r="AW1717" i="3"/>
  <c r="BG1647" i="3"/>
  <c r="AW1488" i="3"/>
  <c r="BG1418" i="3"/>
  <c r="AW1259" i="3"/>
  <c r="BG1189" i="3"/>
  <c r="AW1030" i="3"/>
  <c r="BG960" i="3"/>
  <c r="AW801" i="3"/>
  <c r="BG731" i="3"/>
  <c r="AW572" i="3"/>
  <c r="BG502" i="3"/>
  <c r="L138" i="5"/>
  <c r="L192" i="5"/>
  <c r="L246" i="5"/>
  <c r="L300" i="5"/>
  <c r="L354" i="5"/>
  <c r="L408" i="5"/>
  <c r="L191" i="5"/>
  <c r="AW343" i="3"/>
  <c r="BG273" i="3"/>
  <c r="L85" i="5"/>
  <c r="L297" i="5"/>
  <c r="G404" i="5"/>
  <c r="AM1007" i="4"/>
  <c r="K78" i="4"/>
  <c r="AV1031" i="3"/>
  <c r="BC944" i="3"/>
  <c r="AM320" i="4"/>
  <c r="K30" i="4"/>
  <c r="AV344" i="3"/>
  <c r="AM1236" i="4"/>
  <c r="K94" i="4"/>
  <c r="AV1260" i="3"/>
  <c r="BC1173" i="3"/>
  <c r="AM1694" i="4"/>
  <c r="K126" i="4"/>
  <c r="AV1718" i="3"/>
  <c r="BC1631" i="3"/>
  <c r="AM778" i="4"/>
  <c r="K62" i="4"/>
  <c r="AV802" i="3"/>
  <c r="BC715" i="3"/>
  <c r="AM549" i="4"/>
  <c r="K46" i="4"/>
  <c r="AV573" i="3"/>
  <c r="BG503" i="3"/>
  <c r="AM1465" i="4"/>
  <c r="K110" i="4"/>
  <c r="AV1489" i="3"/>
  <c r="BC1402" i="3"/>
  <c r="AS1720" i="3"/>
  <c r="AS1491" i="3"/>
  <c r="AS1262" i="3"/>
  <c r="AS1033" i="3"/>
  <c r="AS804" i="3"/>
  <c r="AS575" i="3"/>
  <c r="AS346" i="3"/>
  <c r="F123" i="5"/>
  <c r="F177" i="5"/>
  <c r="F231" i="5"/>
  <c r="F285" i="5"/>
  <c r="F339" i="5"/>
  <c r="F393" i="5"/>
  <c r="H176" i="5"/>
  <c r="Z221" i="5"/>
  <c r="K278" i="5"/>
  <c r="K280" i="5"/>
  <c r="AQ190" i="2"/>
  <c r="R190" i="2"/>
  <c r="K394" i="5"/>
  <c r="K328" i="5"/>
  <c r="K359" i="5"/>
  <c r="K330" i="5"/>
  <c r="K358" i="5"/>
  <c r="H394" i="5"/>
  <c r="AW1718" i="3"/>
  <c r="BG1648" i="3"/>
  <c r="AW1489" i="3"/>
  <c r="BG1419" i="3"/>
  <c r="AW1260" i="3"/>
  <c r="BG1190" i="3"/>
  <c r="AW1031" i="3"/>
  <c r="BG961" i="3"/>
  <c r="AW802" i="3"/>
  <c r="BG732" i="3"/>
  <c r="L351" i="5"/>
  <c r="BH274" i="3"/>
  <c r="M86" i="5"/>
  <c r="M140" i="5"/>
  <c r="M194" i="5"/>
  <c r="M248" i="5"/>
  <c r="M302" i="5"/>
  <c r="M356" i="5"/>
  <c r="M410" i="5"/>
  <c r="BG274" i="3"/>
  <c r="L86" i="5"/>
  <c r="L140" i="5"/>
  <c r="L139" i="5"/>
  <c r="L245" i="5"/>
  <c r="AW573" i="3"/>
  <c r="AY503" i="3"/>
  <c r="AW344" i="3"/>
  <c r="AY274" i="3"/>
  <c r="D86" i="5"/>
  <c r="AM550" i="4"/>
  <c r="L46" i="4"/>
  <c r="AV574" i="3"/>
  <c r="AM1466" i="4"/>
  <c r="L110" i="4"/>
  <c r="AV1490" i="3"/>
  <c r="AM779" i="4"/>
  <c r="L62" i="4"/>
  <c r="AV803" i="3"/>
  <c r="AM1695" i="4"/>
  <c r="L126" i="4"/>
  <c r="AV1719" i="3"/>
  <c r="BF1646" i="3"/>
  <c r="K408" i="5"/>
  <c r="AM1237" i="4"/>
  <c r="L94" i="4"/>
  <c r="AV1261" i="3"/>
  <c r="AM321" i="4"/>
  <c r="L30" i="4"/>
  <c r="AV345" i="3"/>
  <c r="AM1008" i="4"/>
  <c r="L78" i="4"/>
  <c r="AV1032" i="3"/>
  <c r="AS1721" i="3"/>
  <c r="AS1492" i="3"/>
  <c r="AS1263" i="3"/>
  <c r="AS1034" i="3"/>
  <c r="AS805" i="3"/>
  <c r="AS576" i="3"/>
  <c r="AS347" i="3"/>
  <c r="BG275" i="3"/>
  <c r="L87" i="5"/>
  <c r="L89" i="5"/>
  <c r="H230" i="5"/>
  <c r="Z275" i="5"/>
  <c r="K332" i="5"/>
  <c r="K334" i="5"/>
  <c r="AQ217" i="2"/>
  <c r="R217" i="2"/>
  <c r="K382" i="5"/>
  <c r="K412" i="5"/>
  <c r="K413" i="5"/>
  <c r="K384" i="5"/>
  <c r="AW1719" i="3"/>
  <c r="BG1649" i="3"/>
  <c r="AW1490" i="3"/>
  <c r="BG1420" i="3"/>
  <c r="AW1261" i="3"/>
  <c r="BG1191" i="3"/>
  <c r="AW1032" i="3"/>
  <c r="BG962" i="3"/>
  <c r="AW803" i="3"/>
  <c r="BG733" i="3"/>
  <c r="L194" i="5"/>
  <c r="L248" i="5"/>
  <c r="L302" i="5"/>
  <c r="L356" i="5"/>
  <c r="L410" i="5"/>
  <c r="AZ493" i="3"/>
  <c r="BG504" i="3"/>
  <c r="L299" i="5"/>
  <c r="L193" i="5"/>
  <c r="L405" i="5"/>
  <c r="AZ274" i="3"/>
  <c r="E86" i="5"/>
  <c r="D140" i="5"/>
  <c r="D194" i="5"/>
  <c r="D248" i="5"/>
  <c r="D302" i="5"/>
  <c r="D356" i="5"/>
  <c r="D410" i="5"/>
  <c r="AZ503" i="3"/>
  <c r="AY493" i="3"/>
  <c r="AY264" i="3"/>
  <c r="D76" i="5"/>
  <c r="AZ264" i="3"/>
  <c r="E76" i="5"/>
  <c r="AW574" i="3"/>
  <c r="AW345" i="3"/>
  <c r="AM551" i="4"/>
  <c r="AV575" i="3"/>
  <c r="AM1009" i="4"/>
  <c r="AV1033" i="3"/>
  <c r="AM1238" i="4"/>
  <c r="AV1262" i="3"/>
  <c r="AM1696" i="4"/>
  <c r="AV1720" i="3"/>
  <c r="AM322" i="4"/>
  <c r="AV346" i="3"/>
  <c r="AM780" i="4"/>
  <c r="AV804" i="3"/>
  <c r="AM1467" i="4"/>
  <c r="AV1491" i="3"/>
  <c r="AS1722" i="3"/>
  <c r="AS1493" i="3"/>
  <c r="AS1264" i="3"/>
  <c r="AS1035" i="3"/>
  <c r="AS806" i="3"/>
  <c r="AS577" i="3"/>
  <c r="AS348" i="3"/>
  <c r="L58" i="5"/>
  <c r="L62" i="5"/>
  <c r="L64" i="5"/>
  <c r="AS82" i="2"/>
  <c r="T82" i="2"/>
  <c r="L60" i="5"/>
  <c r="L141" i="5"/>
  <c r="L143" i="5"/>
  <c r="L88" i="5"/>
  <c r="H284" i="5"/>
  <c r="Z329" i="5"/>
  <c r="K386" i="5"/>
  <c r="K388" i="5"/>
  <c r="E130" i="5"/>
  <c r="E184" i="5"/>
  <c r="E238" i="5"/>
  <c r="E292" i="5"/>
  <c r="E346" i="5"/>
  <c r="E400" i="5"/>
  <c r="AW1720" i="3"/>
  <c r="BH1630" i="3"/>
  <c r="AW1491" i="3"/>
  <c r="BH1401" i="3"/>
  <c r="AW1262" i="3"/>
  <c r="BH1172" i="3"/>
  <c r="AW1033" i="3"/>
  <c r="BH943" i="3"/>
  <c r="AW804" i="3"/>
  <c r="BH714" i="3"/>
  <c r="AW575" i="3"/>
  <c r="BH485" i="3"/>
  <c r="AW346" i="3"/>
  <c r="BH256" i="3"/>
  <c r="M68" i="5"/>
  <c r="L247" i="5"/>
  <c r="L353" i="5"/>
  <c r="E140" i="5"/>
  <c r="E194" i="5"/>
  <c r="E248" i="5"/>
  <c r="E302" i="5"/>
  <c r="E356" i="5"/>
  <c r="E410" i="5"/>
  <c r="D130" i="5"/>
  <c r="D184" i="5"/>
  <c r="D238" i="5"/>
  <c r="D292" i="5"/>
  <c r="D346" i="5"/>
  <c r="D400" i="5"/>
  <c r="AM323" i="4"/>
  <c r="D31" i="4"/>
  <c r="AV347" i="3"/>
  <c r="BB261" i="3"/>
  <c r="G73" i="5"/>
  <c r="AM781" i="4"/>
  <c r="D63" i="4"/>
  <c r="AV805" i="3"/>
  <c r="BH733" i="3"/>
  <c r="AM1239" i="4"/>
  <c r="D95" i="4"/>
  <c r="AV1263" i="3"/>
  <c r="AM1697" i="4"/>
  <c r="D127" i="4"/>
  <c r="AV1721" i="3"/>
  <c r="AM552" i="4"/>
  <c r="D47" i="4"/>
  <c r="AV576" i="3"/>
  <c r="AZ490" i="3"/>
  <c r="AM1010" i="4"/>
  <c r="D79" i="4"/>
  <c r="AV1034" i="3"/>
  <c r="AM1468" i="4"/>
  <c r="D111" i="4"/>
  <c r="AV1492" i="3"/>
  <c r="AS1723" i="3"/>
  <c r="AS1494" i="3"/>
  <c r="AS1265" i="3"/>
  <c r="AS1036" i="3"/>
  <c r="AS807" i="3"/>
  <c r="AS578" i="3"/>
  <c r="AS349" i="3"/>
  <c r="BA1642" i="3"/>
  <c r="AZ1635" i="3"/>
  <c r="BA1413" i="3"/>
  <c r="AZ1406" i="3"/>
  <c r="BA1184" i="3"/>
  <c r="AZ1177" i="3"/>
  <c r="BA955" i="3"/>
  <c r="AZ948" i="3"/>
  <c r="AZ719" i="3"/>
  <c r="BA726" i="3"/>
  <c r="F188" i="5"/>
  <c r="L195" i="5"/>
  <c r="L249" i="5"/>
  <c r="L303" i="5"/>
  <c r="L357" i="5"/>
  <c r="L411" i="5"/>
  <c r="L142" i="5"/>
  <c r="G88" i="5"/>
  <c r="G127" i="5"/>
  <c r="G58" i="5"/>
  <c r="G62" i="5"/>
  <c r="G64" i="5"/>
  <c r="AI82" i="2"/>
  <c r="J82" i="2"/>
  <c r="G89" i="5"/>
  <c r="G60" i="5"/>
  <c r="AZ261" i="3"/>
  <c r="E73" i="5"/>
  <c r="E127" i="5"/>
  <c r="BA266" i="3"/>
  <c r="F78" i="5"/>
  <c r="F132" i="5"/>
  <c r="F186" i="5"/>
  <c r="F240" i="5"/>
  <c r="F294" i="5"/>
  <c r="F348" i="5"/>
  <c r="F402" i="5"/>
  <c r="L112" i="5"/>
  <c r="L116" i="5"/>
  <c r="AA113" i="5"/>
  <c r="L114" i="5"/>
  <c r="H338" i="5"/>
  <c r="BB1648" i="3"/>
  <c r="G410" i="5"/>
  <c r="BE1630" i="3"/>
  <c r="BE1636" i="3"/>
  <c r="BE1401" i="3"/>
  <c r="BE1407" i="3"/>
  <c r="BE1172" i="3"/>
  <c r="BE1178" i="3"/>
  <c r="BE943" i="3"/>
  <c r="BE949" i="3"/>
  <c r="BE714" i="3"/>
  <c r="BE720" i="3"/>
  <c r="BE485" i="3"/>
  <c r="BE491" i="3"/>
  <c r="BE262" i="3"/>
  <c r="J74" i="5"/>
  <c r="BE256" i="3"/>
  <c r="J68" i="5"/>
  <c r="Z383" i="5"/>
  <c r="L197" i="5"/>
  <c r="M122" i="5"/>
  <c r="M176" i="5"/>
  <c r="M230" i="5"/>
  <c r="M284" i="5"/>
  <c r="M338" i="5"/>
  <c r="M392" i="5"/>
  <c r="AW1721" i="3"/>
  <c r="BH1631" i="3"/>
  <c r="AW1492" i="3"/>
  <c r="BH1402" i="3"/>
  <c r="AW1263" i="3"/>
  <c r="BH1173" i="3"/>
  <c r="AW1034" i="3"/>
  <c r="BH944" i="3"/>
  <c r="AW805" i="3"/>
  <c r="BH715" i="3"/>
  <c r="AW576" i="3"/>
  <c r="BH486" i="3"/>
  <c r="AA59" i="5"/>
  <c r="L407" i="5"/>
  <c r="L301" i="5"/>
  <c r="AW347" i="3"/>
  <c r="BH257" i="3"/>
  <c r="M69" i="5"/>
  <c r="AM324" i="4"/>
  <c r="E31" i="4"/>
  <c r="AV348" i="3"/>
  <c r="AZ257" i="3"/>
  <c r="E69" i="5"/>
  <c r="AM782" i="4"/>
  <c r="E63" i="4"/>
  <c r="AV806" i="3"/>
  <c r="AM1240" i="4"/>
  <c r="E95" i="4"/>
  <c r="AV1264" i="3"/>
  <c r="AM1698" i="4"/>
  <c r="E127" i="4"/>
  <c r="AV1722" i="3"/>
  <c r="AM553" i="4"/>
  <c r="E47" i="4"/>
  <c r="AV577" i="3"/>
  <c r="AZ486" i="3"/>
  <c r="AM1011" i="4"/>
  <c r="E79" i="4"/>
  <c r="AV1035" i="3"/>
  <c r="AM1469" i="4"/>
  <c r="E111" i="4"/>
  <c r="AV1493" i="3"/>
  <c r="AS1724" i="3"/>
  <c r="AS1495" i="3"/>
  <c r="AS1266" i="3"/>
  <c r="AS1037" i="3"/>
  <c r="AS808" i="3"/>
  <c r="AS579" i="3"/>
  <c r="AS350" i="3"/>
  <c r="L118" i="5"/>
  <c r="AS109" i="2"/>
  <c r="T109" i="2"/>
  <c r="BA1643" i="3"/>
  <c r="AZ1631" i="3"/>
  <c r="BA1414" i="3"/>
  <c r="AZ1402" i="3"/>
  <c r="BA1185" i="3"/>
  <c r="AZ1173" i="3"/>
  <c r="L222" i="5"/>
  <c r="L251" i="5"/>
  <c r="F242" i="5"/>
  <c r="F296" i="5"/>
  <c r="F350" i="5"/>
  <c r="F404" i="5"/>
  <c r="BA956" i="3"/>
  <c r="AZ944" i="3"/>
  <c r="E181" i="5"/>
  <c r="E235" i="5"/>
  <c r="E289" i="5"/>
  <c r="E343" i="5"/>
  <c r="E397" i="5"/>
  <c r="L250" i="5"/>
  <c r="L166" i="5"/>
  <c r="L170" i="5"/>
  <c r="AZ715" i="3"/>
  <c r="BA727" i="3"/>
  <c r="F189" i="5"/>
  <c r="L220" i="5"/>
  <c r="L224" i="5"/>
  <c r="L168" i="5"/>
  <c r="L196" i="5"/>
  <c r="E123" i="5"/>
  <c r="V59" i="5"/>
  <c r="G114" i="5"/>
  <c r="G181" i="5"/>
  <c r="G112" i="5"/>
  <c r="G142" i="5"/>
  <c r="G143" i="5"/>
  <c r="H392" i="5"/>
  <c r="BE1637" i="3"/>
  <c r="BE1631" i="3"/>
  <c r="BE1402" i="3"/>
  <c r="BE1408" i="3"/>
  <c r="BE1179" i="3"/>
  <c r="BE1173" i="3"/>
  <c r="BE950" i="3"/>
  <c r="BE944" i="3"/>
  <c r="BE721" i="3"/>
  <c r="BE715" i="3"/>
  <c r="J128" i="5"/>
  <c r="J182" i="5"/>
  <c r="J236" i="5"/>
  <c r="J290" i="5"/>
  <c r="J344" i="5"/>
  <c r="J398" i="5"/>
  <c r="BE486" i="3"/>
  <c r="BE492" i="3"/>
  <c r="BE257" i="3"/>
  <c r="J69" i="5"/>
  <c r="BE263" i="3"/>
  <c r="J75" i="5"/>
  <c r="J122" i="5"/>
  <c r="AW1722" i="3"/>
  <c r="BH1632" i="3"/>
  <c r="AW1493" i="3"/>
  <c r="BH1403" i="3"/>
  <c r="AW1264" i="3"/>
  <c r="BH1174" i="3"/>
  <c r="AW1035" i="3"/>
  <c r="BH945" i="3"/>
  <c r="AW806" i="3"/>
  <c r="BH716" i="3"/>
  <c r="M123" i="5"/>
  <c r="M177" i="5"/>
  <c r="M231" i="5"/>
  <c r="M285" i="5"/>
  <c r="M339" i="5"/>
  <c r="M393" i="5"/>
  <c r="AW577" i="3"/>
  <c r="BH487" i="3"/>
  <c r="L355" i="5"/>
  <c r="L304" i="5"/>
  <c r="L305" i="5"/>
  <c r="L276" i="5"/>
  <c r="L274" i="5"/>
  <c r="L278" i="5"/>
  <c r="AW348" i="3"/>
  <c r="BH258" i="3"/>
  <c r="M70" i="5"/>
  <c r="AM1012" i="4"/>
  <c r="F79" i="4"/>
  <c r="AV1036" i="3"/>
  <c r="AM783" i="4"/>
  <c r="F63" i="4"/>
  <c r="AV807" i="3"/>
  <c r="AM1699" i="4"/>
  <c r="F127" i="4"/>
  <c r="AV1723" i="3"/>
  <c r="AM325" i="4"/>
  <c r="F31" i="4"/>
  <c r="AV349" i="3"/>
  <c r="AM1241" i="4"/>
  <c r="F95" i="4"/>
  <c r="AV1265" i="3"/>
  <c r="AM554" i="4"/>
  <c r="F47" i="4"/>
  <c r="AV578" i="3"/>
  <c r="BE487" i="3"/>
  <c r="AM1470" i="4"/>
  <c r="F111" i="4"/>
  <c r="AV1494" i="3"/>
  <c r="AS1725" i="3"/>
  <c r="AS1496" i="3"/>
  <c r="AS1267" i="3"/>
  <c r="AS1038" i="3"/>
  <c r="AS809" i="3"/>
  <c r="AS580" i="3"/>
  <c r="AS351" i="3"/>
  <c r="L172" i="5"/>
  <c r="AS136" i="2"/>
  <c r="T136" i="2"/>
  <c r="AA167" i="5"/>
  <c r="BE1632" i="3"/>
  <c r="BA1644" i="3"/>
  <c r="BE1403" i="3"/>
  <c r="BA1415" i="3"/>
  <c r="BE1174" i="3"/>
  <c r="BA1186" i="3"/>
  <c r="F243" i="5"/>
  <c r="F297" i="5"/>
  <c r="F351" i="5"/>
  <c r="F405" i="5"/>
  <c r="BE945" i="3"/>
  <c r="BA957" i="3"/>
  <c r="E177" i="5"/>
  <c r="E231" i="5"/>
  <c r="E285" i="5"/>
  <c r="E339" i="5"/>
  <c r="E393" i="5"/>
  <c r="BE716" i="3"/>
  <c r="BA728" i="3"/>
  <c r="F190" i="5"/>
  <c r="G116" i="5"/>
  <c r="G118" i="5"/>
  <c r="AI109" i="2"/>
  <c r="J109" i="2"/>
  <c r="G197" i="5"/>
  <c r="G196" i="5"/>
  <c r="G168" i="5"/>
  <c r="G235" i="5"/>
  <c r="G166" i="5"/>
  <c r="BE258" i="3"/>
  <c r="J70" i="5"/>
  <c r="J124" i="5"/>
  <c r="J178" i="5"/>
  <c r="AZ262" i="3"/>
  <c r="E74" i="5"/>
  <c r="E128" i="5"/>
  <c r="E182" i="5"/>
  <c r="E236" i="5"/>
  <c r="E290" i="5"/>
  <c r="E344" i="5"/>
  <c r="E398" i="5"/>
  <c r="M124" i="5"/>
  <c r="M178" i="5"/>
  <c r="M232" i="5"/>
  <c r="M286" i="5"/>
  <c r="M340" i="5"/>
  <c r="M394" i="5"/>
  <c r="J129" i="5"/>
  <c r="J183" i="5"/>
  <c r="J237" i="5"/>
  <c r="J291" i="5"/>
  <c r="J345" i="5"/>
  <c r="J399" i="5"/>
  <c r="J123" i="5"/>
  <c r="J177" i="5"/>
  <c r="J231" i="5"/>
  <c r="J285" i="5"/>
  <c r="J339" i="5"/>
  <c r="J393" i="5"/>
  <c r="J176" i="5"/>
  <c r="AW1723" i="3"/>
  <c r="BH1633" i="3"/>
  <c r="AW1494" i="3"/>
  <c r="BH1404" i="3"/>
  <c r="AW1265" i="3"/>
  <c r="BH1175" i="3"/>
  <c r="AW1036" i="3"/>
  <c r="BH946" i="3"/>
  <c r="AW807" i="3"/>
  <c r="BH717" i="3"/>
  <c r="AW578" i="3"/>
  <c r="BH488" i="3"/>
  <c r="AA221" i="5"/>
  <c r="AW349" i="3"/>
  <c r="BH259" i="3"/>
  <c r="M71" i="5"/>
  <c r="AA275" i="5"/>
  <c r="L409" i="5"/>
  <c r="L358" i="5"/>
  <c r="L330" i="5"/>
  <c r="L328" i="5"/>
  <c r="L359" i="5"/>
  <c r="AM1013" i="4"/>
  <c r="G79" i="4"/>
  <c r="AV1037" i="3"/>
  <c r="AM784" i="4"/>
  <c r="G63" i="4"/>
  <c r="AV808" i="3"/>
  <c r="AM1700" i="4"/>
  <c r="G127" i="4"/>
  <c r="AV1724" i="3"/>
  <c r="AM326" i="4"/>
  <c r="G31" i="4"/>
  <c r="AV350" i="3"/>
  <c r="BE259" i="3"/>
  <c r="J71" i="5"/>
  <c r="AM1242" i="4"/>
  <c r="G95" i="4"/>
  <c r="AV1266" i="3"/>
  <c r="AM555" i="4"/>
  <c r="G47" i="4"/>
  <c r="AV579" i="3"/>
  <c r="BE488" i="3"/>
  <c r="AM1471" i="4"/>
  <c r="G111" i="4"/>
  <c r="AV1495" i="3"/>
  <c r="AS1726" i="3"/>
  <c r="AS1497" i="3"/>
  <c r="AS1268" i="3"/>
  <c r="AS1039" i="3"/>
  <c r="AS810" i="3"/>
  <c r="AS581" i="3"/>
  <c r="AS352" i="3"/>
  <c r="F244" i="5"/>
  <c r="F298" i="5"/>
  <c r="F352" i="5"/>
  <c r="F406" i="5"/>
  <c r="L226" i="5"/>
  <c r="AS163" i="2"/>
  <c r="T163" i="2"/>
  <c r="BE1633" i="3"/>
  <c r="BA1645" i="3"/>
  <c r="BA1648" i="3"/>
  <c r="BE1404" i="3"/>
  <c r="BA1416" i="3"/>
  <c r="BA1419" i="3"/>
  <c r="BE1175" i="3"/>
  <c r="BA1187" i="3"/>
  <c r="BA1190" i="3"/>
  <c r="J232" i="5"/>
  <c r="J286" i="5"/>
  <c r="J340" i="5"/>
  <c r="J394" i="5"/>
  <c r="BE946" i="3"/>
  <c r="BA958" i="3"/>
  <c r="BA961" i="3"/>
  <c r="BE717" i="3"/>
  <c r="BA729" i="3"/>
  <c r="F191" i="5"/>
  <c r="V113" i="5"/>
  <c r="G170" i="5"/>
  <c r="G172" i="5"/>
  <c r="AI136" i="2"/>
  <c r="J136" i="2"/>
  <c r="G220" i="5"/>
  <c r="G222" i="5"/>
  <c r="G251" i="5"/>
  <c r="G289" i="5"/>
  <c r="G250" i="5"/>
  <c r="L280" i="5"/>
  <c r="AS190" i="2"/>
  <c r="T190" i="2"/>
  <c r="J125" i="5"/>
  <c r="J230" i="5"/>
  <c r="M125" i="5"/>
  <c r="M179" i="5"/>
  <c r="M233" i="5"/>
  <c r="M287" i="5"/>
  <c r="M341" i="5"/>
  <c r="M395" i="5"/>
  <c r="AW1724" i="3"/>
  <c r="AY1639" i="3"/>
  <c r="BH1634" i="3"/>
  <c r="AW1495" i="3"/>
  <c r="BH1405" i="3"/>
  <c r="AY1410" i="3"/>
  <c r="AW1266" i="3"/>
  <c r="BH1176" i="3"/>
  <c r="AY1181" i="3"/>
  <c r="AW1037" i="3"/>
  <c r="AY952" i="3"/>
  <c r="BH947" i="3"/>
  <c r="AW808" i="3"/>
  <c r="AY723" i="3"/>
  <c r="BH718" i="3"/>
  <c r="AW579" i="3"/>
  <c r="BH489" i="3"/>
  <c r="AW350" i="3"/>
  <c r="BH260" i="3"/>
  <c r="M72" i="5"/>
  <c r="L413" i="5"/>
  <c r="L412" i="5"/>
  <c r="L382" i="5"/>
  <c r="L386" i="5"/>
  <c r="L384" i="5"/>
  <c r="L332" i="5"/>
  <c r="AM1014" i="4"/>
  <c r="H79" i="4"/>
  <c r="AV1038" i="3"/>
  <c r="AM1243" i="4"/>
  <c r="H95" i="4"/>
  <c r="AV1267" i="3"/>
  <c r="AM1701" i="4"/>
  <c r="H127" i="4"/>
  <c r="AV1725" i="3"/>
  <c r="AM785" i="4"/>
  <c r="H63" i="4"/>
  <c r="AV809" i="3"/>
  <c r="AM327" i="4"/>
  <c r="H31" i="4"/>
  <c r="AV351" i="3"/>
  <c r="BE260" i="3"/>
  <c r="J72" i="5"/>
  <c r="AM556" i="4"/>
  <c r="H47" i="4"/>
  <c r="AV580" i="3"/>
  <c r="BE489" i="3"/>
  <c r="AM1472" i="4"/>
  <c r="H111" i="4"/>
  <c r="AV1496" i="3"/>
  <c r="AS1727" i="3"/>
  <c r="AS1498" i="3"/>
  <c r="AS1269" i="3"/>
  <c r="AS1040" i="3"/>
  <c r="AS811" i="3"/>
  <c r="AS582" i="3"/>
  <c r="AS353" i="3"/>
  <c r="L334" i="5"/>
  <c r="AS217" i="2"/>
  <c r="T217" i="2"/>
  <c r="BE1634" i="3"/>
  <c r="BA1646" i="3"/>
  <c r="BE1405" i="3"/>
  <c r="BA1417" i="3"/>
  <c r="BE1176" i="3"/>
  <c r="BA1188" i="3"/>
  <c r="BE947" i="3"/>
  <c r="BA959" i="3"/>
  <c r="F245" i="5"/>
  <c r="F299" i="5"/>
  <c r="F353" i="5"/>
  <c r="F407" i="5"/>
  <c r="BE718" i="3"/>
  <c r="BA730" i="3"/>
  <c r="F192" i="5"/>
  <c r="J179" i="5"/>
  <c r="J233" i="5"/>
  <c r="J287" i="5"/>
  <c r="J341" i="5"/>
  <c r="J395" i="5"/>
  <c r="V167" i="5"/>
  <c r="G224" i="5"/>
  <c r="G226" i="5"/>
  <c r="AI163" i="2"/>
  <c r="J163" i="2"/>
  <c r="G304" i="5"/>
  <c r="G343" i="5"/>
  <c r="G274" i="5"/>
  <c r="G305" i="5"/>
  <c r="G276" i="5"/>
  <c r="J126" i="5"/>
  <c r="J284" i="5"/>
  <c r="AW1725" i="3"/>
  <c r="BH1635" i="3"/>
  <c r="AW1496" i="3"/>
  <c r="BH1406" i="3"/>
  <c r="AW1267" i="3"/>
  <c r="BH1177" i="3"/>
  <c r="AW1038" i="3"/>
  <c r="BH948" i="3"/>
  <c r="AW809" i="3"/>
  <c r="BH719" i="3"/>
  <c r="M126" i="5"/>
  <c r="M180" i="5"/>
  <c r="M234" i="5"/>
  <c r="M288" i="5"/>
  <c r="M342" i="5"/>
  <c r="M396" i="5"/>
  <c r="AW580" i="3"/>
  <c r="BH490" i="3"/>
  <c r="AA329" i="5"/>
  <c r="AW351" i="3"/>
  <c r="BH261" i="3"/>
  <c r="M73" i="5"/>
  <c r="AA383" i="5"/>
  <c r="AM1015" i="4"/>
  <c r="I79" i="4"/>
  <c r="AV1039" i="3"/>
  <c r="AM786" i="4"/>
  <c r="I63" i="4"/>
  <c r="AV810" i="3"/>
  <c r="AM1702" i="4"/>
  <c r="I127" i="4"/>
  <c r="AV1726" i="3"/>
  <c r="AM328" i="4"/>
  <c r="I31" i="4"/>
  <c r="AV352" i="3"/>
  <c r="BE261" i="3"/>
  <c r="J73" i="5"/>
  <c r="AM1244" i="4"/>
  <c r="I95" i="4"/>
  <c r="AV1268" i="3"/>
  <c r="AM557" i="4"/>
  <c r="I47" i="4"/>
  <c r="AV581" i="3"/>
  <c r="BE490" i="3"/>
  <c r="AM1473" i="4"/>
  <c r="I111" i="4"/>
  <c r="AV1497" i="3"/>
  <c r="AS1728" i="3"/>
  <c r="AS1499" i="3"/>
  <c r="AS1270" i="3"/>
  <c r="AS1041" i="3"/>
  <c r="AS812" i="3"/>
  <c r="AS583" i="3"/>
  <c r="AS354" i="3"/>
  <c r="L388" i="5"/>
  <c r="F246" i="5"/>
  <c r="F300" i="5"/>
  <c r="F354" i="5"/>
  <c r="F408" i="5"/>
  <c r="BE1635" i="3"/>
  <c r="BA1647" i="3"/>
  <c r="BE1406" i="3"/>
  <c r="BA1418" i="3"/>
  <c r="BE1177" i="3"/>
  <c r="BA1189" i="3"/>
  <c r="BE948" i="3"/>
  <c r="BA960" i="3"/>
  <c r="J180" i="5"/>
  <c r="J234" i="5"/>
  <c r="J288" i="5"/>
  <c r="J342" i="5"/>
  <c r="J396" i="5"/>
  <c r="BE719" i="3"/>
  <c r="BA731" i="3"/>
  <c r="F193" i="5"/>
  <c r="V221" i="5"/>
  <c r="G328" i="5"/>
  <c r="G397" i="5"/>
  <c r="G330" i="5"/>
  <c r="G358" i="5"/>
  <c r="G359" i="5"/>
  <c r="G278" i="5"/>
  <c r="G280" i="5"/>
  <c r="AI190" i="2"/>
  <c r="J190" i="2"/>
  <c r="J127" i="5"/>
  <c r="J89" i="5"/>
  <c r="J88" i="5"/>
  <c r="J58" i="5"/>
  <c r="J60" i="5"/>
  <c r="J338" i="5"/>
  <c r="AW1726" i="3"/>
  <c r="BH1636" i="3"/>
  <c r="AW1497" i="3"/>
  <c r="BH1407" i="3"/>
  <c r="AW1268" i="3"/>
  <c r="BH1178" i="3"/>
  <c r="AW1039" i="3"/>
  <c r="BH949" i="3"/>
  <c r="AW810" i="3"/>
  <c r="BH720" i="3"/>
  <c r="AW581" i="3"/>
  <c r="BH491" i="3"/>
  <c r="M127" i="5"/>
  <c r="M181" i="5"/>
  <c r="M235" i="5"/>
  <c r="M289" i="5"/>
  <c r="M343" i="5"/>
  <c r="M397" i="5"/>
  <c r="AW352" i="3"/>
  <c r="BH262" i="3"/>
  <c r="M74" i="5"/>
  <c r="AM1016" i="4"/>
  <c r="J79" i="4"/>
  <c r="AV1040" i="3"/>
  <c r="AM787" i="4"/>
  <c r="J63" i="4"/>
  <c r="AV811" i="3"/>
  <c r="BA732" i="3"/>
  <c r="F194" i="5"/>
  <c r="F248" i="5"/>
  <c r="F302" i="5"/>
  <c r="F356" i="5"/>
  <c r="F410" i="5"/>
  <c r="AM1703" i="4"/>
  <c r="J127" i="4"/>
  <c r="AV1727" i="3"/>
  <c r="AM329" i="4"/>
  <c r="J31" i="4"/>
  <c r="AV353" i="3"/>
  <c r="AM1245" i="4"/>
  <c r="J95" i="4"/>
  <c r="AV1269" i="3"/>
  <c r="AM558" i="4"/>
  <c r="J47" i="4"/>
  <c r="AV582" i="3"/>
  <c r="AM1474" i="4"/>
  <c r="J111" i="4"/>
  <c r="AV1498" i="3"/>
  <c r="AS1729" i="3"/>
  <c r="AS1500" i="3"/>
  <c r="AS1271" i="3"/>
  <c r="AS1042" i="3"/>
  <c r="AS813" i="3"/>
  <c r="AS584" i="3"/>
  <c r="AS355" i="3"/>
  <c r="F247" i="5"/>
  <c r="F301" i="5"/>
  <c r="F355" i="5"/>
  <c r="F409" i="5"/>
  <c r="V275" i="5"/>
  <c r="G382" i="5"/>
  <c r="G386" i="5"/>
  <c r="G412" i="5"/>
  <c r="G413" i="5"/>
  <c r="G384" i="5"/>
  <c r="G332" i="5"/>
  <c r="G334" i="5"/>
  <c r="AI217" i="2"/>
  <c r="J217" i="2"/>
  <c r="AY257" i="3"/>
  <c r="D69" i="5"/>
  <c r="D123" i="5"/>
  <c r="D177" i="5"/>
  <c r="D231" i="5"/>
  <c r="D285" i="5"/>
  <c r="D339" i="5"/>
  <c r="D393" i="5"/>
  <c r="J62" i="5"/>
  <c r="J64" i="5"/>
  <c r="AO82" i="2"/>
  <c r="P82" i="2"/>
  <c r="J392" i="5"/>
  <c r="J181" i="5"/>
  <c r="J112" i="5"/>
  <c r="J116" i="5"/>
  <c r="J114" i="5"/>
  <c r="J143" i="5"/>
  <c r="J142" i="5"/>
  <c r="M128" i="5"/>
  <c r="M182" i="5"/>
  <c r="M236" i="5"/>
  <c r="M290" i="5"/>
  <c r="M344" i="5"/>
  <c r="M398" i="5"/>
  <c r="AW1727" i="3"/>
  <c r="BH1637" i="3"/>
  <c r="AW1498" i="3"/>
  <c r="BH1408" i="3"/>
  <c r="AW1269" i="3"/>
  <c r="BH1179" i="3"/>
  <c r="AW1040" i="3"/>
  <c r="BH950" i="3"/>
  <c r="AW811" i="3"/>
  <c r="BH721" i="3"/>
  <c r="AW582" i="3"/>
  <c r="BH492" i="3"/>
  <c r="AW353" i="3"/>
  <c r="BH263" i="3"/>
  <c r="M75" i="5"/>
  <c r="AM331" i="4"/>
  <c r="L31" i="4"/>
  <c r="AV355" i="3"/>
  <c r="BC257" i="3"/>
  <c r="H69" i="5"/>
  <c r="AM560" i="4"/>
  <c r="L47" i="4"/>
  <c r="AV584" i="3"/>
  <c r="AM1018" i="4"/>
  <c r="L79" i="4"/>
  <c r="AV1042" i="3"/>
  <c r="AM1476" i="4"/>
  <c r="L111" i="4"/>
  <c r="AV1500" i="3"/>
  <c r="AM330" i="4"/>
  <c r="K31" i="4"/>
  <c r="AV354" i="3"/>
  <c r="AM788" i="4"/>
  <c r="K63" i="4"/>
  <c r="AV812" i="3"/>
  <c r="AM1246" i="4"/>
  <c r="K95" i="4"/>
  <c r="AV1270" i="3"/>
  <c r="AM1704" i="4"/>
  <c r="K127" i="4"/>
  <c r="AV1728" i="3"/>
  <c r="AM789" i="4"/>
  <c r="L63" i="4"/>
  <c r="AV813" i="3"/>
  <c r="BH723" i="3"/>
  <c r="AM1247" i="4"/>
  <c r="L95" i="4"/>
  <c r="AV1271" i="3"/>
  <c r="AM1705" i="4"/>
  <c r="L127" i="4"/>
  <c r="AV1729" i="3"/>
  <c r="AM559" i="4"/>
  <c r="K47" i="4"/>
  <c r="AV583" i="3"/>
  <c r="BH493" i="3"/>
  <c r="AM1017" i="4"/>
  <c r="K79" i="4"/>
  <c r="AV1041" i="3"/>
  <c r="AM1475" i="4"/>
  <c r="K111" i="4"/>
  <c r="AV1499" i="3"/>
  <c r="AT1730" i="3"/>
  <c r="AT1501" i="3"/>
  <c r="AT1272" i="3"/>
  <c r="AT1043" i="3"/>
  <c r="AT814" i="3"/>
  <c r="AT585" i="3"/>
  <c r="AT356" i="3"/>
  <c r="BH494" i="3"/>
  <c r="BC486" i="3"/>
  <c r="V383" i="5"/>
  <c r="V329" i="5"/>
  <c r="G388" i="5"/>
  <c r="H123" i="5"/>
  <c r="H60" i="5"/>
  <c r="H58" i="5"/>
  <c r="H89" i="5"/>
  <c r="H88" i="5"/>
  <c r="Y59" i="5"/>
  <c r="J235" i="5"/>
  <c r="J196" i="5"/>
  <c r="J197" i="5"/>
  <c r="J166" i="5"/>
  <c r="J168" i="5"/>
  <c r="Y113" i="5"/>
  <c r="J118" i="5"/>
  <c r="AO109" i="2"/>
  <c r="P109" i="2"/>
  <c r="AW813" i="3"/>
  <c r="AW1728" i="3"/>
  <c r="BH1638" i="3"/>
  <c r="AW1729" i="3"/>
  <c r="BH1639" i="3"/>
  <c r="AW1500" i="3"/>
  <c r="BH1410" i="3"/>
  <c r="AW1499" i="3"/>
  <c r="AW1501" i="3"/>
  <c r="BH1409" i="3"/>
  <c r="AW1271" i="3"/>
  <c r="BH1181" i="3"/>
  <c r="AW1270" i="3"/>
  <c r="AW1272" i="3"/>
  <c r="BH1180" i="3"/>
  <c r="AW1041" i="3"/>
  <c r="BH951" i="3"/>
  <c r="AW1042" i="3"/>
  <c r="BH952" i="3"/>
  <c r="AW812" i="3"/>
  <c r="BH722" i="3"/>
  <c r="M129" i="5"/>
  <c r="M183" i="5"/>
  <c r="M237" i="5"/>
  <c r="M291" i="5"/>
  <c r="M345" i="5"/>
  <c r="M399" i="5"/>
  <c r="BH275" i="3"/>
  <c r="M87" i="5"/>
  <c r="M141" i="5"/>
  <c r="M195" i="5"/>
  <c r="M249" i="5"/>
  <c r="M303" i="5"/>
  <c r="M357" i="5"/>
  <c r="M411" i="5"/>
  <c r="BH264" i="3"/>
  <c r="M76" i="5"/>
  <c r="M130" i="5"/>
  <c r="BH265" i="3"/>
  <c r="M77" i="5"/>
  <c r="BA265" i="3"/>
  <c r="F77" i="5"/>
  <c r="F131" i="5"/>
  <c r="F185" i="5"/>
  <c r="F239" i="5"/>
  <c r="F293" i="5"/>
  <c r="F347" i="5"/>
  <c r="F401" i="5"/>
  <c r="AW583" i="3"/>
  <c r="AY504" i="3"/>
  <c r="AZ494" i="3"/>
  <c r="AY494" i="3"/>
  <c r="AZ504" i="3"/>
  <c r="AY275" i="3"/>
  <c r="D87" i="5"/>
  <c r="AZ275" i="3"/>
  <c r="E87" i="5"/>
  <c r="AY265" i="3"/>
  <c r="D77" i="5"/>
  <c r="AZ265" i="3"/>
  <c r="E77" i="5"/>
  <c r="AW584" i="3"/>
  <c r="BA485" i="3"/>
  <c r="AW355" i="3"/>
  <c r="BA256" i="3"/>
  <c r="F68" i="5"/>
  <c r="AW354" i="3"/>
  <c r="AY256" i="3"/>
  <c r="D68" i="5"/>
  <c r="M131" i="5"/>
  <c r="M142" i="5"/>
  <c r="AW1730" i="3"/>
  <c r="AW814" i="3"/>
  <c r="AW1043" i="3"/>
  <c r="H62" i="5"/>
  <c r="H64" i="5"/>
  <c r="AK82" i="2"/>
  <c r="L82" i="2"/>
  <c r="H177" i="5"/>
  <c r="H143" i="5"/>
  <c r="H112" i="5"/>
  <c r="H114" i="5"/>
  <c r="H142" i="5"/>
  <c r="AW585" i="3"/>
  <c r="J170" i="5"/>
  <c r="J172" i="5"/>
  <c r="AO136" i="2"/>
  <c r="P136" i="2"/>
  <c r="J289" i="5"/>
  <c r="J250" i="5"/>
  <c r="J251" i="5"/>
  <c r="J220" i="5"/>
  <c r="J222" i="5"/>
  <c r="M184" i="5"/>
  <c r="M238" i="5"/>
  <c r="M292" i="5"/>
  <c r="M346" i="5"/>
  <c r="M400" i="5"/>
  <c r="D131" i="5"/>
  <c r="D185" i="5"/>
  <c r="D239" i="5"/>
  <c r="D293" i="5"/>
  <c r="D347" i="5"/>
  <c r="D401" i="5"/>
  <c r="M89" i="5"/>
  <c r="M60" i="5"/>
  <c r="M88" i="5"/>
  <c r="M58" i="5"/>
  <c r="M62" i="5"/>
  <c r="M64" i="5"/>
  <c r="AU82" i="2"/>
  <c r="V82" i="2"/>
  <c r="AW356" i="3"/>
  <c r="D141" i="5"/>
  <c r="D195" i="5"/>
  <c r="D249" i="5"/>
  <c r="D303" i="5"/>
  <c r="D357" i="5"/>
  <c r="D411" i="5"/>
  <c r="E131" i="5"/>
  <c r="E185" i="5"/>
  <c r="E239" i="5"/>
  <c r="E293" i="5"/>
  <c r="E347" i="5"/>
  <c r="E401" i="5"/>
  <c r="E141" i="5"/>
  <c r="E88" i="5"/>
  <c r="E58" i="5"/>
  <c r="E62" i="5"/>
  <c r="E60" i="5"/>
  <c r="E89" i="5"/>
  <c r="F89" i="5"/>
  <c r="F58" i="5"/>
  <c r="F88" i="5"/>
  <c r="F60" i="5"/>
  <c r="F122" i="5"/>
  <c r="D122" i="5"/>
  <c r="D58" i="5"/>
  <c r="D60" i="5"/>
  <c r="D88" i="5"/>
  <c r="D89" i="5"/>
  <c r="O69" i="5"/>
  <c r="O78" i="5"/>
  <c r="O76" i="5"/>
  <c r="O75" i="5"/>
  <c r="O74" i="5"/>
  <c r="O71" i="5"/>
  <c r="O70" i="5"/>
  <c r="O73" i="5"/>
  <c r="O77" i="5"/>
  <c r="O72" i="5"/>
  <c r="M112" i="5"/>
  <c r="M116" i="5"/>
  <c r="M118" i="5"/>
  <c r="AU109" i="2"/>
  <c r="V109" i="2"/>
  <c r="M114" i="5"/>
  <c r="M143" i="5"/>
  <c r="M185" i="5"/>
  <c r="M239" i="5"/>
  <c r="W59" i="5"/>
  <c r="H231" i="5"/>
  <c r="H168" i="5"/>
  <c r="H196" i="5"/>
  <c r="H197" i="5"/>
  <c r="H166" i="5"/>
  <c r="H170" i="5"/>
  <c r="H116" i="5"/>
  <c r="H118" i="5"/>
  <c r="AK109" i="2"/>
  <c r="L109" i="2"/>
  <c r="Y167" i="5"/>
  <c r="J343" i="5"/>
  <c r="J305" i="5"/>
  <c r="J274" i="5"/>
  <c r="J304" i="5"/>
  <c r="J276" i="5"/>
  <c r="J224" i="5"/>
  <c r="J226" i="5"/>
  <c r="AO163" i="2"/>
  <c r="P163" i="2"/>
  <c r="AB59" i="5"/>
  <c r="E143" i="5"/>
  <c r="E195" i="5"/>
  <c r="E112" i="5"/>
  <c r="E116" i="5"/>
  <c r="T113" i="5"/>
  <c r="E142" i="5"/>
  <c r="E114" i="5"/>
  <c r="T59" i="5"/>
  <c r="E64" i="5"/>
  <c r="AE82" i="2"/>
  <c r="F82" i="2"/>
  <c r="F62" i="5"/>
  <c r="F64" i="5"/>
  <c r="AG82" i="2"/>
  <c r="H82" i="2"/>
  <c r="F112" i="5"/>
  <c r="F142" i="5"/>
  <c r="F176" i="5"/>
  <c r="F114" i="5"/>
  <c r="F143" i="5"/>
  <c r="BN254" i="3"/>
  <c r="BN256" i="3"/>
  <c r="E54" i="2"/>
  <c r="O79" i="5"/>
  <c r="M59" i="5"/>
  <c r="AB61" i="5"/>
  <c r="J59" i="5"/>
  <c r="Y61" i="5"/>
  <c r="L59" i="5"/>
  <c r="AA61" i="5"/>
  <c r="F59" i="5"/>
  <c r="K59" i="5"/>
  <c r="Z61" i="5"/>
  <c r="H59" i="5"/>
  <c r="W61" i="5"/>
  <c r="I59" i="5"/>
  <c r="X61" i="5"/>
  <c r="G59" i="5"/>
  <c r="V61" i="5"/>
  <c r="D59" i="5"/>
  <c r="E59" i="5"/>
  <c r="U56" i="5"/>
  <c r="N58" i="5"/>
  <c r="O58" i="5"/>
  <c r="D143" i="5"/>
  <c r="D112" i="5"/>
  <c r="D142" i="5"/>
  <c r="D176" i="5"/>
  <c r="D114" i="5"/>
  <c r="O126" i="5"/>
  <c r="O123" i="5"/>
  <c r="O127" i="5"/>
  <c r="O131" i="5"/>
  <c r="O124" i="5"/>
  <c r="O125" i="5"/>
  <c r="O129" i="5"/>
  <c r="O132" i="5"/>
  <c r="O128" i="5"/>
  <c r="O130" i="5"/>
  <c r="M168" i="5"/>
  <c r="M197" i="5"/>
  <c r="M166" i="5"/>
  <c r="M196" i="5"/>
  <c r="D55" i="2"/>
  <c r="B55" i="2"/>
  <c r="A58" i="5"/>
  <c r="E118" i="5"/>
  <c r="AE109" i="2"/>
  <c r="F109" i="2"/>
  <c r="W113" i="5"/>
  <c r="W167" i="5"/>
  <c r="H172" i="5"/>
  <c r="AK136" i="2"/>
  <c r="L136" i="2"/>
  <c r="H285" i="5"/>
  <c r="H251" i="5"/>
  <c r="H222" i="5"/>
  <c r="H220" i="5"/>
  <c r="H250" i="5"/>
  <c r="Y221" i="5"/>
  <c r="J278" i="5"/>
  <c r="J280" i="5"/>
  <c r="AO190" i="2"/>
  <c r="P190" i="2"/>
  <c r="J397" i="5"/>
  <c r="J359" i="5"/>
  <c r="J358" i="5"/>
  <c r="J330" i="5"/>
  <c r="J328" i="5"/>
  <c r="AB113" i="5"/>
  <c r="M170" i="5"/>
  <c r="M172" i="5"/>
  <c r="AU136" i="2"/>
  <c r="V136" i="2"/>
  <c r="M293" i="5"/>
  <c r="M251" i="5"/>
  <c r="M250" i="5"/>
  <c r="M220" i="5"/>
  <c r="M222" i="5"/>
  <c r="T61" i="5"/>
  <c r="E249" i="5"/>
  <c r="E196" i="5"/>
  <c r="E166" i="5"/>
  <c r="E170" i="5"/>
  <c r="E168" i="5"/>
  <c r="E197" i="5"/>
  <c r="U61" i="5"/>
  <c r="U59" i="5"/>
  <c r="F116" i="5"/>
  <c r="F118" i="5"/>
  <c r="AG109" i="2"/>
  <c r="H109" i="2"/>
  <c r="F166" i="5"/>
  <c r="F168" i="5"/>
  <c r="F197" i="5"/>
  <c r="F230" i="5"/>
  <c r="F196" i="5"/>
  <c r="D61" i="5"/>
  <c r="D62" i="5"/>
  <c r="O133" i="5"/>
  <c r="F113" i="5"/>
  <c r="M113" i="5"/>
  <c r="AB115" i="5"/>
  <c r="D113" i="5"/>
  <c r="L113" i="5"/>
  <c r="AA115" i="5"/>
  <c r="N112" i="5"/>
  <c r="O112" i="5"/>
  <c r="K113" i="5"/>
  <c r="Z115" i="5"/>
  <c r="G113" i="5"/>
  <c r="V115" i="5"/>
  <c r="I113" i="5"/>
  <c r="X115" i="5"/>
  <c r="J113" i="5"/>
  <c r="Y115" i="5"/>
  <c r="E113" i="5"/>
  <c r="T115" i="5"/>
  <c r="H113" i="5"/>
  <c r="W115" i="5"/>
  <c r="U110" i="5"/>
  <c r="N59" i="5"/>
  <c r="O59" i="5"/>
  <c r="D166" i="5"/>
  <c r="D168" i="5"/>
  <c r="D196" i="5"/>
  <c r="D197" i="5"/>
  <c r="D230" i="5"/>
  <c r="O185" i="5"/>
  <c r="O179" i="5"/>
  <c r="O177" i="5"/>
  <c r="O178" i="5"/>
  <c r="O183" i="5"/>
  <c r="O182" i="5"/>
  <c r="O180" i="5"/>
  <c r="O186" i="5"/>
  <c r="O181" i="5"/>
  <c r="O184" i="5"/>
  <c r="O80" i="5"/>
  <c r="D115" i="5"/>
  <c r="D116" i="5"/>
  <c r="H339" i="5"/>
  <c r="H304" i="5"/>
  <c r="H276" i="5"/>
  <c r="H274" i="5"/>
  <c r="H278" i="5"/>
  <c r="H305" i="5"/>
  <c r="H224" i="5"/>
  <c r="H226" i="5"/>
  <c r="AK163" i="2"/>
  <c r="L163" i="2"/>
  <c r="Y275" i="5"/>
  <c r="J332" i="5"/>
  <c r="Y329" i="5"/>
  <c r="J382" i="5"/>
  <c r="J412" i="5"/>
  <c r="J384" i="5"/>
  <c r="J413" i="5"/>
  <c r="N61" i="5"/>
  <c r="O61" i="5"/>
  <c r="M347" i="5"/>
  <c r="M274" i="5"/>
  <c r="M278" i="5"/>
  <c r="M305" i="5"/>
  <c r="M276" i="5"/>
  <c r="M304" i="5"/>
  <c r="M224" i="5"/>
  <c r="M226" i="5"/>
  <c r="AU163" i="2"/>
  <c r="V163" i="2"/>
  <c r="AB167" i="5"/>
  <c r="T167" i="5"/>
  <c r="E172" i="5"/>
  <c r="AE136" i="2"/>
  <c r="F136" i="2"/>
  <c r="E303" i="5"/>
  <c r="E250" i="5"/>
  <c r="E251" i="5"/>
  <c r="E222" i="5"/>
  <c r="E220" i="5"/>
  <c r="E224" i="5"/>
  <c r="F170" i="5"/>
  <c r="F172" i="5"/>
  <c r="AG136" i="2"/>
  <c r="H136" i="2"/>
  <c r="U115" i="5"/>
  <c r="F250" i="5"/>
  <c r="F251" i="5"/>
  <c r="F220" i="5"/>
  <c r="F284" i="5"/>
  <c r="F222" i="5"/>
  <c r="U113" i="5"/>
  <c r="O134" i="5"/>
  <c r="N113" i="5"/>
  <c r="O113" i="5"/>
  <c r="D222" i="5"/>
  <c r="D284" i="5"/>
  <c r="D250" i="5"/>
  <c r="D220" i="5"/>
  <c r="D251" i="5"/>
  <c r="O235" i="5"/>
  <c r="O231" i="5"/>
  <c r="O236" i="5"/>
  <c r="O239" i="5"/>
  <c r="O233" i="5"/>
  <c r="O232" i="5"/>
  <c r="O237" i="5"/>
  <c r="O238" i="5"/>
  <c r="O234" i="5"/>
  <c r="O240" i="5"/>
  <c r="D170" i="5"/>
  <c r="S167" i="5"/>
  <c r="U164" i="5"/>
  <c r="O169" i="5"/>
  <c r="N166" i="5"/>
  <c r="O166" i="5"/>
  <c r="M167" i="5"/>
  <c r="AB169" i="5"/>
  <c r="K167" i="5"/>
  <c r="Z169" i="5"/>
  <c r="H167" i="5"/>
  <c r="W169" i="5"/>
  <c r="D167" i="5"/>
  <c r="F167" i="5"/>
  <c r="L167" i="5"/>
  <c r="AA169" i="5"/>
  <c r="J167" i="5"/>
  <c r="Y169" i="5"/>
  <c r="E167" i="5"/>
  <c r="G167" i="5"/>
  <c r="V169" i="5"/>
  <c r="I167" i="5"/>
  <c r="X169" i="5"/>
  <c r="O187" i="5"/>
  <c r="N115" i="5"/>
  <c r="O115" i="5"/>
  <c r="N62" i="5"/>
  <c r="O62" i="5"/>
  <c r="S59" i="5"/>
  <c r="D63" i="5"/>
  <c r="D64" i="5"/>
  <c r="AC82" i="2"/>
  <c r="D82" i="2"/>
  <c r="B82" i="2"/>
  <c r="A112" i="5"/>
  <c r="S113" i="5"/>
  <c r="N116" i="5"/>
  <c r="O116" i="5"/>
  <c r="W221" i="5"/>
  <c r="W275" i="5"/>
  <c r="H280" i="5"/>
  <c r="AK190" i="2"/>
  <c r="L190" i="2"/>
  <c r="H393" i="5"/>
  <c r="H358" i="5"/>
  <c r="H328" i="5"/>
  <c r="H332" i="5"/>
  <c r="H359" i="5"/>
  <c r="H330" i="5"/>
  <c r="T169" i="5"/>
  <c r="J334" i="5"/>
  <c r="AO217" i="2"/>
  <c r="P217" i="2"/>
  <c r="J386" i="5"/>
  <c r="AB221" i="5"/>
  <c r="AB275" i="5"/>
  <c r="M280" i="5"/>
  <c r="AU190" i="2"/>
  <c r="V190" i="2"/>
  <c r="M401" i="5"/>
  <c r="M330" i="5"/>
  <c r="M328" i="5"/>
  <c r="M359" i="5"/>
  <c r="M358" i="5"/>
  <c r="T221" i="5"/>
  <c r="E226" i="5"/>
  <c r="AE163" i="2"/>
  <c r="F163" i="2"/>
  <c r="E357" i="5"/>
  <c r="E305" i="5"/>
  <c r="E274" i="5"/>
  <c r="E276" i="5"/>
  <c r="E304" i="5"/>
  <c r="U169" i="5"/>
  <c r="D117" i="5"/>
  <c r="F274" i="5"/>
  <c r="F304" i="5"/>
  <c r="F338" i="5"/>
  <c r="F276" i="5"/>
  <c r="F305" i="5"/>
  <c r="F224" i="5"/>
  <c r="F226" i="5"/>
  <c r="AG163" i="2"/>
  <c r="H163" i="2"/>
  <c r="U167" i="5"/>
  <c r="F171" i="5"/>
  <c r="O188" i="5"/>
  <c r="N170" i="5"/>
  <c r="O170" i="5"/>
  <c r="N167" i="5"/>
  <c r="O167" i="5"/>
  <c r="O241" i="5"/>
  <c r="D305" i="5"/>
  <c r="D276" i="5"/>
  <c r="D274" i="5"/>
  <c r="D338" i="5"/>
  <c r="D304" i="5"/>
  <c r="O294" i="5"/>
  <c r="O287" i="5"/>
  <c r="O291" i="5"/>
  <c r="O288" i="5"/>
  <c r="O286" i="5"/>
  <c r="O293" i="5"/>
  <c r="O289" i="5"/>
  <c r="O285" i="5"/>
  <c r="O292" i="5"/>
  <c r="O290" i="5"/>
  <c r="D224" i="5"/>
  <c r="S221" i="5"/>
  <c r="J221" i="5"/>
  <c r="Y223" i="5"/>
  <c r="N220" i="5"/>
  <c r="O220" i="5"/>
  <c r="L221" i="5"/>
  <c r="AA223" i="5"/>
  <c r="G221" i="5"/>
  <c r="V223" i="5"/>
  <c r="H221" i="5"/>
  <c r="W223" i="5"/>
  <c r="K221" i="5"/>
  <c r="Z223" i="5"/>
  <c r="E221" i="5"/>
  <c r="D221" i="5"/>
  <c r="F221" i="5"/>
  <c r="I221" i="5"/>
  <c r="X223" i="5"/>
  <c r="M221" i="5"/>
  <c r="AB223" i="5"/>
  <c r="U218" i="5"/>
  <c r="O223" i="5"/>
  <c r="S61" i="5"/>
  <c r="D65" i="5"/>
  <c r="N64" i="5"/>
  <c r="O64" i="5"/>
  <c r="D118" i="5"/>
  <c r="AC109" i="2"/>
  <c r="D109" i="2"/>
  <c r="B109" i="2"/>
  <c r="A166" i="5"/>
  <c r="K63" i="5"/>
  <c r="F63" i="5"/>
  <c r="I63" i="5"/>
  <c r="J63" i="5"/>
  <c r="G63" i="5"/>
  <c r="M63" i="5"/>
  <c r="E63" i="5"/>
  <c r="L63" i="5"/>
  <c r="H63" i="5"/>
  <c r="I117" i="5"/>
  <c r="K117" i="5"/>
  <c r="M117" i="5"/>
  <c r="F117" i="5"/>
  <c r="J117" i="5"/>
  <c r="L117" i="5"/>
  <c r="H117" i="5"/>
  <c r="E117" i="5"/>
  <c r="G117" i="5"/>
  <c r="H382" i="5"/>
  <c r="H386" i="5"/>
  <c r="H412" i="5"/>
  <c r="H413" i="5"/>
  <c r="H384" i="5"/>
  <c r="W329" i="5"/>
  <c r="H334" i="5"/>
  <c r="AK217" i="2"/>
  <c r="L217" i="2"/>
  <c r="J388" i="5"/>
  <c r="Y383" i="5"/>
  <c r="T223" i="5"/>
  <c r="M412" i="5"/>
  <c r="M384" i="5"/>
  <c r="M413" i="5"/>
  <c r="M382" i="5"/>
  <c r="M332" i="5"/>
  <c r="M334" i="5"/>
  <c r="AU217" i="2"/>
  <c r="V217" i="2"/>
  <c r="E411" i="5"/>
  <c r="E359" i="5"/>
  <c r="E358" i="5"/>
  <c r="E330" i="5"/>
  <c r="E328" i="5"/>
  <c r="E278" i="5"/>
  <c r="E280" i="5"/>
  <c r="AE190" i="2"/>
  <c r="F190" i="2"/>
  <c r="U223" i="5"/>
  <c r="M171" i="5"/>
  <c r="G171" i="5"/>
  <c r="H171" i="5"/>
  <c r="L171" i="5"/>
  <c r="U221" i="5"/>
  <c r="E225" i="5"/>
  <c r="D171" i="5"/>
  <c r="K171" i="5"/>
  <c r="E171" i="5"/>
  <c r="I171" i="5"/>
  <c r="J171" i="5"/>
  <c r="F328" i="5"/>
  <c r="F330" i="5"/>
  <c r="F358" i="5"/>
  <c r="F392" i="5"/>
  <c r="F359" i="5"/>
  <c r="F278" i="5"/>
  <c r="F280" i="5"/>
  <c r="AG190" i="2"/>
  <c r="H190" i="2"/>
  <c r="I225" i="5"/>
  <c r="D278" i="5"/>
  <c r="U272" i="5"/>
  <c r="O277" i="5"/>
  <c r="J275" i="5"/>
  <c r="Y277" i="5"/>
  <c r="M275" i="5"/>
  <c r="AB277" i="5"/>
  <c r="F275" i="5"/>
  <c r="E275" i="5"/>
  <c r="T277" i="5"/>
  <c r="N274" i="5"/>
  <c r="O274" i="5"/>
  <c r="I275" i="5"/>
  <c r="X277" i="5"/>
  <c r="D275" i="5"/>
  <c r="K275" i="5"/>
  <c r="Z277" i="5"/>
  <c r="G275" i="5"/>
  <c r="V277" i="5"/>
  <c r="H275" i="5"/>
  <c r="W277" i="5"/>
  <c r="L275" i="5"/>
  <c r="AA277" i="5"/>
  <c r="N221" i="5"/>
  <c r="O221" i="5"/>
  <c r="O295" i="5"/>
  <c r="O296" i="5"/>
  <c r="N224" i="5"/>
  <c r="O224" i="5"/>
  <c r="D359" i="5"/>
  <c r="D328" i="5"/>
  <c r="D392" i="5"/>
  <c r="D330" i="5"/>
  <c r="D358" i="5"/>
  <c r="O343" i="5"/>
  <c r="O347" i="5"/>
  <c r="O341" i="5"/>
  <c r="O339" i="5"/>
  <c r="O344" i="5"/>
  <c r="O346" i="5"/>
  <c r="O340" i="5"/>
  <c r="O342" i="5"/>
  <c r="O345" i="5"/>
  <c r="O348" i="5"/>
  <c r="O242" i="5"/>
  <c r="S115" i="5"/>
  <c r="N118" i="5"/>
  <c r="O118" i="5"/>
  <c r="D172" i="5"/>
  <c r="AC136" i="2"/>
  <c r="D136" i="2"/>
  <c r="B136" i="2"/>
  <c r="A220" i="5"/>
  <c r="F65" i="5"/>
  <c r="I65" i="5"/>
  <c r="H65" i="5"/>
  <c r="J65" i="5"/>
  <c r="K65" i="5"/>
  <c r="E65" i="5"/>
  <c r="M65" i="5"/>
  <c r="L65" i="5"/>
  <c r="G65" i="5"/>
  <c r="W383" i="5"/>
  <c r="H388" i="5"/>
  <c r="AB329" i="5"/>
  <c r="M386" i="5"/>
  <c r="M388" i="5"/>
  <c r="J225" i="5"/>
  <c r="T275" i="5"/>
  <c r="F225" i="5"/>
  <c r="E332" i="5"/>
  <c r="E334" i="5"/>
  <c r="AE217" i="2"/>
  <c r="F217" i="2"/>
  <c r="E382" i="5"/>
  <c r="E386" i="5"/>
  <c r="E384" i="5"/>
  <c r="E413" i="5"/>
  <c r="E412" i="5"/>
  <c r="G225" i="5"/>
  <c r="L225" i="5"/>
  <c r="K225" i="5"/>
  <c r="M225" i="5"/>
  <c r="D225" i="5"/>
  <c r="H225" i="5"/>
  <c r="U275" i="5"/>
  <c r="U277" i="5"/>
  <c r="F413" i="5"/>
  <c r="F412" i="5"/>
  <c r="F384" i="5"/>
  <c r="F382" i="5"/>
  <c r="F332" i="5"/>
  <c r="F334" i="5"/>
  <c r="AG217" i="2"/>
  <c r="H217" i="2"/>
  <c r="D332" i="5"/>
  <c r="N328" i="5"/>
  <c r="O328" i="5"/>
  <c r="E329" i="5"/>
  <c r="T331" i="5"/>
  <c r="J329" i="5"/>
  <c r="Y331" i="5"/>
  <c r="F329" i="5"/>
  <c r="D329" i="5"/>
  <c r="M329" i="5"/>
  <c r="AB331" i="5"/>
  <c r="G329" i="5"/>
  <c r="V331" i="5"/>
  <c r="U326" i="5"/>
  <c r="O331" i="5"/>
  <c r="L329" i="5"/>
  <c r="AA331" i="5"/>
  <c r="H329" i="5"/>
  <c r="W331" i="5"/>
  <c r="K329" i="5"/>
  <c r="Z331" i="5"/>
  <c r="I329" i="5"/>
  <c r="X331" i="5"/>
  <c r="O349" i="5"/>
  <c r="O350" i="5"/>
  <c r="N275" i="5"/>
  <c r="O275" i="5"/>
  <c r="S275" i="5"/>
  <c r="N278" i="5"/>
  <c r="O278" i="5"/>
  <c r="D412" i="5"/>
  <c r="D413" i="5"/>
  <c r="D382" i="5"/>
  <c r="D384" i="5"/>
  <c r="O398" i="5"/>
  <c r="O401" i="5"/>
  <c r="O394" i="5"/>
  <c r="O393" i="5"/>
  <c r="O395" i="5"/>
  <c r="O396" i="5"/>
  <c r="O397" i="5"/>
  <c r="O399" i="5"/>
  <c r="O402" i="5"/>
  <c r="O400" i="5"/>
  <c r="S169" i="5"/>
  <c r="D173" i="5"/>
  <c r="N172" i="5"/>
  <c r="O172" i="5"/>
  <c r="D226" i="5"/>
  <c r="AC163" i="2"/>
  <c r="D163" i="2"/>
  <c r="B163" i="2"/>
  <c r="A274" i="5"/>
  <c r="H119" i="5"/>
  <c r="L119" i="5"/>
  <c r="K119" i="5"/>
  <c r="M119" i="5"/>
  <c r="E119" i="5"/>
  <c r="F119" i="5"/>
  <c r="I119" i="5"/>
  <c r="G119" i="5"/>
  <c r="J119" i="5"/>
  <c r="D119" i="5"/>
  <c r="AB383" i="5"/>
  <c r="T329" i="5"/>
  <c r="T383" i="5"/>
  <c r="E388" i="5"/>
  <c r="D279" i="5"/>
  <c r="U331" i="5"/>
  <c r="U329" i="5"/>
  <c r="F386" i="5"/>
  <c r="F388" i="5"/>
  <c r="H279" i="5"/>
  <c r="I279" i="5"/>
  <c r="E279" i="5"/>
  <c r="L279" i="5"/>
  <c r="G279" i="5"/>
  <c r="K279" i="5"/>
  <c r="J279" i="5"/>
  <c r="F279" i="5"/>
  <c r="M279" i="5"/>
  <c r="O403" i="5"/>
  <c r="N329" i="5"/>
  <c r="O329" i="5"/>
  <c r="D386" i="5"/>
  <c r="E383" i="5"/>
  <c r="I383" i="5"/>
  <c r="X385" i="5"/>
  <c r="L383" i="5"/>
  <c r="AA385" i="5"/>
  <c r="M383" i="5"/>
  <c r="AB385" i="5"/>
  <c r="N382" i="5"/>
  <c r="O382" i="5"/>
  <c r="K383" i="5"/>
  <c r="Z385" i="5"/>
  <c r="D383" i="5"/>
  <c r="J383" i="5"/>
  <c r="Y385" i="5"/>
  <c r="U380" i="5"/>
  <c r="O385" i="5"/>
  <c r="G383" i="5"/>
  <c r="V385" i="5"/>
  <c r="F383" i="5"/>
  <c r="H383" i="5"/>
  <c r="W385" i="5"/>
  <c r="S329" i="5"/>
  <c r="N332" i="5"/>
  <c r="O332" i="5"/>
  <c r="S223" i="5"/>
  <c r="D227" i="5"/>
  <c r="D280" i="5"/>
  <c r="AC190" i="2"/>
  <c r="D190" i="2"/>
  <c r="B190" i="2"/>
  <c r="A328" i="5"/>
  <c r="N226" i="5"/>
  <c r="O226" i="5"/>
  <c r="K173" i="5"/>
  <c r="I173" i="5"/>
  <c r="G173" i="5"/>
  <c r="J173" i="5"/>
  <c r="L173" i="5"/>
  <c r="H173" i="5"/>
  <c r="F173" i="5"/>
  <c r="E173" i="5"/>
  <c r="M173" i="5"/>
  <c r="T385" i="5"/>
  <c r="U385" i="5"/>
  <c r="U383" i="5"/>
  <c r="S383" i="5"/>
  <c r="N386" i="5"/>
  <c r="O386" i="5"/>
  <c r="N383" i="5"/>
  <c r="O383" i="5"/>
  <c r="H333" i="5"/>
  <c r="L333" i="5"/>
  <c r="K333" i="5"/>
  <c r="E333" i="5"/>
  <c r="G333" i="5"/>
  <c r="F333" i="5"/>
  <c r="M333" i="5"/>
  <c r="J333" i="5"/>
  <c r="I333" i="5"/>
  <c r="D333" i="5"/>
  <c r="O404" i="5"/>
  <c r="N280" i="5"/>
  <c r="O280" i="5"/>
  <c r="D334" i="5"/>
  <c r="AC217" i="2"/>
  <c r="D217" i="2"/>
  <c r="B217" i="2"/>
  <c r="A382" i="5"/>
  <c r="S277" i="5"/>
  <c r="I227" i="5"/>
  <c r="E227" i="5"/>
  <c r="J227" i="5"/>
  <c r="F227" i="5"/>
  <c r="G227" i="5"/>
  <c r="M227" i="5"/>
  <c r="K227" i="5"/>
  <c r="H227" i="5"/>
  <c r="L227" i="5"/>
  <c r="D387" i="5"/>
  <c r="I387" i="5"/>
  <c r="M387" i="5"/>
  <c r="J387" i="5"/>
  <c r="F387" i="5"/>
  <c r="G387" i="5"/>
  <c r="K387" i="5"/>
  <c r="L387" i="5"/>
  <c r="H387" i="5"/>
  <c r="E387" i="5"/>
  <c r="L281" i="5"/>
  <c r="G281" i="5"/>
  <c r="E281" i="5"/>
  <c r="M281" i="5"/>
  <c r="H281" i="5"/>
  <c r="J281" i="5"/>
  <c r="F281" i="5"/>
  <c r="I281" i="5"/>
  <c r="K281" i="5"/>
  <c r="S331" i="5"/>
  <c r="D335" i="5"/>
  <c r="N334" i="5"/>
  <c r="O334" i="5"/>
  <c r="D388" i="5"/>
  <c r="D281" i="5"/>
  <c r="L335" i="5"/>
  <c r="I335" i="5"/>
  <c r="H335" i="5"/>
  <c r="J335" i="5"/>
  <c r="G335" i="5"/>
  <c r="F335" i="5"/>
  <c r="K335" i="5"/>
  <c r="E335" i="5"/>
  <c r="M335" i="5"/>
  <c r="S385" i="5"/>
  <c r="N388" i="5"/>
  <c r="O388" i="5"/>
  <c r="G389" i="5"/>
  <c r="J389" i="5"/>
  <c r="E389" i="5"/>
  <c r="I389" i="5"/>
  <c r="M389" i="5"/>
  <c r="H389" i="5"/>
  <c r="K389" i="5"/>
  <c r="F389" i="5"/>
  <c r="L389" i="5"/>
  <c r="D389" i="5"/>
</calcChain>
</file>

<file path=xl/sharedStrings.xml><?xml version="1.0" encoding="utf-8"?>
<sst xmlns="http://schemas.openxmlformats.org/spreadsheetml/2006/main" count="2267" uniqueCount="155">
  <si>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</si>
  <si>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</si>
  <si>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</si>
  <si>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</si>
  <si>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</si>
  <si>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</si>
  <si>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</si>
  <si>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</si>
  <si>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</si>
  <si>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</si>
  <si>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START</t>
  </si>
  <si>
    <t>CELLS</t>
  </si>
  <si>
    <t>Team</t>
  </si>
  <si>
    <t>Cell</t>
  </si>
  <si>
    <t>Round 1</t>
  </si>
  <si>
    <t>Teams ==&gt;</t>
  </si>
  <si>
    <t>Letter</t>
  </si>
  <si>
    <t>L</t>
  </si>
  <si>
    <t>N</t>
  </si>
  <si>
    <t>Enter L = Letter</t>
  </si>
  <si>
    <t>Enter N = Number</t>
  </si>
  <si>
    <t>Products</t>
  </si>
  <si>
    <t>Up to 20</t>
  </si>
  <si>
    <t>products/team</t>
  </si>
  <si>
    <t>Decision Entry Page - Scroll down for more rounds</t>
  </si>
  <si>
    <t>Letters from A-J</t>
  </si>
  <si>
    <t>Numbers from 1-10</t>
  </si>
  <si>
    <t>Positioning map with demand per cell/position</t>
  </si>
  <si>
    <t>Team Decision Sheet</t>
  </si>
  <si>
    <t>Team Number</t>
  </si>
  <si>
    <t>Round Number</t>
  </si>
  <si>
    <t>Product</t>
  </si>
  <si>
    <t>Budget/Profit to date</t>
  </si>
  <si>
    <t>Number</t>
  </si>
  <si>
    <t>Cost to</t>
  </si>
  <si>
    <t>Cost to position is 200 per cell move</t>
  </si>
  <si>
    <t>Existing products already in the market only incur costs if moved</t>
  </si>
  <si>
    <t>Up to 20 products  in total allowed per team during the game rounds</t>
  </si>
  <si>
    <t>Up to the total budget (accumulated profits) can be spent</t>
  </si>
  <si>
    <t>TOTAL COST</t>
  </si>
  <si>
    <t>TOTAL COST ==&gt;</t>
  </si>
  <si>
    <t>Total cost CANNOT exceed Budget/Profit</t>
  </si>
  <si>
    <t xml:space="preserve">Number </t>
  </si>
  <si>
    <t>of moves</t>
  </si>
  <si>
    <t>move</t>
  </si>
  <si>
    <t>Existing products that are NOT moved = 0 points</t>
  </si>
  <si>
    <t>Products can be moved multiple times (if required)</t>
  </si>
  <si>
    <t>Cells/Points</t>
  </si>
  <si>
    <t>Repeat decisions</t>
  </si>
  <si>
    <t>Count</t>
  </si>
  <si>
    <t>Sales</t>
  </si>
  <si>
    <t>Count/Sum</t>
  </si>
  <si>
    <t>Share</t>
  </si>
  <si>
    <t>Total</t>
  </si>
  <si>
    <t>Total sales</t>
  </si>
  <si>
    <t>NET Profit for Round</t>
  </si>
  <si>
    <t>Rank for Round</t>
  </si>
  <si>
    <t>Accumulated Profits (and Budget)</t>
  </si>
  <si>
    <t>Rank for All Rounds</t>
  </si>
  <si>
    <t>ROUND</t>
  </si>
  <si>
    <t>Market share</t>
  </si>
  <si>
    <t>Sales of best product</t>
  </si>
  <si>
    <t>Individual</t>
  </si>
  <si>
    <t>product sales</t>
  </si>
  <si>
    <t>Results</t>
  </si>
  <si>
    <t>Market</t>
  </si>
  <si>
    <t>Average</t>
  </si>
  <si>
    <t>Rank</t>
  </si>
  <si>
    <t>Sales of top 10 best selling products</t>
  </si>
  <si>
    <t xml:space="preserve">TOTAL </t>
  </si>
  <si>
    <t>% of mkt</t>
  </si>
  <si>
    <t xml:space="preserve">Scroll down for </t>
  </si>
  <si>
    <t>graphed results</t>
  </si>
  <si>
    <t>Round 2</t>
  </si>
  <si>
    <t>Round 3</t>
  </si>
  <si>
    <t>Round 4</t>
  </si>
  <si>
    <t>Round 5</t>
  </si>
  <si>
    <t>Round 6</t>
  </si>
  <si>
    <t>Round 7</t>
  </si>
  <si>
    <t>Round 8</t>
  </si>
  <si>
    <t>Brand New Product Cost (200 points per square)</t>
  </si>
  <si>
    <t>A cell move can only be vertical or horizontal NOT diagonal</t>
  </si>
  <si>
    <t>Number of Products</t>
  </si>
  <si>
    <t>END OF GAME</t>
  </si>
  <si>
    <t>Budget/cost notes:</t>
  </si>
  <si>
    <t>Cost of moves (positioning)</t>
  </si>
  <si>
    <t>Number of products per positioning cell</t>
  </si>
  <si>
    <t>REMEMBER TO</t>
  </si>
  <si>
    <t>Positioning Costs</t>
  </si>
  <si>
    <t>Base = 91</t>
  </si>
  <si>
    <t>T/costs</t>
  </si>
  <si>
    <t>Base = Previous</t>
  </si>
  <si>
    <t>If you withdraw a product completely - then you pay the positioning cost</t>
  </si>
  <si>
    <t>Previous</t>
  </si>
  <si>
    <t>New Cell</t>
  </si>
  <si>
    <t>CHECK COSTS</t>
  </si>
  <si>
    <t>Need to check against team's estimate</t>
  </si>
  <si>
    <t>Team's Costs</t>
  </si>
  <si>
    <t>Calculated</t>
  </si>
  <si>
    <t>Welcome to the Positioning Strategy Game</t>
  </si>
  <si>
    <t>For instructions and how-to-play videos please visit</t>
  </si>
  <si>
    <t>Great Ideas for Teaching Marketing</t>
  </si>
  <si>
    <t>geoff@marketingstudyguide.com</t>
  </si>
  <si>
    <t>Please follow the worksheet tabs below</t>
  </si>
  <si>
    <t>You can only enter data/decisions in the "Decisions" worksheet</t>
  </si>
  <si>
    <t>Game scope</t>
  </si>
  <si>
    <t>Up to 10 teams</t>
  </si>
  <si>
    <t>Up to 20 products per team</t>
  </si>
  <si>
    <t>Up to 8 rounds</t>
  </si>
  <si>
    <t>Once you enter the team decisions, the "Results" and "Competitive Map" will automatically calculate</t>
  </si>
  <si>
    <t>Great introduction to many marketing, strategy and positioning concepts</t>
  </si>
  <si>
    <t>Products positioned in J1 (START) do not generate sales</t>
  </si>
  <si>
    <t>Note: Some minor variation in final sales may occur due to rounding</t>
  </si>
  <si>
    <t>Low quality</t>
  </si>
  <si>
    <t>Medium quality</t>
  </si>
  <si>
    <t>High quality</t>
  </si>
  <si>
    <t>Basic style/look</t>
  </si>
  <si>
    <t>High style/look</t>
  </si>
  <si>
    <t>Medium style/look</t>
  </si>
  <si>
    <t>IMPORTANT:</t>
  </si>
  <si>
    <t>each decision round, otherwise the calculation will consider that</t>
  </si>
  <si>
    <t xml:space="preserve"> you are repositioning the product and will charge costs to the product.</t>
  </si>
  <si>
    <t>You must keep all your products in the SAME order (product number)</t>
  </si>
  <si>
    <t>Teams start with 5,000 points each in accumulated profits</t>
  </si>
  <si>
    <t>Example  Position</t>
  </si>
  <si>
    <r>
      <rPr>
        <b/>
        <u/>
        <sz val="16"/>
        <color theme="1"/>
        <rFont val="Calibri"/>
        <family val="2"/>
        <scheme val="minor"/>
      </rPr>
      <t>Repositioning</t>
    </r>
    <r>
      <rPr>
        <b/>
        <sz val="16"/>
        <color theme="1"/>
        <rFont val="Calibri"/>
        <family val="2"/>
        <scheme val="minor"/>
      </rPr>
      <t xml:space="preserve"> Costs of an EXISTING Product Example (200 points per square)</t>
    </r>
  </si>
  <si>
    <t>Repositioning costs (200/square) are incurred for BOTH</t>
  </si>
  <si>
    <t>product improvements and reductions</t>
  </si>
  <si>
    <t>Budget ==&gt;</t>
  </si>
  <si>
    <t>For questions and feedback, please email Geoff Fripp at:</t>
  </si>
  <si>
    <t>Year 1</t>
  </si>
  <si>
    <t>ALL COMPETITORS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</si>
  <si>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</si>
  <si>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</si>
  <si>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</si>
  <si>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</si>
  <si>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</si>
  <si>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</si>
  <si>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</si>
  <si>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</si>
  <si>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</si>
  <si>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</si>
  <si>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For the overall market situation, please see the 'Competitive map' worksheet</t>
  </si>
  <si>
    <t>For individual team targeting strategy, please refer to the 'Competitor targets' worksheet (use tabs below)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</si>
  <si>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</si>
  <si>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</si>
  <si>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</si>
  <si>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</si>
  <si>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</si>
  <si>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</si>
  <si>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</si>
  <si>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</si>
  <si>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</si>
  <si>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</si>
  <si>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Please note that there are two more advanced versions of this Sim Game  available at Great Ideas for Teaching Marketing, for a small one-off license fee. These games provide an ideal way to progress your students through an array of marketing concepts in a fun and interactive manner.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</si>
</sst>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_ ;\-#,##0\ 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0" fillId="0" borderId="32" xfId="0" applyBorder="1"/>
    <xf numFmtId="0" fontId="0" fillId="0" borderId="33" xfId="0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0" fillId="0" borderId="21" xfId="0" applyBorder="1"/>
    <xf numFmtId="0" fontId="6" fillId="0" borderId="0" xfId="0" applyFont="1"/>
    <xf numFmtId="0" fontId="2" fillId="0" borderId="34" xfId="0" applyFont="1" applyBorder="1" applyAlignment="1">
      <alignment horizontal="center" vertical="center"/>
    </xf>
    <xf numFmtId="0" fontId="0" fillId="0" borderId="1" xfId="0" applyBorder="1"/>
    <xf numFmtId="0" fontId="0" fillId="0" borderId="38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/>
    <xf numFmtId="0" fontId="0" fillId="0" borderId="40" xfId="0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" xfId="0" applyBorder="1" applyAlignment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24" xfId="0" applyBorder="1" applyAlignment="1"/>
    <xf numFmtId="0" fontId="2" fillId="0" borderId="37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46" xfId="0" applyBorder="1"/>
    <xf numFmtId="0" fontId="10" fillId="0" borderId="15" xfId="0" applyFont="1" applyBorder="1" applyAlignment="1">
      <alignment horizontal="left"/>
    </xf>
    <xf numFmtId="0" fontId="9" fillId="0" borderId="16" xfId="0" applyFont="1" applyBorder="1"/>
    <xf numFmtId="0" fontId="9" fillId="0" borderId="35" xfId="0" applyFont="1" applyBorder="1"/>
    <xf numFmtId="0" fontId="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9" xfId="0" applyBorder="1" applyAlignment="1"/>
    <xf numFmtId="0" fontId="0" fillId="0" borderId="20" xfId="0" applyBorder="1" applyAlignment="1"/>
    <xf numFmtId="0" fontId="2" fillId="0" borderId="48" xfId="0" applyFont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13" xfId="0" applyBorder="1" applyAlignment="1"/>
    <xf numFmtId="0" fontId="0" fillId="2" borderId="0" xfId="0" applyFill="1"/>
    <xf numFmtId="0" fontId="0" fillId="0" borderId="47" xfId="0" applyBorder="1"/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/>
    </xf>
    <xf numFmtId="164" fontId="8" fillId="0" borderId="24" xfId="2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9" fontId="5" fillId="7" borderId="18" xfId="2" applyFont="1" applyFill="1" applyBorder="1" applyAlignment="1">
      <alignment horizontal="center" vertical="center"/>
    </xf>
    <xf numFmtId="164" fontId="5" fillId="7" borderId="32" xfId="2" applyNumberFormat="1" applyFont="1" applyFill="1" applyBorder="1" applyAlignment="1">
      <alignment horizontal="center" vertical="center"/>
    </xf>
    <xf numFmtId="0" fontId="2" fillId="7" borderId="32" xfId="0" applyFont="1" applyFill="1" applyBorder="1"/>
    <xf numFmtId="1" fontId="5" fillId="7" borderId="32" xfId="1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7" borderId="33" xfId="0" applyFill="1" applyBorder="1"/>
    <xf numFmtId="0" fontId="3" fillId="0" borderId="0" xfId="0" applyFont="1"/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8" borderId="37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 vertical="center"/>
    </xf>
    <xf numFmtId="164" fontId="8" fillId="8" borderId="42" xfId="2" applyNumberFormat="1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3" fillId="9" borderId="0" xfId="0" applyFont="1" applyFill="1"/>
    <xf numFmtId="0" fontId="0" fillId="9" borderId="0" xfId="0" applyFill="1"/>
    <xf numFmtId="0" fontId="0" fillId="9" borderId="0" xfId="0" applyFill="1" applyBorder="1"/>
    <xf numFmtId="0" fontId="0" fillId="9" borderId="0" xfId="0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9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165" fontId="0" fillId="0" borderId="13" xfId="1" applyNumberFormat="1" applyFont="1" applyFill="1" applyBorder="1" applyAlignment="1">
      <alignment horizontal="center" vertical="center"/>
    </xf>
    <xf numFmtId="165" fontId="0" fillId="0" borderId="14" xfId="1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0" xfId="0" applyFill="1"/>
    <xf numFmtId="0" fontId="2" fillId="0" borderId="16" xfId="0" applyFont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2" fillId="5" borderId="0" xfId="0" applyFont="1" applyFill="1"/>
    <xf numFmtId="165" fontId="4" fillId="5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13" fillId="0" borderId="18" xfId="0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32" xfId="0" applyFont="1" applyBorder="1"/>
    <xf numFmtId="0" fontId="13" fillId="0" borderId="18" xfId="0" applyFont="1" applyFill="1" applyBorder="1"/>
    <xf numFmtId="0" fontId="0" fillId="0" borderId="39" xfId="0" applyBorder="1" applyAlignment="1"/>
    <xf numFmtId="0" fontId="0" fillId="0" borderId="8" xfId="0" applyBorder="1" applyAlignment="1"/>
    <xf numFmtId="0" fontId="0" fillId="0" borderId="57" xfId="0" applyBorder="1" applyAlignment="1"/>
    <xf numFmtId="0" fontId="9" fillId="0" borderId="35" xfId="0" applyFont="1" applyBorder="1" applyAlignment="1">
      <alignment horizontal="left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4" xfId="0" applyFont="1" applyFill="1" applyBorder="1" applyAlignment="1">
      <alignment horizontal="left" vertical="center"/>
    </xf>
    <xf numFmtId="0" fontId="16" fillId="10" borderId="15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0" fontId="11" fillId="10" borderId="18" xfId="0" applyFont="1" applyFill="1" applyBorder="1"/>
    <xf numFmtId="0" fontId="11" fillId="10" borderId="0" xfId="0" applyFont="1" applyFill="1" applyBorder="1"/>
    <xf numFmtId="0" fontId="11" fillId="10" borderId="32" xfId="0" applyFont="1" applyFill="1" applyBorder="1"/>
    <xf numFmtId="0" fontId="11" fillId="10" borderId="15" xfId="0" applyFont="1" applyFill="1" applyBorder="1"/>
    <xf numFmtId="0" fontId="11" fillId="10" borderId="16" xfId="0" applyFont="1" applyFill="1" applyBorder="1"/>
    <xf numFmtId="0" fontId="11" fillId="10" borderId="17" xfId="0" applyFont="1" applyFill="1" applyBorder="1"/>
    <xf numFmtId="0" fontId="3" fillId="2" borderId="0" xfId="0" applyFont="1" applyFill="1"/>
    <xf numFmtId="0" fontId="0" fillId="0" borderId="49" xfId="0" applyBorder="1" applyAlignment="1"/>
    <xf numFmtId="0" fontId="13" fillId="0" borderId="21" xfId="0" applyFont="1" applyBorder="1"/>
    <xf numFmtId="0" fontId="13" fillId="0" borderId="40" xfId="0" applyFont="1" applyBorder="1"/>
    <xf numFmtId="0" fontId="13" fillId="0" borderId="33" xfId="0" applyFont="1" applyBorder="1"/>
    <xf numFmtId="0" fontId="13" fillId="0" borderId="34" xfId="0" applyFont="1" applyBorder="1" applyAlignment="1">
      <alignment vertical="center"/>
    </xf>
    <xf numFmtId="0" fontId="13" fillId="0" borderId="35" xfId="0" applyFont="1" applyBorder="1"/>
    <xf numFmtId="0" fontId="13" fillId="0" borderId="36" xfId="0" applyFont="1" applyBorder="1"/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right" vertical="center"/>
    </xf>
    <xf numFmtId="0" fontId="4" fillId="5" borderId="15" xfId="0" applyFont="1" applyFill="1" applyBorder="1"/>
    <xf numFmtId="0" fontId="0" fillId="5" borderId="17" xfId="0" applyFill="1" applyBorder="1"/>
    <xf numFmtId="0" fontId="4" fillId="5" borderId="18" xfId="0" applyFont="1" applyFill="1" applyBorder="1"/>
    <xf numFmtId="0" fontId="0" fillId="5" borderId="32" xfId="0" applyFill="1" applyBorder="1"/>
    <xf numFmtId="0" fontId="4" fillId="5" borderId="21" xfId="0" applyFont="1" applyFill="1" applyBorder="1"/>
    <xf numFmtId="0" fontId="0" fillId="5" borderId="33" xfId="0" applyFill="1" applyBorder="1"/>
    <xf numFmtId="0" fontId="0" fillId="0" borderId="0" xfId="0" applyFont="1"/>
    <xf numFmtId="0" fontId="0" fillId="9" borderId="0" xfId="0" applyFont="1" applyFill="1"/>
    <xf numFmtId="0" fontId="0" fillId="5" borderId="0" xfId="0" applyFont="1" applyFill="1"/>
    <xf numFmtId="166" fontId="5" fillId="7" borderId="32" xfId="1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0" fillId="0" borderId="15" xfId="0" applyFont="1" applyBorder="1"/>
    <xf numFmtId="165" fontId="21" fillId="5" borderId="1" xfId="1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9" fillId="0" borderId="34" xfId="0" applyFont="1" applyBorder="1"/>
    <xf numFmtId="0" fontId="24" fillId="9" borderId="34" xfId="0" applyFont="1" applyFill="1" applyBorder="1"/>
    <xf numFmtId="0" fontId="23" fillId="9" borderId="36" xfId="0" applyFont="1" applyFill="1" applyBorder="1"/>
    <xf numFmtId="0" fontId="24" fillId="9" borderId="35" xfId="0" applyFont="1" applyFill="1" applyBorder="1"/>
    <xf numFmtId="0" fontId="23" fillId="9" borderId="35" xfId="0" applyFont="1" applyFill="1" applyBorder="1"/>
    <xf numFmtId="0" fontId="23" fillId="9" borderId="36" xfId="0" applyFon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22" fillId="9" borderId="34" xfId="0" applyFont="1" applyFill="1" applyBorder="1"/>
    <xf numFmtId="0" fontId="24" fillId="9" borderId="2" xfId="0" applyFont="1" applyFill="1" applyBorder="1"/>
    <xf numFmtId="1" fontId="8" fillId="0" borderId="24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8" fillId="9" borderId="0" xfId="0" applyFont="1" applyFill="1"/>
    <xf numFmtId="0" fontId="28" fillId="9" borderId="0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9" borderId="18" xfId="0" applyFill="1" applyBorder="1"/>
    <xf numFmtId="0" fontId="0" fillId="9" borderId="32" xfId="0" applyFill="1" applyBorder="1"/>
    <xf numFmtId="0" fontId="29" fillId="0" borderId="0" xfId="0" applyFont="1"/>
    <xf numFmtId="0" fontId="3" fillId="0" borderId="0" xfId="0" applyFont="1" applyFill="1"/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8" fillId="10" borderId="32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19" fillId="10" borderId="40" xfId="0" applyFont="1" applyFill="1" applyBorder="1" applyAlignment="1">
      <alignment horizontal="center" vertical="center"/>
    </xf>
    <xf numFmtId="0" fontId="19" fillId="10" borderId="33" xfId="0" applyFont="1" applyFill="1" applyBorder="1" applyAlignment="1">
      <alignment horizontal="center" vertical="center"/>
    </xf>
    <xf numFmtId="0" fontId="17" fillId="10" borderId="18" xfId="3" applyFont="1" applyFill="1" applyBorder="1" applyAlignment="1">
      <alignment horizontal="center"/>
    </xf>
    <xf numFmtId="0" fontId="17" fillId="10" borderId="0" xfId="3" applyFont="1" applyFill="1" applyBorder="1" applyAlignment="1">
      <alignment horizontal="center"/>
    </xf>
    <xf numFmtId="0" fontId="17" fillId="10" borderId="32" xfId="3" applyFont="1" applyFill="1" applyBorder="1" applyAlignment="1">
      <alignment horizontal="center"/>
    </xf>
    <xf numFmtId="0" fontId="17" fillId="10" borderId="40" xfId="3" applyFont="1" applyFill="1" applyBorder="1" applyAlignment="1">
      <alignment horizontal="left"/>
    </xf>
    <xf numFmtId="0" fontId="17" fillId="10" borderId="33" xfId="3" applyFont="1" applyFill="1" applyBorder="1" applyAlignment="1">
      <alignment horizontal="left"/>
    </xf>
    <xf numFmtId="0" fontId="11" fillId="10" borderId="21" xfId="0" applyFont="1" applyFill="1" applyBorder="1" applyAlignment="1">
      <alignment horizontal="right"/>
    </xf>
    <xf numFmtId="0" fontId="11" fillId="10" borderId="40" xfId="0" applyFont="1" applyFill="1" applyBorder="1" applyAlignment="1">
      <alignment horizontal="right"/>
    </xf>
    <xf numFmtId="0" fontId="11" fillId="10" borderId="21" xfId="0" applyFont="1" applyFill="1" applyBorder="1" applyAlignment="1">
      <alignment horizontal="center"/>
    </xf>
    <xf numFmtId="0" fontId="11" fillId="10" borderId="40" xfId="0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10" borderId="3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5" fillId="9" borderId="0" xfId="0" applyFont="1" applyFill="1" applyAlignment="1">
      <alignment horizontal="center" vertical="center" wrapText="1"/>
    </xf>
    <xf numFmtId="0" fontId="25" fillId="9" borderId="32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27" fillId="0" borderId="34" xfId="0" applyFont="1" applyBorder="1"/>
    <xf numFmtId="0" fontId="3" fillId="0" borderId="36" xfId="0" applyFont="1" applyBorder="1"/>
    <xf numFmtId="0" fontId="3" fillId="0" borderId="16" xfId="0" applyFont="1" applyBorder="1"/>
    <xf numFmtId="0" fontId="3" fillId="0" borderId="17" xfId="0" applyFont="1" applyBorder="1"/>
    <xf numFmtId="0" fontId="27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/>
    <xf numFmtId="0" fontId="3" fillId="0" borderId="32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/>
    <xf numFmtId="0" fontId="3" fillId="0" borderId="40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/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7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7" xfId="0" applyFont="1" applyBorder="1"/>
    <xf numFmtId="0" fontId="26" fillId="0" borderId="32" xfId="0" applyFont="1" applyFill="1" applyBorder="1" applyAlignment="1">
      <alignment horizontal="center" vertical="center"/>
    </xf>
    <xf numFmtId="0" fontId="26" fillId="0" borderId="18" xfId="0" applyFont="1" applyBorder="1"/>
    <xf numFmtId="0" fontId="3" fillId="0" borderId="21" xfId="0" applyFont="1" applyBorder="1" applyAlignment="1">
      <alignment horizontal="right"/>
    </xf>
    <xf numFmtId="0" fontId="3" fillId="0" borderId="33" xfId="0" applyFont="1" applyFill="1" applyBorder="1"/>
    <xf numFmtId="0" fontId="3" fillId="0" borderId="2" xfId="0" applyFont="1" applyBorder="1"/>
    <xf numFmtId="0" fontId="3" fillId="0" borderId="40" xfId="0" applyFont="1" applyBorder="1" applyAlignment="1">
      <alignment horizontal="right"/>
    </xf>
    <xf numFmtId="0" fontId="3" fillId="0" borderId="37" xfId="0" applyFont="1" applyBorder="1"/>
    <xf numFmtId="0" fontId="3" fillId="0" borderId="38" xfId="0" applyFont="1" applyBorder="1"/>
    <xf numFmtId="0" fontId="3" fillId="5" borderId="0" xfId="0" applyFont="1" applyFill="1"/>
    <xf numFmtId="0" fontId="3" fillId="5" borderId="0" xfId="0" applyFont="1" applyFill="1" applyBorder="1"/>
    <xf numFmtId="0" fontId="32" fillId="2" borderId="15" xfId="0" applyFont="1" applyFill="1" applyBorder="1" applyAlignment="1">
      <alignment horizontal="center" wrapText="1"/>
    </xf>
    <xf numFmtId="0" fontId="32" fillId="2" borderId="16" xfId="0" applyFont="1" applyFill="1" applyBorder="1" applyAlignment="1">
      <alignment horizontal="center" wrapText="1"/>
    </xf>
    <xf numFmtId="0" fontId="32" fillId="2" borderId="17" xfId="0" applyFont="1" applyFill="1" applyBorder="1" applyAlignment="1">
      <alignment horizontal="center" wrapText="1"/>
    </xf>
    <xf numFmtId="0" fontId="32" fillId="2" borderId="21" xfId="0" applyFont="1" applyFill="1" applyBorder="1" applyAlignment="1">
      <alignment horizontal="center" wrapText="1"/>
    </xf>
    <xf numFmtId="0" fontId="32" fillId="2" borderId="40" xfId="0" applyFont="1" applyFill="1" applyBorder="1" applyAlignment="1">
      <alignment horizontal="center" wrapText="1"/>
    </xf>
    <xf numFmtId="0" fontId="32" fillId="2" borderId="33" xfId="0" applyFont="1" applyFill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Results!$D$4:$M$4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56096"/>
        <c:axId val="181109504"/>
      </c:barChart>
      <c:catAx>
        <c:axId val="22515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81109504"/>
        <c:crosses val="autoZero"/>
        <c:auto val="1"/>
        <c:lblAlgn val="ctr"/>
        <c:lblOffset val="100"/>
        <c:noMultiLvlLbl val="0"/>
      </c:catAx>
      <c:valAx>
        <c:axId val="18110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15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Results!$D$166:$M$166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85216"/>
        <c:axId val="208186752"/>
      </c:barChart>
      <c:catAx>
        <c:axId val="208185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186752"/>
        <c:crosses val="autoZero"/>
        <c:auto val="1"/>
        <c:lblAlgn val="ctr"/>
        <c:lblOffset val="100"/>
        <c:noMultiLvlLbl val="0"/>
      </c:catAx>
      <c:valAx>
        <c:axId val="20818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8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Results!$D$170:$M$170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02752"/>
        <c:axId val="208204544"/>
      </c:barChart>
      <c:catAx>
        <c:axId val="20820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08204544"/>
        <c:crosses val="autoZero"/>
        <c:auto val="1"/>
        <c:lblAlgn val="ctr"/>
        <c:lblOffset val="100"/>
        <c:noMultiLvlLbl val="0"/>
      </c:catAx>
      <c:valAx>
        <c:axId val="20820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2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Results!$D$172:$M$172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98400"/>
        <c:axId val="218199936"/>
      </c:barChart>
      <c:catAx>
        <c:axId val="21819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8199936"/>
        <c:crosses val="autoZero"/>
        <c:auto val="1"/>
        <c:lblAlgn val="ctr"/>
        <c:lblOffset val="100"/>
        <c:noMultiLvlLbl val="0"/>
      </c:catAx>
      <c:valAx>
        <c:axId val="21819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19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Results!$D$220:$M$220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24128"/>
        <c:axId val="218225664"/>
      </c:barChart>
      <c:catAx>
        <c:axId val="218224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8225664"/>
        <c:crosses val="autoZero"/>
        <c:auto val="1"/>
        <c:lblAlgn val="ctr"/>
        <c:lblOffset val="100"/>
        <c:noMultiLvlLbl val="0"/>
      </c:catAx>
      <c:valAx>
        <c:axId val="21822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22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Results!$D$224:$M$224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97024"/>
        <c:axId val="218915200"/>
      </c:barChart>
      <c:catAx>
        <c:axId val="21889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8915200"/>
        <c:crosses val="autoZero"/>
        <c:auto val="1"/>
        <c:lblAlgn val="ctr"/>
        <c:lblOffset val="100"/>
        <c:noMultiLvlLbl val="0"/>
      </c:catAx>
      <c:valAx>
        <c:axId val="21891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89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Results!$D$226:$M$226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39392"/>
        <c:axId val="218940928"/>
      </c:barChart>
      <c:catAx>
        <c:axId val="21893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8940928"/>
        <c:crosses val="autoZero"/>
        <c:auto val="1"/>
        <c:lblAlgn val="ctr"/>
        <c:lblOffset val="100"/>
        <c:noMultiLvlLbl val="0"/>
      </c:catAx>
      <c:valAx>
        <c:axId val="21894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93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Results!$D$274:$M$274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89792"/>
        <c:axId val="223091328"/>
      </c:barChart>
      <c:catAx>
        <c:axId val="22308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23091328"/>
        <c:crosses val="autoZero"/>
        <c:auto val="1"/>
        <c:lblAlgn val="ctr"/>
        <c:lblOffset val="100"/>
        <c:noMultiLvlLbl val="0"/>
      </c:catAx>
      <c:valAx>
        <c:axId val="22309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08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Results!$D$278:$M$278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07328"/>
        <c:axId val="223125504"/>
      </c:barChart>
      <c:catAx>
        <c:axId val="22310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3125504"/>
        <c:crosses val="autoZero"/>
        <c:auto val="1"/>
        <c:lblAlgn val="ctr"/>
        <c:lblOffset val="100"/>
        <c:noMultiLvlLbl val="0"/>
      </c:catAx>
      <c:valAx>
        <c:axId val="22312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10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Results!$D$280:$M$280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45344"/>
        <c:axId val="223147136"/>
      </c:barChart>
      <c:catAx>
        <c:axId val="22314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3147136"/>
        <c:crosses val="autoZero"/>
        <c:auto val="1"/>
        <c:lblAlgn val="ctr"/>
        <c:lblOffset val="100"/>
        <c:noMultiLvlLbl val="0"/>
      </c:catAx>
      <c:valAx>
        <c:axId val="22314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14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Results!$D$328:$M$328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33312"/>
        <c:axId val="225134848"/>
      </c:barChart>
      <c:catAx>
        <c:axId val="22513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134848"/>
        <c:crosses val="autoZero"/>
        <c:auto val="1"/>
        <c:lblAlgn val="ctr"/>
        <c:lblOffset val="100"/>
        <c:noMultiLvlLbl val="0"/>
      </c:catAx>
      <c:valAx>
        <c:axId val="22513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13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Results!$D$8:$M$8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17312"/>
        <c:axId val="181118848"/>
      </c:barChart>
      <c:catAx>
        <c:axId val="18111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81118848"/>
        <c:crosses val="autoZero"/>
        <c:auto val="1"/>
        <c:lblAlgn val="ctr"/>
        <c:lblOffset val="100"/>
        <c:noMultiLvlLbl val="0"/>
      </c:catAx>
      <c:valAx>
        <c:axId val="18111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11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Results!$D$332:$M$332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46752"/>
        <c:axId val="225148288"/>
      </c:barChart>
      <c:catAx>
        <c:axId val="22514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148288"/>
        <c:crosses val="autoZero"/>
        <c:auto val="1"/>
        <c:lblAlgn val="ctr"/>
        <c:lblOffset val="100"/>
        <c:noMultiLvlLbl val="0"/>
      </c:catAx>
      <c:valAx>
        <c:axId val="22514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14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Results!$D$334:$M$334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68768"/>
        <c:axId val="225461376"/>
      </c:barChart>
      <c:catAx>
        <c:axId val="225168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61376"/>
        <c:crosses val="autoZero"/>
        <c:auto val="1"/>
        <c:lblAlgn val="ctr"/>
        <c:lblOffset val="100"/>
        <c:noMultiLvlLbl val="0"/>
      </c:catAx>
      <c:valAx>
        <c:axId val="22546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16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Results!$D$382:$M$382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81472"/>
        <c:axId val="225483008"/>
      </c:barChart>
      <c:catAx>
        <c:axId val="22548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83008"/>
        <c:crosses val="autoZero"/>
        <c:auto val="1"/>
        <c:lblAlgn val="ctr"/>
        <c:lblOffset val="100"/>
        <c:noMultiLvlLbl val="0"/>
      </c:catAx>
      <c:valAx>
        <c:axId val="22548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48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Results!$D$386:$M$386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94912"/>
        <c:axId val="225496448"/>
      </c:barChart>
      <c:catAx>
        <c:axId val="22549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96448"/>
        <c:crosses val="autoZero"/>
        <c:auto val="1"/>
        <c:lblAlgn val="ctr"/>
        <c:lblOffset val="100"/>
        <c:noMultiLvlLbl val="0"/>
      </c:catAx>
      <c:valAx>
        <c:axId val="22549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49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Results!$D$388:$M$388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08352"/>
        <c:axId val="230834944"/>
      </c:barChart>
      <c:catAx>
        <c:axId val="22550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30834944"/>
        <c:crosses val="autoZero"/>
        <c:auto val="1"/>
        <c:lblAlgn val="ctr"/>
        <c:lblOffset val="100"/>
        <c:noMultiLvlLbl val="0"/>
      </c:catAx>
      <c:valAx>
        <c:axId val="23083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50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Results!$D$10:$M$10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59424"/>
        <c:axId val="181160960"/>
      </c:barChart>
      <c:catAx>
        <c:axId val="18115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1160960"/>
        <c:crosses val="autoZero"/>
        <c:auto val="1"/>
        <c:lblAlgn val="ctr"/>
        <c:lblOffset val="100"/>
        <c:noMultiLvlLbl val="0"/>
      </c:catAx>
      <c:valAx>
        <c:axId val="18116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15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Results!$D$58:$M$58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76960"/>
        <c:axId val="181182848"/>
      </c:barChart>
      <c:catAx>
        <c:axId val="18117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81182848"/>
        <c:crosses val="autoZero"/>
        <c:auto val="1"/>
        <c:lblAlgn val="ctr"/>
        <c:lblOffset val="100"/>
        <c:noMultiLvlLbl val="0"/>
      </c:catAx>
      <c:valAx>
        <c:axId val="18118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17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Results!$D$62:$M$62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31616"/>
        <c:axId val="181233152"/>
      </c:barChart>
      <c:catAx>
        <c:axId val="18123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81233152"/>
        <c:crosses val="autoZero"/>
        <c:auto val="1"/>
        <c:lblAlgn val="ctr"/>
        <c:lblOffset val="100"/>
        <c:noMultiLvlLbl val="0"/>
      </c:catAx>
      <c:valAx>
        <c:axId val="18123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23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Results!$D$64:$M$64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95328"/>
        <c:axId val="182196864"/>
      </c:barChart>
      <c:catAx>
        <c:axId val="18219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82196864"/>
        <c:crosses val="autoZero"/>
        <c:auto val="1"/>
        <c:lblAlgn val="ctr"/>
        <c:lblOffset val="100"/>
        <c:noMultiLvlLbl val="0"/>
      </c:catAx>
      <c:valAx>
        <c:axId val="18219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19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Results!$D$112:$M$112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21056"/>
        <c:axId val="182226944"/>
      </c:barChart>
      <c:catAx>
        <c:axId val="18222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82226944"/>
        <c:crosses val="autoZero"/>
        <c:auto val="1"/>
        <c:lblAlgn val="ctr"/>
        <c:lblOffset val="100"/>
        <c:noMultiLvlLbl val="0"/>
      </c:catAx>
      <c:valAx>
        <c:axId val="1822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22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Results!$D$116:$M$116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34496"/>
        <c:axId val="182244480"/>
      </c:barChart>
      <c:catAx>
        <c:axId val="18223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82244480"/>
        <c:crosses val="autoZero"/>
        <c:auto val="1"/>
        <c:lblAlgn val="ctr"/>
        <c:lblOffset val="100"/>
        <c:noMultiLvlLbl val="0"/>
      </c:catAx>
      <c:valAx>
        <c:axId val="18224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23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Results!$D$118:$M$118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71776"/>
        <c:axId val="208173312"/>
      </c:barChart>
      <c:catAx>
        <c:axId val="20817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173312"/>
        <c:crosses val="autoZero"/>
        <c:auto val="1"/>
        <c:lblAlgn val="ctr"/>
        <c:lblOffset val="100"/>
        <c:noMultiLvlLbl val="0"/>
      </c:catAx>
      <c:valAx>
        <c:axId val="20817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7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14</xdr:row>
      <xdr:rowOff>333375</xdr:rowOff>
    </xdr:from>
    <xdr:to>
      <xdr:col>10</xdr:col>
      <xdr:colOff>552450</xdr:colOff>
      <xdr:row>15</xdr:row>
      <xdr:rowOff>133350</xdr:rowOff>
    </xdr:to>
    <xdr:sp macro="" textlink="">
      <xdr:nvSpPr>
        <xdr:cNvPr id="2" name="Right Arrow 1"/>
        <xdr:cNvSpPr/>
      </xdr:nvSpPr>
      <xdr:spPr>
        <a:xfrm>
          <a:off x="1676400" y="5715000"/>
          <a:ext cx="52292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485778</xdr:colOff>
      <xdr:row>4</xdr:row>
      <xdr:rowOff>361949</xdr:rowOff>
    </xdr:from>
    <xdr:to>
      <xdr:col>14</xdr:col>
      <xdr:colOff>85725</xdr:colOff>
      <xdr:row>13</xdr:row>
      <xdr:rowOff>333374</xdr:rowOff>
    </xdr:to>
    <xdr:sp macro="" textlink="">
      <xdr:nvSpPr>
        <xdr:cNvPr id="3" name="Right Arrow 2"/>
        <xdr:cNvSpPr/>
      </xdr:nvSpPr>
      <xdr:spPr>
        <a:xfrm rot="16200000">
          <a:off x="6958014" y="3252788"/>
          <a:ext cx="3829050" cy="238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370417</xdr:colOff>
      <xdr:row>7</xdr:row>
      <xdr:rowOff>84666</xdr:rowOff>
    </xdr:from>
    <xdr:to>
      <xdr:col>18</xdr:col>
      <xdr:colOff>42334</xdr:colOff>
      <xdr:row>10</xdr:row>
      <xdr:rowOff>349250</xdr:rowOff>
    </xdr:to>
    <xdr:sp macro="" textlink="">
      <xdr:nvSpPr>
        <xdr:cNvPr id="4" name="TextBox 3"/>
        <xdr:cNvSpPr txBox="1"/>
      </xdr:nvSpPr>
      <xdr:spPr>
        <a:xfrm>
          <a:off x="9874250" y="2487083"/>
          <a:ext cx="1513417" cy="1566334"/>
        </a:xfrm>
        <a:prstGeom prst="downArrowCallou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/>
            <a:t>Scroll</a:t>
          </a:r>
          <a:r>
            <a:rPr lang="en-AU" sz="2000" baseline="0"/>
            <a:t> down for more</a:t>
          </a:r>
          <a:endParaRPr lang="en-AU" sz="2000"/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17</xdr:col>
      <xdr:colOff>285750</xdr:colOff>
      <xdr:row>24</xdr:row>
      <xdr:rowOff>264584</xdr:rowOff>
    </xdr:to>
    <xdr:sp macro="" textlink="">
      <xdr:nvSpPr>
        <xdr:cNvPr id="5" name="TextBox 4"/>
        <xdr:cNvSpPr txBox="1"/>
      </xdr:nvSpPr>
      <xdr:spPr>
        <a:xfrm>
          <a:off x="9503833" y="7768167"/>
          <a:ext cx="1513417" cy="1566334"/>
        </a:xfrm>
        <a:prstGeom prst="downArrowCallou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/>
            <a:t>Scroll</a:t>
          </a:r>
          <a:r>
            <a:rPr lang="en-AU" sz="2000" baseline="0"/>
            <a:t> down for more</a:t>
          </a:r>
          <a:endParaRPr lang="en-AU" sz="2000"/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17</xdr:col>
      <xdr:colOff>285750</xdr:colOff>
      <xdr:row>39</xdr:row>
      <xdr:rowOff>264584</xdr:rowOff>
    </xdr:to>
    <xdr:sp macro="" textlink="">
      <xdr:nvSpPr>
        <xdr:cNvPr id="6" name="TextBox 5"/>
        <xdr:cNvSpPr txBox="1"/>
      </xdr:nvSpPr>
      <xdr:spPr>
        <a:xfrm>
          <a:off x="9503833" y="12848167"/>
          <a:ext cx="1513417" cy="1566334"/>
        </a:xfrm>
        <a:prstGeom prst="downArrowCallou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/>
            <a:t>Scroll</a:t>
          </a:r>
          <a:r>
            <a:rPr lang="en-AU" sz="2000" baseline="0"/>
            <a:t> down for more</a:t>
          </a:r>
          <a:endParaRPr lang="en-AU" sz="2000"/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18</xdr:col>
      <xdr:colOff>285751</xdr:colOff>
      <xdr:row>69</xdr:row>
      <xdr:rowOff>243418</xdr:rowOff>
    </xdr:to>
    <xdr:sp macro="" textlink="">
      <xdr:nvSpPr>
        <xdr:cNvPr id="7" name="TextBox 6"/>
        <xdr:cNvSpPr txBox="1"/>
      </xdr:nvSpPr>
      <xdr:spPr>
        <a:xfrm>
          <a:off x="10117667" y="21611167"/>
          <a:ext cx="1513417" cy="1566334"/>
        </a:xfrm>
        <a:prstGeom prst="round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/>
            <a:t>End</a:t>
          </a:r>
          <a:r>
            <a:rPr lang="en-AU" sz="2000" baseline="0"/>
            <a:t> of materials</a:t>
          </a:r>
          <a:endParaRPr lang="en-A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9525</xdr:rowOff>
    </xdr:from>
    <xdr:to>
      <xdr:col>1</xdr:col>
      <xdr:colOff>866775</xdr:colOff>
      <xdr:row>22</xdr:row>
      <xdr:rowOff>47625</xdr:rowOff>
    </xdr:to>
    <xdr:sp macro="" textlink="">
      <xdr:nvSpPr>
        <xdr:cNvPr id="2" name="Down Arrow 1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41</xdr:row>
      <xdr:rowOff>9525</xdr:rowOff>
    </xdr:from>
    <xdr:to>
      <xdr:col>1</xdr:col>
      <xdr:colOff>866775</xdr:colOff>
      <xdr:row>49</xdr:row>
      <xdr:rowOff>47625</xdr:rowOff>
    </xdr:to>
    <xdr:sp macro="" textlink="">
      <xdr:nvSpPr>
        <xdr:cNvPr id="3" name="Down Arrow 2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68</xdr:row>
      <xdr:rowOff>9525</xdr:rowOff>
    </xdr:from>
    <xdr:to>
      <xdr:col>1</xdr:col>
      <xdr:colOff>866775</xdr:colOff>
      <xdr:row>76</xdr:row>
      <xdr:rowOff>47625</xdr:rowOff>
    </xdr:to>
    <xdr:sp macro="" textlink="">
      <xdr:nvSpPr>
        <xdr:cNvPr id="4" name="Down Arrow 3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95</xdr:row>
      <xdr:rowOff>9525</xdr:rowOff>
    </xdr:from>
    <xdr:to>
      <xdr:col>1</xdr:col>
      <xdr:colOff>866775</xdr:colOff>
      <xdr:row>103</xdr:row>
      <xdr:rowOff>47625</xdr:rowOff>
    </xdr:to>
    <xdr:sp macro="" textlink="">
      <xdr:nvSpPr>
        <xdr:cNvPr id="5" name="Down Arrow 4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122</xdr:row>
      <xdr:rowOff>9525</xdr:rowOff>
    </xdr:from>
    <xdr:to>
      <xdr:col>1</xdr:col>
      <xdr:colOff>866775</xdr:colOff>
      <xdr:row>130</xdr:row>
      <xdr:rowOff>47625</xdr:rowOff>
    </xdr:to>
    <xdr:sp macro="" textlink="">
      <xdr:nvSpPr>
        <xdr:cNvPr id="6" name="Down Arrow 5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149</xdr:row>
      <xdr:rowOff>9525</xdr:rowOff>
    </xdr:from>
    <xdr:to>
      <xdr:col>1</xdr:col>
      <xdr:colOff>866775</xdr:colOff>
      <xdr:row>157</xdr:row>
      <xdr:rowOff>47625</xdr:rowOff>
    </xdr:to>
    <xdr:sp macro="" textlink="">
      <xdr:nvSpPr>
        <xdr:cNvPr id="7" name="Down Arrow 6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176</xdr:row>
      <xdr:rowOff>9525</xdr:rowOff>
    </xdr:from>
    <xdr:to>
      <xdr:col>1</xdr:col>
      <xdr:colOff>866775</xdr:colOff>
      <xdr:row>184</xdr:row>
      <xdr:rowOff>47625</xdr:rowOff>
    </xdr:to>
    <xdr:sp macro="" textlink="">
      <xdr:nvSpPr>
        <xdr:cNvPr id="8" name="Down Arrow 7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203</xdr:row>
      <xdr:rowOff>9525</xdr:rowOff>
    </xdr:from>
    <xdr:to>
      <xdr:col>1</xdr:col>
      <xdr:colOff>866775</xdr:colOff>
      <xdr:row>211</xdr:row>
      <xdr:rowOff>47625</xdr:rowOff>
    </xdr:to>
    <xdr:sp macro="" textlink="">
      <xdr:nvSpPr>
        <xdr:cNvPr id="9" name="Down Arrow 8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41</xdr:row>
      <xdr:rowOff>9525</xdr:rowOff>
    </xdr:from>
    <xdr:to>
      <xdr:col>1</xdr:col>
      <xdr:colOff>866775</xdr:colOff>
      <xdr:row>49</xdr:row>
      <xdr:rowOff>47625</xdr:rowOff>
    </xdr:to>
    <xdr:sp macro="" textlink="">
      <xdr:nvSpPr>
        <xdr:cNvPr id="11" name="Down Arrow 10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68</xdr:row>
      <xdr:rowOff>9525</xdr:rowOff>
    </xdr:from>
    <xdr:to>
      <xdr:col>1</xdr:col>
      <xdr:colOff>866775</xdr:colOff>
      <xdr:row>76</xdr:row>
      <xdr:rowOff>47625</xdr:rowOff>
    </xdr:to>
    <xdr:sp macro="" textlink="">
      <xdr:nvSpPr>
        <xdr:cNvPr id="12" name="Down Arrow 11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95</xdr:row>
      <xdr:rowOff>9525</xdr:rowOff>
    </xdr:from>
    <xdr:to>
      <xdr:col>1</xdr:col>
      <xdr:colOff>866775</xdr:colOff>
      <xdr:row>103</xdr:row>
      <xdr:rowOff>47625</xdr:rowOff>
    </xdr:to>
    <xdr:sp macro="" textlink="">
      <xdr:nvSpPr>
        <xdr:cNvPr id="13" name="Down Arrow 12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122</xdr:row>
      <xdr:rowOff>9525</xdr:rowOff>
    </xdr:from>
    <xdr:to>
      <xdr:col>1</xdr:col>
      <xdr:colOff>866775</xdr:colOff>
      <xdr:row>130</xdr:row>
      <xdr:rowOff>47625</xdr:rowOff>
    </xdr:to>
    <xdr:sp macro="" textlink="">
      <xdr:nvSpPr>
        <xdr:cNvPr id="14" name="Down Arrow 13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149</xdr:row>
      <xdr:rowOff>9525</xdr:rowOff>
    </xdr:from>
    <xdr:to>
      <xdr:col>1</xdr:col>
      <xdr:colOff>866775</xdr:colOff>
      <xdr:row>157</xdr:row>
      <xdr:rowOff>47625</xdr:rowOff>
    </xdr:to>
    <xdr:sp macro="" textlink="">
      <xdr:nvSpPr>
        <xdr:cNvPr id="15" name="Down Arrow 14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176</xdr:row>
      <xdr:rowOff>9525</xdr:rowOff>
    </xdr:from>
    <xdr:to>
      <xdr:col>1</xdr:col>
      <xdr:colOff>866775</xdr:colOff>
      <xdr:row>184</xdr:row>
      <xdr:rowOff>47625</xdr:rowOff>
    </xdr:to>
    <xdr:sp macro="" textlink="">
      <xdr:nvSpPr>
        <xdr:cNvPr id="16" name="Down Arrow 15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203</xdr:row>
      <xdr:rowOff>9525</xdr:rowOff>
    </xdr:from>
    <xdr:to>
      <xdr:col>1</xdr:col>
      <xdr:colOff>866775</xdr:colOff>
      <xdr:row>211</xdr:row>
      <xdr:rowOff>47625</xdr:rowOff>
    </xdr:to>
    <xdr:sp macro="" textlink="">
      <xdr:nvSpPr>
        <xdr:cNvPr id="17" name="Down Arrow 16"/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29</xdr:row>
      <xdr:rowOff>123825</xdr:rowOff>
    </xdr:from>
    <xdr:to>
      <xdr:col>14</xdr:col>
      <xdr:colOff>266700</xdr:colOff>
      <xdr:row>33</xdr:row>
      <xdr:rowOff>95250</xdr:rowOff>
    </xdr:to>
    <xdr:sp macro="" textlink="">
      <xdr:nvSpPr>
        <xdr:cNvPr id="2" name="Down Arrow 1"/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36</xdr:row>
      <xdr:rowOff>171450</xdr:rowOff>
    </xdr:from>
    <xdr:to>
      <xdr:col>15</xdr:col>
      <xdr:colOff>342900</xdr:colOff>
      <xdr:row>51</xdr:row>
      <xdr:rowOff>19050</xdr:rowOff>
    </xdr:to>
    <xdr:grpSp>
      <xdr:nvGrpSpPr>
        <xdr:cNvPr id="7" name="Group 6"/>
        <xdr:cNvGrpSpPr/>
      </xdr:nvGrpSpPr>
      <xdr:grpSpPr>
        <a:xfrm>
          <a:off x="790575" y="10658475"/>
          <a:ext cx="10791825" cy="2705100"/>
          <a:chOff x="1247775" y="9848850"/>
          <a:chExt cx="10791825" cy="2124075"/>
        </a:xfrm>
      </xdr:grpSpPr>
      <xdr:graphicFrame macro="">
        <xdr:nvGraphicFramePr>
          <xdr:cNvPr id="4" name="Chart 3"/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13</xdr:col>
      <xdr:colOff>542925</xdr:colOff>
      <xdr:row>83</xdr:row>
      <xdr:rowOff>123825</xdr:rowOff>
    </xdr:from>
    <xdr:to>
      <xdr:col>14</xdr:col>
      <xdr:colOff>266700</xdr:colOff>
      <xdr:row>87</xdr:row>
      <xdr:rowOff>95250</xdr:rowOff>
    </xdr:to>
    <xdr:sp macro="" textlink="">
      <xdr:nvSpPr>
        <xdr:cNvPr id="8" name="Down Arrow 7"/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219075</xdr:colOff>
      <xdr:row>90</xdr:row>
      <xdr:rowOff>171450</xdr:rowOff>
    </xdr:from>
    <xdr:to>
      <xdr:col>15</xdr:col>
      <xdr:colOff>381000</xdr:colOff>
      <xdr:row>105</xdr:row>
      <xdr:rowOff>19050</xdr:rowOff>
    </xdr:to>
    <xdr:grpSp>
      <xdr:nvGrpSpPr>
        <xdr:cNvPr id="9" name="Group 8"/>
        <xdr:cNvGrpSpPr/>
      </xdr:nvGrpSpPr>
      <xdr:grpSpPr>
        <a:xfrm>
          <a:off x="828675" y="24593550"/>
          <a:ext cx="10791825" cy="2705100"/>
          <a:chOff x="1247775" y="9848850"/>
          <a:chExt cx="10791825" cy="2124075"/>
        </a:xfrm>
      </xdr:grpSpPr>
      <xdr:graphicFrame macro="">
        <xdr:nvGraphicFramePr>
          <xdr:cNvPr id="10" name="Chart 9"/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13</xdr:col>
      <xdr:colOff>542925</xdr:colOff>
      <xdr:row>137</xdr:row>
      <xdr:rowOff>123825</xdr:rowOff>
    </xdr:from>
    <xdr:to>
      <xdr:col>14</xdr:col>
      <xdr:colOff>266700</xdr:colOff>
      <xdr:row>141</xdr:row>
      <xdr:rowOff>95250</xdr:rowOff>
    </xdr:to>
    <xdr:sp macro="" textlink="">
      <xdr:nvSpPr>
        <xdr:cNvPr id="13" name="Down Arrow 12"/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144</xdr:row>
      <xdr:rowOff>171450</xdr:rowOff>
    </xdr:from>
    <xdr:to>
      <xdr:col>15</xdr:col>
      <xdr:colOff>342900</xdr:colOff>
      <xdr:row>159</xdr:row>
      <xdr:rowOff>19050</xdr:rowOff>
    </xdr:to>
    <xdr:grpSp>
      <xdr:nvGrpSpPr>
        <xdr:cNvPr id="14" name="Group 13"/>
        <xdr:cNvGrpSpPr/>
      </xdr:nvGrpSpPr>
      <xdr:grpSpPr>
        <a:xfrm>
          <a:off x="790575" y="38490525"/>
          <a:ext cx="10791825" cy="2705100"/>
          <a:chOff x="1247775" y="9848850"/>
          <a:chExt cx="10791825" cy="2124075"/>
        </a:xfrm>
      </xdr:grpSpPr>
      <xdr:graphicFrame macro="">
        <xdr:nvGraphicFramePr>
          <xdr:cNvPr id="15" name="Chart 14"/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13</xdr:col>
      <xdr:colOff>542925</xdr:colOff>
      <xdr:row>191</xdr:row>
      <xdr:rowOff>123825</xdr:rowOff>
    </xdr:from>
    <xdr:to>
      <xdr:col>14</xdr:col>
      <xdr:colOff>266700</xdr:colOff>
      <xdr:row>195</xdr:row>
      <xdr:rowOff>95250</xdr:rowOff>
    </xdr:to>
    <xdr:sp macro="" textlink="">
      <xdr:nvSpPr>
        <xdr:cNvPr id="18" name="Down Arrow 17"/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198</xdr:row>
      <xdr:rowOff>171450</xdr:rowOff>
    </xdr:from>
    <xdr:to>
      <xdr:col>15</xdr:col>
      <xdr:colOff>342900</xdr:colOff>
      <xdr:row>213</xdr:row>
      <xdr:rowOff>19050</xdr:rowOff>
    </xdr:to>
    <xdr:grpSp>
      <xdr:nvGrpSpPr>
        <xdr:cNvPr id="19" name="Group 18"/>
        <xdr:cNvGrpSpPr/>
      </xdr:nvGrpSpPr>
      <xdr:grpSpPr>
        <a:xfrm>
          <a:off x="790575" y="52368450"/>
          <a:ext cx="10791825" cy="2705100"/>
          <a:chOff x="1247775" y="9848850"/>
          <a:chExt cx="10791825" cy="2124075"/>
        </a:xfrm>
      </xdr:grpSpPr>
      <xdr:graphicFrame macro="">
        <xdr:nvGraphicFramePr>
          <xdr:cNvPr id="20" name="Chart 19"/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13</xdr:col>
      <xdr:colOff>542925</xdr:colOff>
      <xdr:row>245</xdr:row>
      <xdr:rowOff>123825</xdr:rowOff>
    </xdr:from>
    <xdr:to>
      <xdr:col>14</xdr:col>
      <xdr:colOff>266700</xdr:colOff>
      <xdr:row>249</xdr:row>
      <xdr:rowOff>95250</xdr:rowOff>
    </xdr:to>
    <xdr:sp macro="" textlink="">
      <xdr:nvSpPr>
        <xdr:cNvPr id="23" name="Down Arrow 22"/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252</xdr:row>
      <xdr:rowOff>171450</xdr:rowOff>
    </xdr:from>
    <xdr:to>
      <xdr:col>15</xdr:col>
      <xdr:colOff>342900</xdr:colOff>
      <xdr:row>267</xdr:row>
      <xdr:rowOff>19050</xdr:rowOff>
    </xdr:to>
    <xdr:grpSp>
      <xdr:nvGrpSpPr>
        <xdr:cNvPr id="24" name="Group 23"/>
        <xdr:cNvGrpSpPr/>
      </xdr:nvGrpSpPr>
      <xdr:grpSpPr>
        <a:xfrm>
          <a:off x="790575" y="66265425"/>
          <a:ext cx="10791825" cy="2705100"/>
          <a:chOff x="1247775" y="9848850"/>
          <a:chExt cx="10791825" cy="2124075"/>
        </a:xfrm>
      </xdr:grpSpPr>
      <xdr:graphicFrame macro="">
        <xdr:nvGraphicFramePr>
          <xdr:cNvPr id="25" name="Chart 24"/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13</xdr:col>
      <xdr:colOff>542925</xdr:colOff>
      <xdr:row>299</xdr:row>
      <xdr:rowOff>123825</xdr:rowOff>
    </xdr:from>
    <xdr:to>
      <xdr:col>14</xdr:col>
      <xdr:colOff>266700</xdr:colOff>
      <xdr:row>303</xdr:row>
      <xdr:rowOff>95250</xdr:rowOff>
    </xdr:to>
    <xdr:sp macro="" textlink="">
      <xdr:nvSpPr>
        <xdr:cNvPr id="28" name="Down Arrow 27"/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306</xdr:row>
      <xdr:rowOff>171450</xdr:rowOff>
    </xdr:from>
    <xdr:to>
      <xdr:col>15</xdr:col>
      <xdr:colOff>342900</xdr:colOff>
      <xdr:row>321</xdr:row>
      <xdr:rowOff>19050</xdr:rowOff>
    </xdr:to>
    <xdr:grpSp>
      <xdr:nvGrpSpPr>
        <xdr:cNvPr id="29" name="Group 28"/>
        <xdr:cNvGrpSpPr/>
      </xdr:nvGrpSpPr>
      <xdr:grpSpPr>
        <a:xfrm>
          <a:off x="790575" y="80181450"/>
          <a:ext cx="10791825" cy="2705100"/>
          <a:chOff x="1247775" y="9848850"/>
          <a:chExt cx="10791825" cy="2124075"/>
        </a:xfrm>
      </xdr:grpSpPr>
      <xdr:graphicFrame macro="">
        <xdr:nvGraphicFramePr>
          <xdr:cNvPr id="30" name="Chart 29"/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13</xdr:col>
      <xdr:colOff>542925</xdr:colOff>
      <xdr:row>353</xdr:row>
      <xdr:rowOff>123825</xdr:rowOff>
    </xdr:from>
    <xdr:to>
      <xdr:col>14</xdr:col>
      <xdr:colOff>266700</xdr:colOff>
      <xdr:row>357</xdr:row>
      <xdr:rowOff>95250</xdr:rowOff>
    </xdr:to>
    <xdr:sp macro="" textlink="">
      <xdr:nvSpPr>
        <xdr:cNvPr id="33" name="Down Arrow 32"/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360</xdr:row>
      <xdr:rowOff>171450</xdr:rowOff>
    </xdr:from>
    <xdr:to>
      <xdr:col>15</xdr:col>
      <xdr:colOff>342900</xdr:colOff>
      <xdr:row>375</xdr:row>
      <xdr:rowOff>19050</xdr:rowOff>
    </xdr:to>
    <xdr:grpSp>
      <xdr:nvGrpSpPr>
        <xdr:cNvPr id="34" name="Group 33"/>
        <xdr:cNvGrpSpPr/>
      </xdr:nvGrpSpPr>
      <xdr:grpSpPr>
        <a:xfrm>
          <a:off x="790575" y="94097475"/>
          <a:ext cx="10791825" cy="2705100"/>
          <a:chOff x="1247775" y="9848850"/>
          <a:chExt cx="10791825" cy="2124075"/>
        </a:xfrm>
      </xdr:grpSpPr>
      <xdr:graphicFrame macro="">
        <xdr:nvGraphicFramePr>
          <xdr:cNvPr id="35" name="Chart 34"/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37" name="Chart 36"/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</xdr:grpSp>
    <xdr:clientData/>
  </xdr:twoCellAnchor>
  <xdr:twoCellAnchor>
    <xdr:from>
      <xdr:col>13</xdr:col>
      <xdr:colOff>542925</xdr:colOff>
      <xdr:row>407</xdr:row>
      <xdr:rowOff>123825</xdr:rowOff>
    </xdr:from>
    <xdr:to>
      <xdr:col>14</xdr:col>
      <xdr:colOff>266700</xdr:colOff>
      <xdr:row>411</xdr:row>
      <xdr:rowOff>95250</xdr:rowOff>
    </xdr:to>
    <xdr:sp macro="" textlink="">
      <xdr:nvSpPr>
        <xdr:cNvPr id="38" name="Down Arrow 37"/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414</xdr:row>
      <xdr:rowOff>171450</xdr:rowOff>
    </xdr:from>
    <xdr:to>
      <xdr:col>15</xdr:col>
      <xdr:colOff>342900</xdr:colOff>
      <xdr:row>429</xdr:row>
      <xdr:rowOff>19050</xdr:rowOff>
    </xdr:to>
    <xdr:grpSp>
      <xdr:nvGrpSpPr>
        <xdr:cNvPr id="39" name="Group 38"/>
        <xdr:cNvGrpSpPr/>
      </xdr:nvGrpSpPr>
      <xdr:grpSpPr>
        <a:xfrm>
          <a:off x="790575" y="108032550"/>
          <a:ext cx="10791825" cy="2705100"/>
          <a:chOff x="1247775" y="9848850"/>
          <a:chExt cx="10791825" cy="2124075"/>
        </a:xfrm>
      </xdr:grpSpPr>
      <xdr:graphicFrame macro="">
        <xdr:nvGraphicFramePr>
          <xdr:cNvPr id="40" name="Chart 39"/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41" name="Chart 40"/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42" name="Chart 41"/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reatideasforteachingmarketing.com/" TargetMode="External"/><Relationship Id="rId1" Type="http://schemas.openxmlformats.org/officeDocument/2006/relationships/hyperlink" Target="mailto:geoff@marketingstudyguid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tabSelected="1" zoomScale="90" zoomScaleNormal="90" workbookViewId="0">
      <selection activeCell="B2" sqref="B2:S3"/>
    </sheetView>
  </sheetViews>
  <sheetFormatPr defaultRowHeight="15" x14ac:dyDescent="0.25"/>
  <cols>
    <col min="1" max="21" width="9.140625" style="84"/>
    <col min="22" max="23" width="9.140625" style="140"/>
    <col min="24" max="16384" width="9.140625" style="84"/>
  </cols>
  <sheetData>
    <row r="1" spans="2:19" ht="15.75" thickBot="1" x14ac:dyDescent="0.3"/>
    <row r="2" spans="2:19" x14ac:dyDescent="0.25">
      <c r="B2" s="286" t="s">
        <v>99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8"/>
    </row>
    <row r="3" spans="2:19" ht="15.75" thickBot="1" x14ac:dyDescent="0.3">
      <c r="B3" s="28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1"/>
    </row>
    <row r="4" spans="2:19" ht="16.5" customHeight="1" x14ac:dyDescent="0.25"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90"/>
    </row>
    <row r="5" spans="2:19" ht="23.25" x14ac:dyDescent="0.35">
      <c r="B5" s="283" t="s">
        <v>100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5"/>
    </row>
    <row r="6" spans="2:19" ht="23.25" x14ac:dyDescent="0.35">
      <c r="B6" s="292" t="s">
        <v>101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4"/>
    </row>
    <row r="7" spans="2:19" ht="23.25" x14ac:dyDescent="0.35"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3"/>
    </row>
    <row r="8" spans="2:19" ht="24" thickBot="1" x14ac:dyDescent="0.4">
      <c r="B8" s="297" t="s">
        <v>129</v>
      </c>
      <c r="C8" s="298"/>
      <c r="D8" s="298"/>
      <c r="E8" s="298"/>
      <c r="F8" s="298"/>
      <c r="G8" s="298"/>
      <c r="H8" s="298"/>
      <c r="I8" s="298"/>
      <c r="J8" s="298"/>
      <c r="K8" s="298"/>
      <c r="L8" s="295" t="s">
        <v>102</v>
      </c>
      <c r="M8" s="295"/>
      <c r="N8" s="295"/>
      <c r="O8" s="295"/>
      <c r="P8" s="295"/>
      <c r="Q8" s="295"/>
      <c r="R8" s="295"/>
      <c r="S8" s="296"/>
    </row>
    <row r="9" spans="2:19" ht="23.25" x14ac:dyDescent="0.35"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6"/>
    </row>
    <row r="10" spans="2:19" ht="23.25" x14ac:dyDescent="0.35">
      <c r="B10" s="283" t="s">
        <v>103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5"/>
    </row>
    <row r="11" spans="2:19" ht="23.25" x14ac:dyDescent="0.35">
      <c r="B11" s="302" t="s">
        <v>104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4"/>
    </row>
    <row r="12" spans="2:19" ht="24" thickBot="1" x14ac:dyDescent="0.4">
      <c r="B12" s="299" t="s">
        <v>109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1"/>
    </row>
    <row r="13" spans="2:19" ht="23.25" x14ac:dyDescent="0.35"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6"/>
    </row>
    <row r="14" spans="2:19" ht="23.25" x14ac:dyDescent="0.35">
      <c r="B14" s="283" t="s">
        <v>105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5"/>
    </row>
    <row r="15" spans="2:19" ht="23.25" x14ac:dyDescent="0.35">
      <c r="B15" s="302" t="s">
        <v>106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4"/>
    </row>
    <row r="16" spans="2:19" ht="23.25" x14ac:dyDescent="0.35">
      <c r="B16" s="302" t="s">
        <v>107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4"/>
    </row>
    <row r="17" spans="2:23" ht="23.25" x14ac:dyDescent="0.35">
      <c r="B17" s="302" t="s">
        <v>108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4"/>
    </row>
    <row r="18" spans="2:23" ht="24" thickBot="1" x14ac:dyDescent="0.4">
      <c r="B18" s="299" t="s">
        <v>110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1"/>
    </row>
    <row r="19" spans="2:23" s="197" customFormat="1" x14ac:dyDescent="0.25">
      <c r="B19" s="396" t="s">
        <v>154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8"/>
      <c r="V19" s="139"/>
      <c r="W19" s="139"/>
    </row>
    <row r="20" spans="2:23" s="197" customFormat="1" ht="15.75" thickBot="1" x14ac:dyDescent="0.3">
      <c r="B20" s="399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1"/>
      <c r="V20" s="139"/>
      <c r="W20" s="139"/>
    </row>
    <row r="21" spans="2:23" s="197" customFormat="1" x14ac:dyDescent="0.25">
      <c r="V21" s="139"/>
      <c r="W21" s="139"/>
    </row>
    <row r="22" spans="2:23" s="139" customFormat="1" x14ac:dyDescent="0.25"/>
    <row r="23" spans="2:23" s="140" customFormat="1" x14ac:dyDescent="0.25"/>
    <row r="24" spans="2:23" s="140" customFormat="1" x14ac:dyDescent="0.25"/>
    <row r="25" spans="2:23" s="140" customFormat="1" x14ac:dyDescent="0.25"/>
    <row r="26" spans="2:23" s="140" customFormat="1" x14ac:dyDescent="0.25"/>
    <row r="27" spans="2:23" s="140" customFormat="1" x14ac:dyDescent="0.25"/>
    <row r="28" spans="2:23" s="140" customFormat="1" x14ac:dyDescent="0.25"/>
    <row r="29" spans="2:23" s="140" customFormat="1" x14ac:dyDescent="0.25"/>
    <row r="30" spans="2:23" s="140" customFormat="1" x14ac:dyDescent="0.25"/>
    <row r="31" spans="2:23" s="140" customFormat="1" x14ac:dyDescent="0.25"/>
    <row r="32" spans="2:23" s="140" customFormat="1" x14ac:dyDescent="0.25"/>
    <row r="33" s="140" customFormat="1" x14ac:dyDescent="0.25"/>
  </sheetData>
  <sheetProtection password="84AD" sheet="1" objects="1" scenarios="1"/>
  <mergeCells count="14">
    <mergeCell ref="B19:S20"/>
    <mergeCell ref="B18:S18"/>
    <mergeCell ref="B11:S11"/>
    <mergeCell ref="B12:S12"/>
    <mergeCell ref="B14:S14"/>
    <mergeCell ref="B15:S15"/>
    <mergeCell ref="B16:S16"/>
    <mergeCell ref="B17:S17"/>
    <mergeCell ref="B10:S10"/>
    <mergeCell ref="B2:S3"/>
    <mergeCell ref="B5:S5"/>
    <mergeCell ref="B6:S6"/>
    <mergeCell ref="L8:S8"/>
    <mergeCell ref="B8:K8"/>
  </mergeCells>
  <hyperlinks>
    <hyperlink ref="L8" r:id="rId1"/>
    <hyperlink ref="B6:S6" r:id="rId2" display="Great Ideas for Teaching Market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5"/>
  <sheetViews>
    <sheetView zoomScale="90" zoomScaleNormal="90" workbookViewId="0">
      <selection activeCell="B2" sqref="B2:L3"/>
    </sheetView>
  </sheetViews>
  <sheetFormatPr defaultRowHeight="15" x14ac:dyDescent="0.25"/>
  <cols>
    <col min="2" max="15" width="9.5703125" customWidth="1"/>
    <col min="20" max="22" width="9.140625" style="140"/>
  </cols>
  <sheetData>
    <row r="1" spans="2:14" ht="15.75" thickBot="1" x14ac:dyDescent="0.3"/>
    <row r="2" spans="2:14" ht="21" customHeight="1" x14ac:dyDescent="0.25">
      <c r="B2" s="305" t="s">
        <v>27</v>
      </c>
      <c r="C2" s="306"/>
      <c r="D2" s="306"/>
      <c r="E2" s="306"/>
      <c r="F2" s="306"/>
      <c r="G2" s="306"/>
      <c r="H2" s="306"/>
      <c r="I2" s="306"/>
      <c r="J2" s="306"/>
      <c r="K2" s="306"/>
      <c r="L2" s="307"/>
    </row>
    <row r="3" spans="2:14" ht="15.75" customHeight="1" thickBot="1" x14ac:dyDescent="0.3"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10"/>
    </row>
    <row r="4" spans="2:14" ht="33.75" customHeight="1" thickBot="1" x14ac:dyDescent="0.3">
      <c r="B4" s="31" t="s">
        <v>11</v>
      </c>
      <c r="C4" s="28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5">
        <v>10</v>
      </c>
    </row>
    <row r="5" spans="2:14" ht="33.75" customHeight="1" x14ac:dyDescent="0.25">
      <c r="B5" s="29" t="s">
        <v>0</v>
      </c>
      <c r="C5" s="7">
        <v>50</v>
      </c>
      <c r="D5" s="8">
        <v>50</v>
      </c>
      <c r="E5" s="8">
        <v>100</v>
      </c>
      <c r="F5" s="8">
        <v>50</v>
      </c>
      <c r="G5" s="8">
        <v>100</v>
      </c>
      <c r="H5" s="8">
        <v>150</v>
      </c>
      <c r="I5" s="22">
        <v>300</v>
      </c>
      <c r="J5" s="7">
        <v>600</v>
      </c>
      <c r="K5" s="8">
        <v>1000</v>
      </c>
      <c r="L5" s="76">
        <v>1500</v>
      </c>
      <c r="M5" s="212" t="s">
        <v>117</v>
      </c>
      <c r="N5" s="213"/>
    </row>
    <row r="6" spans="2:14" ht="33.75" customHeight="1" thickBot="1" x14ac:dyDescent="0.3">
      <c r="B6" s="23" t="s">
        <v>1</v>
      </c>
      <c r="C6" s="10">
        <v>50</v>
      </c>
      <c r="D6" s="5">
        <v>100</v>
      </c>
      <c r="E6" s="5">
        <v>200</v>
      </c>
      <c r="F6" s="5">
        <v>100</v>
      </c>
      <c r="G6" s="2">
        <v>50</v>
      </c>
      <c r="H6" s="2">
        <v>100</v>
      </c>
      <c r="I6" s="3">
        <v>150</v>
      </c>
      <c r="J6" s="10">
        <v>300</v>
      </c>
      <c r="K6" s="2">
        <v>600</v>
      </c>
      <c r="L6" s="11">
        <v>1000</v>
      </c>
      <c r="M6" s="214"/>
      <c r="N6" s="215"/>
    </row>
    <row r="7" spans="2:14" ht="33.75" customHeight="1" thickBot="1" x14ac:dyDescent="0.3">
      <c r="B7" s="23" t="s">
        <v>2</v>
      </c>
      <c r="C7" s="23">
        <v>100</v>
      </c>
      <c r="D7" s="7">
        <v>200</v>
      </c>
      <c r="E7" s="8">
        <v>400</v>
      </c>
      <c r="F7" s="9">
        <v>200</v>
      </c>
      <c r="G7" s="4">
        <v>100</v>
      </c>
      <c r="H7" s="2">
        <v>50</v>
      </c>
      <c r="I7" s="3">
        <v>100</v>
      </c>
      <c r="J7" s="12">
        <v>150</v>
      </c>
      <c r="K7" s="13">
        <v>300</v>
      </c>
      <c r="L7" s="14">
        <v>600</v>
      </c>
      <c r="M7" s="214"/>
      <c r="N7" s="215"/>
    </row>
    <row r="8" spans="2:14" ht="33.75" customHeight="1" x14ac:dyDescent="0.25">
      <c r="B8" s="23" t="s">
        <v>3</v>
      </c>
      <c r="C8" s="23">
        <v>200</v>
      </c>
      <c r="D8" s="10">
        <v>400</v>
      </c>
      <c r="E8" s="27">
        <v>800</v>
      </c>
      <c r="F8" s="11">
        <v>400</v>
      </c>
      <c r="G8" s="4">
        <v>200</v>
      </c>
      <c r="H8" s="2">
        <v>100</v>
      </c>
      <c r="I8" s="2">
        <v>50</v>
      </c>
      <c r="J8" s="6">
        <v>100</v>
      </c>
      <c r="K8" s="6">
        <v>150</v>
      </c>
      <c r="L8" s="16">
        <v>300</v>
      </c>
      <c r="M8" s="214"/>
      <c r="N8" s="215"/>
    </row>
    <row r="9" spans="2:14" ht="33.75" customHeight="1" thickBot="1" x14ac:dyDescent="0.3">
      <c r="B9" s="23" t="s">
        <v>4</v>
      </c>
      <c r="C9" s="23">
        <v>100</v>
      </c>
      <c r="D9" s="12">
        <v>200</v>
      </c>
      <c r="E9" s="13">
        <v>400</v>
      </c>
      <c r="F9" s="14">
        <v>200</v>
      </c>
      <c r="G9" s="4">
        <v>100</v>
      </c>
      <c r="H9" s="2">
        <v>50</v>
      </c>
      <c r="I9" s="2">
        <v>100</v>
      </c>
      <c r="J9" s="2">
        <v>50</v>
      </c>
      <c r="K9" s="2">
        <v>100</v>
      </c>
      <c r="L9" s="11">
        <v>150</v>
      </c>
      <c r="M9" s="214" t="s">
        <v>118</v>
      </c>
      <c r="N9" s="215"/>
    </row>
    <row r="10" spans="2:14" ht="33.75" customHeight="1" thickBot="1" x14ac:dyDescent="0.3">
      <c r="B10" s="23" t="s">
        <v>5</v>
      </c>
      <c r="C10" s="10">
        <v>100</v>
      </c>
      <c r="D10" s="154">
        <v>150</v>
      </c>
      <c r="E10" s="154">
        <v>300</v>
      </c>
      <c r="F10" s="154">
        <v>150</v>
      </c>
      <c r="G10" s="145">
        <v>100</v>
      </c>
      <c r="H10" s="2">
        <v>50</v>
      </c>
      <c r="I10" s="2">
        <v>50</v>
      </c>
      <c r="J10" s="2">
        <v>100</v>
      </c>
      <c r="K10" s="2">
        <v>50</v>
      </c>
      <c r="L10" s="11">
        <v>100</v>
      </c>
      <c r="M10" s="214"/>
      <c r="N10" s="215"/>
    </row>
    <row r="11" spans="2:14" ht="33.75" customHeight="1" thickBot="1" x14ac:dyDescent="0.3">
      <c r="B11" s="23" t="s">
        <v>6</v>
      </c>
      <c r="C11" s="23">
        <v>150</v>
      </c>
      <c r="D11" s="7">
        <v>300</v>
      </c>
      <c r="E11" s="8">
        <v>600</v>
      </c>
      <c r="F11" s="9">
        <v>300</v>
      </c>
      <c r="G11" s="4">
        <v>150</v>
      </c>
      <c r="H11" s="2">
        <v>50</v>
      </c>
      <c r="I11" s="5">
        <v>100</v>
      </c>
      <c r="J11" s="5">
        <v>200</v>
      </c>
      <c r="K11" s="5">
        <v>100</v>
      </c>
      <c r="L11" s="11">
        <v>50</v>
      </c>
      <c r="M11" s="214"/>
      <c r="N11" s="215"/>
    </row>
    <row r="12" spans="2:14" ht="33.75" customHeight="1" x14ac:dyDescent="0.25">
      <c r="B12" s="23" t="s">
        <v>7</v>
      </c>
      <c r="C12" s="23">
        <v>300</v>
      </c>
      <c r="D12" s="10">
        <v>600</v>
      </c>
      <c r="E12" s="144">
        <v>1000</v>
      </c>
      <c r="F12" s="11">
        <v>600</v>
      </c>
      <c r="G12" s="4">
        <v>300</v>
      </c>
      <c r="H12" s="3">
        <v>100</v>
      </c>
      <c r="I12" s="7">
        <v>200</v>
      </c>
      <c r="J12" s="8">
        <v>400</v>
      </c>
      <c r="K12" s="9">
        <v>200</v>
      </c>
      <c r="L12" s="17">
        <v>100</v>
      </c>
      <c r="M12" s="214"/>
      <c r="N12" s="215"/>
    </row>
    <row r="13" spans="2:14" ht="33.75" customHeight="1" thickBot="1" x14ac:dyDescent="0.3">
      <c r="B13" s="23" t="s">
        <v>8</v>
      </c>
      <c r="C13" s="157">
        <v>150</v>
      </c>
      <c r="D13" s="12">
        <v>300</v>
      </c>
      <c r="E13" s="13">
        <v>600</v>
      </c>
      <c r="F13" s="14">
        <v>300</v>
      </c>
      <c r="G13" s="4">
        <v>150</v>
      </c>
      <c r="H13" s="3">
        <v>200</v>
      </c>
      <c r="I13" s="10">
        <v>400</v>
      </c>
      <c r="J13" s="27">
        <v>800</v>
      </c>
      <c r="K13" s="11">
        <v>400</v>
      </c>
      <c r="L13" s="17">
        <v>200</v>
      </c>
      <c r="M13" s="214"/>
      <c r="N13" s="215"/>
    </row>
    <row r="14" spans="2:14" ht="33.75" customHeight="1" thickBot="1" x14ac:dyDescent="0.3">
      <c r="B14" s="26" t="s">
        <v>9</v>
      </c>
      <c r="C14" s="158" t="s">
        <v>10</v>
      </c>
      <c r="D14" s="156">
        <v>150</v>
      </c>
      <c r="E14" s="155">
        <v>300</v>
      </c>
      <c r="F14" s="155">
        <v>150</v>
      </c>
      <c r="G14" s="13">
        <v>50</v>
      </c>
      <c r="H14" s="19">
        <v>100</v>
      </c>
      <c r="I14" s="12">
        <v>200</v>
      </c>
      <c r="J14" s="13">
        <v>400</v>
      </c>
      <c r="K14" s="14">
        <v>200</v>
      </c>
      <c r="L14" s="20">
        <v>100</v>
      </c>
      <c r="M14" s="216" t="s">
        <v>116</v>
      </c>
      <c r="N14" s="217"/>
    </row>
    <row r="15" spans="2:14" ht="33.75" customHeight="1" thickBot="1" x14ac:dyDescent="0.3">
      <c r="B15" s="32"/>
      <c r="C15" s="209" t="s">
        <v>113</v>
      </c>
      <c r="D15" s="210"/>
      <c r="E15" s="210"/>
      <c r="F15" s="210"/>
      <c r="G15" s="210" t="s">
        <v>114</v>
      </c>
      <c r="H15" s="210"/>
      <c r="I15" s="210"/>
      <c r="J15" s="210"/>
      <c r="K15" s="210"/>
      <c r="L15" s="211" t="s">
        <v>115</v>
      </c>
    </row>
    <row r="16" spans="2:14" ht="33.75" customHeight="1" x14ac:dyDescent="0.25">
      <c r="B16" s="32"/>
      <c r="C16" s="38"/>
      <c r="D16" s="32"/>
      <c r="E16" s="32"/>
      <c r="F16" s="32"/>
      <c r="G16" s="32"/>
      <c r="H16" s="32"/>
      <c r="I16" s="32"/>
      <c r="J16" s="32"/>
      <c r="K16" s="32"/>
      <c r="L16" s="32"/>
    </row>
    <row r="17" spans="2:12" ht="15.75" thickBot="1" x14ac:dyDescent="0.3"/>
    <row r="18" spans="2:12" x14ac:dyDescent="0.25">
      <c r="B18" s="305" t="s">
        <v>80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/>
    </row>
    <row r="19" spans="2:12" ht="15.75" thickBot="1" x14ac:dyDescent="0.3">
      <c r="B19" s="308"/>
      <c r="C19" s="309"/>
      <c r="D19" s="309"/>
      <c r="E19" s="309"/>
      <c r="F19" s="309"/>
      <c r="G19" s="309"/>
      <c r="H19" s="309"/>
      <c r="I19" s="309"/>
      <c r="J19" s="309"/>
      <c r="K19" s="309"/>
      <c r="L19" s="310"/>
    </row>
    <row r="20" spans="2:12" ht="33.75" customHeight="1" thickBot="1" x14ac:dyDescent="0.3">
      <c r="B20" s="31" t="s">
        <v>11</v>
      </c>
      <c r="C20" s="28">
        <v>1</v>
      </c>
      <c r="D20" s="24">
        <v>2</v>
      </c>
      <c r="E20" s="24">
        <v>3</v>
      </c>
      <c r="F20" s="24">
        <v>4</v>
      </c>
      <c r="G20" s="24">
        <v>5</v>
      </c>
      <c r="H20" s="24">
        <v>6</v>
      </c>
      <c r="I20" s="24">
        <v>7</v>
      </c>
      <c r="J20" s="24">
        <v>8</v>
      </c>
      <c r="K20" s="24">
        <v>9</v>
      </c>
      <c r="L20" s="25">
        <v>10</v>
      </c>
    </row>
    <row r="21" spans="2:12" ht="33.75" customHeight="1" x14ac:dyDescent="0.25">
      <c r="B21" s="29" t="s">
        <v>0</v>
      </c>
      <c r="C21" s="146">
        <v>1800</v>
      </c>
      <c r="D21" s="147">
        <v>2000</v>
      </c>
      <c r="E21" s="147">
        <v>2200</v>
      </c>
      <c r="F21" s="147">
        <v>2400</v>
      </c>
      <c r="G21" s="147">
        <v>2600</v>
      </c>
      <c r="H21" s="147">
        <v>2800</v>
      </c>
      <c r="I21" s="147">
        <v>3000</v>
      </c>
      <c r="J21" s="147">
        <v>3200</v>
      </c>
      <c r="K21" s="147">
        <v>3400</v>
      </c>
      <c r="L21" s="148">
        <v>3600</v>
      </c>
    </row>
    <row r="22" spans="2:12" ht="33.75" customHeight="1" x14ac:dyDescent="0.25">
      <c r="B22" s="23" t="s">
        <v>1</v>
      </c>
      <c r="C22" s="149">
        <v>1600</v>
      </c>
      <c r="D22" s="150">
        <v>1800</v>
      </c>
      <c r="E22" s="150">
        <v>2000</v>
      </c>
      <c r="F22" s="150">
        <v>2200</v>
      </c>
      <c r="G22" s="150">
        <v>2400</v>
      </c>
      <c r="H22" s="150">
        <v>2600</v>
      </c>
      <c r="I22" s="150">
        <v>2800</v>
      </c>
      <c r="J22" s="150">
        <v>3000</v>
      </c>
      <c r="K22" s="150">
        <v>3200</v>
      </c>
      <c r="L22" s="151">
        <v>3400</v>
      </c>
    </row>
    <row r="23" spans="2:12" ht="33.75" customHeight="1" x14ac:dyDescent="0.25">
      <c r="B23" s="23" t="s">
        <v>2</v>
      </c>
      <c r="C23" s="149">
        <v>1400</v>
      </c>
      <c r="D23" s="150">
        <v>1600</v>
      </c>
      <c r="E23" s="150">
        <v>1800</v>
      </c>
      <c r="F23" s="150">
        <v>2000</v>
      </c>
      <c r="G23" s="150">
        <v>2200</v>
      </c>
      <c r="H23" s="150">
        <v>2400</v>
      </c>
      <c r="I23" s="150">
        <v>2600</v>
      </c>
      <c r="J23" s="150">
        <v>2800</v>
      </c>
      <c r="K23" s="150">
        <v>3000</v>
      </c>
      <c r="L23" s="151">
        <v>3200</v>
      </c>
    </row>
    <row r="24" spans="2:12" ht="33.75" customHeight="1" x14ac:dyDescent="0.25">
      <c r="B24" s="23" t="s">
        <v>3</v>
      </c>
      <c r="C24" s="149">
        <v>1200</v>
      </c>
      <c r="D24" s="150">
        <v>1400</v>
      </c>
      <c r="E24" s="150">
        <v>1600</v>
      </c>
      <c r="F24" s="150">
        <v>1800</v>
      </c>
      <c r="G24" s="150">
        <v>2000</v>
      </c>
      <c r="H24" s="150">
        <v>2200</v>
      </c>
      <c r="I24" s="150">
        <v>2400</v>
      </c>
      <c r="J24" s="150">
        <v>2600</v>
      </c>
      <c r="K24" s="150">
        <v>2800</v>
      </c>
      <c r="L24" s="151">
        <v>3000</v>
      </c>
    </row>
    <row r="25" spans="2:12" ht="33.75" customHeight="1" x14ac:dyDescent="0.25">
      <c r="B25" s="23" t="s">
        <v>4</v>
      </c>
      <c r="C25" s="149">
        <v>1000</v>
      </c>
      <c r="D25" s="150">
        <v>1200</v>
      </c>
      <c r="E25" s="150">
        <v>1400</v>
      </c>
      <c r="F25" s="150">
        <v>1600</v>
      </c>
      <c r="G25" s="150">
        <v>1800</v>
      </c>
      <c r="H25" s="150">
        <v>2000</v>
      </c>
      <c r="I25" s="150">
        <v>2200</v>
      </c>
      <c r="J25" s="150">
        <v>2400</v>
      </c>
      <c r="K25" s="150">
        <v>2600</v>
      </c>
      <c r="L25" s="151">
        <v>2800</v>
      </c>
    </row>
    <row r="26" spans="2:12" ht="33.75" customHeight="1" x14ac:dyDescent="0.25">
      <c r="B26" s="23" t="s">
        <v>5</v>
      </c>
      <c r="C26" s="149">
        <v>800</v>
      </c>
      <c r="D26" s="150">
        <v>1000</v>
      </c>
      <c r="E26" s="150">
        <v>1200</v>
      </c>
      <c r="F26" s="150">
        <v>1400</v>
      </c>
      <c r="G26" s="150">
        <v>1600</v>
      </c>
      <c r="H26" s="150">
        <v>1800</v>
      </c>
      <c r="I26" s="150">
        <v>2000</v>
      </c>
      <c r="J26" s="150">
        <v>2200</v>
      </c>
      <c r="K26" s="150">
        <v>2400</v>
      </c>
      <c r="L26" s="151">
        <v>2600</v>
      </c>
    </row>
    <row r="27" spans="2:12" ht="33.75" customHeight="1" x14ac:dyDescent="0.25">
      <c r="B27" s="23" t="s">
        <v>6</v>
      </c>
      <c r="C27" s="149">
        <v>600</v>
      </c>
      <c r="D27" s="150">
        <v>800</v>
      </c>
      <c r="E27" s="150">
        <v>1000</v>
      </c>
      <c r="F27" s="150">
        <v>1200</v>
      </c>
      <c r="G27" s="150">
        <v>1400</v>
      </c>
      <c r="H27" s="150">
        <v>1600</v>
      </c>
      <c r="I27" s="150">
        <v>1800</v>
      </c>
      <c r="J27" s="150">
        <v>2000</v>
      </c>
      <c r="K27" s="150">
        <v>2200</v>
      </c>
      <c r="L27" s="151">
        <v>2400</v>
      </c>
    </row>
    <row r="28" spans="2:12" ht="33.75" customHeight="1" x14ac:dyDescent="0.25">
      <c r="B28" s="23" t="s">
        <v>7</v>
      </c>
      <c r="C28" s="149">
        <v>400</v>
      </c>
      <c r="D28" s="150">
        <v>600</v>
      </c>
      <c r="E28" s="150">
        <v>800</v>
      </c>
      <c r="F28" s="150">
        <v>1000</v>
      </c>
      <c r="G28" s="150">
        <v>1200</v>
      </c>
      <c r="H28" s="150">
        <v>1400</v>
      </c>
      <c r="I28" s="150">
        <v>1600</v>
      </c>
      <c r="J28" s="150">
        <v>1800</v>
      </c>
      <c r="K28" s="150">
        <v>2000</v>
      </c>
      <c r="L28" s="151">
        <v>2200</v>
      </c>
    </row>
    <row r="29" spans="2:12" ht="33.75" customHeight="1" x14ac:dyDescent="0.25">
      <c r="B29" s="23" t="s">
        <v>8</v>
      </c>
      <c r="C29" s="149">
        <v>200</v>
      </c>
      <c r="D29" s="150">
        <v>400</v>
      </c>
      <c r="E29" s="150">
        <v>600</v>
      </c>
      <c r="F29" s="150">
        <v>800</v>
      </c>
      <c r="G29" s="150">
        <v>1000</v>
      </c>
      <c r="H29" s="150">
        <v>1200</v>
      </c>
      <c r="I29" s="150">
        <v>1400</v>
      </c>
      <c r="J29" s="150">
        <v>1600</v>
      </c>
      <c r="K29" s="150">
        <v>1800</v>
      </c>
      <c r="L29" s="151">
        <v>2000</v>
      </c>
    </row>
    <row r="30" spans="2:12" ht="33.75" customHeight="1" thickBot="1" x14ac:dyDescent="0.3">
      <c r="B30" s="26" t="s">
        <v>9</v>
      </c>
      <c r="C30" s="168" t="s">
        <v>10</v>
      </c>
      <c r="D30" s="152">
        <v>200</v>
      </c>
      <c r="E30" s="152">
        <v>400</v>
      </c>
      <c r="F30" s="152">
        <v>600</v>
      </c>
      <c r="G30" s="152">
        <v>800</v>
      </c>
      <c r="H30" s="152">
        <v>1000</v>
      </c>
      <c r="I30" s="152">
        <v>1200</v>
      </c>
      <c r="J30" s="152">
        <v>1400</v>
      </c>
      <c r="K30" s="152">
        <v>1600</v>
      </c>
      <c r="L30" s="153">
        <v>1800</v>
      </c>
    </row>
    <row r="33" spans="2:12" ht="15.75" thickBot="1" x14ac:dyDescent="0.3"/>
    <row r="34" spans="2:12" x14ac:dyDescent="0.25">
      <c r="B34" s="305" t="s">
        <v>125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7"/>
    </row>
    <row r="35" spans="2:12" ht="15.75" thickBot="1" x14ac:dyDescent="0.3">
      <c r="B35" s="308"/>
      <c r="C35" s="309"/>
      <c r="D35" s="309"/>
      <c r="E35" s="309"/>
      <c r="F35" s="309"/>
      <c r="G35" s="309"/>
      <c r="H35" s="309"/>
      <c r="I35" s="309"/>
      <c r="J35" s="309"/>
      <c r="K35" s="309"/>
      <c r="L35" s="310"/>
    </row>
    <row r="36" spans="2:12" ht="15.75" thickBot="1" x14ac:dyDescent="0.3">
      <c r="B36" s="31" t="s">
        <v>11</v>
      </c>
      <c r="C36" s="28">
        <v>1</v>
      </c>
      <c r="D36" s="24">
        <v>2</v>
      </c>
      <c r="E36" s="24">
        <v>3</v>
      </c>
      <c r="F36" s="24">
        <v>4</v>
      </c>
      <c r="G36" s="24">
        <v>5</v>
      </c>
      <c r="H36" s="24">
        <v>6</v>
      </c>
      <c r="I36" s="24">
        <v>7</v>
      </c>
      <c r="J36" s="24">
        <v>8</v>
      </c>
      <c r="K36" s="24">
        <v>9</v>
      </c>
      <c r="L36" s="25">
        <v>10</v>
      </c>
    </row>
    <row r="37" spans="2:12" ht="33.75" customHeight="1" x14ac:dyDescent="0.25">
      <c r="B37" s="29" t="s">
        <v>0</v>
      </c>
      <c r="C37" s="146">
        <v>1800</v>
      </c>
      <c r="D37" s="147">
        <v>1600</v>
      </c>
      <c r="E37" s="147">
        <v>1400</v>
      </c>
      <c r="F37" s="147">
        <v>1200</v>
      </c>
      <c r="G37" s="147">
        <v>1000</v>
      </c>
      <c r="H37" s="147">
        <v>800</v>
      </c>
      <c r="I37" s="147">
        <v>600</v>
      </c>
      <c r="J37" s="147">
        <v>800</v>
      </c>
      <c r="K37" s="147">
        <v>1000</v>
      </c>
      <c r="L37" s="148">
        <v>1200</v>
      </c>
    </row>
    <row r="38" spans="2:12" ht="33.75" customHeight="1" x14ac:dyDescent="0.25">
      <c r="B38" s="23" t="s">
        <v>1</v>
      </c>
      <c r="C38" s="149">
        <v>1600</v>
      </c>
      <c r="D38" s="150">
        <v>1400</v>
      </c>
      <c r="E38" s="150">
        <v>1200</v>
      </c>
      <c r="F38" s="150">
        <v>1000</v>
      </c>
      <c r="G38" s="150">
        <v>800</v>
      </c>
      <c r="H38" s="150">
        <v>600</v>
      </c>
      <c r="I38" s="150">
        <v>400</v>
      </c>
      <c r="J38" s="150">
        <v>600</v>
      </c>
      <c r="K38" s="150">
        <v>800</v>
      </c>
      <c r="L38" s="151">
        <v>1000</v>
      </c>
    </row>
    <row r="39" spans="2:12" ht="33.75" customHeight="1" x14ac:dyDescent="0.25">
      <c r="B39" s="23" t="s">
        <v>2</v>
      </c>
      <c r="C39" s="149">
        <v>1400</v>
      </c>
      <c r="D39" s="150">
        <v>1200</v>
      </c>
      <c r="E39" s="150">
        <v>1000</v>
      </c>
      <c r="F39" s="150">
        <v>800</v>
      </c>
      <c r="G39" s="150">
        <v>600</v>
      </c>
      <c r="H39" s="150">
        <v>400</v>
      </c>
      <c r="I39" s="150">
        <v>200</v>
      </c>
      <c r="J39" s="150">
        <v>400</v>
      </c>
      <c r="K39" s="150">
        <v>600</v>
      </c>
      <c r="L39" s="151">
        <v>800</v>
      </c>
    </row>
    <row r="40" spans="2:12" ht="33.75" customHeight="1" x14ac:dyDescent="0.25">
      <c r="B40" s="23" t="s">
        <v>3</v>
      </c>
      <c r="C40" s="149">
        <v>1200</v>
      </c>
      <c r="D40" s="150">
        <v>1000</v>
      </c>
      <c r="E40" s="150">
        <v>800</v>
      </c>
      <c r="F40" s="150">
        <v>600</v>
      </c>
      <c r="G40" s="150">
        <v>400</v>
      </c>
      <c r="H40" s="150">
        <v>200</v>
      </c>
      <c r="I40" s="225" t="s">
        <v>124</v>
      </c>
      <c r="J40" s="150">
        <v>200</v>
      </c>
      <c r="K40" s="150">
        <v>400</v>
      </c>
      <c r="L40" s="151">
        <v>600</v>
      </c>
    </row>
    <row r="41" spans="2:12" ht="33.75" customHeight="1" x14ac:dyDescent="0.25">
      <c r="B41" s="23" t="s">
        <v>4</v>
      </c>
      <c r="C41" s="149">
        <v>1400</v>
      </c>
      <c r="D41" s="150">
        <v>1200</v>
      </c>
      <c r="E41" s="150">
        <v>1000</v>
      </c>
      <c r="F41" s="150">
        <v>800</v>
      </c>
      <c r="G41" s="150">
        <v>600</v>
      </c>
      <c r="H41" s="150">
        <v>400</v>
      </c>
      <c r="I41" s="150">
        <v>200</v>
      </c>
      <c r="J41" s="150">
        <v>400</v>
      </c>
      <c r="K41" s="150">
        <v>600</v>
      </c>
      <c r="L41" s="151">
        <v>800</v>
      </c>
    </row>
    <row r="42" spans="2:12" ht="33.75" customHeight="1" x14ac:dyDescent="0.25">
      <c r="B42" s="23" t="s">
        <v>5</v>
      </c>
      <c r="C42" s="149">
        <v>1600</v>
      </c>
      <c r="D42" s="150">
        <v>1400</v>
      </c>
      <c r="E42" s="150">
        <v>1200</v>
      </c>
      <c r="F42" s="150">
        <v>1000</v>
      </c>
      <c r="G42" s="150">
        <v>800</v>
      </c>
      <c r="H42" s="150">
        <v>600</v>
      </c>
      <c r="I42" s="150">
        <v>400</v>
      </c>
      <c r="J42" s="150">
        <v>600</v>
      </c>
      <c r="K42" s="150">
        <v>800</v>
      </c>
      <c r="L42" s="151">
        <v>1000</v>
      </c>
    </row>
    <row r="43" spans="2:12" ht="33.75" customHeight="1" x14ac:dyDescent="0.25">
      <c r="B43" s="23" t="s">
        <v>6</v>
      </c>
      <c r="C43" s="149">
        <v>1800</v>
      </c>
      <c r="D43" s="150">
        <v>1600</v>
      </c>
      <c r="E43" s="150">
        <v>1400</v>
      </c>
      <c r="F43" s="150">
        <v>1200</v>
      </c>
      <c r="G43" s="150">
        <v>1000</v>
      </c>
      <c r="H43" s="150">
        <v>800</v>
      </c>
      <c r="I43" s="150">
        <v>600</v>
      </c>
      <c r="J43" s="150">
        <v>800</v>
      </c>
      <c r="K43" s="150">
        <v>1000</v>
      </c>
      <c r="L43" s="151">
        <v>1200</v>
      </c>
    </row>
    <row r="44" spans="2:12" ht="33.75" customHeight="1" x14ac:dyDescent="0.25">
      <c r="B44" s="23" t="s">
        <v>7</v>
      </c>
      <c r="C44" s="149">
        <v>2000</v>
      </c>
      <c r="D44" s="150">
        <v>1800</v>
      </c>
      <c r="E44" s="150">
        <v>1600</v>
      </c>
      <c r="F44" s="150">
        <v>1400</v>
      </c>
      <c r="G44" s="150">
        <v>1200</v>
      </c>
      <c r="H44" s="150">
        <v>1000</v>
      </c>
      <c r="I44" s="150">
        <v>800</v>
      </c>
      <c r="J44" s="150">
        <v>1000</v>
      </c>
      <c r="K44" s="150">
        <v>1200</v>
      </c>
      <c r="L44" s="151">
        <v>1400</v>
      </c>
    </row>
    <row r="45" spans="2:12" ht="33.75" customHeight="1" x14ac:dyDescent="0.25">
      <c r="B45" s="23" t="s">
        <v>8</v>
      </c>
      <c r="C45" s="149">
        <v>2200</v>
      </c>
      <c r="D45" s="150">
        <v>2000</v>
      </c>
      <c r="E45" s="150">
        <v>1800</v>
      </c>
      <c r="F45" s="150">
        <v>1600</v>
      </c>
      <c r="G45" s="150">
        <v>1400</v>
      </c>
      <c r="H45" s="150">
        <v>1200</v>
      </c>
      <c r="I45" s="150">
        <v>1000</v>
      </c>
      <c r="J45" s="150">
        <v>1200</v>
      </c>
      <c r="K45" s="150">
        <v>1400</v>
      </c>
      <c r="L45" s="151">
        <v>1600</v>
      </c>
    </row>
    <row r="46" spans="2:12" ht="33.75" customHeight="1" thickBot="1" x14ac:dyDescent="0.3">
      <c r="B46" s="26" t="s">
        <v>9</v>
      </c>
      <c r="C46" s="168" t="s">
        <v>10</v>
      </c>
      <c r="D46" s="152">
        <v>2200</v>
      </c>
      <c r="E46" s="152">
        <v>2000</v>
      </c>
      <c r="F46" s="152">
        <v>1800</v>
      </c>
      <c r="G46" s="152">
        <v>1600</v>
      </c>
      <c r="H46" s="152">
        <v>1400</v>
      </c>
      <c r="I46" s="152">
        <v>1200</v>
      </c>
      <c r="J46" s="152">
        <v>1400</v>
      </c>
      <c r="K46" s="152">
        <v>1600</v>
      </c>
      <c r="L46" s="153">
        <v>1800</v>
      </c>
    </row>
    <row r="51" spans="2:15" ht="15.75" thickBot="1" x14ac:dyDescent="0.3"/>
    <row r="52" spans="2:15" ht="36" customHeight="1" thickBot="1" x14ac:dyDescent="0.3">
      <c r="B52" s="313" t="s">
        <v>28</v>
      </c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5"/>
    </row>
    <row r="53" spans="2:15" ht="15.75" thickBot="1" x14ac:dyDescent="0.3">
      <c r="B53" s="40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5"/>
    </row>
    <row r="54" spans="2:15" ht="33" customHeight="1" thickBot="1" x14ac:dyDescent="0.3">
      <c r="B54" s="320" t="s">
        <v>29</v>
      </c>
      <c r="C54" s="321"/>
      <c r="D54" s="56"/>
      <c r="E54" s="75"/>
      <c r="F54" s="320" t="s">
        <v>30</v>
      </c>
      <c r="G54" s="321"/>
      <c r="H54" s="57"/>
      <c r="I54" s="75"/>
      <c r="J54" s="320" t="s">
        <v>32</v>
      </c>
      <c r="K54" s="322"/>
      <c r="L54" s="321"/>
      <c r="M54" s="318"/>
      <c r="N54" s="323"/>
      <c r="O54" s="35"/>
    </row>
    <row r="55" spans="2:15" ht="15.75" thickBot="1" x14ac:dyDescent="0.3">
      <c r="B55" s="4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5"/>
    </row>
    <row r="56" spans="2:15" ht="15.75" thickBot="1" x14ac:dyDescent="0.3">
      <c r="B56" s="40"/>
      <c r="C56" s="33"/>
      <c r="D56" s="316" t="s">
        <v>93</v>
      </c>
      <c r="E56" s="317"/>
      <c r="F56" s="316" t="s">
        <v>94</v>
      </c>
      <c r="G56" s="317"/>
      <c r="H56" s="33"/>
      <c r="I56" s="33"/>
      <c r="J56" s="33"/>
      <c r="K56" s="33"/>
      <c r="L56" s="33"/>
      <c r="M56" s="33"/>
      <c r="N56" s="33"/>
      <c r="O56" s="35"/>
    </row>
    <row r="57" spans="2:15" x14ac:dyDescent="0.25">
      <c r="B57" s="40"/>
      <c r="C57" s="60"/>
      <c r="D57" s="65" t="s">
        <v>13</v>
      </c>
      <c r="E57" s="61" t="s">
        <v>13</v>
      </c>
      <c r="F57" s="65" t="s">
        <v>13</v>
      </c>
      <c r="G57" s="61" t="s">
        <v>13</v>
      </c>
      <c r="H57" s="65" t="s">
        <v>42</v>
      </c>
      <c r="I57" s="68" t="s">
        <v>34</v>
      </c>
      <c r="J57" s="33"/>
      <c r="K57" s="33"/>
      <c r="L57" s="33"/>
      <c r="M57" s="33"/>
      <c r="N57" s="33"/>
      <c r="O57" s="35"/>
    </row>
    <row r="58" spans="2:15" ht="15.75" thickBot="1" x14ac:dyDescent="0.3">
      <c r="B58" s="40"/>
      <c r="C58" s="62" t="s">
        <v>31</v>
      </c>
      <c r="D58" s="66" t="s">
        <v>16</v>
      </c>
      <c r="E58" s="63" t="s">
        <v>33</v>
      </c>
      <c r="F58" s="66" t="s">
        <v>16</v>
      </c>
      <c r="G58" s="63" t="s">
        <v>33</v>
      </c>
      <c r="H58" s="77" t="s">
        <v>43</v>
      </c>
      <c r="I58" s="66" t="s">
        <v>44</v>
      </c>
      <c r="J58" s="33"/>
      <c r="K58" s="33"/>
      <c r="L58" s="33"/>
      <c r="M58" s="33"/>
      <c r="N58" s="33"/>
      <c r="O58" s="35"/>
    </row>
    <row r="59" spans="2:15" ht="21" customHeight="1" x14ac:dyDescent="0.25">
      <c r="B59" s="40"/>
      <c r="C59" s="69">
        <v>1</v>
      </c>
      <c r="D59" s="180"/>
      <c r="E59" s="181"/>
      <c r="F59" s="47"/>
      <c r="G59" s="47"/>
      <c r="H59" s="47"/>
      <c r="I59" s="182"/>
      <c r="J59" s="33"/>
      <c r="K59" s="33"/>
      <c r="L59" s="33"/>
      <c r="M59" s="33"/>
      <c r="N59" s="33"/>
      <c r="O59" s="35"/>
    </row>
    <row r="60" spans="2:15" ht="21" customHeight="1" thickBot="1" x14ac:dyDescent="0.3">
      <c r="B60" s="40"/>
      <c r="C60" s="51">
        <f>+C59+1</f>
        <v>2</v>
      </c>
      <c r="D60" s="78"/>
      <c r="E60" s="64"/>
      <c r="F60" s="44"/>
      <c r="G60" s="44"/>
      <c r="H60" s="44"/>
      <c r="I60" s="80"/>
      <c r="J60" s="33"/>
      <c r="K60" s="33"/>
      <c r="L60" s="33"/>
      <c r="M60" s="33"/>
      <c r="N60" s="33"/>
      <c r="O60" s="35"/>
    </row>
    <row r="61" spans="2:15" ht="21" customHeight="1" x14ac:dyDescent="0.25">
      <c r="B61" s="40"/>
      <c r="C61" s="51">
        <f t="shared" ref="C61:C78" si="0">+C60+1</f>
        <v>3</v>
      </c>
      <c r="D61" s="78"/>
      <c r="E61" s="64"/>
      <c r="F61" s="44"/>
      <c r="G61" s="44"/>
      <c r="H61" s="44"/>
      <c r="I61" s="67"/>
      <c r="J61" s="71" t="s">
        <v>84</v>
      </c>
      <c r="K61" s="72"/>
      <c r="L61" s="72"/>
      <c r="M61" s="173"/>
      <c r="N61" s="173"/>
      <c r="O61" s="174"/>
    </row>
    <row r="62" spans="2:15" ht="21" customHeight="1" x14ac:dyDescent="0.25">
      <c r="B62" s="40"/>
      <c r="C62" s="51">
        <f t="shared" si="0"/>
        <v>4</v>
      </c>
      <c r="D62" s="78"/>
      <c r="E62" s="64"/>
      <c r="F62" s="44"/>
      <c r="G62" s="44"/>
      <c r="H62" s="44"/>
      <c r="I62" s="67"/>
      <c r="J62" s="175" t="s">
        <v>35</v>
      </c>
      <c r="K62" s="176"/>
      <c r="L62" s="176"/>
      <c r="M62" s="177"/>
      <c r="N62" s="177"/>
      <c r="O62" s="178"/>
    </row>
    <row r="63" spans="2:15" ht="21" customHeight="1" x14ac:dyDescent="0.25">
      <c r="B63" s="40"/>
      <c r="C63" s="51">
        <f t="shared" si="0"/>
        <v>5</v>
      </c>
      <c r="D63" s="78"/>
      <c r="E63" s="64"/>
      <c r="F63" s="44"/>
      <c r="G63" s="44"/>
      <c r="H63" s="44"/>
      <c r="I63" s="67"/>
      <c r="J63" s="175" t="s">
        <v>81</v>
      </c>
      <c r="K63" s="176"/>
      <c r="L63" s="176"/>
      <c r="M63" s="177"/>
      <c r="N63" s="177"/>
      <c r="O63" s="178"/>
    </row>
    <row r="64" spans="2:15" ht="21" customHeight="1" x14ac:dyDescent="0.25">
      <c r="B64" s="40"/>
      <c r="C64" s="51">
        <f t="shared" si="0"/>
        <v>6</v>
      </c>
      <c r="D64" s="78"/>
      <c r="E64" s="64"/>
      <c r="F64" s="44"/>
      <c r="G64" s="44"/>
      <c r="H64" s="44"/>
      <c r="I64" s="67"/>
      <c r="J64" s="175" t="s">
        <v>36</v>
      </c>
      <c r="K64" s="176"/>
      <c r="L64" s="176"/>
      <c r="M64" s="177"/>
      <c r="N64" s="177"/>
      <c r="O64" s="178"/>
    </row>
    <row r="65" spans="2:15" ht="21" customHeight="1" x14ac:dyDescent="0.25">
      <c r="B65" s="40"/>
      <c r="C65" s="51">
        <f t="shared" si="0"/>
        <v>7</v>
      </c>
      <c r="D65" s="78"/>
      <c r="E65" s="64"/>
      <c r="F65" s="44"/>
      <c r="G65" s="44"/>
      <c r="H65" s="44"/>
      <c r="I65" s="67"/>
      <c r="J65" s="179" t="s">
        <v>45</v>
      </c>
      <c r="K65" s="177"/>
      <c r="L65" s="177"/>
      <c r="M65" s="177"/>
      <c r="N65" s="177"/>
      <c r="O65" s="178"/>
    </row>
    <row r="66" spans="2:15" ht="21" customHeight="1" x14ac:dyDescent="0.25">
      <c r="B66" s="40"/>
      <c r="C66" s="51">
        <f t="shared" si="0"/>
        <v>8</v>
      </c>
      <c r="D66" s="78"/>
      <c r="E66" s="64"/>
      <c r="F66" s="44"/>
      <c r="G66" s="44"/>
      <c r="H66" s="44"/>
      <c r="I66" s="67"/>
      <c r="J66" s="179" t="s">
        <v>46</v>
      </c>
      <c r="K66" s="177"/>
      <c r="L66" s="177"/>
      <c r="M66" s="177"/>
      <c r="N66" s="177"/>
      <c r="O66" s="178"/>
    </row>
    <row r="67" spans="2:15" ht="21" customHeight="1" x14ac:dyDescent="0.25">
      <c r="B67" s="40"/>
      <c r="C67" s="51">
        <f t="shared" si="0"/>
        <v>9</v>
      </c>
      <c r="D67" s="78"/>
      <c r="E67" s="64"/>
      <c r="F67" s="44"/>
      <c r="G67" s="44"/>
      <c r="H67" s="44"/>
      <c r="I67" s="67"/>
      <c r="J67" s="175" t="s">
        <v>37</v>
      </c>
      <c r="K67" s="176"/>
      <c r="L67" s="176"/>
      <c r="M67" s="177"/>
      <c r="N67" s="177"/>
      <c r="O67" s="178"/>
    </row>
    <row r="68" spans="2:15" ht="21" customHeight="1" x14ac:dyDescent="0.25">
      <c r="B68" s="40"/>
      <c r="C68" s="51">
        <f t="shared" si="0"/>
        <v>10</v>
      </c>
      <c r="D68" s="78"/>
      <c r="E68" s="64"/>
      <c r="F68" s="44"/>
      <c r="G68" s="44"/>
      <c r="H68" s="44"/>
      <c r="I68" s="67"/>
      <c r="J68" s="175" t="s">
        <v>38</v>
      </c>
      <c r="K68" s="176"/>
      <c r="L68" s="176"/>
      <c r="M68" s="177"/>
      <c r="N68" s="177"/>
      <c r="O68" s="178"/>
    </row>
    <row r="69" spans="2:15" ht="21" customHeight="1" x14ac:dyDescent="0.25">
      <c r="B69" s="40"/>
      <c r="C69" s="51">
        <f t="shared" si="0"/>
        <v>11</v>
      </c>
      <c r="D69" s="78"/>
      <c r="E69" s="64"/>
      <c r="F69" s="44"/>
      <c r="G69" s="44"/>
      <c r="H69" s="44"/>
      <c r="I69" s="67"/>
      <c r="J69" s="175" t="s">
        <v>123</v>
      </c>
      <c r="K69" s="176"/>
      <c r="L69" s="176"/>
      <c r="M69" s="177"/>
      <c r="N69" s="177"/>
      <c r="O69" s="178"/>
    </row>
    <row r="70" spans="2:15" ht="21" customHeight="1" x14ac:dyDescent="0.25">
      <c r="B70" s="40"/>
      <c r="C70" s="51">
        <f t="shared" si="0"/>
        <v>12</v>
      </c>
      <c r="D70" s="78"/>
      <c r="E70" s="64"/>
      <c r="F70" s="44"/>
      <c r="G70" s="44"/>
      <c r="H70" s="44"/>
      <c r="I70" s="67"/>
      <c r="J70" s="179" t="s">
        <v>92</v>
      </c>
      <c r="K70" s="177"/>
      <c r="L70" s="177"/>
      <c r="M70" s="177"/>
      <c r="N70" s="177"/>
      <c r="O70" s="178"/>
    </row>
    <row r="71" spans="2:15" ht="21" customHeight="1" thickBot="1" x14ac:dyDescent="0.3">
      <c r="B71" s="40"/>
      <c r="C71" s="51">
        <f t="shared" si="0"/>
        <v>13</v>
      </c>
      <c r="D71" s="78"/>
      <c r="E71" s="64"/>
      <c r="F71" s="44"/>
      <c r="G71" s="44"/>
      <c r="H71" s="44"/>
      <c r="I71" s="67"/>
      <c r="J71" s="199" t="s">
        <v>111</v>
      </c>
      <c r="K71" s="200"/>
      <c r="L71" s="200"/>
      <c r="M71" s="200"/>
      <c r="N71" s="200"/>
      <c r="O71" s="201"/>
    </row>
    <row r="72" spans="2:15" ht="21" customHeight="1" x14ac:dyDescent="0.25">
      <c r="B72" s="40"/>
      <c r="C72" s="51">
        <f t="shared" si="0"/>
        <v>14</v>
      </c>
      <c r="D72" s="78"/>
      <c r="E72" s="64"/>
      <c r="F72" s="44"/>
      <c r="G72" s="44"/>
      <c r="H72" s="44"/>
      <c r="I72" s="67"/>
      <c r="J72" s="224" t="s">
        <v>119</v>
      </c>
      <c r="K72" s="58"/>
      <c r="L72" s="58"/>
      <c r="M72" s="58"/>
      <c r="N72" s="58"/>
      <c r="O72" s="34"/>
    </row>
    <row r="73" spans="2:15" ht="21" customHeight="1" x14ac:dyDescent="0.25">
      <c r="B73" s="40"/>
      <c r="C73" s="51">
        <f t="shared" si="0"/>
        <v>15</v>
      </c>
      <c r="D73" s="78"/>
      <c r="E73" s="64"/>
      <c r="F73" s="44"/>
      <c r="G73" s="44"/>
      <c r="H73" s="44"/>
      <c r="I73" s="67"/>
      <c r="J73" s="175" t="s">
        <v>122</v>
      </c>
      <c r="K73" s="33"/>
      <c r="L73" s="33"/>
      <c r="M73" s="33"/>
      <c r="N73" s="33"/>
      <c r="O73" s="35"/>
    </row>
    <row r="74" spans="2:15" ht="21" customHeight="1" x14ac:dyDescent="0.25">
      <c r="B74" s="40"/>
      <c r="C74" s="51">
        <f t="shared" si="0"/>
        <v>16</v>
      </c>
      <c r="D74" s="78"/>
      <c r="E74" s="64"/>
      <c r="F74" s="44"/>
      <c r="G74" s="44"/>
      <c r="H74" s="44"/>
      <c r="I74" s="67"/>
      <c r="J74" s="175" t="s">
        <v>120</v>
      </c>
      <c r="K74" s="33"/>
      <c r="L74" s="33"/>
      <c r="M74" s="33"/>
      <c r="N74" s="33"/>
      <c r="O74" s="35"/>
    </row>
    <row r="75" spans="2:15" ht="21" customHeight="1" x14ac:dyDescent="0.25">
      <c r="B75" s="40"/>
      <c r="C75" s="51">
        <f t="shared" si="0"/>
        <v>17</v>
      </c>
      <c r="D75" s="78"/>
      <c r="E75" s="64"/>
      <c r="F75" s="44"/>
      <c r="G75" s="44"/>
      <c r="H75" s="44"/>
      <c r="I75" s="67"/>
      <c r="J75" s="175" t="s">
        <v>121</v>
      </c>
      <c r="K75" s="33"/>
      <c r="L75" s="33"/>
      <c r="M75" s="33"/>
      <c r="N75" s="33"/>
      <c r="O75" s="35"/>
    </row>
    <row r="76" spans="2:15" ht="21" customHeight="1" x14ac:dyDescent="0.25">
      <c r="B76" s="40"/>
      <c r="C76" s="51">
        <f t="shared" si="0"/>
        <v>18</v>
      </c>
      <c r="D76" s="78"/>
      <c r="E76" s="64"/>
      <c r="F76" s="44"/>
      <c r="G76" s="44"/>
      <c r="H76" s="44"/>
      <c r="I76" s="67"/>
      <c r="J76" s="175"/>
      <c r="K76" s="33"/>
      <c r="L76" s="33"/>
      <c r="M76" s="33"/>
      <c r="N76" s="33"/>
      <c r="O76" s="35"/>
    </row>
    <row r="77" spans="2:15" ht="21" customHeight="1" x14ac:dyDescent="0.25">
      <c r="B77" s="40"/>
      <c r="C77" s="51">
        <f t="shared" si="0"/>
        <v>19</v>
      </c>
      <c r="D77" s="78"/>
      <c r="E77" s="64"/>
      <c r="F77" s="44"/>
      <c r="G77" s="44"/>
      <c r="H77" s="44"/>
      <c r="I77" s="67"/>
      <c r="J77" s="175" t="s">
        <v>126</v>
      </c>
      <c r="K77" s="33"/>
      <c r="L77" s="33"/>
      <c r="M77" s="33"/>
      <c r="N77" s="33"/>
      <c r="O77" s="35"/>
    </row>
    <row r="78" spans="2:15" ht="21" customHeight="1" thickBot="1" x14ac:dyDescent="0.3">
      <c r="B78" s="40"/>
      <c r="C78" s="82">
        <f t="shared" si="0"/>
        <v>20</v>
      </c>
      <c r="D78" s="79"/>
      <c r="E78" s="83"/>
      <c r="F78" s="48"/>
      <c r="G78" s="48"/>
      <c r="H78" s="48"/>
      <c r="I78" s="198"/>
      <c r="J78" s="175" t="s">
        <v>127</v>
      </c>
      <c r="K78" s="33"/>
      <c r="L78" s="33"/>
      <c r="M78" s="33"/>
      <c r="N78" s="33"/>
      <c r="O78" s="35"/>
    </row>
    <row r="79" spans="2:15" ht="21" customHeight="1" thickBot="1" x14ac:dyDescent="0.3">
      <c r="B79" s="40"/>
      <c r="C79" s="81" t="s">
        <v>40</v>
      </c>
      <c r="D79" s="70"/>
      <c r="E79" s="318"/>
      <c r="F79" s="319"/>
      <c r="G79" s="319"/>
      <c r="H79" s="319"/>
      <c r="I79" s="319"/>
      <c r="J79" s="41"/>
      <c r="K79" s="59"/>
      <c r="L79" s="59"/>
      <c r="M79" s="59"/>
      <c r="N79" s="59"/>
      <c r="O79" s="36"/>
    </row>
    <row r="80" spans="2:15" ht="15.75" thickBot="1" x14ac:dyDescent="0.3">
      <c r="B80" s="41"/>
      <c r="C80" s="311" t="s">
        <v>41</v>
      </c>
      <c r="D80" s="312"/>
      <c r="E80" s="312"/>
      <c r="F80" s="312"/>
      <c r="G80" s="312"/>
      <c r="H80" s="312"/>
      <c r="I80" s="312"/>
      <c r="J80" s="202" t="s">
        <v>112</v>
      </c>
      <c r="K80" s="203"/>
      <c r="L80" s="203"/>
      <c r="M80" s="203"/>
      <c r="N80" s="203"/>
      <c r="O80" s="204"/>
    </row>
    <row r="83" s="140" customFormat="1" x14ac:dyDescent="0.25"/>
    <row r="84" s="140" customFormat="1" x14ac:dyDescent="0.25"/>
    <row r="85" s="140" customFormat="1" ht="29.25" customHeight="1" x14ac:dyDescent="0.25"/>
    <row r="86" s="140" customFormat="1" ht="29.25" customHeight="1" x14ac:dyDescent="0.25"/>
    <row r="87" s="140" customFormat="1" ht="29.25" customHeight="1" x14ac:dyDescent="0.25"/>
    <row r="88" s="140" customFormat="1" ht="29.25" customHeight="1" x14ac:dyDescent="0.25"/>
    <row r="89" s="140" customFormat="1" ht="29.25" customHeight="1" x14ac:dyDescent="0.25"/>
    <row r="90" s="140" customFormat="1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</sheetData>
  <sheetProtection password="84AD" sheet="1" objects="1" scenarios="1"/>
  <mergeCells count="12">
    <mergeCell ref="B34:L35"/>
    <mergeCell ref="C80:I80"/>
    <mergeCell ref="B2:L3"/>
    <mergeCell ref="B52:O52"/>
    <mergeCell ref="B18:L19"/>
    <mergeCell ref="D56:E56"/>
    <mergeCell ref="F56:G56"/>
    <mergeCell ref="E79:I79"/>
    <mergeCell ref="B54:C54"/>
    <mergeCell ref="F54:G54"/>
    <mergeCell ref="J54:L54"/>
    <mergeCell ref="M54:N54"/>
  </mergeCells>
  <conditionalFormatting sqref="C5:L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L3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L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A226"/>
  <sheetViews>
    <sheetView workbookViewId="0">
      <selection activeCell="B2" sqref="B2"/>
    </sheetView>
  </sheetViews>
  <sheetFormatPr defaultRowHeight="15" x14ac:dyDescent="0.25"/>
  <cols>
    <col min="2" max="2" width="21.7109375" customWidth="1"/>
    <col min="3" max="3" width="12.140625" customWidth="1"/>
    <col min="4" max="25" width="6.42578125" customWidth="1"/>
    <col min="26" max="26" width="9.140625" style="140"/>
    <col min="28" max="43" width="9.140625" style="114"/>
  </cols>
  <sheetData>
    <row r="2" spans="2:53" ht="18.75" x14ac:dyDescent="0.3">
      <c r="B2" s="42" t="s">
        <v>24</v>
      </c>
    </row>
    <row r="3" spans="2:53" ht="15.75" thickBot="1" x14ac:dyDescent="0.3"/>
    <row r="4" spans="2:53" ht="29.25" customHeight="1" thickBot="1" x14ac:dyDescent="0.3">
      <c r="B4" s="52" t="s">
        <v>14</v>
      </c>
      <c r="C4" s="207" t="s">
        <v>15</v>
      </c>
      <c r="D4" s="331">
        <v>1</v>
      </c>
      <c r="E4" s="332"/>
      <c r="F4" s="333">
        <v>2</v>
      </c>
      <c r="G4" s="333"/>
      <c r="H4" s="331">
        <v>3</v>
      </c>
      <c r="I4" s="332"/>
      <c r="J4" s="326">
        <v>4</v>
      </c>
      <c r="K4" s="326"/>
      <c r="L4" s="331">
        <v>5</v>
      </c>
      <c r="M4" s="332"/>
      <c r="N4" s="326">
        <v>6</v>
      </c>
      <c r="O4" s="326"/>
      <c r="P4" s="324">
        <v>7</v>
      </c>
      <c r="Q4" s="325"/>
      <c r="R4" s="326">
        <v>8</v>
      </c>
      <c r="S4" s="326"/>
      <c r="T4" s="324">
        <v>9</v>
      </c>
      <c r="U4" s="325"/>
      <c r="V4" s="324">
        <v>10</v>
      </c>
      <c r="W4" s="325"/>
    </row>
    <row r="5" spans="2:53" ht="15.75" thickBot="1" x14ac:dyDescent="0.3">
      <c r="B5" s="53" t="s">
        <v>19</v>
      </c>
      <c r="C5" s="49" t="s">
        <v>21</v>
      </c>
      <c r="D5" s="205" t="s">
        <v>17</v>
      </c>
      <c r="E5" s="206" t="s">
        <v>18</v>
      </c>
      <c r="F5" s="208" t="s">
        <v>17</v>
      </c>
      <c r="G5" s="208" t="s">
        <v>18</v>
      </c>
      <c r="H5" s="205" t="s">
        <v>17</v>
      </c>
      <c r="I5" s="206" t="s">
        <v>18</v>
      </c>
      <c r="J5" s="208" t="s">
        <v>17</v>
      </c>
      <c r="K5" s="208" t="s">
        <v>18</v>
      </c>
      <c r="L5" s="205" t="s">
        <v>17</v>
      </c>
      <c r="M5" s="206" t="s">
        <v>18</v>
      </c>
      <c r="N5" s="208" t="s">
        <v>17</v>
      </c>
      <c r="O5" s="208" t="s">
        <v>18</v>
      </c>
      <c r="P5" s="205" t="s">
        <v>17</v>
      </c>
      <c r="Q5" s="206" t="s">
        <v>18</v>
      </c>
      <c r="R5" s="208" t="s">
        <v>17</v>
      </c>
      <c r="S5" s="208" t="s">
        <v>18</v>
      </c>
      <c r="T5" s="205" t="s">
        <v>17</v>
      </c>
      <c r="U5" s="206" t="s">
        <v>18</v>
      </c>
      <c r="V5" s="205" t="s">
        <v>17</v>
      </c>
      <c r="W5" s="206" t="s">
        <v>18</v>
      </c>
      <c r="BA5" s="114" t="s">
        <v>144</v>
      </c>
    </row>
    <row r="6" spans="2:53" ht="15.75" thickBot="1" x14ac:dyDescent="0.3">
      <c r="B6" s="172" t="s">
        <v>20</v>
      </c>
      <c r="C6" s="50">
        <v>1</v>
      </c>
      <c r="D6" s="239"/>
      <c r="E6" s="240"/>
      <c r="F6" s="241"/>
      <c r="G6" s="242"/>
      <c r="H6" s="239"/>
      <c r="I6" s="240"/>
      <c r="J6" s="241"/>
      <c r="K6" s="242"/>
      <c r="L6" s="239"/>
      <c r="M6" s="240"/>
      <c r="N6" s="241"/>
      <c r="O6" s="242"/>
      <c r="P6" s="239"/>
      <c r="Q6" s="240"/>
      <c r="R6" s="241"/>
      <c r="S6" s="242"/>
      <c r="T6" s="239"/>
      <c r="U6" s="240"/>
      <c r="V6" s="239"/>
      <c r="W6" s="240"/>
      <c r="BA6" s="114" t="s">
        <v>145</v>
      </c>
    </row>
    <row r="7" spans="2:53" x14ac:dyDescent="0.25">
      <c r="B7" s="54" t="s">
        <v>25</v>
      </c>
      <c r="C7" s="51">
        <v>2</v>
      </c>
      <c r="D7" s="243"/>
      <c r="E7" s="244"/>
      <c r="F7" s="245"/>
      <c r="G7" s="246"/>
      <c r="H7" s="243"/>
      <c r="I7" s="244"/>
      <c r="J7" s="245"/>
      <c r="K7" s="246"/>
      <c r="L7" s="243"/>
      <c r="M7" s="244"/>
      <c r="N7" s="245"/>
      <c r="O7" s="246"/>
      <c r="P7" s="243"/>
      <c r="Q7" s="244"/>
      <c r="R7" s="245"/>
      <c r="S7" s="246"/>
      <c r="T7" s="243"/>
      <c r="U7" s="244"/>
      <c r="V7" s="243"/>
      <c r="W7" s="244"/>
      <c r="BA7" s="114" t="s">
        <v>146</v>
      </c>
    </row>
    <row r="8" spans="2:53" ht="15.75" thickBot="1" x14ac:dyDescent="0.3">
      <c r="B8" s="55" t="s">
        <v>26</v>
      </c>
      <c r="C8" s="51">
        <v>3</v>
      </c>
      <c r="D8" s="243"/>
      <c r="E8" s="244"/>
      <c r="F8" s="245"/>
      <c r="G8" s="246"/>
      <c r="H8" s="243"/>
      <c r="I8" s="244"/>
      <c r="J8" s="245"/>
      <c r="K8" s="246"/>
      <c r="L8" s="243"/>
      <c r="M8" s="244"/>
      <c r="N8" s="245"/>
      <c r="O8" s="246"/>
      <c r="P8" s="243"/>
      <c r="Q8" s="244"/>
      <c r="R8" s="245"/>
      <c r="S8" s="246"/>
      <c r="T8" s="243"/>
      <c r="U8" s="244"/>
      <c r="V8" s="243"/>
      <c r="W8" s="244"/>
      <c r="BA8" s="114" t="s">
        <v>147</v>
      </c>
    </row>
    <row r="9" spans="2:53" x14ac:dyDescent="0.25">
      <c r="B9" s="54" t="s">
        <v>22</v>
      </c>
      <c r="C9" s="51">
        <v>4</v>
      </c>
      <c r="D9" s="243"/>
      <c r="E9" s="244"/>
      <c r="F9" s="245"/>
      <c r="G9" s="246"/>
      <c r="H9" s="243"/>
      <c r="I9" s="244"/>
      <c r="J9" s="245"/>
      <c r="K9" s="246"/>
      <c r="L9" s="243"/>
      <c r="M9" s="244"/>
      <c r="N9" s="245"/>
      <c r="O9" s="246"/>
      <c r="P9" s="243"/>
      <c r="Q9" s="244"/>
      <c r="R9" s="245"/>
      <c r="S9" s="246"/>
      <c r="T9" s="243"/>
      <c r="U9" s="244"/>
      <c r="V9" s="243"/>
      <c r="W9" s="244"/>
      <c r="BA9" s="114" t="s">
        <v>148</v>
      </c>
    </row>
    <row r="10" spans="2:53" ht="15.75" thickBot="1" x14ac:dyDescent="0.3">
      <c r="B10" s="55" t="s">
        <v>23</v>
      </c>
      <c r="C10" s="51">
        <v>5</v>
      </c>
      <c r="D10" s="243"/>
      <c r="E10" s="244"/>
      <c r="F10" s="245"/>
      <c r="G10" s="246"/>
      <c r="H10" s="243"/>
      <c r="I10" s="244"/>
      <c r="J10" s="245"/>
      <c r="K10" s="246"/>
      <c r="L10" s="243"/>
      <c r="M10" s="244"/>
      <c r="N10" s="245"/>
      <c r="O10" s="246"/>
      <c r="P10" s="243"/>
      <c r="Q10" s="244"/>
      <c r="R10" s="245"/>
      <c r="S10" s="246"/>
      <c r="T10" s="243"/>
      <c r="U10" s="244"/>
      <c r="V10" s="243"/>
      <c r="W10" s="244"/>
      <c r="BA10" s="114" t="s">
        <v>149</v>
      </c>
    </row>
    <row r="11" spans="2:53" ht="15.75" thickBot="1" x14ac:dyDescent="0.3">
      <c r="B11" s="85"/>
      <c r="C11" s="51">
        <v>6</v>
      </c>
      <c r="D11" s="243"/>
      <c r="E11" s="244"/>
      <c r="F11" s="245"/>
      <c r="G11" s="246"/>
      <c r="H11" s="243"/>
      <c r="I11" s="244"/>
      <c r="J11" s="245"/>
      <c r="K11" s="246"/>
      <c r="L11" s="243"/>
      <c r="M11" s="244"/>
      <c r="N11" s="245"/>
      <c r="O11" s="246"/>
      <c r="P11" s="243"/>
      <c r="Q11" s="244"/>
      <c r="R11" s="245"/>
      <c r="S11" s="246"/>
      <c r="T11" s="243"/>
      <c r="U11" s="244"/>
      <c r="V11" s="243"/>
      <c r="W11" s="244"/>
      <c r="BA11" s="114" t="s">
        <v>150</v>
      </c>
    </row>
    <row r="12" spans="2:53" x14ac:dyDescent="0.25">
      <c r="B12" s="170" t="s">
        <v>87</v>
      </c>
      <c r="C12" s="51">
        <v>7</v>
      </c>
      <c r="D12" s="243"/>
      <c r="E12" s="244"/>
      <c r="F12" s="245"/>
      <c r="G12" s="246"/>
      <c r="H12" s="243"/>
      <c r="I12" s="244"/>
      <c r="J12" s="245"/>
      <c r="K12" s="246"/>
      <c r="L12" s="243"/>
      <c r="M12" s="244"/>
      <c r="N12" s="245"/>
      <c r="O12" s="246"/>
      <c r="P12" s="243"/>
      <c r="Q12" s="244"/>
      <c r="R12" s="245"/>
      <c r="S12" s="246"/>
      <c r="T12" s="243"/>
      <c r="U12" s="244"/>
      <c r="V12" s="243"/>
      <c r="W12" s="244"/>
      <c r="BA12" s="114" t="s">
        <v>151</v>
      </c>
    </row>
    <row r="13" spans="2:53" ht="15.75" thickBot="1" x14ac:dyDescent="0.3">
      <c r="B13" s="171" t="s">
        <v>95</v>
      </c>
      <c r="C13" s="51">
        <v>8</v>
      </c>
      <c r="D13" s="243"/>
      <c r="E13" s="244"/>
      <c r="F13" s="245"/>
      <c r="G13" s="246"/>
      <c r="H13" s="243"/>
      <c r="I13" s="244"/>
      <c r="J13" s="245"/>
      <c r="K13" s="246"/>
      <c r="L13" s="243"/>
      <c r="M13" s="244"/>
      <c r="N13" s="245"/>
      <c r="O13" s="246"/>
      <c r="P13" s="243"/>
      <c r="Q13" s="244"/>
      <c r="R13" s="245"/>
      <c r="S13" s="246"/>
      <c r="T13" s="243"/>
      <c r="U13" s="244"/>
      <c r="V13" s="243"/>
      <c r="W13" s="244"/>
      <c r="BA13" s="114" t="s">
        <v>152</v>
      </c>
    </row>
    <row r="14" spans="2:53" x14ac:dyDescent="0.25">
      <c r="B14" s="85"/>
      <c r="C14" s="51">
        <v>9</v>
      </c>
      <c r="D14" s="243"/>
      <c r="E14" s="244"/>
      <c r="F14" s="245"/>
      <c r="G14" s="246"/>
      <c r="H14" s="243"/>
      <c r="I14" s="244"/>
      <c r="J14" s="245"/>
      <c r="K14" s="246"/>
      <c r="L14" s="243"/>
      <c r="M14" s="244"/>
      <c r="N14" s="245"/>
      <c r="O14" s="246"/>
      <c r="P14" s="243"/>
      <c r="Q14" s="244"/>
      <c r="R14" s="245"/>
      <c r="S14" s="246"/>
      <c r="T14" s="243"/>
      <c r="U14" s="244"/>
      <c r="V14" s="243"/>
      <c r="W14" s="244"/>
      <c r="BA14" s="114" t="s">
        <v>153</v>
      </c>
    </row>
    <row r="15" spans="2:53" x14ac:dyDescent="0.25">
      <c r="B15" s="85"/>
      <c r="C15" s="23">
        <v>10</v>
      </c>
      <c r="D15" s="243"/>
      <c r="E15" s="244"/>
      <c r="F15" s="245"/>
      <c r="G15" s="246"/>
      <c r="H15" s="243"/>
      <c r="I15" s="244"/>
      <c r="J15" s="245"/>
      <c r="K15" s="246"/>
      <c r="L15" s="243"/>
      <c r="M15" s="244"/>
      <c r="N15" s="245"/>
      <c r="O15" s="246"/>
      <c r="P15" s="243"/>
      <c r="Q15" s="244"/>
      <c r="R15" s="245"/>
      <c r="S15" s="246"/>
      <c r="T15" s="243"/>
      <c r="U15" s="244"/>
      <c r="V15" s="243"/>
      <c r="W15" s="244"/>
    </row>
    <row r="16" spans="2:53" x14ac:dyDescent="0.25">
      <c r="B16" s="85"/>
      <c r="C16" s="23">
        <v>11</v>
      </c>
      <c r="D16" s="243"/>
      <c r="E16" s="244"/>
      <c r="F16" s="245"/>
      <c r="G16" s="246"/>
      <c r="H16" s="243"/>
      <c r="I16" s="244"/>
      <c r="J16" s="245"/>
      <c r="K16" s="246"/>
      <c r="L16" s="243"/>
      <c r="M16" s="244"/>
      <c r="N16" s="245"/>
      <c r="O16" s="246"/>
      <c r="P16" s="243"/>
      <c r="Q16" s="244"/>
      <c r="R16" s="245"/>
      <c r="S16" s="246"/>
      <c r="T16" s="243"/>
      <c r="U16" s="244"/>
      <c r="V16" s="243"/>
      <c r="W16" s="244"/>
    </row>
    <row r="17" spans="2:43" x14ac:dyDescent="0.25">
      <c r="B17" s="85"/>
      <c r="C17" s="23">
        <v>12</v>
      </c>
      <c r="D17" s="243"/>
      <c r="E17" s="244"/>
      <c r="F17" s="245"/>
      <c r="G17" s="246"/>
      <c r="H17" s="243"/>
      <c r="I17" s="244"/>
      <c r="J17" s="245"/>
      <c r="K17" s="246"/>
      <c r="L17" s="243"/>
      <c r="M17" s="244"/>
      <c r="N17" s="245"/>
      <c r="O17" s="246"/>
      <c r="P17" s="243"/>
      <c r="Q17" s="244"/>
      <c r="R17" s="245"/>
      <c r="S17" s="246"/>
      <c r="T17" s="243"/>
      <c r="U17" s="244"/>
      <c r="V17" s="243"/>
      <c r="W17" s="244"/>
      <c r="X17" s="37"/>
      <c r="Y17" s="37"/>
      <c r="Z17" s="142"/>
      <c r="AA17" s="37"/>
      <c r="AB17" s="169"/>
      <c r="AC17" s="169"/>
      <c r="AD17" s="169"/>
      <c r="AE17" s="169"/>
      <c r="AF17" s="169"/>
      <c r="AG17" s="169"/>
      <c r="AH17" s="169"/>
      <c r="AI17" s="169"/>
      <c r="AL17" s="169"/>
      <c r="AM17" s="169"/>
    </row>
    <row r="18" spans="2:43" x14ac:dyDescent="0.25">
      <c r="B18" s="85"/>
      <c r="C18" s="23">
        <v>13</v>
      </c>
      <c r="D18" s="243"/>
      <c r="E18" s="244"/>
      <c r="F18" s="245"/>
      <c r="G18" s="246"/>
      <c r="H18" s="243"/>
      <c r="I18" s="244"/>
      <c r="J18" s="245"/>
      <c r="K18" s="246"/>
      <c r="L18" s="243"/>
      <c r="M18" s="244"/>
      <c r="N18" s="245"/>
      <c r="O18" s="246"/>
      <c r="P18" s="243"/>
      <c r="Q18" s="244"/>
      <c r="R18" s="245"/>
      <c r="S18" s="246"/>
      <c r="T18" s="243"/>
      <c r="U18" s="244"/>
      <c r="V18" s="243"/>
      <c r="W18" s="244"/>
      <c r="X18" s="37"/>
      <c r="Y18" s="37"/>
      <c r="Z18" s="142"/>
      <c r="AA18" s="37"/>
      <c r="AB18" s="169"/>
      <c r="AC18" s="169"/>
      <c r="AD18" s="169"/>
      <c r="AE18" s="169"/>
      <c r="AF18" s="169"/>
      <c r="AG18" s="169"/>
      <c r="AH18" s="169"/>
      <c r="AI18" s="169"/>
      <c r="AL18" s="169"/>
      <c r="AM18" s="169"/>
    </row>
    <row r="19" spans="2:43" x14ac:dyDescent="0.25">
      <c r="B19" s="85"/>
      <c r="C19" s="23">
        <v>14</v>
      </c>
      <c r="D19" s="243"/>
      <c r="E19" s="244"/>
      <c r="F19" s="245"/>
      <c r="G19" s="246"/>
      <c r="H19" s="243"/>
      <c r="I19" s="244"/>
      <c r="J19" s="245"/>
      <c r="K19" s="246"/>
      <c r="L19" s="243"/>
      <c r="M19" s="244"/>
      <c r="N19" s="245"/>
      <c r="O19" s="246"/>
      <c r="P19" s="243"/>
      <c r="Q19" s="244"/>
      <c r="R19" s="245"/>
      <c r="S19" s="246"/>
      <c r="T19" s="243"/>
      <c r="U19" s="244"/>
      <c r="V19" s="243"/>
      <c r="W19" s="244"/>
      <c r="X19" s="37"/>
      <c r="Y19" s="37"/>
      <c r="Z19" s="142"/>
      <c r="AA19" s="37"/>
      <c r="AB19" s="169"/>
      <c r="AC19" s="169"/>
      <c r="AD19" s="169"/>
      <c r="AE19" s="169"/>
      <c r="AF19" s="169"/>
      <c r="AG19" s="169"/>
      <c r="AH19" s="169"/>
      <c r="AI19" s="169"/>
      <c r="AL19" s="169"/>
      <c r="AM19" s="169"/>
      <c r="AN19" s="169"/>
    </row>
    <row r="20" spans="2:43" x14ac:dyDescent="0.25">
      <c r="B20" s="85"/>
      <c r="C20" s="23">
        <v>15</v>
      </c>
      <c r="D20" s="243"/>
      <c r="E20" s="244"/>
      <c r="F20" s="245"/>
      <c r="G20" s="246"/>
      <c r="H20" s="243"/>
      <c r="I20" s="244"/>
      <c r="J20" s="245"/>
      <c r="K20" s="246"/>
      <c r="L20" s="243"/>
      <c r="M20" s="244"/>
      <c r="N20" s="245"/>
      <c r="O20" s="246"/>
      <c r="P20" s="243"/>
      <c r="Q20" s="244"/>
      <c r="R20" s="245"/>
      <c r="S20" s="246"/>
      <c r="T20" s="243"/>
      <c r="U20" s="244"/>
      <c r="V20" s="243"/>
      <c r="W20" s="244"/>
      <c r="X20" s="37"/>
      <c r="Y20" s="37"/>
      <c r="Z20" s="142"/>
      <c r="AA20" s="37"/>
      <c r="AB20" s="169"/>
      <c r="AC20" s="169"/>
      <c r="AD20" s="169"/>
      <c r="AE20" s="169"/>
      <c r="AF20" s="169"/>
      <c r="AG20" s="169"/>
      <c r="AH20" s="169"/>
      <c r="AI20" s="169"/>
      <c r="AL20" s="169"/>
      <c r="AM20" s="169"/>
      <c r="AN20" s="169"/>
    </row>
    <row r="21" spans="2:43" x14ac:dyDescent="0.25">
      <c r="B21" s="85"/>
      <c r="C21" s="23">
        <v>16</v>
      </c>
      <c r="D21" s="243"/>
      <c r="E21" s="244"/>
      <c r="F21" s="245"/>
      <c r="G21" s="246"/>
      <c r="H21" s="243"/>
      <c r="I21" s="244"/>
      <c r="J21" s="245"/>
      <c r="K21" s="246"/>
      <c r="L21" s="243"/>
      <c r="M21" s="244"/>
      <c r="N21" s="245"/>
      <c r="O21" s="246"/>
      <c r="P21" s="243"/>
      <c r="Q21" s="244"/>
      <c r="R21" s="245"/>
      <c r="S21" s="246"/>
      <c r="T21" s="243"/>
      <c r="U21" s="244"/>
      <c r="V21" s="243"/>
      <c r="W21" s="244"/>
      <c r="X21" s="37"/>
      <c r="Y21" s="37"/>
      <c r="Z21" s="142"/>
      <c r="AA21" s="37"/>
      <c r="AB21" s="169"/>
      <c r="AC21" s="169"/>
      <c r="AD21" s="169"/>
      <c r="AE21" s="169"/>
      <c r="AF21" s="169"/>
      <c r="AG21" s="169"/>
      <c r="AH21" s="169"/>
      <c r="AI21" s="169"/>
      <c r="AL21" s="169"/>
      <c r="AM21" s="169"/>
      <c r="AN21" s="169"/>
    </row>
    <row r="22" spans="2:43" ht="15.75" customHeight="1" x14ac:dyDescent="0.25">
      <c r="B22" s="85"/>
      <c r="C22" s="23">
        <v>17</v>
      </c>
      <c r="D22" s="243"/>
      <c r="E22" s="244"/>
      <c r="F22" s="245"/>
      <c r="G22" s="246"/>
      <c r="H22" s="243"/>
      <c r="I22" s="244"/>
      <c r="J22" s="245"/>
      <c r="K22" s="246"/>
      <c r="L22" s="243"/>
      <c r="M22" s="244"/>
      <c r="N22" s="245"/>
      <c r="O22" s="246"/>
      <c r="P22" s="243"/>
      <c r="Q22" s="244"/>
      <c r="R22" s="245"/>
      <c r="S22" s="246"/>
      <c r="T22" s="243"/>
      <c r="U22" s="244"/>
      <c r="V22" s="243"/>
      <c r="W22" s="244"/>
      <c r="X22" s="37"/>
      <c r="Y22" s="37"/>
      <c r="Z22" s="142"/>
      <c r="AA22" s="37"/>
      <c r="AB22" s="169"/>
      <c r="AC22" s="169"/>
      <c r="AD22" s="169"/>
      <c r="AE22" s="169"/>
      <c r="AF22" s="169"/>
      <c r="AG22" s="169"/>
      <c r="AH22" s="169"/>
      <c r="AI22" s="169"/>
      <c r="AL22" s="169"/>
      <c r="AM22" s="169"/>
      <c r="AN22" s="169"/>
    </row>
    <row r="23" spans="2:43" x14ac:dyDescent="0.25">
      <c r="B23" s="85"/>
      <c r="C23" s="23">
        <v>18</v>
      </c>
      <c r="D23" s="243"/>
      <c r="E23" s="244"/>
      <c r="F23" s="245"/>
      <c r="G23" s="246"/>
      <c r="H23" s="243"/>
      <c r="I23" s="244"/>
      <c r="J23" s="245"/>
      <c r="K23" s="246"/>
      <c r="L23" s="243"/>
      <c r="M23" s="244"/>
      <c r="N23" s="245"/>
      <c r="O23" s="246"/>
      <c r="P23" s="243"/>
      <c r="Q23" s="244"/>
      <c r="R23" s="245"/>
      <c r="S23" s="246"/>
      <c r="T23" s="243"/>
      <c r="U23" s="244"/>
      <c r="V23" s="243"/>
      <c r="W23" s="244"/>
      <c r="X23" s="37"/>
      <c r="Y23" s="37"/>
      <c r="Z23" s="142"/>
      <c r="AA23" s="37"/>
      <c r="AB23" s="169"/>
      <c r="AC23" s="169"/>
      <c r="AD23" s="169"/>
      <c r="AE23" s="169"/>
      <c r="AF23" s="169"/>
      <c r="AG23" s="169"/>
      <c r="AH23" s="169"/>
      <c r="AI23" s="169"/>
      <c r="AL23" s="169"/>
      <c r="AM23" s="169"/>
      <c r="AN23" s="169"/>
    </row>
    <row r="24" spans="2:43" x14ac:dyDescent="0.25">
      <c r="B24" s="85"/>
      <c r="C24" s="23">
        <v>19</v>
      </c>
      <c r="D24" s="243"/>
      <c r="E24" s="244"/>
      <c r="F24" s="245"/>
      <c r="G24" s="246"/>
      <c r="H24" s="243"/>
      <c r="I24" s="244"/>
      <c r="J24" s="245"/>
      <c r="K24" s="246"/>
      <c r="L24" s="243"/>
      <c r="M24" s="244"/>
      <c r="N24" s="245"/>
      <c r="O24" s="246"/>
      <c r="P24" s="243"/>
      <c r="Q24" s="244"/>
      <c r="R24" s="245"/>
      <c r="S24" s="246"/>
      <c r="T24" s="243"/>
      <c r="U24" s="244"/>
      <c r="V24" s="243"/>
      <c r="W24" s="244"/>
      <c r="X24" s="37"/>
      <c r="Y24" s="37"/>
      <c r="Z24" s="142"/>
      <c r="AA24" s="37"/>
      <c r="AB24" s="169"/>
      <c r="AC24" s="169"/>
      <c r="AD24" s="169"/>
      <c r="AE24" s="169"/>
      <c r="AF24" s="169"/>
      <c r="AG24" s="169"/>
      <c r="AH24" s="169"/>
      <c r="AI24" s="237"/>
      <c r="AL24" s="169"/>
      <c r="AM24" s="169"/>
      <c r="AN24" s="169"/>
    </row>
    <row r="25" spans="2:43" ht="15.75" thickBot="1" x14ac:dyDescent="0.3">
      <c r="B25" s="85"/>
      <c r="C25" s="26">
        <v>20</v>
      </c>
      <c r="D25" s="247"/>
      <c r="E25" s="248"/>
      <c r="F25" s="249"/>
      <c r="G25" s="250"/>
      <c r="H25" s="251"/>
      <c r="I25" s="252"/>
      <c r="J25" s="249"/>
      <c r="K25" s="250"/>
      <c r="L25" s="251"/>
      <c r="M25" s="252"/>
      <c r="N25" s="249"/>
      <c r="O25" s="250"/>
      <c r="P25" s="251"/>
      <c r="Q25" s="252"/>
      <c r="R25" s="249"/>
      <c r="S25" s="250"/>
      <c r="T25" s="251"/>
      <c r="U25" s="252"/>
      <c r="V25" s="247"/>
      <c r="W25" s="248"/>
      <c r="X25" s="37"/>
      <c r="Y25" s="37"/>
      <c r="Z25" s="142"/>
      <c r="AA25" s="37"/>
      <c r="AB25" s="169"/>
      <c r="AC25" s="169"/>
      <c r="AD25" s="169"/>
      <c r="AE25" s="169"/>
      <c r="AF25" s="169"/>
      <c r="AG25" s="169"/>
      <c r="AH25" s="169"/>
      <c r="AI25" s="169"/>
      <c r="AL25" s="169"/>
      <c r="AM25" s="169"/>
      <c r="AN25" s="169"/>
    </row>
    <row r="26" spans="2:43" ht="29.25" customHeight="1" thickBot="1" x14ac:dyDescent="0.3">
      <c r="B26" s="334" t="s">
        <v>96</v>
      </c>
      <c r="C26" s="30" t="s">
        <v>97</v>
      </c>
      <c r="D26" s="327"/>
      <c r="E26" s="328"/>
      <c r="F26" s="327"/>
      <c r="G26" s="328"/>
      <c r="H26" s="327"/>
      <c r="I26" s="328"/>
      <c r="J26" s="327"/>
      <c r="K26" s="328"/>
      <c r="L26" s="327"/>
      <c r="M26" s="328"/>
      <c r="N26" s="327"/>
      <c r="O26" s="328"/>
      <c r="P26" s="327"/>
      <c r="Q26" s="328"/>
      <c r="R26" s="329"/>
      <c r="S26" s="330"/>
      <c r="T26" s="329"/>
      <c r="U26" s="330"/>
      <c r="V26" s="329"/>
      <c r="W26" s="330"/>
      <c r="X26" s="37"/>
      <c r="Y26" s="37"/>
      <c r="Z26" s="142"/>
      <c r="AA26" s="37"/>
      <c r="AB26" s="169"/>
      <c r="AC26" s="169"/>
      <c r="AD26" s="169"/>
      <c r="AE26" s="169"/>
      <c r="AF26" s="169"/>
      <c r="AG26" s="169"/>
      <c r="AH26" s="169"/>
      <c r="AI26" s="169"/>
      <c r="AL26" s="169"/>
      <c r="AM26" s="169"/>
      <c r="AN26" s="169"/>
    </row>
    <row r="27" spans="2:43" ht="15.75" thickBot="1" x14ac:dyDescent="0.3">
      <c r="B27" s="335"/>
      <c r="C27" s="226" t="s">
        <v>98</v>
      </c>
      <c r="D27" s="227"/>
      <c r="E27" s="185">
        <f>+Calcs!BN27</f>
        <v>0</v>
      </c>
      <c r="F27" s="183"/>
      <c r="G27" s="183">
        <f>+Calcs!BO27</f>
        <v>0</v>
      </c>
      <c r="H27" s="186"/>
      <c r="I27" s="185">
        <f>+Calcs!BP27</f>
        <v>0</v>
      </c>
      <c r="J27" s="183"/>
      <c r="K27" s="183">
        <f>+Calcs!BQ27</f>
        <v>0</v>
      </c>
      <c r="L27" s="186"/>
      <c r="M27" s="185">
        <f>+Calcs!BR27</f>
        <v>0</v>
      </c>
      <c r="N27" s="183"/>
      <c r="O27" s="183">
        <f>+Calcs!BS27</f>
        <v>0</v>
      </c>
      <c r="P27" s="186"/>
      <c r="Q27" s="185">
        <f>+Calcs!BT27</f>
        <v>0</v>
      </c>
      <c r="R27" s="183"/>
      <c r="S27" s="183">
        <f>+Calcs!BU27</f>
        <v>0</v>
      </c>
      <c r="T27" s="187"/>
      <c r="U27" s="185">
        <f>+Calcs!BV27</f>
        <v>0</v>
      </c>
      <c r="V27" s="184"/>
      <c r="W27" s="185">
        <f>+Calcs!BW27</f>
        <v>0</v>
      </c>
      <c r="X27" s="37"/>
      <c r="Y27" s="37"/>
      <c r="Z27" s="142"/>
      <c r="AA27" s="37"/>
      <c r="AB27" s="169"/>
      <c r="AC27" s="169"/>
      <c r="AD27" s="169"/>
      <c r="AE27" s="169"/>
      <c r="AF27" s="169"/>
      <c r="AG27" s="169"/>
      <c r="AH27" s="169"/>
      <c r="AI27" s="169"/>
      <c r="AL27" s="169"/>
      <c r="AM27" s="169"/>
      <c r="AN27" s="169"/>
    </row>
    <row r="28" spans="2:43" s="140" customFormat="1" ht="15.75" thickBot="1" x14ac:dyDescent="0.3">
      <c r="B28" s="235" t="str">
        <f>IF(AND(D28="OK",F28="OK",H28="OK",J28="OK",L28="OK",N28="OK",P28="OK",R28="OK",T28="OK",V28="OK"),"Budgets All OK","Recheck Budget/s")</f>
        <v>Budgets All OK</v>
      </c>
      <c r="C28" s="234" t="s">
        <v>128</v>
      </c>
      <c r="D28" s="228" t="str">
        <f>IF(E27&gt;5000,"Over/recheck","OK")</f>
        <v>OK</v>
      </c>
      <c r="E28" s="229"/>
      <c r="F28" s="230" t="str">
        <f>IF(G27&gt;5000,"Over/recheck","OK")</f>
        <v>OK</v>
      </c>
      <c r="G28" s="231"/>
      <c r="H28" s="228" t="str">
        <f>IF(I27&gt;5000,"Over/recheck","OK")</f>
        <v>OK</v>
      </c>
      <c r="I28" s="229"/>
      <c r="J28" s="230" t="str">
        <f>IF(K27&gt;5000,"Over/recheck","OK")</f>
        <v>OK</v>
      </c>
      <c r="K28" s="231"/>
      <c r="L28" s="228" t="str">
        <f>IF(M27&gt;5000,"Over/recheck","OK")</f>
        <v>OK</v>
      </c>
      <c r="M28" s="229"/>
      <c r="N28" s="230" t="str">
        <f>IF(O27&gt;5000,"Over/recheck","OK")</f>
        <v>OK</v>
      </c>
      <c r="O28" s="231"/>
      <c r="P28" s="228" t="str">
        <f>IF(Q27&gt;5000,"Over/recheck","OK")</f>
        <v>OK</v>
      </c>
      <c r="Q28" s="229"/>
      <c r="R28" s="230" t="str">
        <f>IF(S27&gt;5000,"Over/recheck","OK")</f>
        <v>OK</v>
      </c>
      <c r="S28" s="231"/>
      <c r="T28" s="228" t="str">
        <f>IF(U27&gt;5000,"Over/recheck","OK")</f>
        <v>OK</v>
      </c>
      <c r="U28" s="232"/>
      <c r="V28" s="230" t="str">
        <f>IF(W27&gt;5000,"Over/recheck","OK")</f>
        <v>OK</v>
      </c>
      <c r="W28" s="233"/>
      <c r="X28" s="142"/>
      <c r="Y28" s="142"/>
      <c r="Z28" s="142"/>
      <c r="AA28" s="142"/>
      <c r="AB28" s="238"/>
      <c r="AC28" s="238"/>
      <c r="AD28" s="238"/>
      <c r="AE28" s="238"/>
      <c r="AF28" s="238"/>
      <c r="AG28" s="238"/>
      <c r="AH28" s="238"/>
      <c r="AI28" s="238"/>
      <c r="AJ28" s="139"/>
      <c r="AK28" s="139"/>
      <c r="AL28" s="238"/>
      <c r="AM28" s="238"/>
      <c r="AN28" s="238"/>
      <c r="AO28" s="139"/>
      <c r="AP28" s="139"/>
      <c r="AQ28" s="139"/>
    </row>
    <row r="29" spans="2:43" s="140" customFormat="1" x14ac:dyDescent="0.25"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</row>
    <row r="30" spans="2:43" ht="15.75" thickBot="1" x14ac:dyDescent="0.3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2:43" ht="21.75" thickBot="1" x14ac:dyDescent="0.3">
      <c r="B31" s="52" t="s">
        <v>73</v>
      </c>
      <c r="C31" s="207" t="s">
        <v>15</v>
      </c>
      <c r="D31" s="331">
        <v>1</v>
      </c>
      <c r="E31" s="332"/>
      <c r="F31" s="333">
        <v>2</v>
      </c>
      <c r="G31" s="333"/>
      <c r="H31" s="331">
        <v>3</v>
      </c>
      <c r="I31" s="332"/>
      <c r="J31" s="326">
        <v>4</v>
      </c>
      <c r="K31" s="326"/>
      <c r="L31" s="331">
        <v>5</v>
      </c>
      <c r="M31" s="332"/>
      <c r="N31" s="326">
        <v>6</v>
      </c>
      <c r="O31" s="326"/>
      <c r="P31" s="324">
        <v>7</v>
      </c>
      <c r="Q31" s="325"/>
      <c r="R31" s="326">
        <v>8</v>
      </c>
      <c r="S31" s="326"/>
      <c r="T31" s="324">
        <v>9</v>
      </c>
      <c r="U31" s="325"/>
      <c r="V31" s="324">
        <v>10</v>
      </c>
      <c r="W31" s="325"/>
    </row>
    <row r="32" spans="2:43" ht="15.75" thickBot="1" x14ac:dyDescent="0.3">
      <c r="B32" s="53" t="s">
        <v>19</v>
      </c>
      <c r="C32" s="49" t="s">
        <v>21</v>
      </c>
      <c r="D32" s="205" t="s">
        <v>17</v>
      </c>
      <c r="E32" s="206" t="s">
        <v>18</v>
      </c>
      <c r="F32" s="208" t="s">
        <v>17</v>
      </c>
      <c r="G32" s="208" t="s">
        <v>18</v>
      </c>
      <c r="H32" s="205" t="s">
        <v>17</v>
      </c>
      <c r="I32" s="206" t="s">
        <v>18</v>
      </c>
      <c r="J32" s="208" t="s">
        <v>17</v>
      </c>
      <c r="K32" s="208" t="s">
        <v>18</v>
      </c>
      <c r="L32" s="205" t="s">
        <v>17</v>
      </c>
      <c r="M32" s="206" t="s">
        <v>18</v>
      </c>
      <c r="N32" s="208" t="s">
        <v>17</v>
      </c>
      <c r="O32" s="208" t="s">
        <v>18</v>
      </c>
      <c r="P32" s="205" t="s">
        <v>17</v>
      </c>
      <c r="Q32" s="206" t="s">
        <v>18</v>
      </c>
      <c r="R32" s="208" t="s">
        <v>17</v>
      </c>
      <c r="S32" s="208" t="s">
        <v>18</v>
      </c>
      <c r="T32" s="205" t="s">
        <v>17</v>
      </c>
      <c r="U32" s="206" t="s">
        <v>18</v>
      </c>
      <c r="V32" s="205" t="s">
        <v>17</v>
      </c>
      <c r="W32" s="206" t="s">
        <v>18</v>
      </c>
    </row>
    <row r="33" spans="2:23" ht="15.75" thickBot="1" x14ac:dyDescent="0.3">
      <c r="B33" s="172" t="s">
        <v>20</v>
      </c>
      <c r="C33" s="50">
        <v>1</v>
      </c>
      <c r="D33" s="239"/>
      <c r="E33" s="240"/>
      <c r="F33" s="241"/>
      <c r="G33" s="242"/>
      <c r="H33" s="239"/>
      <c r="I33" s="240"/>
      <c r="J33" s="241"/>
      <c r="K33" s="242"/>
      <c r="L33" s="239"/>
      <c r="M33" s="240"/>
      <c r="N33" s="241"/>
      <c r="O33" s="242"/>
      <c r="P33" s="239"/>
      <c r="Q33" s="240"/>
      <c r="R33" s="241"/>
      <c r="S33" s="242"/>
      <c r="T33" s="239"/>
      <c r="U33" s="240"/>
      <c r="V33" s="239"/>
      <c r="W33" s="240"/>
    </row>
    <row r="34" spans="2:23" x14ac:dyDescent="0.25">
      <c r="B34" s="54" t="s">
        <v>25</v>
      </c>
      <c r="C34" s="51">
        <v>2</v>
      </c>
      <c r="D34" s="243"/>
      <c r="E34" s="244"/>
      <c r="F34" s="245"/>
      <c r="G34" s="246"/>
      <c r="H34" s="243"/>
      <c r="I34" s="244"/>
      <c r="J34" s="245"/>
      <c r="K34" s="246"/>
      <c r="L34" s="243"/>
      <c r="M34" s="244"/>
      <c r="N34" s="245"/>
      <c r="O34" s="246"/>
      <c r="P34" s="243"/>
      <c r="Q34" s="244"/>
      <c r="R34" s="245"/>
      <c r="S34" s="246"/>
      <c r="T34" s="243"/>
      <c r="U34" s="244"/>
      <c r="V34" s="243"/>
      <c r="W34" s="244"/>
    </row>
    <row r="35" spans="2:23" ht="15.75" thickBot="1" x14ac:dyDescent="0.3">
      <c r="B35" s="55" t="s">
        <v>26</v>
      </c>
      <c r="C35" s="51">
        <v>3</v>
      </c>
      <c r="D35" s="243"/>
      <c r="E35" s="244"/>
      <c r="F35" s="245"/>
      <c r="G35" s="246"/>
      <c r="H35" s="243"/>
      <c r="I35" s="244"/>
      <c r="J35" s="245"/>
      <c r="K35" s="246"/>
      <c r="L35" s="243"/>
      <c r="M35" s="244"/>
      <c r="N35" s="245"/>
      <c r="O35" s="246"/>
      <c r="P35" s="243"/>
      <c r="Q35" s="244"/>
      <c r="R35" s="245"/>
      <c r="S35" s="246"/>
      <c r="T35" s="243"/>
      <c r="U35" s="244"/>
      <c r="V35" s="243"/>
      <c r="W35" s="244"/>
    </row>
    <row r="36" spans="2:23" x14ac:dyDescent="0.25">
      <c r="B36" s="54" t="s">
        <v>22</v>
      </c>
      <c r="C36" s="51">
        <v>4</v>
      </c>
      <c r="D36" s="243"/>
      <c r="E36" s="244"/>
      <c r="F36" s="245"/>
      <c r="G36" s="246"/>
      <c r="H36" s="243"/>
      <c r="I36" s="244"/>
      <c r="J36" s="245"/>
      <c r="K36" s="246"/>
      <c r="L36" s="243"/>
      <c r="M36" s="244"/>
      <c r="N36" s="245"/>
      <c r="O36" s="246"/>
      <c r="P36" s="243"/>
      <c r="Q36" s="244"/>
      <c r="R36" s="245"/>
      <c r="S36" s="246"/>
      <c r="T36" s="243"/>
      <c r="U36" s="244"/>
      <c r="V36" s="243"/>
      <c r="W36" s="244"/>
    </row>
    <row r="37" spans="2:23" ht="15.75" thickBot="1" x14ac:dyDescent="0.3">
      <c r="B37" s="55" t="s">
        <v>23</v>
      </c>
      <c r="C37" s="51">
        <v>5</v>
      </c>
      <c r="D37" s="243"/>
      <c r="E37" s="244"/>
      <c r="F37" s="245"/>
      <c r="G37" s="246"/>
      <c r="H37" s="243"/>
      <c r="I37" s="244"/>
      <c r="J37" s="245"/>
      <c r="K37" s="246"/>
      <c r="L37" s="243"/>
      <c r="M37" s="244"/>
      <c r="N37" s="245"/>
      <c r="O37" s="246"/>
      <c r="P37" s="243"/>
      <c r="Q37" s="244"/>
      <c r="R37" s="245"/>
      <c r="S37" s="246"/>
      <c r="T37" s="243"/>
      <c r="U37" s="244"/>
      <c r="V37" s="243"/>
      <c r="W37" s="244"/>
    </row>
    <row r="38" spans="2:23" ht="15.75" thickBot="1" x14ac:dyDescent="0.3">
      <c r="B38" s="85"/>
      <c r="C38" s="51">
        <v>6</v>
      </c>
      <c r="D38" s="243"/>
      <c r="E38" s="244"/>
      <c r="F38" s="245"/>
      <c r="G38" s="246"/>
      <c r="H38" s="243"/>
      <c r="I38" s="244"/>
      <c r="J38" s="245"/>
      <c r="K38" s="246"/>
      <c r="L38" s="243"/>
      <c r="M38" s="244"/>
      <c r="N38" s="245"/>
      <c r="O38" s="246"/>
      <c r="P38" s="243"/>
      <c r="Q38" s="244"/>
      <c r="R38" s="245"/>
      <c r="S38" s="246"/>
      <c r="T38" s="243"/>
      <c r="U38" s="244"/>
      <c r="V38" s="243"/>
      <c r="W38" s="244"/>
    </row>
    <row r="39" spans="2:23" x14ac:dyDescent="0.25">
      <c r="B39" s="170" t="s">
        <v>87</v>
      </c>
      <c r="C39" s="51">
        <v>7</v>
      </c>
      <c r="D39" s="243"/>
      <c r="E39" s="244"/>
      <c r="F39" s="245"/>
      <c r="G39" s="246"/>
      <c r="H39" s="243"/>
      <c r="I39" s="244"/>
      <c r="J39" s="245"/>
      <c r="K39" s="246"/>
      <c r="L39" s="243"/>
      <c r="M39" s="244"/>
      <c r="N39" s="245"/>
      <c r="O39" s="246"/>
      <c r="P39" s="243"/>
      <c r="Q39" s="244"/>
      <c r="R39" s="245"/>
      <c r="S39" s="246"/>
      <c r="T39" s="243"/>
      <c r="U39" s="244"/>
      <c r="V39" s="243"/>
      <c r="W39" s="244"/>
    </row>
    <row r="40" spans="2:23" ht="15.75" thickBot="1" x14ac:dyDescent="0.3">
      <c r="B40" s="171" t="s">
        <v>95</v>
      </c>
      <c r="C40" s="51">
        <v>8</v>
      </c>
      <c r="D40" s="243"/>
      <c r="E40" s="244"/>
      <c r="F40" s="245"/>
      <c r="G40" s="246"/>
      <c r="H40" s="243"/>
      <c r="I40" s="244"/>
      <c r="J40" s="245"/>
      <c r="K40" s="246"/>
      <c r="L40" s="243"/>
      <c r="M40" s="244"/>
      <c r="N40" s="245"/>
      <c r="O40" s="246"/>
      <c r="P40" s="243"/>
      <c r="Q40" s="244"/>
      <c r="R40" s="245"/>
      <c r="S40" s="246"/>
      <c r="T40" s="243"/>
      <c r="U40" s="244"/>
      <c r="V40" s="243"/>
      <c r="W40" s="244"/>
    </row>
    <row r="41" spans="2:23" x14ac:dyDescent="0.25">
      <c r="B41" s="85"/>
      <c r="C41" s="51">
        <v>9</v>
      </c>
      <c r="D41" s="243"/>
      <c r="E41" s="244"/>
      <c r="F41" s="245"/>
      <c r="G41" s="246"/>
      <c r="H41" s="243"/>
      <c r="I41" s="244"/>
      <c r="J41" s="245"/>
      <c r="K41" s="246"/>
      <c r="L41" s="243"/>
      <c r="M41" s="244"/>
      <c r="N41" s="245"/>
      <c r="O41" s="246"/>
      <c r="P41" s="243"/>
      <c r="Q41" s="244"/>
      <c r="R41" s="245"/>
      <c r="S41" s="246"/>
      <c r="T41" s="243"/>
      <c r="U41" s="244"/>
      <c r="V41" s="243"/>
      <c r="W41" s="244"/>
    </row>
    <row r="42" spans="2:23" x14ac:dyDescent="0.25">
      <c r="B42" s="85"/>
      <c r="C42" s="23">
        <v>10</v>
      </c>
      <c r="D42" s="243"/>
      <c r="E42" s="244"/>
      <c r="F42" s="245"/>
      <c r="G42" s="246"/>
      <c r="H42" s="243"/>
      <c r="I42" s="244"/>
      <c r="J42" s="245"/>
      <c r="K42" s="246"/>
      <c r="L42" s="243"/>
      <c r="M42" s="244"/>
      <c r="N42" s="245"/>
      <c r="O42" s="246"/>
      <c r="P42" s="243"/>
      <c r="Q42" s="244"/>
      <c r="R42" s="245"/>
      <c r="S42" s="246"/>
      <c r="T42" s="243"/>
      <c r="U42" s="244"/>
      <c r="V42" s="243"/>
      <c r="W42" s="244"/>
    </row>
    <row r="43" spans="2:23" x14ac:dyDescent="0.25">
      <c r="B43" s="85"/>
      <c r="C43" s="23">
        <v>11</v>
      </c>
      <c r="D43" s="243"/>
      <c r="E43" s="244"/>
      <c r="F43" s="245"/>
      <c r="G43" s="246"/>
      <c r="H43" s="243"/>
      <c r="I43" s="244"/>
      <c r="J43" s="245"/>
      <c r="K43" s="246"/>
      <c r="L43" s="243"/>
      <c r="M43" s="244"/>
      <c r="N43" s="245"/>
      <c r="O43" s="246"/>
      <c r="P43" s="243"/>
      <c r="Q43" s="244"/>
      <c r="R43" s="245"/>
      <c r="S43" s="246"/>
      <c r="T43" s="243"/>
      <c r="U43" s="244"/>
      <c r="V43" s="243"/>
      <c r="W43" s="244"/>
    </row>
    <row r="44" spans="2:23" x14ac:dyDescent="0.25">
      <c r="B44" s="85"/>
      <c r="C44" s="23">
        <v>12</v>
      </c>
      <c r="D44" s="243"/>
      <c r="E44" s="244"/>
      <c r="F44" s="245"/>
      <c r="G44" s="246"/>
      <c r="H44" s="243"/>
      <c r="I44" s="244"/>
      <c r="J44" s="245"/>
      <c r="K44" s="246"/>
      <c r="L44" s="243"/>
      <c r="M44" s="244"/>
      <c r="N44" s="245"/>
      <c r="O44" s="246"/>
      <c r="P44" s="243"/>
      <c r="Q44" s="244"/>
      <c r="R44" s="245"/>
      <c r="S44" s="246"/>
      <c r="T44" s="243"/>
      <c r="U44" s="244"/>
      <c r="V44" s="243"/>
      <c r="W44" s="244"/>
    </row>
    <row r="45" spans="2:23" x14ac:dyDescent="0.25">
      <c r="B45" s="85"/>
      <c r="C45" s="23">
        <v>13</v>
      </c>
      <c r="D45" s="243"/>
      <c r="E45" s="244"/>
      <c r="F45" s="245"/>
      <c r="G45" s="246"/>
      <c r="H45" s="243"/>
      <c r="I45" s="244"/>
      <c r="J45" s="245"/>
      <c r="K45" s="246"/>
      <c r="L45" s="243"/>
      <c r="M45" s="244"/>
      <c r="N45" s="245"/>
      <c r="O45" s="246"/>
      <c r="P45" s="243"/>
      <c r="Q45" s="244"/>
      <c r="R45" s="245"/>
      <c r="S45" s="246"/>
      <c r="T45" s="243"/>
      <c r="U45" s="244"/>
      <c r="V45" s="243"/>
      <c r="W45" s="244"/>
    </row>
    <row r="46" spans="2:23" x14ac:dyDescent="0.25">
      <c r="B46" s="85"/>
      <c r="C46" s="23">
        <v>14</v>
      </c>
      <c r="D46" s="243"/>
      <c r="E46" s="244"/>
      <c r="F46" s="245"/>
      <c r="G46" s="246"/>
      <c r="H46" s="243"/>
      <c r="I46" s="244"/>
      <c r="J46" s="245"/>
      <c r="K46" s="246"/>
      <c r="L46" s="243"/>
      <c r="M46" s="244"/>
      <c r="N46" s="245"/>
      <c r="O46" s="246"/>
      <c r="P46" s="243"/>
      <c r="Q46" s="244"/>
      <c r="R46" s="245"/>
      <c r="S46" s="246"/>
      <c r="T46" s="243"/>
      <c r="U46" s="244"/>
      <c r="V46" s="243"/>
      <c r="W46" s="244"/>
    </row>
    <row r="47" spans="2:23" x14ac:dyDescent="0.25">
      <c r="B47" s="85"/>
      <c r="C47" s="23">
        <v>15</v>
      </c>
      <c r="D47" s="243"/>
      <c r="E47" s="244"/>
      <c r="F47" s="245"/>
      <c r="G47" s="246"/>
      <c r="H47" s="243"/>
      <c r="I47" s="244"/>
      <c r="J47" s="245"/>
      <c r="K47" s="246"/>
      <c r="L47" s="243"/>
      <c r="M47" s="244"/>
      <c r="N47" s="245"/>
      <c r="O47" s="246"/>
      <c r="P47" s="243"/>
      <c r="Q47" s="244"/>
      <c r="R47" s="245"/>
      <c r="S47" s="246"/>
      <c r="T47" s="243"/>
      <c r="U47" s="244"/>
      <c r="V47" s="243"/>
      <c r="W47" s="244"/>
    </row>
    <row r="48" spans="2:23" x14ac:dyDescent="0.25">
      <c r="B48" s="85"/>
      <c r="C48" s="23">
        <v>16</v>
      </c>
      <c r="D48" s="243"/>
      <c r="E48" s="244"/>
      <c r="F48" s="245"/>
      <c r="G48" s="246"/>
      <c r="H48" s="243"/>
      <c r="I48" s="244"/>
      <c r="J48" s="245"/>
      <c r="K48" s="246"/>
      <c r="L48" s="243"/>
      <c r="M48" s="244"/>
      <c r="N48" s="245"/>
      <c r="O48" s="246"/>
      <c r="P48" s="243"/>
      <c r="Q48" s="244"/>
      <c r="R48" s="245"/>
      <c r="S48" s="246"/>
      <c r="T48" s="243"/>
      <c r="U48" s="244"/>
      <c r="V48" s="243"/>
      <c r="W48" s="244"/>
    </row>
    <row r="49" spans="2:47" x14ac:dyDescent="0.25">
      <c r="B49" s="85"/>
      <c r="C49" s="23">
        <v>17</v>
      </c>
      <c r="D49" s="243"/>
      <c r="E49" s="244"/>
      <c r="F49" s="245"/>
      <c r="G49" s="246"/>
      <c r="H49" s="243"/>
      <c r="I49" s="244"/>
      <c r="J49" s="245"/>
      <c r="K49" s="246"/>
      <c r="L49" s="243"/>
      <c r="M49" s="244"/>
      <c r="N49" s="245"/>
      <c r="O49" s="246"/>
      <c r="P49" s="243"/>
      <c r="Q49" s="244"/>
      <c r="R49" s="245"/>
      <c r="S49" s="246"/>
      <c r="T49" s="243"/>
      <c r="U49" s="244"/>
      <c r="V49" s="243"/>
      <c r="W49" s="244"/>
    </row>
    <row r="50" spans="2:47" x14ac:dyDescent="0.25">
      <c r="B50" s="85"/>
      <c r="C50" s="23">
        <v>18</v>
      </c>
      <c r="D50" s="243"/>
      <c r="E50" s="244"/>
      <c r="F50" s="245"/>
      <c r="G50" s="246"/>
      <c r="H50" s="243"/>
      <c r="I50" s="244"/>
      <c r="J50" s="245"/>
      <c r="K50" s="246"/>
      <c r="L50" s="243"/>
      <c r="M50" s="244"/>
      <c r="N50" s="245"/>
      <c r="O50" s="246"/>
      <c r="P50" s="243"/>
      <c r="Q50" s="244"/>
      <c r="R50" s="245"/>
      <c r="S50" s="246"/>
      <c r="T50" s="243"/>
      <c r="U50" s="244"/>
      <c r="V50" s="243"/>
      <c r="W50" s="244"/>
    </row>
    <row r="51" spans="2:47" x14ac:dyDescent="0.25">
      <c r="B51" s="85"/>
      <c r="C51" s="23">
        <v>19</v>
      </c>
      <c r="D51" s="243"/>
      <c r="E51" s="244"/>
      <c r="F51" s="245"/>
      <c r="G51" s="246"/>
      <c r="H51" s="243"/>
      <c r="I51" s="244"/>
      <c r="J51" s="245"/>
      <c r="K51" s="246"/>
      <c r="L51" s="243"/>
      <c r="M51" s="244"/>
      <c r="N51" s="245"/>
      <c r="O51" s="246"/>
      <c r="P51" s="243"/>
      <c r="Q51" s="244"/>
      <c r="R51" s="245"/>
      <c r="S51" s="246"/>
      <c r="T51" s="243"/>
      <c r="U51" s="244"/>
      <c r="V51" s="243"/>
      <c r="W51" s="244"/>
    </row>
    <row r="52" spans="2:47" ht="15.75" thickBot="1" x14ac:dyDescent="0.3">
      <c r="B52" s="85"/>
      <c r="C52" s="26">
        <v>20</v>
      </c>
      <c r="D52" s="247"/>
      <c r="E52" s="248"/>
      <c r="F52" s="249"/>
      <c r="G52" s="250"/>
      <c r="H52" s="251"/>
      <c r="I52" s="252"/>
      <c r="J52" s="249"/>
      <c r="K52" s="250"/>
      <c r="L52" s="251"/>
      <c r="M52" s="252"/>
      <c r="N52" s="249"/>
      <c r="O52" s="250"/>
      <c r="P52" s="251"/>
      <c r="Q52" s="252"/>
      <c r="R52" s="249"/>
      <c r="S52" s="250"/>
      <c r="T52" s="251"/>
      <c r="U52" s="252"/>
      <c r="V52" s="247"/>
      <c r="W52" s="248"/>
    </row>
    <row r="53" spans="2:47" ht="30.75" customHeight="1" thickBot="1" x14ac:dyDescent="0.3">
      <c r="B53" s="334" t="s">
        <v>96</v>
      </c>
      <c r="C53" s="30" t="s">
        <v>39</v>
      </c>
      <c r="D53" s="327"/>
      <c r="E53" s="328"/>
      <c r="F53" s="327"/>
      <c r="G53" s="328"/>
      <c r="H53" s="327"/>
      <c r="I53" s="328"/>
      <c r="J53" s="327"/>
      <c r="K53" s="328"/>
      <c r="L53" s="327"/>
      <c r="M53" s="328"/>
      <c r="N53" s="327"/>
      <c r="O53" s="328"/>
      <c r="P53" s="327"/>
      <c r="Q53" s="328"/>
      <c r="R53" s="329"/>
      <c r="S53" s="330"/>
      <c r="T53" s="329"/>
      <c r="U53" s="330"/>
      <c r="V53" s="329"/>
      <c r="W53" s="330"/>
    </row>
    <row r="54" spans="2:47" ht="15.75" thickBot="1" x14ac:dyDescent="0.3">
      <c r="B54" s="335"/>
      <c r="C54" s="31" t="s">
        <v>98</v>
      </c>
      <c r="D54" s="73"/>
      <c r="E54" s="183">
        <f>+Calcs!BN256</f>
        <v>0</v>
      </c>
      <c r="F54" s="186"/>
      <c r="G54" s="185">
        <f>+Calcs!BO256</f>
        <v>0</v>
      </c>
      <c r="H54" s="183"/>
      <c r="I54" s="183">
        <f>+Calcs!BP256</f>
        <v>0</v>
      </c>
      <c r="J54" s="186"/>
      <c r="K54" s="185">
        <f>+Calcs!BQ256</f>
        <v>0</v>
      </c>
      <c r="L54" s="183"/>
      <c r="M54" s="183">
        <f>+Calcs!BR256</f>
        <v>0</v>
      </c>
      <c r="N54" s="186"/>
      <c r="O54" s="185">
        <f>+Calcs!BS256</f>
        <v>0</v>
      </c>
      <c r="P54" s="183"/>
      <c r="Q54" s="183">
        <f>+Calcs!BT256</f>
        <v>0</v>
      </c>
      <c r="R54" s="186"/>
      <c r="S54" s="185">
        <f>+Calcs!BU256</f>
        <v>0</v>
      </c>
      <c r="T54" s="184"/>
      <c r="U54" s="183">
        <f>+Calcs!BV256</f>
        <v>0</v>
      </c>
      <c r="V54" s="187"/>
      <c r="W54" s="185">
        <f>+Calcs!BW256</f>
        <v>0</v>
      </c>
    </row>
    <row r="55" spans="2:47" s="140" customFormat="1" ht="13.5" customHeight="1" thickBot="1" x14ac:dyDescent="0.3">
      <c r="B55" s="235" t="str">
        <f>IF(AND(D55="OK",F55="OK",H55="OK",J55="OK",L55="OK",N55="OK",P55="OK",R55="OK",T55="OK",V55="OK"),"Budgets All OK","Recheck Budget/s")</f>
        <v>Budgets All OK</v>
      </c>
      <c r="C55" s="234" t="s">
        <v>128</v>
      </c>
      <c r="D55" s="228" t="str">
        <f>IF(E54&gt;AC55,"Over/recheck","OK")</f>
        <v>OK</v>
      </c>
      <c r="E55" s="229"/>
      <c r="F55" s="228" t="str">
        <f>IF(G54&gt;AE55,"Over/recheck","OK")</f>
        <v>OK</v>
      </c>
      <c r="G55" s="231"/>
      <c r="H55" s="228" t="str">
        <f>IF(I54&gt;AG55,"Over/recheck","OK")</f>
        <v>OK</v>
      </c>
      <c r="I55" s="229"/>
      <c r="J55" s="228" t="str">
        <f>IF(K54&gt;AI55,"Over/recheck","OK")</f>
        <v>OK</v>
      </c>
      <c r="K55" s="231"/>
      <c r="L55" s="228" t="str">
        <f>IF(M54&gt;AK55,"Over/recheck","OK")</f>
        <v>OK</v>
      </c>
      <c r="M55" s="229"/>
      <c r="N55" s="228" t="str">
        <f>IF(O54&gt;AM55,"Over/recheck","OK")</f>
        <v>OK</v>
      </c>
      <c r="O55" s="229"/>
      <c r="P55" s="228" t="str">
        <f>IF(Q54&gt;AO55,"Over/recheck","OK")</f>
        <v>OK</v>
      </c>
      <c r="Q55" s="231"/>
      <c r="R55" s="228" t="str">
        <f>IF(S54&gt;AQ55,"Over/recheck","OK")</f>
        <v>OK</v>
      </c>
      <c r="S55" s="229"/>
      <c r="T55" s="228" t="str">
        <f>IF(U54&gt;AS55,"Over/recheck","OK")</f>
        <v>OK</v>
      </c>
      <c r="U55" s="231"/>
      <c r="V55" s="228" t="str">
        <f>IF(W54&gt;AU55,"Over/recheck","OK")</f>
        <v>OK</v>
      </c>
      <c r="W55" s="229"/>
      <c r="X55" s="142"/>
      <c r="Y55" s="142"/>
      <c r="Z55" s="142"/>
      <c r="AA55" s="142"/>
      <c r="AB55" s="114">
        <v>1</v>
      </c>
      <c r="AC55" s="114">
        <f>+Results!D10</f>
        <v>0</v>
      </c>
      <c r="AD55" s="114"/>
      <c r="AE55" s="114">
        <f>+Results!E10</f>
        <v>0</v>
      </c>
      <c r="AF55" s="114"/>
      <c r="AG55" s="114">
        <f>+Results!F10</f>
        <v>0</v>
      </c>
      <c r="AH55" s="114"/>
      <c r="AI55" s="114">
        <f>+Results!G10</f>
        <v>0</v>
      </c>
      <c r="AJ55" s="114"/>
      <c r="AK55" s="114">
        <f>+Results!H10</f>
        <v>0</v>
      </c>
      <c r="AL55" s="114"/>
      <c r="AM55" s="114">
        <f>+Results!I10</f>
        <v>0</v>
      </c>
      <c r="AN55" s="114"/>
      <c r="AO55" s="114">
        <f>+Results!J10</f>
        <v>0</v>
      </c>
      <c r="AP55" s="114"/>
      <c r="AQ55" s="114">
        <f>+Results!K10</f>
        <v>0</v>
      </c>
      <c r="AR55"/>
      <c r="AS55">
        <f>+Results!L10</f>
        <v>0</v>
      </c>
      <c r="AT55"/>
      <c r="AU55">
        <f>+Results!M10</f>
        <v>0</v>
      </c>
    </row>
    <row r="56" spans="2:47" s="140" customFormat="1" x14ac:dyDescent="0.25"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</row>
    <row r="57" spans="2:47" ht="15.75" thickBot="1" x14ac:dyDescent="0.3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2:47" ht="21.75" thickBot="1" x14ac:dyDescent="0.3">
      <c r="B58" s="52" t="s">
        <v>74</v>
      </c>
      <c r="C58" s="207" t="s">
        <v>15</v>
      </c>
      <c r="D58" s="331">
        <v>1</v>
      </c>
      <c r="E58" s="332"/>
      <c r="F58" s="333">
        <v>2</v>
      </c>
      <c r="G58" s="333"/>
      <c r="H58" s="331">
        <v>3</v>
      </c>
      <c r="I58" s="332"/>
      <c r="J58" s="326">
        <v>4</v>
      </c>
      <c r="K58" s="326"/>
      <c r="L58" s="331">
        <v>5</v>
      </c>
      <c r="M58" s="332"/>
      <c r="N58" s="326">
        <v>6</v>
      </c>
      <c r="O58" s="326"/>
      <c r="P58" s="324">
        <v>7</v>
      </c>
      <c r="Q58" s="325"/>
      <c r="R58" s="326">
        <v>8</v>
      </c>
      <c r="S58" s="326"/>
      <c r="T58" s="324">
        <v>9</v>
      </c>
      <c r="U58" s="325"/>
      <c r="V58" s="324">
        <v>10</v>
      </c>
      <c r="W58" s="325"/>
    </row>
    <row r="59" spans="2:47" ht="15.75" thickBot="1" x14ac:dyDescent="0.3">
      <c r="B59" s="53" t="s">
        <v>19</v>
      </c>
      <c r="C59" s="49" t="s">
        <v>21</v>
      </c>
      <c r="D59" s="205" t="s">
        <v>17</v>
      </c>
      <c r="E59" s="206" t="s">
        <v>18</v>
      </c>
      <c r="F59" s="208" t="s">
        <v>17</v>
      </c>
      <c r="G59" s="208" t="s">
        <v>18</v>
      </c>
      <c r="H59" s="205" t="s">
        <v>17</v>
      </c>
      <c r="I59" s="206" t="s">
        <v>18</v>
      </c>
      <c r="J59" s="208" t="s">
        <v>17</v>
      </c>
      <c r="K59" s="208" t="s">
        <v>18</v>
      </c>
      <c r="L59" s="205" t="s">
        <v>17</v>
      </c>
      <c r="M59" s="206" t="s">
        <v>18</v>
      </c>
      <c r="N59" s="208" t="s">
        <v>17</v>
      </c>
      <c r="O59" s="208" t="s">
        <v>18</v>
      </c>
      <c r="P59" s="205" t="s">
        <v>17</v>
      </c>
      <c r="Q59" s="206" t="s">
        <v>18</v>
      </c>
      <c r="R59" s="208" t="s">
        <v>17</v>
      </c>
      <c r="S59" s="208" t="s">
        <v>18</v>
      </c>
      <c r="T59" s="205" t="s">
        <v>17</v>
      </c>
      <c r="U59" s="206" t="s">
        <v>18</v>
      </c>
      <c r="V59" s="205" t="s">
        <v>17</v>
      </c>
      <c r="W59" s="206" t="s">
        <v>18</v>
      </c>
    </row>
    <row r="60" spans="2:47" ht="15.75" thickBot="1" x14ac:dyDescent="0.3">
      <c r="B60" s="172" t="s">
        <v>20</v>
      </c>
      <c r="C60" s="50">
        <v>1</v>
      </c>
      <c r="D60" s="239"/>
      <c r="E60" s="240"/>
      <c r="F60" s="241"/>
      <c r="G60" s="242"/>
      <c r="H60" s="239"/>
      <c r="I60" s="240"/>
      <c r="J60" s="241"/>
      <c r="K60" s="242"/>
      <c r="L60" s="239"/>
      <c r="M60" s="240"/>
      <c r="N60" s="241"/>
      <c r="O60" s="242"/>
      <c r="P60" s="239"/>
      <c r="Q60" s="240"/>
      <c r="R60" s="241"/>
      <c r="S60" s="242"/>
      <c r="T60" s="239"/>
      <c r="U60" s="240"/>
      <c r="V60" s="239"/>
      <c r="W60" s="240"/>
    </row>
    <row r="61" spans="2:47" x14ac:dyDescent="0.25">
      <c r="B61" s="54" t="s">
        <v>25</v>
      </c>
      <c r="C61" s="51">
        <v>2</v>
      </c>
      <c r="D61" s="243"/>
      <c r="E61" s="244"/>
      <c r="F61" s="245"/>
      <c r="G61" s="246"/>
      <c r="H61" s="243"/>
      <c r="I61" s="244"/>
      <c r="J61" s="245"/>
      <c r="K61" s="246"/>
      <c r="L61" s="243"/>
      <c r="M61" s="244"/>
      <c r="N61" s="245"/>
      <c r="O61" s="246"/>
      <c r="P61" s="243"/>
      <c r="Q61" s="244"/>
      <c r="R61" s="245"/>
      <c r="S61" s="246"/>
      <c r="T61" s="243"/>
      <c r="U61" s="244"/>
      <c r="V61" s="243"/>
      <c r="W61" s="244"/>
    </row>
    <row r="62" spans="2:47" ht="15.75" thickBot="1" x14ac:dyDescent="0.3">
      <c r="B62" s="55" t="s">
        <v>26</v>
      </c>
      <c r="C62" s="51">
        <v>3</v>
      </c>
      <c r="D62" s="243"/>
      <c r="E62" s="244"/>
      <c r="F62" s="245"/>
      <c r="G62" s="246"/>
      <c r="H62" s="243"/>
      <c r="I62" s="244"/>
      <c r="J62" s="245"/>
      <c r="K62" s="246"/>
      <c r="L62" s="243"/>
      <c r="M62" s="244"/>
      <c r="N62" s="245"/>
      <c r="O62" s="246"/>
      <c r="P62" s="243"/>
      <c r="Q62" s="244"/>
      <c r="R62" s="245"/>
      <c r="S62" s="246"/>
      <c r="T62" s="243"/>
      <c r="U62" s="244"/>
      <c r="V62" s="243"/>
      <c r="W62" s="244"/>
    </row>
    <row r="63" spans="2:47" x14ac:dyDescent="0.25">
      <c r="B63" s="54" t="s">
        <v>22</v>
      </c>
      <c r="C63" s="51">
        <v>4</v>
      </c>
      <c r="D63" s="243"/>
      <c r="E63" s="244"/>
      <c r="F63" s="245"/>
      <c r="G63" s="246"/>
      <c r="H63" s="243"/>
      <c r="I63" s="244"/>
      <c r="J63" s="245"/>
      <c r="K63" s="246"/>
      <c r="L63" s="243"/>
      <c r="M63" s="244"/>
      <c r="N63" s="245"/>
      <c r="O63" s="246"/>
      <c r="P63" s="243"/>
      <c r="Q63" s="244"/>
      <c r="R63" s="245"/>
      <c r="S63" s="246"/>
      <c r="T63" s="243"/>
      <c r="U63" s="244"/>
      <c r="V63" s="243"/>
      <c r="W63" s="244"/>
    </row>
    <row r="64" spans="2:47" ht="15.75" thickBot="1" x14ac:dyDescent="0.3">
      <c r="B64" s="55" t="s">
        <v>23</v>
      </c>
      <c r="C64" s="51">
        <v>5</v>
      </c>
      <c r="D64" s="243"/>
      <c r="E64" s="244"/>
      <c r="F64" s="245"/>
      <c r="G64" s="246"/>
      <c r="H64" s="243"/>
      <c r="I64" s="244"/>
      <c r="J64" s="245"/>
      <c r="K64" s="246"/>
      <c r="L64" s="243"/>
      <c r="M64" s="244"/>
      <c r="N64" s="245"/>
      <c r="O64" s="246"/>
      <c r="P64" s="243"/>
      <c r="Q64" s="244"/>
      <c r="R64" s="245"/>
      <c r="S64" s="246"/>
      <c r="T64" s="243"/>
      <c r="U64" s="244"/>
      <c r="V64" s="243"/>
      <c r="W64" s="244"/>
    </row>
    <row r="65" spans="2:23" ht="15.75" thickBot="1" x14ac:dyDescent="0.3">
      <c r="B65" s="85"/>
      <c r="C65" s="51">
        <v>6</v>
      </c>
      <c r="D65" s="243"/>
      <c r="E65" s="244"/>
      <c r="F65" s="245"/>
      <c r="G65" s="246"/>
      <c r="H65" s="243"/>
      <c r="I65" s="244"/>
      <c r="J65" s="245"/>
      <c r="K65" s="246"/>
      <c r="L65" s="243"/>
      <c r="M65" s="244"/>
      <c r="N65" s="245"/>
      <c r="O65" s="246"/>
      <c r="P65" s="243"/>
      <c r="Q65" s="244"/>
      <c r="R65" s="245"/>
      <c r="S65" s="246"/>
      <c r="T65" s="243"/>
      <c r="U65" s="244"/>
      <c r="V65" s="243"/>
      <c r="W65" s="244"/>
    </row>
    <row r="66" spans="2:23" x14ac:dyDescent="0.25">
      <c r="B66" s="170" t="s">
        <v>87</v>
      </c>
      <c r="C66" s="51">
        <v>7</v>
      </c>
      <c r="D66" s="243"/>
      <c r="E66" s="244"/>
      <c r="F66" s="245"/>
      <c r="G66" s="246"/>
      <c r="H66" s="243"/>
      <c r="I66" s="244"/>
      <c r="J66" s="245"/>
      <c r="K66" s="246"/>
      <c r="L66" s="243"/>
      <c r="M66" s="244"/>
      <c r="N66" s="245"/>
      <c r="O66" s="246"/>
      <c r="P66" s="243"/>
      <c r="Q66" s="244"/>
      <c r="R66" s="245"/>
      <c r="S66" s="246"/>
      <c r="T66" s="243"/>
      <c r="U66" s="244"/>
      <c r="V66" s="243"/>
      <c r="W66" s="244"/>
    </row>
    <row r="67" spans="2:23" ht="15.75" thickBot="1" x14ac:dyDescent="0.3">
      <c r="B67" s="171" t="s">
        <v>95</v>
      </c>
      <c r="C67" s="51">
        <v>8</v>
      </c>
      <c r="D67" s="243"/>
      <c r="E67" s="244"/>
      <c r="F67" s="245"/>
      <c r="G67" s="246"/>
      <c r="H67" s="243"/>
      <c r="I67" s="244"/>
      <c r="J67" s="245"/>
      <c r="K67" s="246"/>
      <c r="L67" s="243"/>
      <c r="M67" s="244"/>
      <c r="N67" s="245"/>
      <c r="O67" s="246"/>
      <c r="P67" s="243"/>
      <c r="Q67" s="244"/>
      <c r="R67" s="245"/>
      <c r="S67" s="246"/>
      <c r="T67" s="243"/>
      <c r="U67" s="244"/>
      <c r="V67" s="243"/>
      <c r="W67" s="244"/>
    </row>
    <row r="68" spans="2:23" x14ac:dyDescent="0.25">
      <c r="B68" s="85"/>
      <c r="C68" s="51">
        <v>9</v>
      </c>
      <c r="D68" s="243"/>
      <c r="E68" s="244"/>
      <c r="F68" s="245"/>
      <c r="G68" s="246"/>
      <c r="H68" s="243"/>
      <c r="I68" s="244"/>
      <c r="J68" s="245"/>
      <c r="K68" s="246"/>
      <c r="L68" s="243"/>
      <c r="M68" s="244"/>
      <c r="N68" s="245"/>
      <c r="O68" s="246"/>
      <c r="P68" s="243"/>
      <c r="Q68" s="244"/>
      <c r="R68" s="245"/>
      <c r="S68" s="246"/>
      <c r="T68" s="243"/>
      <c r="U68" s="244"/>
      <c r="V68" s="243"/>
      <c r="W68" s="244"/>
    </row>
    <row r="69" spans="2:23" x14ac:dyDescent="0.25">
      <c r="B69" s="85"/>
      <c r="C69" s="23">
        <v>10</v>
      </c>
      <c r="D69" s="243"/>
      <c r="E69" s="244"/>
      <c r="F69" s="245"/>
      <c r="G69" s="246"/>
      <c r="H69" s="243"/>
      <c r="I69" s="244"/>
      <c r="J69" s="245"/>
      <c r="K69" s="246"/>
      <c r="L69" s="243"/>
      <c r="M69" s="244"/>
      <c r="N69" s="245"/>
      <c r="O69" s="246"/>
      <c r="P69" s="243"/>
      <c r="Q69" s="244"/>
      <c r="R69" s="245"/>
      <c r="S69" s="246"/>
      <c r="T69" s="243"/>
      <c r="U69" s="244"/>
      <c r="V69" s="243"/>
      <c r="W69" s="244"/>
    </row>
    <row r="70" spans="2:23" x14ac:dyDescent="0.25">
      <c r="B70" s="85"/>
      <c r="C70" s="23">
        <v>11</v>
      </c>
      <c r="D70" s="243"/>
      <c r="E70" s="244"/>
      <c r="F70" s="245"/>
      <c r="G70" s="246"/>
      <c r="H70" s="243"/>
      <c r="I70" s="244"/>
      <c r="J70" s="245"/>
      <c r="K70" s="246"/>
      <c r="L70" s="243"/>
      <c r="M70" s="244"/>
      <c r="N70" s="245"/>
      <c r="O70" s="246"/>
      <c r="P70" s="243"/>
      <c r="Q70" s="244"/>
      <c r="R70" s="245"/>
      <c r="S70" s="246"/>
      <c r="T70" s="243"/>
      <c r="U70" s="244"/>
      <c r="V70" s="243"/>
      <c r="W70" s="244"/>
    </row>
    <row r="71" spans="2:23" x14ac:dyDescent="0.25">
      <c r="B71" s="85"/>
      <c r="C71" s="23">
        <v>12</v>
      </c>
      <c r="D71" s="243"/>
      <c r="E71" s="244"/>
      <c r="F71" s="245"/>
      <c r="G71" s="246"/>
      <c r="H71" s="243"/>
      <c r="I71" s="244"/>
      <c r="J71" s="245"/>
      <c r="K71" s="246"/>
      <c r="L71" s="243"/>
      <c r="M71" s="244"/>
      <c r="N71" s="245"/>
      <c r="O71" s="246"/>
      <c r="P71" s="243"/>
      <c r="Q71" s="244"/>
      <c r="R71" s="245"/>
      <c r="S71" s="246"/>
      <c r="T71" s="243"/>
      <c r="U71" s="244"/>
      <c r="V71" s="243"/>
      <c r="W71" s="244"/>
    </row>
    <row r="72" spans="2:23" x14ac:dyDescent="0.25">
      <c r="B72" s="85"/>
      <c r="C72" s="23">
        <v>13</v>
      </c>
      <c r="D72" s="243"/>
      <c r="E72" s="244"/>
      <c r="F72" s="245"/>
      <c r="G72" s="246"/>
      <c r="H72" s="243"/>
      <c r="I72" s="244"/>
      <c r="J72" s="245"/>
      <c r="K72" s="246"/>
      <c r="L72" s="243"/>
      <c r="M72" s="244"/>
      <c r="N72" s="245"/>
      <c r="O72" s="246"/>
      <c r="P72" s="243"/>
      <c r="Q72" s="244"/>
      <c r="R72" s="245"/>
      <c r="S72" s="246"/>
      <c r="T72" s="243"/>
      <c r="U72" s="244"/>
      <c r="V72" s="243"/>
      <c r="W72" s="244"/>
    </row>
    <row r="73" spans="2:23" x14ac:dyDescent="0.25">
      <c r="B73" s="85"/>
      <c r="C73" s="23">
        <v>14</v>
      </c>
      <c r="D73" s="243"/>
      <c r="E73" s="244"/>
      <c r="F73" s="245"/>
      <c r="G73" s="246"/>
      <c r="H73" s="243"/>
      <c r="I73" s="244"/>
      <c r="J73" s="245"/>
      <c r="K73" s="246"/>
      <c r="L73" s="243"/>
      <c r="M73" s="244"/>
      <c r="N73" s="245"/>
      <c r="O73" s="246"/>
      <c r="P73" s="243"/>
      <c r="Q73" s="244"/>
      <c r="R73" s="245"/>
      <c r="S73" s="246"/>
      <c r="T73" s="243"/>
      <c r="U73" s="244"/>
      <c r="V73" s="243"/>
      <c r="W73" s="244"/>
    </row>
    <row r="74" spans="2:23" x14ac:dyDescent="0.25">
      <c r="B74" s="85"/>
      <c r="C74" s="23">
        <v>15</v>
      </c>
      <c r="D74" s="243"/>
      <c r="E74" s="244"/>
      <c r="F74" s="245"/>
      <c r="G74" s="246"/>
      <c r="H74" s="243"/>
      <c r="I74" s="244"/>
      <c r="J74" s="245"/>
      <c r="K74" s="246"/>
      <c r="L74" s="243"/>
      <c r="M74" s="244"/>
      <c r="N74" s="245"/>
      <c r="O74" s="246"/>
      <c r="P74" s="243"/>
      <c r="Q74" s="244"/>
      <c r="R74" s="245"/>
      <c r="S74" s="246"/>
      <c r="T74" s="243"/>
      <c r="U74" s="244"/>
      <c r="V74" s="243"/>
      <c r="W74" s="244"/>
    </row>
    <row r="75" spans="2:23" x14ac:dyDescent="0.25">
      <c r="B75" s="85"/>
      <c r="C75" s="23">
        <v>16</v>
      </c>
      <c r="D75" s="243"/>
      <c r="E75" s="244"/>
      <c r="F75" s="245"/>
      <c r="G75" s="246"/>
      <c r="H75" s="243"/>
      <c r="I75" s="244"/>
      <c r="J75" s="245"/>
      <c r="K75" s="246"/>
      <c r="L75" s="243"/>
      <c r="M75" s="244"/>
      <c r="N75" s="245"/>
      <c r="O75" s="246"/>
      <c r="P75" s="243"/>
      <c r="Q75" s="244"/>
      <c r="R75" s="245"/>
      <c r="S75" s="246"/>
      <c r="T75" s="243"/>
      <c r="U75" s="244"/>
      <c r="V75" s="243"/>
      <c r="W75" s="244"/>
    </row>
    <row r="76" spans="2:23" x14ac:dyDescent="0.25">
      <c r="B76" s="85"/>
      <c r="C76" s="23">
        <v>17</v>
      </c>
      <c r="D76" s="243"/>
      <c r="E76" s="244"/>
      <c r="F76" s="245"/>
      <c r="G76" s="246"/>
      <c r="H76" s="243"/>
      <c r="I76" s="244"/>
      <c r="J76" s="245"/>
      <c r="K76" s="246"/>
      <c r="L76" s="243"/>
      <c r="M76" s="244"/>
      <c r="N76" s="245"/>
      <c r="O76" s="246"/>
      <c r="P76" s="243"/>
      <c r="Q76" s="244"/>
      <c r="R76" s="245"/>
      <c r="S76" s="246"/>
      <c r="T76" s="243"/>
      <c r="U76" s="244"/>
      <c r="V76" s="243"/>
      <c r="W76" s="244"/>
    </row>
    <row r="77" spans="2:23" x14ac:dyDescent="0.25">
      <c r="B77" s="85"/>
      <c r="C77" s="23">
        <v>18</v>
      </c>
      <c r="D77" s="243"/>
      <c r="E77" s="244"/>
      <c r="F77" s="245"/>
      <c r="G77" s="246"/>
      <c r="H77" s="243"/>
      <c r="I77" s="244"/>
      <c r="J77" s="245"/>
      <c r="K77" s="246"/>
      <c r="L77" s="243"/>
      <c r="M77" s="244"/>
      <c r="N77" s="245"/>
      <c r="O77" s="246"/>
      <c r="P77" s="243"/>
      <c r="Q77" s="244"/>
      <c r="R77" s="245"/>
      <c r="S77" s="246"/>
      <c r="T77" s="243"/>
      <c r="U77" s="244"/>
      <c r="V77" s="243"/>
      <c r="W77" s="244"/>
    </row>
    <row r="78" spans="2:23" x14ac:dyDescent="0.25">
      <c r="B78" s="85"/>
      <c r="C78" s="23">
        <v>19</v>
      </c>
      <c r="D78" s="243"/>
      <c r="E78" s="244"/>
      <c r="F78" s="245"/>
      <c r="G78" s="246"/>
      <c r="H78" s="243"/>
      <c r="I78" s="244"/>
      <c r="J78" s="245"/>
      <c r="K78" s="246"/>
      <c r="L78" s="243"/>
      <c r="M78" s="244"/>
      <c r="N78" s="245"/>
      <c r="O78" s="246"/>
      <c r="P78" s="243"/>
      <c r="Q78" s="244"/>
      <c r="R78" s="245"/>
      <c r="S78" s="246"/>
      <c r="T78" s="243"/>
      <c r="U78" s="244"/>
      <c r="V78" s="243"/>
      <c r="W78" s="244"/>
    </row>
    <row r="79" spans="2:23" ht="15.75" thickBot="1" x14ac:dyDescent="0.3">
      <c r="B79" s="85"/>
      <c r="C79" s="26">
        <v>20</v>
      </c>
      <c r="D79" s="247"/>
      <c r="E79" s="248"/>
      <c r="F79" s="249"/>
      <c r="G79" s="250"/>
      <c r="H79" s="251"/>
      <c r="I79" s="252"/>
      <c r="J79" s="249"/>
      <c r="K79" s="250"/>
      <c r="L79" s="251"/>
      <c r="M79" s="252"/>
      <c r="N79" s="249"/>
      <c r="O79" s="250"/>
      <c r="P79" s="251"/>
      <c r="Q79" s="252"/>
      <c r="R79" s="249"/>
      <c r="S79" s="250"/>
      <c r="T79" s="251"/>
      <c r="U79" s="252"/>
      <c r="V79" s="247"/>
      <c r="W79" s="248"/>
    </row>
    <row r="80" spans="2:23" ht="30.75" customHeight="1" thickBot="1" x14ac:dyDescent="0.3">
      <c r="B80" s="334" t="s">
        <v>96</v>
      </c>
      <c r="C80" s="30" t="s">
        <v>39</v>
      </c>
      <c r="D80" s="327"/>
      <c r="E80" s="328"/>
      <c r="F80" s="327"/>
      <c r="G80" s="328"/>
      <c r="H80" s="327"/>
      <c r="I80" s="328"/>
      <c r="J80" s="327"/>
      <c r="K80" s="328"/>
      <c r="L80" s="327"/>
      <c r="M80" s="328"/>
      <c r="N80" s="327"/>
      <c r="O80" s="328"/>
      <c r="P80" s="327"/>
      <c r="Q80" s="328"/>
      <c r="R80" s="329"/>
      <c r="S80" s="330"/>
      <c r="T80" s="329"/>
      <c r="U80" s="330"/>
      <c r="V80" s="329"/>
      <c r="W80" s="330"/>
    </row>
    <row r="81" spans="2:47" ht="15.75" thickBot="1" x14ac:dyDescent="0.3">
      <c r="B81" s="335"/>
      <c r="C81" s="31" t="s">
        <v>98</v>
      </c>
      <c r="D81" s="73"/>
      <c r="E81" s="183">
        <f>+Calcs!BN485</f>
        <v>0</v>
      </c>
      <c r="F81" s="186"/>
      <c r="G81" s="185">
        <f>+Calcs!BO485</f>
        <v>0</v>
      </c>
      <c r="H81" s="183"/>
      <c r="I81" s="183">
        <f>+Calcs!BP485</f>
        <v>0</v>
      </c>
      <c r="J81" s="186"/>
      <c r="K81" s="185">
        <f>+Calcs!BQ485</f>
        <v>0</v>
      </c>
      <c r="L81" s="183"/>
      <c r="M81" s="183">
        <f>+Calcs!BR485</f>
        <v>0</v>
      </c>
      <c r="N81" s="186"/>
      <c r="O81" s="185">
        <f>+Calcs!BS485</f>
        <v>0</v>
      </c>
      <c r="P81" s="183"/>
      <c r="Q81" s="183">
        <f>+Calcs!BT485</f>
        <v>0</v>
      </c>
      <c r="R81" s="186"/>
      <c r="S81" s="185">
        <f>+Calcs!BU485</f>
        <v>0</v>
      </c>
      <c r="T81" s="184"/>
      <c r="U81" s="183">
        <f>+Calcs!BV485</f>
        <v>0</v>
      </c>
      <c r="V81" s="187"/>
      <c r="W81" s="185">
        <f>+Calcs!BW485</f>
        <v>0</v>
      </c>
    </row>
    <row r="82" spans="2:47" s="140" customFormat="1" ht="15.75" thickBot="1" x14ac:dyDescent="0.3">
      <c r="B82" s="235" t="str">
        <f>IF(AND(D82="OK",F82="OK",H82="OK",J82="OK",L82="OK",N82="OK",P82="OK",R82="OK",T82="OK",V82="OK"),"Budgets All OK","Recheck Budget/s")</f>
        <v>Budgets All OK</v>
      </c>
      <c r="C82" s="234" t="s">
        <v>128</v>
      </c>
      <c r="D82" s="228" t="str">
        <f>IF(E81&gt;AC82,"Over/recheck","OK")</f>
        <v>OK</v>
      </c>
      <c r="E82" s="229"/>
      <c r="F82" s="228" t="str">
        <f>IF(G81&gt;AE82,"Over/recheck","OK")</f>
        <v>OK</v>
      </c>
      <c r="G82" s="231"/>
      <c r="H82" s="228" t="str">
        <f>IF(I81&gt;AG82,"Over/recheck","OK")</f>
        <v>OK</v>
      </c>
      <c r="I82" s="229"/>
      <c r="J82" s="228" t="str">
        <f>IF(K81&gt;AI82,"Over/recheck","OK")</f>
        <v>OK</v>
      </c>
      <c r="K82" s="231"/>
      <c r="L82" s="228" t="str">
        <f>IF(M81&gt;AK82,"Over/recheck","OK")</f>
        <v>OK</v>
      </c>
      <c r="M82" s="229"/>
      <c r="N82" s="228" t="str">
        <f>IF(O81&gt;AM82,"Over/recheck","OK")</f>
        <v>OK</v>
      </c>
      <c r="O82" s="229"/>
      <c r="P82" s="228" t="str">
        <f>IF(Q81&gt;AO82,"Over/recheck","OK")</f>
        <v>OK</v>
      </c>
      <c r="Q82" s="231"/>
      <c r="R82" s="228" t="str">
        <f>IF(S81&gt;AQ82,"Over/recheck","OK")</f>
        <v>OK</v>
      </c>
      <c r="S82" s="229"/>
      <c r="T82" s="228" t="str">
        <f>IF(U81&gt;AS82,"Over/recheck","OK")</f>
        <v>OK</v>
      </c>
      <c r="U82" s="231"/>
      <c r="V82" s="228" t="str">
        <f>IF(W81&gt;AU82,"Over/recheck","OK")</f>
        <v>OK</v>
      </c>
      <c r="W82" s="229"/>
      <c r="X82" s="142"/>
      <c r="Y82" s="142"/>
      <c r="Z82" s="142"/>
      <c r="AA82" s="142"/>
      <c r="AB82" s="114">
        <v>2</v>
      </c>
      <c r="AC82" s="114">
        <f>+Results!D64</f>
        <v>0</v>
      </c>
      <c r="AD82" s="114"/>
      <c r="AE82" s="114">
        <f>+Results!E64</f>
        <v>0</v>
      </c>
      <c r="AF82" s="114"/>
      <c r="AG82" s="114">
        <f>+Results!F64</f>
        <v>0</v>
      </c>
      <c r="AH82" s="114"/>
      <c r="AI82" s="114">
        <f>+Results!G64</f>
        <v>0</v>
      </c>
      <c r="AJ82" s="114"/>
      <c r="AK82" s="114">
        <f>+Results!H64</f>
        <v>0</v>
      </c>
      <c r="AL82" s="114"/>
      <c r="AM82" s="114">
        <f>+Results!I64</f>
        <v>0</v>
      </c>
      <c r="AN82" s="114"/>
      <c r="AO82" s="114">
        <f>+Results!J64</f>
        <v>0</v>
      </c>
      <c r="AP82" s="114"/>
      <c r="AQ82" s="114">
        <f>+Results!K64</f>
        <v>0</v>
      </c>
      <c r="AR82"/>
      <c r="AS82">
        <f>+Results!L64</f>
        <v>0</v>
      </c>
      <c r="AT82"/>
      <c r="AU82">
        <f>+Results!M64</f>
        <v>0</v>
      </c>
    </row>
    <row r="83" spans="2:47" s="140" customFormat="1" x14ac:dyDescent="0.25"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</row>
    <row r="84" spans="2:47" ht="15.75" thickBot="1" x14ac:dyDescent="0.3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2:47" ht="21.75" thickBot="1" x14ac:dyDescent="0.3">
      <c r="B85" s="52" t="s">
        <v>75</v>
      </c>
      <c r="C85" s="207" t="s">
        <v>15</v>
      </c>
      <c r="D85" s="331">
        <v>1</v>
      </c>
      <c r="E85" s="332"/>
      <c r="F85" s="333">
        <v>2</v>
      </c>
      <c r="G85" s="333"/>
      <c r="H85" s="331">
        <v>3</v>
      </c>
      <c r="I85" s="332"/>
      <c r="J85" s="326">
        <v>4</v>
      </c>
      <c r="K85" s="326"/>
      <c r="L85" s="331">
        <v>5</v>
      </c>
      <c r="M85" s="332"/>
      <c r="N85" s="326">
        <v>6</v>
      </c>
      <c r="O85" s="326"/>
      <c r="P85" s="324">
        <v>7</v>
      </c>
      <c r="Q85" s="325"/>
      <c r="R85" s="326">
        <v>8</v>
      </c>
      <c r="S85" s="326"/>
      <c r="T85" s="324">
        <v>9</v>
      </c>
      <c r="U85" s="325"/>
      <c r="V85" s="324">
        <v>10</v>
      </c>
      <c r="W85" s="325"/>
    </row>
    <row r="86" spans="2:47" ht="15.75" thickBot="1" x14ac:dyDescent="0.3">
      <c r="B86" s="53" t="s">
        <v>19</v>
      </c>
      <c r="C86" s="49" t="s">
        <v>21</v>
      </c>
      <c r="D86" s="205" t="s">
        <v>17</v>
      </c>
      <c r="E86" s="206" t="s">
        <v>18</v>
      </c>
      <c r="F86" s="208" t="s">
        <v>17</v>
      </c>
      <c r="G86" s="208" t="s">
        <v>18</v>
      </c>
      <c r="H86" s="205" t="s">
        <v>17</v>
      </c>
      <c r="I86" s="206" t="s">
        <v>18</v>
      </c>
      <c r="J86" s="208" t="s">
        <v>17</v>
      </c>
      <c r="K86" s="208" t="s">
        <v>18</v>
      </c>
      <c r="L86" s="205" t="s">
        <v>17</v>
      </c>
      <c r="M86" s="206" t="s">
        <v>18</v>
      </c>
      <c r="N86" s="208" t="s">
        <v>17</v>
      </c>
      <c r="O86" s="208" t="s">
        <v>18</v>
      </c>
      <c r="P86" s="205" t="s">
        <v>17</v>
      </c>
      <c r="Q86" s="206" t="s">
        <v>18</v>
      </c>
      <c r="R86" s="208" t="s">
        <v>17</v>
      </c>
      <c r="S86" s="208" t="s">
        <v>18</v>
      </c>
      <c r="T86" s="205" t="s">
        <v>17</v>
      </c>
      <c r="U86" s="206" t="s">
        <v>18</v>
      </c>
      <c r="V86" s="205" t="s">
        <v>17</v>
      </c>
      <c r="W86" s="206" t="s">
        <v>18</v>
      </c>
    </row>
    <row r="87" spans="2:47" ht="15.75" thickBot="1" x14ac:dyDescent="0.3">
      <c r="B87" s="172" t="s">
        <v>20</v>
      </c>
      <c r="C87" s="50">
        <v>1</v>
      </c>
      <c r="D87" s="239"/>
      <c r="E87" s="240"/>
      <c r="F87" s="241"/>
      <c r="G87" s="242"/>
      <c r="H87" s="239"/>
      <c r="I87" s="240"/>
      <c r="J87" s="241"/>
      <c r="K87" s="242"/>
      <c r="L87" s="239"/>
      <c r="M87" s="240"/>
      <c r="N87" s="241"/>
      <c r="O87" s="242"/>
      <c r="P87" s="239"/>
      <c r="Q87" s="240"/>
      <c r="R87" s="241"/>
      <c r="S87" s="242"/>
      <c r="T87" s="239"/>
      <c r="U87" s="240"/>
      <c r="V87" s="239"/>
      <c r="W87" s="240"/>
    </row>
    <row r="88" spans="2:47" x14ac:dyDescent="0.25">
      <c r="B88" s="54" t="s">
        <v>25</v>
      </c>
      <c r="C88" s="51">
        <v>2</v>
      </c>
      <c r="D88" s="243"/>
      <c r="E88" s="244"/>
      <c r="F88" s="245"/>
      <c r="G88" s="246"/>
      <c r="H88" s="243"/>
      <c r="I88" s="244"/>
      <c r="J88" s="245"/>
      <c r="K88" s="246"/>
      <c r="L88" s="243"/>
      <c r="M88" s="244"/>
      <c r="N88" s="245"/>
      <c r="O88" s="246"/>
      <c r="P88" s="243"/>
      <c r="Q88" s="244"/>
      <c r="R88" s="245"/>
      <c r="S88" s="246"/>
      <c r="T88" s="243"/>
      <c r="U88" s="244"/>
      <c r="V88" s="243"/>
      <c r="W88" s="244"/>
    </row>
    <row r="89" spans="2:47" ht="15.75" thickBot="1" x14ac:dyDescent="0.3">
      <c r="B89" s="55" t="s">
        <v>26</v>
      </c>
      <c r="C89" s="51">
        <v>3</v>
      </c>
      <c r="D89" s="243"/>
      <c r="E89" s="244"/>
      <c r="F89" s="245"/>
      <c r="G89" s="246"/>
      <c r="H89" s="243"/>
      <c r="I89" s="244"/>
      <c r="J89" s="245"/>
      <c r="K89" s="246"/>
      <c r="L89" s="243"/>
      <c r="M89" s="244"/>
      <c r="N89" s="245"/>
      <c r="O89" s="246"/>
      <c r="P89" s="243"/>
      <c r="Q89" s="244"/>
      <c r="R89" s="245"/>
      <c r="S89" s="246"/>
      <c r="T89" s="243"/>
      <c r="U89" s="244"/>
      <c r="V89" s="243"/>
      <c r="W89" s="244"/>
    </row>
    <row r="90" spans="2:47" x14ac:dyDescent="0.25">
      <c r="B90" s="54" t="s">
        <v>22</v>
      </c>
      <c r="C90" s="51">
        <v>4</v>
      </c>
      <c r="D90" s="243"/>
      <c r="E90" s="244"/>
      <c r="F90" s="245"/>
      <c r="G90" s="246"/>
      <c r="H90" s="243"/>
      <c r="I90" s="244"/>
      <c r="J90" s="245"/>
      <c r="K90" s="246"/>
      <c r="L90" s="243"/>
      <c r="M90" s="244"/>
      <c r="N90" s="245"/>
      <c r="O90" s="246"/>
      <c r="P90" s="243"/>
      <c r="Q90" s="244"/>
      <c r="R90" s="245"/>
      <c r="S90" s="246"/>
      <c r="T90" s="243"/>
      <c r="U90" s="244"/>
      <c r="V90" s="243"/>
      <c r="W90" s="244"/>
    </row>
    <row r="91" spans="2:47" ht="15.75" thickBot="1" x14ac:dyDescent="0.3">
      <c r="B91" s="55" t="s">
        <v>23</v>
      </c>
      <c r="C91" s="51">
        <v>5</v>
      </c>
      <c r="D91" s="239"/>
      <c r="E91" s="240"/>
      <c r="F91" s="241"/>
      <c r="G91" s="242"/>
      <c r="H91" s="239"/>
      <c r="I91" s="240"/>
      <c r="J91" s="241"/>
      <c r="K91" s="242"/>
      <c r="L91" s="239"/>
      <c r="M91" s="240"/>
      <c r="N91" s="241"/>
      <c r="O91" s="242"/>
      <c r="P91" s="239"/>
      <c r="Q91" s="240"/>
      <c r="R91" s="241"/>
      <c r="S91" s="242"/>
      <c r="T91" s="239"/>
      <c r="U91" s="240"/>
      <c r="V91" s="239"/>
      <c r="W91" s="240"/>
    </row>
    <row r="92" spans="2:47" ht="15.75" thickBot="1" x14ac:dyDescent="0.3">
      <c r="B92" s="85"/>
      <c r="C92" s="51">
        <v>6</v>
      </c>
      <c r="D92" s="243"/>
      <c r="E92" s="244"/>
      <c r="F92" s="245"/>
      <c r="G92" s="246"/>
      <c r="H92" s="243"/>
      <c r="I92" s="244"/>
      <c r="J92" s="245"/>
      <c r="K92" s="246"/>
      <c r="L92" s="243"/>
      <c r="M92" s="244"/>
      <c r="N92" s="245"/>
      <c r="O92" s="246"/>
      <c r="P92" s="243"/>
      <c r="Q92" s="244"/>
      <c r="R92" s="245"/>
      <c r="S92" s="246"/>
      <c r="T92" s="243"/>
      <c r="U92" s="244"/>
      <c r="V92" s="243"/>
      <c r="W92" s="244"/>
    </row>
    <row r="93" spans="2:47" x14ac:dyDescent="0.25">
      <c r="B93" s="170" t="s">
        <v>87</v>
      </c>
      <c r="C93" s="51">
        <v>7</v>
      </c>
      <c r="D93" s="243"/>
      <c r="E93" s="244"/>
      <c r="F93" s="245"/>
      <c r="G93" s="246"/>
      <c r="H93" s="243"/>
      <c r="I93" s="244"/>
      <c r="J93" s="245"/>
      <c r="K93" s="246"/>
      <c r="L93" s="243"/>
      <c r="M93" s="244"/>
      <c r="N93" s="245"/>
      <c r="O93" s="246"/>
      <c r="P93" s="243"/>
      <c r="Q93" s="244"/>
      <c r="R93" s="245"/>
      <c r="S93" s="246"/>
      <c r="T93" s="243"/>
      <c r="U93" s="244"/>
      <c r="V93" s="243"/>
      <c r="W93" s="244"/>
    </row>
    <row r="94" spans="2:47" ht="15.75" thickBot="1" x14ac:dyDescent="0.3">
      <c r="B94" s="171" t="s">
        <v>95</v>
      </c>
      <c r="C94" s="51">
        <v>8</v>
      </c>
      <c r="D94" s="243"/>
      <c r="E94" s="244"/>
      <c r="F94" s="245"/>
      <c r="G94" s="246"/>
      <c r="H94" s="243"/>
      <c r="I94" s="244"/>
      <c r="J94" s="245"/>
      <c r="K94" s="246"/>
      <c r="L94" s="243"/>
      <c r="M94" s="244"/>
      <c r="N94" s="245"/>
      <c r="O94" s="246"/>
      <c r="P94" s="243"/>
      <c r="Q94" s="244"/>
      <c r="R94" s="245"/>
      <c r="S94" s="246"/>
      <c r="T94" s="243"/>
      <c r="U94" s="244"/>
      <c r="V94" s="243"/>
      <c r="W94" s="244"/>
    </row>
    <row r="95" spans="2:47" x14ac:dyDescent="0.25">
      <c r="B95" s="85"/>
      <c r="C95" s="51">
        <v>9</v>
      </c>
      <c r="D95" s="243"/>
      <c r="E95" s="244"/>
      <c r="F95" s="245"/>
      <c r="G95" s="246"/>
      <c r="H95" s="243"/>
      <c r="I95" s="244"/>
      <c r="J95" s="245"/>
      <c r="K95" s="246"/>
      <c r="L95" s="243"/>
      <c r="M95" s="244"/>
      <c r="N95" s="245"/>
      <c r="O95" s="246"/>
      <c r="P95" s="243"/>
      <c r="Q95" s="244"/>
      <c r="R95" s="245"/>
      <c r="S95" s="246"/>
      <c r="T95" s="243"/>
      <c r="U95" s="244"/>
      <c r="V95" s="243"/>
      <c r="W95" s="244"/>
    </row>
    <row r="96" spans="2:47" x14ac:dyDescent="0.25">
      <c r="B96" s="85"/>
      <c r="C96" s="23">
        <v>10</v>
      </c>
      <c r="D96" s="243"/>
      <c r="E96" s="244"/>
      <c r="F96" s="245"/>
      <c r="G96" s="246"/>
      <c r="H96" s="243"/>
      <c r="I96" s="244"/>
      <c r="J96" s="245"/>
      <c r="K96" s="246"/>
      <c r="L96" s="243"/>
      <c r="M96" s="244"/>
      <c r="N96" s="245"/>
      <c r="O96" s="246"/>
      <c r="P96" s="243"/>
      <c r="Q96" s="244"/>
      <c r="R96" s="245"/>
      <c r="S96" s="246"/>
      <c r="T96" s="243"/>
      <c r="U96" s="244"/>
      <c r="V96" s="243"/>
      <c r="W96" s="244"/>
    </row>
    <row r="97" spans="2:47" x14ac:dyDescent="0.25">
      <c r="B97" s="85"/>
      <c r="C97" s="23">
        <v>11</v>
      </c>
      <c r="D97" s="243"/>
      <c r="E97" s="244"/>
      <c r="F97" s="245"/>
      <c r="G97" s="246"/>
      <c r="H97" s="243"/>
      <c r="I97" s="244"/>
      <c r="J97" s="245"/>
      <c r="K97" s="246"/>
      <c r="L97" s="243"/>
      <c r="M97" s="244"/>
      <c r="N97" s="245"/>
      <c r="O97" s="246"/>
      <c r="P97" s="243"/>
      <c r="Q97" s="244"/>
      <c r="R97" s="245"/>
      <c r="S97" s="246"/>
      <c r="T97" s="243"/>
      <c r="U97" s="244"/>
      <c r="V97" s="243"/>
      <c r="W97" s="244"/>
    </row>
    <row r="98" spans="2:47" x14ac:dyDescent="0.25">
      <c r="B98" s="85"/>
      <c r="C98" s="23">
        <v>12</v>
      </c>
      <c r="D98" s="243"/>
      <c r="E98" s="244"/>
      <c r="F98" s="245"/>
      <c r="G98" s="246"/>
      <c r="H98" s="243"/>
      <c r="I98" s="244"/>
      <c r="J98" s="245"/>
      <c r="K98" s="246"/>
      <c r="L98" s="243"/>
      <c r="M98" s="244"/>
      <c r="N98" s="245"/>
      <c r="O98" s="246"/>
      <c r="P98" s="243"/>
      <c r="Q98" s="244"/>
      <c r="R98" s="245"/>
      <c r="S98" s="246"/>
      <c r="T98" s="243"/>
      <c r="U98" s="244"/>
      <c r="V98" s="243"/>
      <c r="W98" s="244"/>
    </row>
    <row r="99" spans="2:47" x14ac:dyDescent="0.25">
      <c r="B99" s="85"/>
      <c r="C99" s="23">
        <v>13</v>
      </c>
      <c r="D99" s="243"/>
      <c r="E99" s="244"/>
      <c r="F99" s="245"/>
      <c r="G99" s="246"/>
      <c r="H99" s="243"/>
      <c r="I99" s="244"/>
      <c r="J99" s="245"/>
      <c r="K99" s="246"/>
      <c r="L99" s="243"/>
      <c r="M99" s="244"/>
      <c r="N99" s="245"/>
      <c r="O99" s="246"/>
      <c r="P99" s="243"/>
      <c r="Q99" s="244"/>
      <c r="R99" s="245"/>
      <c r="S99" s="246"/>
      <c r="T99" s="243"/>
      <c r="U99" s="244"/>
      <c r="V99" s="243"/>
      <c r="W99" s="244"/>
    </row>
    <row r="100" spans="2:47" x14ac:dyDescent="0.25">
      <c r="B100" s="85"/>
      <c r="C100" s="23">
        <v>14</v>
      </c>
      <c r="D100" s="243"/>
      <c r="E100" s="244"/>
      <c r="F100" s="245"/>
      <c r="G100" s="246"/>
      <c r="H100" s="243"/>
      <c r="I100" s="244"/>
      <c r="J100" s="245"/>
      <c r="K100" s="246"/>
      <c r="L100" s="243"/>
      <c r="M100" s="244"/>
      <c r="N100" s="245"/>
      <c r="O100" s="246"/>
      <c r="P100" s="243"/>
      <c r="Q100" s="244"/>
      <c r="R100" s="245"/>
      <c r="S100" s="246"/>
      <c r="T100" s="243"/>
      <c r="U100" s="244"/>
      <c r="V100" s="243"/>
      <c r="W100" s="244"/>
    </row>
    <row r="101" spans="2:47" x14ac:dyDescent="0.25">
      <c r="B101" s="85"/>
      <c r="C101" s="23">
        <v>15</v>
      </c>
      <c r="D101" s="243"/>
      <c r="E101" s="244"/>
      <c r="F101" s="245"/>
      <c r="G101" s="246"/>
      <c r="H101" s="243"/>
      <c r="I101" s="244"/>
      <c r="J101" s="245"/>
      <c r="K101" s="246"/>
      <c r="L101" s="243"/>
      <c r="M101" s="244"/>
      <c r="N101" s="245"/>
      <c r="O101" s="246"/>
      <c r="P101" s="243"/>
      <c r="Q101" s="244"/>
      <c r="R101" s="245"/>
      <c r="S101" s="246"/>
      <c r="T101" s="243"/>
      <c r="U101" s="244"/>
      <c r="V101" s="243"/>
      <c r="W101" s="244"/>
    </row>
    <row r="102" spans="2:47" x14ac:dyDescent="0.25">
      <c r="B102" s="85"/>
      <c r="C102" s="23">
        <v>16</v>
      </c>
      <c r="D102" s="243"/>
      <c r="E102" s="244"/>
      <c r="F102" s="245"/>
      <c r="G102" s="246"/>
      <c r="H102" s="243"/>
      <c r="I102" s="244"/>
      <c r="J102" s="245"/>
      <c r="K102" s="246"/>
      <c r="L102" s="243"/>
      <c r="M102" s="244"/>
      <c r="N102" s="245"/>
      <c r="O102" s="246"/>
      <c r="P102" s="243"/>
      <c r="Q102" s="244"/>
      <c r="R102" s="245"/>
      <c r="S102" s="246"/>
      <c r="T102" s="243"/>
      <c r="U102" s="244"/>
      <c r="V102" s="243"/>
      <c r="W102" s="244"/>
    </row>
    <row r="103" spans="2:47" x14ac:dyDescent="0.25">
      <c r="B103" s="85"/>
      <c r="C103" s="23">
        <v>17</v>
      </c>
      <c r="D103" s="243"/>
      <c r="E103" s="244"/>
      <c r="F103" s="245"/>
      <c r="G103" s="246"/>
      <c r="H103" s="243"/>
      <c r="I103" s="244"/>
      <c r="J103" s="245"/>
      <c r="K103" s="246"/>
      <c r="L103" s="243"/>
      <c r="M103" s="244"/>
      <c r="N103" s="245"/>
      <c r="O103" s="246"/>
      <c r="P103" s="243"/>
      <c r="Q103" s="244"/>
      <c r="R103" s="245"/>
      <c r="S103" s="246"/>
      <c r="T103" s="243"/>
      <c r="U103" s="244"/>
      <c r="V103" s="243"/>
      <c r="W103" s="244"/>
    </row>
    <row r="104" spans="2:47" x14ac:dyDescent="0.25">
      <c r="B104" s="85"/>
      <c r="C104" s="23">
        <v>18</v>
      </c>
      <c r="D104" s="243"/>
      <c r="E104" s="244"/>
      <c r="F104" s="245"/>
      <c r="G104" s="246"/>
      <c r="H104" s="243"/>
      <c r="I104" s="244"/>
      <c r="J104" s="245"/>
      <c r="K104" s="246"/>
      <c r="L104" s="243"/>
      <c r="M104" s="244"/>
      <c r="N104" s="245"/>
      <c r="O104" s="246"/>
      <c r="P104" s="243"/>
      <c r="Q104" s="244"/>
      <c r="R104" s="245"/>
      <c r="S104" s="246"/>
      <c r="T104" s="243"/>
      <c r="U104" s="244"/>
      <c r="V104" s="243"/>
      <c r="W104" s="244"/>
    </row>
    <row r="105" spans="2:47" x14ac:dyDescent="0.25">
      <c r="B105" s="85"/>
      <c r="C105" s="23">
        <v>19</v>
      </c>
      <c r="D105" s="243"/>
      <c r="E105" s="244"/>
      <c r="F105" s="245"/>
      <c r="G105" s="246"/>
      <c r="H105" s="243"/>
      <c r="I105" s="244"/>
      <c r="J105" s="245"/>
      <c r="K105" s="246"/>
      <c r="L105" s="243"/>
      <c r="M105" s="244"/>
      <c r="N105" s="245"/>
      <c r="O105" s="246"/>
      <c r="P105" s="243"/>
      <c r="Q105" s="244"/>
      <c r="R105" s="245"/>
      <c r="S105" s="246"/>
      <c r="T105" s="243"/>
      <c r="U105" s="244"/>
      <c r="V105" s="243"/>
      <c r="W105" s="244"/>
    </row>
    <row r="106" spans="2:47" ht="15.75" thickBot="1" x14ac:dyDescent="0.3">
      <c r="B106" s="85"/>
      <c r="C106" s="26">
        <v>20</v>
      </c>
      <c r="D106" s="247"/>
      <c r="E106" s="248"/>
      <c r="F106" s="249"/>
      <c r="G106" s="250"/>
      <c r="H106" s="251"/>
      <c r="I106" s="252"/>
      <c r="J106" s="249"/>
      <c r="K106" s="250"/>
      <c r="L106" s="251"/>
      <c r="M106" s="252"/>
      <c r="N106" s="249"/>
      <c r="O106" s="250"/>
      <c r="P106" s="251"/>
      <c r="Q106" s="252"/>
      <c r="R106" s="249"/>
      <c r="S106" s="250"/>
      <c r="T106" s="251"/>
      <c r="U106" s="252"/>
      <c r="V106" s="247"/>
      <c r="W106" s="248"/>
    </row>
    <row r="107" spans="2:47" ht="30.75" customHeight="1" thickBot="1" x14ac:dyDescent="0.3">
      <c r="B107" s="334" t="s">
        <v>96</v>
      </c>
      <c r="C107" s="30" t="s">
        <v>39</v>
      </c>
      <c r="D107" s="327"/>
      <c r="E107" s="328"/>
      <c r="F107" s="327"/>
      <c r="G107" s="328"/>
      <c r="H107" s="327"/>
      <c r="I107" s="328"/>
      <c r="J107" s="327"/>
      <c r="K107" s="328"/>
      <c r="L107" s="327"/>
      <c r="M107" s="328"/>
      <c r="N107" s="327"/>
      <c r="O107" s="328"/>
      <c r="P107" s="327"/>
      <c r="Q107" s="328"/>
      <c r="R107" s="329"/>
      <c r="S107" s="330"/>
      <c r="T107" s="329"/>
      <c r="U107" s="330"/>
      <c r="V107" s="329"/>
      <c r="W107" s="330"/>
    </row>
    <row r="108" spans="2:47" ht="15.75" thickBot="1" x14ac:dyDescent="0.3">
      <c r="B108" s="335"/>
      <c r="C108" s="31" t="s">
        <v>98</v>
      </c>
      <c r="D108" s="73"/>
      <c r="E108" s="183">
        <f>+Calcs!BN714</f>
        <v>0</v>
      </c>
      <c r="F108" s="186"/>
      <c r="G108" s="185">
        <f>+Calcs!BO714</f>
        <v>0</v>
      </c>
      <c r="H108" s="183"/>
      <c r="I108" s="183">
        <f>+Calcs!BP714</f>
        <v>0</v>
      </c>
      <c r="J108" s="186"/>
      <c r="K108" s="185">
        <f>+Calcs!BQ714</f>
        <v>0</v>
      </c>
      <c r="L108" s="183"/>
      <c r="M108" s="183">
        <f>+Calcs!BR714</f>
        <v>0</v>
      </c>
      <c r="N108" s="186"/>
      <c r="O108" s="185">
        <f>+Calcs!BS714</f>
        <v>0</v>
      </c>
      <c r="P108" s="183"/>
      <c r="Q108" s="183">
        <f>+Calcs!BT714</f>
        <v>0</v>
      </c>
      <c r="R108" s="186"/>
      <c r="S108" s="185">
        <f>+Calcs!BU714</f>
        <v>0</v>
      </c>
      <c r="T108" s="184"/>
      <c r="U108" s="183">
        <f>+Calcs!BV714</f>
        <v>0</v>
      </c>
      <c r="V108" s="187"/>
      <c r="W108" s="185">
        <f>+Calcs!BW714</f>
        <v>0</v>
      </c>
    </row>
    <row r="109" spans="2:47" s="140" customFormat="1" ht="15.75" thickBot="1" x14ac:dyDescent="0.3">
      <c r="B109" s="235" t="str">
        <f>IF(AND(D109="OK",F109="OK",H109="OK",J109="OK",L109="OK",N109="OK",P109="OK",R109="OK",T109="OK",V109="OK"),"Budgets All OK","Recheck Budget/s")</f>
        <v>Budgets All OK</v>
      </c>
      <c r="C109" s="234" t="s">
        <v>128</v>
      </c>
      <c r="D109" s="228" t="str">
        <f>IF(E108&gt;AC109,"Over/recheck","OK")</f>
        <v>OK</v>
      </c>
      <c r="E109" s="229"/>
      <c r="F109" s="228" t="str">
        <f>IF(G108&gt;AE109,"Over/recheck","OK")</f>
        <v>OK</v>
      </c>
      <c r="G109" s="231"/>
      <c r="H109" s="228" t="str">
        <f>IF(I108&gt;AG109,"Over/recheck","OK")</f>
        <v>OK</v>
      </c>
      <c r="I109" s="229"/>
      <c r="J109" s="228" t="str">
        <f>IF(K108&gt;AI109,"Over/recheck","OK")</f>
        <v>OK</v>
      </c>
      <c r="K109" s="231"/>
      <c r="L109" s="228" t="str">
        <f>IF(M108&gt;AK109,"Over/recheck","OK")</f>
        <v>OK</v>
      </c>
      <c r="M109" s="229"/>
      <c r="N109" s="228" t="str">
        <f>IF(O108&gt;AM109,"Over/recheck","OK")</f>
        <v>OK</v>
      </c>
      <c r="O109" s="229"/>
      <c r="P109" s="228" t="str">
        <f>IF(Q108&gt;AO109,"Over/recheck","OK")</f>
        <v>OK</v>
      </c>
      <c r="Q109" s="231"/>
      <c r="R109" s="228" t="str">
        <f>IF(S108&gt;AQ109,"Over/recheck","OK")</f>
        <v>OK</v>
      </c>
      <c r="S109" s="229"/>
      <c r="T109" s="228" t="str">
        <f>IF(U108&gt;AS109,"Over/recheck","OK")</f>
        <v>OK</v>
      </c>
      <c r="U109" s="231"/>
      <c r="V109" s="228" t="str">
        <f>IF(W108&gt;AU109,"Over/recheck","OK")</f>
        <v>OK</v>
      </c>
      <c r="W109" s="229"/>
      <c r="X109" s="142"/>
      <c r="Y109" s="142"/>
      <c r="Z109" s="142"/>
      <c r="AA109" s="142"/>
      <c r="AB109" s="114">
        <v>3</v>
      </c>
      <c r="AC109" s="114">
        <f>+Results!D118</f>
        <v>0</v>
      </c>
      <c r="AD109" s="114"/>
      <c r="AE109" s="114">
        <f>+Results!E118</f>
        <v>0</v>
      </c>
      <c r="AF109" s="114"/>
      <c r="AG109" s="114">
        <f>+Results!F118</f>
        <v>0</v>
      </c>
      <c r="AH109" s="114"/>
      <c r="AI109" s="114">
        <f>+Results!G118</f>
        <v>0</v>
      </c>
      <c r="AJ109" s="114"/>
      <c r="AK109" s="114">
        <f>+Results!H118</f>
        <v>0</v>
      </c>
      <c r="AL109" s="114"/>
      <c r="AM109" s="114">
        <f>+Results!I118</f>
        <v>0</v>
      </c>
      <c r="AN109" s="114"/>
      <c r="AO109" s="114">
        <f>+Results!J118</f>
        <v>0</v>
      </c>
      <c r="AP109" s="114"/>
      <c r="AQ109" s="114">
        <f>+Results!K118</f>
        <v>0</v>
      </c>
      <c r="AR109"/>
      <c r="AS109">
        <f>+Results!L118</f>
        <v>0</v>
      </c>
      <c r="AT109"/>
      <c r="AU109">
        <f>+Results!M118</f>
        <v>0</v>
      </c>
    </row>
    <row r="110" spans="2:47" s="140" customFormat="1" x14ac:dyDescent="0.25"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</row>
    <row r="111" spans="2:47" ht="15.75" thickBot="1" x14ac:dyDescent="0.3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2:47" ht="21.75" thickBot="1" x14ac:dyDescent="0.3">
      <c r="B112" s="52" t="s">
        <v>76</v>
      </c>
      <c r="C112" s="207" t="s">
        <v>15</v>
      </c>
      <c r="D112" s="331">
        <v>1</v>
      </c>
      <c r="E112" s="332"/>
      <c r="F112" s="333">
        <v>2</v>
      </c>
      <c r="G112" s="333"/>
      <c r="H112" s="331">
        <v>3</v>
      </c>
      <c r="I112" s="332"/>
      <c r="J112" s="326">
        <v>4</v>
      </c>
      <c r="K112" s="326"/>
      <c r="L112" s="331">
        <v>5</v>
      </c>
      <c r="M112" s="332"/>
      <c r="N112" s="326">
        <v>6</v>
      </c>
      <c r="O112" s="326"/>
      <c r="P112" s="324">
        <v>7</v>
      </c>
      <c r="Q112" s="325"/>
      <c r="R112" s="326">
        <v>8</v>
      </c>
      <c r="S112" s="326"/>
      <c r="T112" s="324">
        <v>9</v>
      </c>
      <c r="U112" s="325"/>
      <c r="V112" s="324">
        <v>10</v>
      </c>
      <c r="W112" s="325"/>
    </row>
    <row r="113" spans="2:23" ht="15.75" thickBot="1" x14ac:dyDescent="0.3">
      <c r="B113" s="53" t="s">
        <v>19</v>
      </c>
      <c r="C113" s="49" t="s">
        <v>21</v>
      </c>
      <c r="D113" s="205" t="s">
        <v>17</v>
      </c>
      <c r="E113" s="206" t="s">
        <v>18</v>
      </c>
      <c r="F113" s="208" t="s">
        <v>17</v>
      </c>
      <c r="G113" s="208" t="s">
        <v>18</v>
      </c>
      <c r="H113" s="205" t="s">
        <v>17</v>
      </c>
      <c r="I113" s="206" t="s">
        <v>18</v>
      </c>
      <c r="J113" s="208" t="s">
        <v>17</v>
      </c>
      <c r="K113" s="208" t="s">
        <v>18</v>
      </c>
      <c r="L113" s="205" t="s">
        <v>17</v>
      </c>
      <c r="M113" s="206" t="s">
        <v>18</v>
      </c>
      <c r="N113" s="208" t="s">
        <v>17</v>
      </c>
      <c r="O113" s="208" t="s">
        <v>18</v>
      </c>
      <c r="P113" s="205" t="s">
        <v>17</v>
      </c>
      <c r="Q113" s="206" t="s">
        <v>18</v>
      </c>
      <c r="R113" s="208" t="s">
        <v>17</v>
      </c>
      <c r="S113" s="208" t="s">
        <v>18</v>
      </c>
      <c r="T113" s="205" t="s">
        <v>17</v>
      </c>
      <c r="U113" s="206" t="s">
        <v>18</v>
      </c>
      <c r="V113" s="205" t="s">
        <v>17</v>
      </c>
      <c r="W113" s="206" t="s">
        <v>18</v>
      </c>
    </row>
    <row r="114" spans="2:23" ht="15.75" thickBot="1" x14ac:dyDescent="0.3">
      <c r="B114" s="172" t="s">
        <v>20</v>
      </c>
      <c r="C114" s="50">
        <v>1</v>
      </c>
      <c r="D114" s="239"/>
      <c r="E114" s="240"/>
      <c r="F114" s="241"/>
      <c r="G114" s="242"/>
      <c r="H114" s="239"/>
      <c r="I114" s="240"/>
      <c r="J114" s="241"/>
      <c r="K114" s="242"/>
      <c r="L114" s="239"/>
      <c r="M114" s="240"/>
      <c r="N114" s="241"/>
      <c r="O114" s="242"/>
      <c r="P114" s="239"/>
      <c r="Q114" s="240"/>
      <c r="R114" s="241"/>
      <c r="S114" s="242"/>
      <c r="T114" s="239"/>
      <c r="U114" s="240"/>
      <c r="V114" s="239"/>
      <c r="W114" s="240"/>
    </row>
    <row r="115" spans="2:23" x14ac:dyDescent="0.25">
      <c r="B115" s="54" t="s">
        <v>25</v>
      </c>
      <c r="C115" s="51">
        <v>2</v>
      </c>
      <c r="D115" s="243"/>
      <c r="E115" s="244"/>
      <c r="F115" s="245"/>
      <c r="G115" s="246"/>
      <c r="H115" s="243"/>
      <c r="I115" s="244"/>
      <c r="J115" s="245"/>
      <c r="K115" s="246"/>
      <c r="L115" s="243"/>
      <c r="M115" s="244"/>
      <c r="N115" s="245"/>
      <c r="O115" s="246"/>
      <c r="P115" s="243"/>
      <c r="Q115" s="244"/>
      <c r="R115" s="245"/>
      <c r="S115" s="246"/>
      <c r="T115" s="243"/>
      <c r="U115" s="244"/>
      <c r="V115" s="243"/>
      <c r="W115" s="244"/>
    </row>
    <row r="116" spans="2:23" ht="15.75" thickBot="1" x14ac:dyDescent="0.3">
      <c r="B116" s="55" t="s">
        <v>26</v>
      </c>
      <c r="C116" s="51">
        <v>3</v>
      </c>
      <c r="D116" s="243"/>
      <c r="E116" s="244"/>
      <c r="F116" s="245"/>
      <c r="G116" s="246"/>
      <c r="H116" s="243"/>
      <c r="I116" s="244"/>
      <c r="J116" s="245"/>
      <c r="K116" s="246"/>
      <c r="L116" s="243"/>
      <c r="M116" s="244"/>
      <c r="N116" s="245"/>
      <c r="O116" s="246"/>
      <c r="P116" s="243"/>
      <c r="Q116" s="244"/>
      <c r="R116" s="245"/>
      <c r="S116" s="246"/>
      <c r="T116" s="243"/>
      <c r="U116" s="244"/>
      <c r="V116" s="243"/>
      <c r="W116" s="244"/>
    </row>
    <row r="117" spans="2:23" x14ac:dyDescent="0.25">
      <c r="B117" s="54" t="s">
        <v>22</v>
      </c>
      <c r="C117" s="51">
        <v>4</v>
      </c>
      <c r="D117" s="243"/>
      <c r="E117" s="244"/>
      <c r="F117" s="245"/>
      <c r="G117" s="246"/>
      <c r="H117" s="243"/>
      <c r="I117" s="244"/>
      <c r="J117" s="245"/>
      <c r="K117" s="246"/>
      <c r="L117" s="243"/>
      <c r="M117" s="244"/>
      <c r="N117" s="245"/>
      <c r="O117" s="246"/>
      <c r="P117" s="243"/>
      <c r="Q117" s="244"/>
      <c r="R117" s="245"/>
      <c r="S117" s="246"/>
      <c r="T117" s="243"/>
      <c r="U117" s="244"/>
      <c r="V117" s="243"/>
      <c r="W117" s="244"/>
    </row>
    <row r="118" spans="2:23" ht="15.75" thickBot="1" x14ac:dyDescent="0.3">
      <c r="B118" s="55" t="s">
        <v>23</v>
      </c>
      <c r="C118" s="51">
        <v>5</v>
      </c>
      <c r="D118" s="239"/>
      <c r="E118" s="240"/>
      <c r="F118" s="241"/>
      <c r="G118" s="242"/>
      <c r="H118" s="239"/>
      <c r="I118" s="240"/>
      <c r="J118" s="241"/>
      <c r="K118" s="242"/>
      <c r="L118" s="239"/>
      <c r="M118" s="240"/>
      <c r="N118" s="241"/>
      <c r="O118" s="242"/>
      <c r="P118" s="239"/>
      <c r="Q118" s="240"/>
      <c r="R118" s="241"/>
      <c r="S118" s="242"/>
      <c r="T118" s="239"/>
      <c r="U118" s="240"/>
      <c r="V118" s="239"/>
      <c r="W118" s="240"/>
    </row>
    <row r="119" spans="2:23" ht="15.75" thickBot="1" x14ac:dyDescent="0.3">
      <c r="B119" s="85"/>
      <c r="C119" s="51">
        <v>6</v>
      </c>
      <c r="D119" s="243"/>
      <c r="E119" s="244"/>
      <c r="F119" s="245"/>
      <c r="G119" s="246"/>
      <c r="H119" s="243"/>
      <c r="I119" s="244"/>
      <c r="J119" s="245"/>
      <c r="K119" s="246"/>
      <c r="L119" s="243"/>
      <c r="M119" s="244"/>
      <c r="N119" s="245"/>
      <c r="O119" s="246"/>
      <c r="P119" s="243"/>
      <c r="Q119" s="244"/>
      <c r="R119" s="245"/>
      <c r="S119" s="246"/>
      <c r="T119" s="243"/>
      <c r="U119" s="244"/>
      <c r="V119" s="243"/>
      <c r="W119" s="244"/>
    </row>
    <row r="120" spans="2:23" x14ac:dyDescent="0.25">
      <c r="B120" s="170" t="s">
        <v>87</v>
      </c>
      <c r="C120" s="51">
        <v>7</v>
      </c>
      <c r="D120" s="243"/>
      <c r="E120" s="244"/>
      <c r="F120" s="245"/>
      <c r="G120" s="246"/>
      <c r="H120" s="243"/>
      <c r="I120" s="244"/>
      <c r="J120" s="245"/>
      <c r="K120" s="246"/>
      <c r="L120" s="243"/>
      <c r="M120" s="244"/>
      <c r="N120" s="245"/>
      <c r="O120" s="246"/>
      <c r="P120" s="243"/>
      <c r="Q120" s="244"/>
      <c r="R120" s="245"/>
      <c r="S120" s="246"/>
      <c r="T120" s="243"/>
      <c r="U120" s="244"/>
      <c r="V120" s="243"/>
      <c r="W120" s="244"/>
    </row>
    <row r="121" spans="2:23" ht="15.75" thickBot="1" x14ac:dyDescent="0.3">
      <c r="B121" s="171" t="s">
        <v>95</v>
      </c>
      <c r="C121" s="51">
        <v>8</v>
      </c>
      <c r="D121" s="243"/>
      <c r="E121" s="244"/>
      <c r="F121" s="245"/>
      <c r="G121" s="246"/>
      <c r="H121" s="243"/>
      <c r="I121" s="244"/>
      <c r="J121" s="245"/>
      <c r="K121" s="246"/>
      <c r="L121" s="243"/>
      <c r="M121" s="244"/>
      <c r="N121" s="245"/>
      <c r="O121" s="246"/>
      <c r="P121" s="243"/>
      <c r="Q121" s="244"/>
      <c r="R121" s="245"/>
      <c r="S121" s="246"/>
      <c r="T121" s="243"/>
      <c r="U121" s="244"/>
      <c r="V121" s="243"/>
      <c r="W121" s="244"/>
    </row>
    <row r="122" spans="2:23" x14ac:dyDescent="0.25">
      <c r="B122" s="85"/>
      <c r="C122" s="51">
        <v>9</v>
      </c>
      <c r="D122" s="243"/>
      <c r="E122" s="244"/>
      <c r="F122" s="245"/>
      <c r="G122" s="246"/>
      <c r="H122" s="243"/>
      <c r="I122" s="244"/>
      <c r="J122" s="245"/>
      <c r="K122" s="246"/>
      <c r="L122" s="243"/>
      <c r="M122" s="244"/>
      <c r="N122" s="245"/>
      <c r="O122" s="246"/>
      <c r="P122" s="243"/>
      <c r="Q122" s="244"/>
      <c r="R122" s="245"/>
      <c r="S122" s="246"/>
      <c r="T122" s="243"/>
      <c r="U122" s="244"/>
      <c r="V122" s="243"/>
      <c r="W122" s="244"/>
    </row>
    <row r="123" spans="2:23" x14ac:dyDescent="0.25">
      <c r="B123" s="85"/>
      <c r="C123" s="23">
        <v>10</v>
      </c>
      <c r="D123" s="243"/>
      <c r="E123" s="244"/>
      <c r="F123" s="245"/>
      <c r="G123" s="246"/>
      <c r="H123" s="243"/>
      <c r="I123" s="244"/>
      <c r="J123" s="245"/>
      <c r="K123" s="246"/>
      <c r="L123" s="243"/>
      <c r="M123" s="244"/>
      <c r="N123" s="245"/>
      <c r="O123" s="246"/>
      <c r="P123" s="243"/>
      <c r="Q123" s="244"/>
      <c r="R123" s="245"/>
      <c r="S123" s="246"/>
      <c r="T123" s="243"/>
      <c r="U123" s="244"/>
      <c r="V123" s="243"/>
      <c r="W123" s="244"/>
    </row>
    <row r="124" spans="2:23" x14ac:dyDescent="0.25">
      <c r="B124" s="85"/>
      <c r="C124" s="23">
        <v>11</v>
      </c>
      <c r="D124" s="243"/>
      <c r="E124" s="244"/>
      <c r="F124" s="245"/>
      <c r="G124" s="246"/>
      <c r="H124" s="243"/>
      <c r="I124" s="244"/>
      <c r="J124" s="245"/>
      <c r="K124" s="246"/>
      <c r="L124" s="243"/>
      <c r="M124" s="244"/>
      <c r="N124" s="245"/>
      <c r="O124" s="246"/>
      <c r="P124" s="243"/>
      <c r="Q124" s="244"/>
      <c r="R124" s="245"/>
      <c r="S124" s="246"/>
      <c r="T124" s="243"/>
      <c r="U124" s="244"/>
      <c r="V124" s="243"/>
      <c r="W124" s="244"/>
    </row>
    <row r="125" spans="2:23" x14ac:dyDescent="0.25">
      <c r="B125" s="85"/>
      <c r="C125" s="23">
        <v>12</v>
      </c>
      <c r="D125" s="243"/>
      <c r="E125" s="244"/>
      <c r="F125" s="245"/>
      <c r="G125" s="246"/>
      <c r="H125" s="243"/>
      <c r="I125" s="244"/>
      <c r="J125" s="245"/>
      <c r="K125" s="246"/>
      <c r="L125" s="243"/>
      <c r="M125" s="244"/>
      <c r="N125" s="245"/>
      <c r="O125" s="246"/>
      <c r="P125" s="243"/>
      <c r="Q125" s="244"/>
      <c r="R125" s="245"/>
      <c r="S125" s="246"/>
      <c r="T125" s="243"/>
      <c r="U125" s="244"/>
      <c r="V125" s="243"/>
      <c r="W125" s="244"/>
    </row>
    <row r="126" spans="2:23" x14ac:dyDescent="0.25">
      <c r="B126" s="85"/>
      <c r="C126" s="23">
        <v>13</v>
      </c>
      <c r="D126" s="243"/>
      <c r="E126" s="244"/>
      <c r="F126" s="245"/>
      <c r="G126" s="246"/>
      <c r="H126" s="243"/>
      <c r="I126" s="244"/>
      <c r="J126" s="245"/>
      <c r="K126" s="246"/>
      <c r="L126" s="243"/>
      <c r="M126" s="244"/>
      <c r="N126" s="245"/>
      <c r="O126" s="246"/>
      <c r="P126" s="243"/>
      <c r="Q126" s="244"/>
      <c r="R126" s="245"/>
      <c r="S126" s="246"/>
      <c r="T126" s="243"/>
      <c r="U126" s="244"/>
      <c r="V126" s="243"/>
      <c r="W126" s="244"/>
    </row>
    <row r="127" spans="2:23" x14ac:dyDescent="0.25">
      <c r="B127" s="85"/>
      <c r="C127" s="23">
        <v>14</v>
      </c>
      <c r="D127" s="243"/>
      <c r="E127" s="244"/>
      <c r="F127" s="245"/>
      <c r="G127" s="246"/>
      <c r="H127" s="243"/>
      <c r="I127" s="244"/>
      <c r="J127" s="245"/>
      <c r="K127" s="246"/>
      <c r="L127" s="243"/>
      <c r="M127" s="244"/>
      <c r="N127" s="245"/>
      <c r="O127" s="246"/>
      <c r="P127" s="243"/>
      <c r="Q127" s="244"/>
      <c r="R127" s="245"/>
      <c r="S127" s="246"/>
      <c r="T127" s="243"/>
      <c r="U127" s="244"/>
      <c r="V127" s="243"/>
      <c r="W127" s="244"/>
    </row>
    <row r="128" spans="2:23" x14ac:dyDescent="0.25">
      <c r="B128" s="85"/>
      <c r="C128" s="23">
        <v>15</v>
      </c>
      <c r="D128" s="243"/>
      <c r="E128" s="244"/>
      <c r="F128" s="245"/>
      <c r="G128" s="246"/>
      <c r="H128" s="243"/>
      <c r="I128" s="244"/>
      <c r="J128" s="245"/>
      <c r="K128" s="246"/>
      <c r="L128" s="243"/>
      <c r="M128" s="244"/>
      <c r="N128" s="245"/>
      <c r="O128" s="246"/>
      <c r="P128" s="243"/>
      <c r="Q128" s="244"/>
      <c r="R128" s="245"/>
      <c r="S128" s="246"/>
      <c r="T128" s="243"/>
      <c r="U128" s="244"/>
      <c r="V128" s="243"/>
      <c r="W128" s="244"/>
    </row>
    <row r="129" spans="2:47" x14ac:dyDescent="0.25">
      <c r="B129" s="85"/>
      <c r="C129" s="23">
        <v>16</v>
      </c>
      <c r="D129" s="243"/>
      <c r="E129" s="244"/>
      <c r="F129" s="245"/>
      <c r="G129" s="246"/>
      <c r="H129" s="243"/>
      <c r="I129" s="244"/>
      <c r="J129" s="245"/>
      <c r="K129" s="246"/>
      <c r="L129" s="243"/>
      <c r="M129" s="244"/>
      <c r="N129" s="245"/>
      <c r="O129" s="246"/>
      <c r="P129" s="243"/>
      <c r="Q129" s="244"/>
      <c r="R129" s="245"/>
      <c r="S129" s="246"/>
      <c r="T129" s="243"/>
      <c r="U129" s="244"/>
      <c r="V129" s="243"/>
      <c r="W129" s="244"/>
    </row>
    <row r="130" spans="2:47" x14ac:dyDescent="0.25">
      <c r="B130" s="85"/>
      <c r="C130" s="23">
        <v>17</v>
      </c>
      <c r="D130" s="243"/>
      <c r="E130" s="244"/>
      <c r="F130" s="245"/>
      <c r="G130" s="246"/>
      <c r="H130" s="243"/>
      <c r="I130" s="244"/>
      <c r="J130" s="245"/>
      <c r="K130" s="246"/>
      <c r="L130" s="243"/>
      <c r="M130" s="244"/>
      <c r="N130" s="245"/>
      <c r="O130" s="246"/>
      <c r="P130" s="243"/>
      <c r="Q130" s="244"/>
      <c r="R130" s="245"/>
      <c r="S130" s="246"/>
      <c r="T130" s="243"/>
      <c r="U130" s="244"/>
      <c r="V130" s="243"/>
      <c r="W130" s="244"/>
    </row>
    <row r="131" spans="2:47" x14ac:dyDescent="0.25">
      <c r="B131" s="85"/>
      <c r="C131" s="23">
        <v>18</v>
      </c>
      <c r="D131" s="243"/>
      <c r="E131" s="244"/>
      <c r="F131" s="245"/>
      <c r="G131" s="246"/>
      <c r="H131" s="243"/>
      <c r="I131" s="244"/>
      <c r="J131" s="245"/>
      <c r="K131" s="246"/>
      <c r="L131" s="243"/>
      <c r="M131" s="244"/>
      <c r="N131" s="245"/>
      <c r="O131" s="246"/>
      <c r="P131" s="243"/>
      <c r="Q131" s="244"/>
      <c r="R131" s="245"/>
      <c r="S131" s="246"/>
      <c r="T131" s="243"/>
      <c r="U131" s="244"/>
      <c r="V131" s="243"/>
      <c r="W131" s="244"/>
    </row>
    <row r="132" spans="2:47" x14ac:dyDescent="0.25">
      <c r="B132" s="85"/>
      <c r="C132" s="23">
        <v>19</v>
      </c>
      <c r="D132" s="243"/>
      <c r="E132" s="244"/>
      <c r="F132" s="245"/>
      <c r="G132" s="246"/>
      <c r="H132" s="243"/>
      <c r="I132" s="244"/>
      <c r="J132" s="245"/>
      <c r="K132" s="246"/>
      <c r="L132" s="243"/>
      <c r="M132" s="244"/>
      <c r="N132" s="245"/>
      <c r="O132" s="246"/>
      <c r="P132" s="243"/>
      <c r="Q132" s="244"/>
      <c r="R132" s="245"/>
      <c r="S132" s="246"/>
      <c r="T132" s="243"/>
      <c r="U132" s="244"/>
      <c r="V132" s="243"/>
      <c r="W132" s="244"/>
    </row>
    <row r="133" spans="2:47" ht="15.75" thickBot="1" x14ac:dyDescent="0.3">
      <c r="B133" s="85"/>
      <c r="C133" s="26">
        <v>20</v>
      </c>
      <c r="D133" s="247"/>
      <c r="E133" s="248"/>
      <c r="F133" s="249"/>
      <c r="G133" s="250"/>
      <c r="H133" s="251"/>
      <c r="I133" s="252"/>
      <c r="J133" s="249"/>
      <c r="K133" s="250"/>
      <c r="L133" s="251"/>
      <c r="M133" s="252"/>
      <c r="N133" s="249"/>
      <c r="O133" s="250"/>
      <c r="P133" s="251"/>
      <c r="Q133" s="252"/>
      <c r="R133" s="249"/>
      <c r="S133" s="250"/>
      <c r="T133" s="251"/>
      <c r="U133" s="252"/>
      <c r="V133" s="247"/>
      <c r="W133" s="248"/>
    </row>
    <row r="134" spans="2:47" ht="30.75" customHeight="1" thickBot="1" x14ac:dyDescent="0.3">
      <c r="B134" s="334" t="s">
        <v>96</v>
      </c>
      <c r="C134" s="30" t="s">
        <v>39</v>
      </c>
      <c r="D134" s="327"/>
      <c r="E134" s="328"/>
      <c r="F134" s="327"/>
      <c r="G134" s="328"/>
      <c r="H134" s="327"/>
      <c r="I134" s="328"/>
      <c r="J134" s="327"/>
      <c r="K134" s="328"/>
      <c r="L134" s="327"/>
      <c r="M134" s="328"/>
      <c r="N134" s="327"/>
      <c r="O134" s="328"/>
      <c r="P134" s="327"/>
      <c r="Q134" s="328"/>
      <c r="R134" s="329"/>
      <c r="S134" s="330"/>
      <c r="T134" s="329"/>
      <c r="U134" s="330"/>
      <c r="V134" s="329"/>
      <c r="W134" s="330"/>
    </row>
    <row r="135" spans="2:47" ht="15.75" thickBot="1" x14ac:dyDescent="0.3">
      <c r="B135" s="335"/>
      <c r="C135" s="31" t="s">
        <v>98</v>
      </c>
      <c r="D135" s="73"/>
      <c r="E135" s="183">
        <f>+Calcs!BN943</f>
        <v>0</v>
      </c>
      <c r="F135" s="186"/>
      <c r="G135" s="185">
        <f>+Calcs!BO943</f>
        <v>0</v>
      </c>
      <c r="H135" s="183"/>
      <c r="I135" s="183">
        <f>+Calcs!BP943</f>
        <v>0</v>
      </c>
      <c r="J135" s="186"/>
      <c r="K135" s="185">
        <f>+Calcs!BQ943</f>
        <v>0</v>
      </c>
      <c r="L135" s="183"/>
      <c r="M135" s="183">
        <f>+Calcs!BR943</f>
        <v>0</v>
      </c>
      <c r="N135" s="186"/>
      <c r="O135" s="185">
        <f>+Calcs!BS943</f>
        <v>0</v>
      </c>
      <c r="P135" s="183"/>
      <c r="Q135" s="183">
        <f>+Calcs!BT943</f>
        <v>0</v>
      </c>
      <c r="R135" s="186"/>
      <c r="S135" s="185">
        <f>+Calcs!BU943</f>
        <v>0</v>
      </c>
      <c r="T135" s="184"/>
      <c r="U135" s="183">
        <f>+Calcs!BV943</f>
        <v>0</v>
      </c>
      <c r="V135" s="187"/>
      <c r="W135" s="185">
        <f>+Calcs!BW943</f>
        <v>0</v>
      </c>
    </row>
    <row r="136" spans="2:47" s="140" customFormat="1" ht="15.75" thickBot="1" x14ac:dyDescent="0.3">
      <c r="B136" s="235" t="str">
        <f>IF(AND(D136="OK",F136="OK",H136="OK",J136="OK",L136="OK",N136="OK",P136="OK",R136="OK",T136="OK",V136="OK"),"Budgets All OK","Recheck Budget/s")</f>
        <v>Budgets All OK</v>
      </c>
      <c r="C136" s="234" t="s">
        <v>128</v>
      </c>
      <c r="D136" s="228" t="str">
        <f>IF(E135&gt;AC136,"Over/recheck","OK")</f>
        <v>OK</v>
      </c>
      <c r="E136" s="229"/>
      <c r="F136" s="228" t="str">
        <f>IF(G135&gt;AE136,"Over/recheck","OK")</f>
        <v>OK</v>
      </c>
      <c r="G136" s="231"/>
      <c r="H136" s="228" t="str">
        <f>IF(I135&gt;AG136,"Over/recheck","OK")</f>
        <v>OK</v>
      </c>
      <c r="I136" s="229"/>
      <c r="J136" s="228" t="str">
        <f>IF(K135&gt;AI136,"Over/recheck","OK")</f>
        <v>OK</v>
      </c>
      <c r="K136" s="231"/>
      <c r="L136" s="228" t="str">
        <f>IF(M135&gt;AK136,"Over/recheck","OK")</f>
        <v>OK</v>
      </c>
      <c r="M136" s="229"/>
      <c r="N136" s="228" t="str">
        <f>IF(O135&gt;AM136,"Over/recheck","OK")</f>
        <v>OK</v>
      </c>
      <c r="O136" s="229"/>
      <c r="P136" s="228" t="str">
        <f>IF(Q135&gt;AO136,"Over/recheck","OK")</f>
        <v>OK</v>
      </c>
      <c r="Q136" s="231"/>
      <c r="R136" s="228" t="str">
        <f>IF(S135&gt;AQ136,"Over/recheck","OK")</f>
        <v>OK</v>
      </c>
      <c r="S136" s="229"/>
      <c r="T136" s="228" t="str">
        <f>IF(U135&gt;AS136,"Over/recheck","OK")</f>
        <v>OK</v>
      </c>
      <c r="U136" s="231"/>
      <c r="V136" s="228" t="str">
        <f>IF(W135&gt;AU136,"Over/recheck","OK")</f>
        <v>OK</v>
      </c>
      <c r="W136" s="229"/>
      <c r="X136" s="142"/>
      <c r="Y136" s="142"/>
      <c r="Z136" s="142"/>
      <c r="AA136" s="142"/>
      <c r="AB136" s="114">
        <v>4</v>
      </c>
      <c r="AC136" s="114">
        <f>+Results!D172</f>
        <v>0</v>
      </c>
      <c r="AD136" s="114"/>
      <c r="AE136" s="114">
        <f>+Results!E172</f>
        <v>0</v>
      </c>
      <c r="AF136" s="114"/>
      <c r="AG136" s="114">
        <f>+Results!F172</f>
        <v>0</v>
      </c>
      <c r="AH136" s="114"/>
      <c r="AI136" s="114">
        <f>+Results!G172</f>
        <v>0</v>
      </c>
      <c r="AJ136" s="114"/>
      <c r="AK136" s="114">
        <f>+Results!H172</f>
        <v>0</v>
      </c>
      <c r="AL136" s="114"/>
      <c r="AM136" s="114">
        <f>+Results!I172</f>
        <v>0</v>
      </c>
      <c r="AN136" s="114"/>
      <c r="AO136" s="114">
        <f>+Results!J172</f>
        <v>0</v>
      </c>
      <c r="AP136" s="114"/>
      <c r="AQ136" s="114">
        <f>+Results!K172</f>
        <v>0</v>
      </c>
      <c r="AR136"/>
      <c r="AS136">
        <f>+Results!L172</f>
        <v>0</v>
      </c>
      <c r="AT136"/>
      <c r="AU136">
        <f>+Results!M172</f>
        <v>0</v>
      </c>
    </row>
    <row r="137" spans="2:47" s="140" customFormat="1" x14ac:dyDescent="0.25"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</row>
    <row r="138" spans="2:47" ht="15.75" thickBot="1" x14ac:dyDescent="0.3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2:47" ht="21.75" thickBot="1" x14ac:dyDescent="0.3">
      <c r="B139" s="52" t="s">
        <v>77</v>
      </c>
      <c r="C139" s="207" t="s">
        <v>15</v>
      </c>
      <c r="D139" s="331">
        <v>1</v>
      </c>
      <c r="E139" s="332"/>
      <c r="F139" s="333">
        <v>2</v>
      </c>
      <c r="G139" s="333"/>
      <c r="H139" s="331">
        <v>3</v>
      </c>
      <c r="I139" s="332"/>
      <c r="J139" s="326">
        <v>4</v>
      </c>
      <c r="K139" s="326"/>
      <c r="L139" s="331">
        <v>5</v>
      </c>
      <c r="M139" s="332"/>
      <c r="N139" s="326">
        <v>6</v>
      </c>
      <c r="O139" s="326"/>
      <c r="P139" s="324">
        <v>7</v>
      </c>
      <c r="Q139" s="325"/>
      <c r="R139" s="326">
        <v>8</v>
      </c>
      <c r="S139" s="326"/>
      <c r="T139" s="324">
        <v>9</v>
      </c>
      <c r="U139" s="325"/>
      <c r="V139" s="324">
        <v>10</v>
      </c>
      <c r="W139" s="325"/>
    </row>
    <row r="140" spans="2:47" ht="15.75" thickBot="1" x14ac:dyDescent="0.3">
      <c r="B140" s="53" t="s">
        <v>19</v>
      </c>
      <c r="C140" s="49" t="s">
        <v>21</v>
      </c>
      <c r="D140" s="205" t="s">
        <v>17</v>
      </c>
      <c r="E140" s="206" t="s">
        <v>18</v>
      </c>
      <c r="F140" s="208" t="s">
        <v>17</v>
      </c>
      <c r="G140" s="208" t="s">
        <v>18</v>
      </c>
      <c r="H140" s="205" t="s">
        <v>17</v>
      </c>
      <c r="I140" s="206" t="s">
        <v>18</v>
      </c>
      <c r="J140" s="208" t="s">
        <v>17</v>
      </c>
      <c r="K140" s="208" t="s">
        <v>18</v>
      </c>
      <c r="L140" s="205" t="s">
        <v>17</v>
      </c>
      <c r="M140" s="206" t="s">
        <v>18</v>
      </c>
      <c r="N140" s="208" t="s">
        <v>17</v>
      </c>
      <c r="O140" s="208" t="s">
        <v>18</v>
      </c>
      <c r="P140" s="205" t="s">
        <v>17</v>
      </c>
      <c r="Q140" s="206" t="s">
        <v>18</v>
      </c>
      <c r="R140" s="208" t="s">
        <v>17</v>
      </c>
      <c r="S140" s="208" t="s">
        <v>18</v>
      </c>
      <c r="T140" s="205" t="s">
        <v>17</v>
      </c>
      <c r="U140" s="206" t="s">
        <v>18</v>
      </c>
      <c r="V140" s="205" t="s">
        <v>17</v>
      </c>
      <c r="W140" s="206" t="s">
        <v>18</v>
      </c>
    </row>
    <row r="141" spans="2:47" ht="15.75" thickBot="1" x14ac:dyDescent="0.3">
      <c r="B141" s="172" t="s">
        <v>20</v>
      </c>
      <c r="C141" s="50">
        <v>1</v>
      </c>
      <c r="D141" s="239"/>
      <c r="E141" s="240"/>
      <c r="F141" s="241"/>
      <c r="G141" s="242"/>
      <c r="H141" s="239"/>
      <c r="I141" s="240"/>
      <c r="J141" s="241"/>
      <c r="K141" s="242"/>
      <c r="L141" s="239"/>
      <c r="M141" s="240"/>
      <c r="N141" s="241"/>
      <c r="O141" s="242"/>
      <c r="P141" s="239"/>
      <c r="Q141" s="240"/>
      <c r="R141" s="241"/>
      <c r="S141" s="242"/>
      <c r="T141" s="239"/>
      <c r="U141" s="240"/>
      <c r="V141" s="239"/>
      <c r="W141" s="240"/>
    </row>
    <row r="142" spans="2:47" x14ac:dyDescent="0.25">
      <c r="B142" s="54" t="s">
        <v>25</v>
      </c>
      <c r="C142" s="51">
        <v>2</v>
      </c>
      <c r="D142" s="243"/>
      <c r="E142" s="244"/>
      <c r="F142" s="245"/>
      <c r="G142" s="246"/>
      <c r="H142" s="243"/>
      <c r="I142" s="244"/>
      <c r="J142" s="245"/>
      <c r="K142" s="246"/>
      <c r="L142" s="243"/>
      <c r="M142" s="244"/>
      <c r="N142" s="245"/>
      <c r="O142" s="246"/>
      <c r="P142" s="243"/>
      <c r="Q142" s="244"/>
      <c r="R142" s="245"/>
      <c r="S142" s="246"/>
      <c r="T142" s="243"/>
      <c r="U142" s="244"/>
      <c r="V142" s="243"/>
      <c r="W142" s="244"/>
    </row>
    <row r="143" spans="2:47" ht="15.75" thickBot="1" x14ac:dyDescent="0.3">
      <c r="B143" s="55" t="s">
        <v>26</v>
      </c>
      <c r="C143" s="51">
        <v>3</v>
      </c>
      <c r="D143" s="243"/>
      <c r="E143" s="244"/>
      <c r="F143" s="245"/>
      <c r="G143" s="246"/>
      <c r="H143" s="243"/>
      <c r="I143" s="244"/>
      <c r="J143" s="245"/>
      <c r="K143" s="246"/>
      <c r="L143" s="243"/>
      <c r="M143" s="244"/>
      <c r="N143" s="245"/>
      <c r="O143" s="246"/>
      <c r="P143" s="243"/>
      <c r="Q143" s="244"/>
      <c r="R143" s="245"/>
      <c r="S143" s="246"/>
      <c r="T143" s="243"/>
      <c r="U143" s="244"/>
      <c r="V143" s="243"/>
      <c r="W143" s="244"/>
    </row>
    <row r="144" spans="2:47" x14ac:dyDescent="0.25">
      <c r="B144" s="54" t="s">
        <v>22</v>
      </c>
      <c r="C144" s="51">
        <v>4</v>
      </c>
      <c r="D144" s="243"/>
      <c r="E144" s="244"/>
      <c r="F144" s="245"/>
      <c r="G144" s="246"/>
      <c r="H144" s="243"/>
      <c r="I144" s="244"/>
      <c r="J144" s="245"/>
      <c r="K144" s="246"/>
      <c r="L144" s="243"/>
      <c r="M144" s="244"/>
      <c r="N144" s="245"/>
      <c r="O144" s="246"/>
      <c r="P144" s="243"/>
      <c r="Q144" s="244"/>
      <c r="R144" s="245"/>
      <c r="S144" s="246"/>
      <c r="T144" s="243"/>
      <c r="U144" s="244"/>
      <c r="V144" s="243"/>
      <c r="W144" s="244"/>
    </row>
    <row r="145" spans="2:23" ht="15.75" thickBot="1" x14ac:dyDescent="0.3">
      <c r="B145" s="55" t="s">
        <v>23</v>
      </c>
      <c r="C145" s="51">
        <v>5</v>
      </c>
      <c r="D145" s="243"/>
      <c r="E145" s="244"/>
      <c r="F145" s="245"/>
      <c r="G145" s="246"/>
      <c r="H145" s="243"/>
      <c r="I145" s="244"/>
      <c r="J145" s="245"/>
      <c r="K145" s="246"/>
      <c r="L145" s="243"/>
      <c r="M145" s="244"/>
      <c r="N145" s="245"/>
      <c r="O145" s="246"/>
      <c r="P145" s="243"/>
      <c r="Q145" s="244"/>
      <c r="R145" s="245"/>
      <c r="S145" s="246"/>
      <c r="T145" s="243"/>
      <c r="U145" s="244"/>
      <c r="V145" s="243"/>
      <c r="W145" s="244"/>
    </row>
    <row r="146" spans="2:23" ht="15.75" thickBot="1" x14ac:dyDescent="0.3">
      <c r="B146" s="85"/>
      <c r="C146" s="51">
        <v>6</v>
      </c>
      <c r="D146" s="243"/>
      <c r="E146" s="244"/>
      <c r="F146" s="245"/>
      <c r="G146" s="246"/>
      <c r="H146" s="243"/>
      <c r="I146" s="244"/>
      <c r="J146" s="245"/>
      <c r="K146" s="246"/>
      <c r="L146" s="243"/>
      <c r="M146" s="244"/>
      <c r="N146" s="245"/>
      <c r="O146" s="246"/>
      <c r="P146" s="243"/>
      <c r="Q146" s="244"/>
      <c r="R146" s="245"/>
      <c r="S146" s="246"/>
      <c r="T146" s="243"/>
      <c r="U146" s="244"/>
      <c r="V146" s="243"/>
      <c r="W146" s="244"/>
    </row>
    <row r="147" spans="2:23" x14ac:dyDescent="0.25">
      <c r="B147" s="170" t="s">
        <v>87</v>
      </c>
      <c r="C147" s="51">
        <v>7</v>
      </c>
      <c r="D147" s="243"/>
      <c r="E147" s="244"/>
      <c r="F147" s="245"/>
      <c r="G147" s="246"/>
      <c r="H147" s="243"/>
      <c r="I147" s="244"/>
      <c r="J147" s="245"/>
      <c r="K147" s="246"/>
      <c r="L147" s="243"/>
      <c r="M147" s="244"/>
      <c r="N147" s="245"/>
      <c r="O147" s="246"/>
      <c r="P147" s="243"/>
      <c r="Q147" s="244"/>
      <c r="R147" s="245"/>
      <c r="S147" s="246"/>
      <c r="T147" s="243"/>
      <c r="U147" s="244"/>
      <c r="V147" s="243"/>
      <c r="W147" s="244"/>
    </row>
    <row r="148" spans="2:23" ht="15.75" thickBot="1" x14ac:dyDescent="0.3">
      <c r="B148" s="171" t="s">
        <v>95</v>
      </c>
      <c r="C148" s="51">
        <v>8</v>
      </c>
      <c r="D148" s="243"/>
      <c r="E148" s="244"/>
      <c r="F148" s="245"/>
      <c r="G148" s="246"/>
      <c r="H148" s="243"/>
      <c r="I148" s="244"/>
      <c r="J148" s="245"/>
      <c r="K148" s="246"/>
      <c r="L148" s="243"/>
      <c r="M148" s="244"/>
      <c r="N148" s="245"/>
      <c r="O148" s="246"/>
      <c r="P148" s="243"/>
      <c r="Q148" s="244"/>
      <c r="R148" s="245"/>
      <c r="S148" s="246"/>
      <c r="T148" s="243"/>
      <c r="U148" s="244"/>
      <c r="V148" s="243"/>
      <c r="W148" s="244"/>
    </row>
    <row r="149" spans="2:23" x14ac:dyDescent="0.25">
      <c r="B149" s="85"/>
      <c r="C149" s="51">
        <v>9</v>
      </c>
      <c r="D149" s="243"/>
      <c r="E149" s="244"/>
      <c r="F149" s="245"/>
      <c r="G149" s="246"/>
      <c r="H149" s="243"/>
      <c r="I149" s="244"/>
      <c r="J149" s="245"/>
      <c r="K149" s="246"/>
      <c r="L149" s="243"/>
      <c r="M149" s="244"/>
      <c r="N149" s="245"/>
      <c r="O149" s="246"/>
      <c r="P149" s="243"/>
      <c r="Q149" s="244"/>
      <c r="R149" s="245"/>
      <c r="S149" s="246"/>
      <c r="T149" s="243"/>
      <c r="U149" s="244"/>
      <c r="V149" s="243"/>
      <c r="W149" s="244"/>
    </row>
    <row r="150" spans="2:23" x14ac:dyDescent="0.25">
      <c r="B150" s="85"/>
      <c r="C150" s="23">
        <v>10</v>
      </c>
      <c r="D150" s="243"/>
      <c r="E150" s="244"/>
      <c r="F150" s="245"/>
      <c r="G150" s="246"/>
      <c r="H150" s="243"/>
      <c r="I150" s="244"/>
      <c r="J150" s="245"/>
      <c r="K150" s="246"/>
      <c r="L150" s="243"/>
      <c r="M150" s="244"/>
      <c r="N150" s="245"/>
      <c r="O150" s="246"/>
      <c r="P150" s="243"/>
      <c r="Q150" s="244"/>
      <c r="R150" s="245"/>
      <c r="S150" s="246"/>
      <c r="T150" s="243"/>
      <c r="U150" s="244"/>
      <c r="V150" s="243"/>
      <c r="W150" s="244"/>
    </row>
    <row r="151" spans="2:23" x14ac:dyDescent="0.25">
      <c r="B151" s="85"/>
      <c r="C151" s="23">
        <v>11</v>
      </c>
      <c r="D151" s="243"/>
      <c r="E151" s="244"/>
      <c r="F151" s="245"/>
      <c r="G151" s="246"/>
      <c r="H151" s="243"/>
      <c r="I151" s="244"/>
      <c r="J151" s="245"/>
      <c r="K151" s="246"/>
      <c r="L151" s="243"/>
      <c r="M151" s="244"/>
      <c r="N151" s="245"/>
      <c r="O151" s="246"/>
      <c r="P151" s="243"/>
      <c r="Q151" s="244"/>
      <c r="R151" s="245"/>
      <c r="S151" s="246"/>
      <c r="T151" s="243"/>
      <c r="U151" s="244"/>
      <c r="V151" s="243"/>
      <c r="W151" s="244"/>
    </row>
    <row r="152" spans="2:23" x14ac:dyDescent="0.25">
      <c r="B152" s="85"/>
      <c r="C152" s="23">
        <v>12</v>
      </c>
      <c r="D152" s="243"/>
      <c r="E152" s="244"/>
      <c r="F152" s="245"/>
      <c r="G152" s="246"/>
      <c r="H152" s="243"/>
      <c r="I152" s="244"/>
      <c r="J152" s="245"/>
      <c r="K152" s="246"/>
      <c r="L152" s="243"/>
      <c r="M152" s="244"/>
      <c r="N152" s="245"/>
      <c r="O152" s="246"/>
      <c r="P152" s="243"/>
      <c r="Q152" s="244"/>
      <c r="R152" s="245"/>
      <c r="S152" s="246"/>
      <c r="T152" s="243"/>
      <c r="U152" s="244"/>
      <c r="V152" s="243"/>
      <c r="W152" s="244"/>
    </row>
    <row r="153" spans="2:23" x14ac:dyDescent="0.25">
      <c r="B153" s="85"/>
      <c r="C153" s="23">
        <v>13</v>
      </c>
      <c r="D153" s="243"/>
      <c r="E153" s="244"/>
      <c r="F153" s="245"/>
      <c r="G153" s="246"/>
      <c r="H153" s="243"/>
      <c r="I153" s="244"/>
      <c r="J153" s="245"/>
      <c r="K153" s="246"/>
      <c r="L153" s="243"/>
      <c r="M153" s="244"/>
      <c r="N153" s="245"/>
      <c r="O153" s="246"/>
      <c r="P153" s="243"/>
      <c r="Q153" s="244"/>
      <c r="R153" s="245"/>
      <c r="S153" s="246"/>
      <c r="T153" s="243"/>
      <c r="U153" s="244"/>
      <c r="V153" s="243"/>
      <c r="W153" s="244"/>
    </row>
    <row r="154" spans="2:23" x14ac:dyDescent="0.25">
      <c r="B154" s="85"/>
      <c r="C154" s="23">
        <v>14</v>
      </c>
      <c r="D154" s="243"/>
      <c r="E154" s="244"/>
      <c r="F154" s="245"/>
      <c r="G154" s="246"/>
      <c r="H154" s="243"/>
      <c r="I154" s="244"/>
      <c r="J154" s="245"/>
      <c r="K154" s="246"/>
      <c r="L154" s="243"/>
      <c r="M154" s="244"/>
      <c r="N154" s="245"/>
      <c r="O154" s="246"/>
      <c r="P154" s="243"/>
      <c r="Q154" s="244"/>
      <c r="R154" s="245"/>
      <c r="S154" s="246"/>
      <c r="T154" s="243"/>
      <c r="U154" s="244"/>
      <c r="V154" s="243"/>
      <c r="W154" s="244"/>
    </row>
    <row r="155" spans="2:23" x14ac:dyDescent="0.25">
      <c r="B155" s="85"/>
      <c r="C155" s="23">
        <v>15</v>
      </c>
      <c r="D155" s="243"/>
      <c r="E155" s="244"/>
      <c r="F155" s="245"/>
      <c r="G155" s="246"/>
      <c r="H155" s="243"/>
      <c r="I155" s="244"/>
      <c r="J155" s="245"/>
      <c r="K155" s="246"/>
      <c r="L155" s="243"/>
      <c r="M155" s="244"/>
      <c r="N155" s="245"/>
      <c r="O155" s="246"/>
      <c r="P155" s="243"/>
      <c r="Q155" s="244"/>
      <c r="R155" s="245"/>
      <c r="S155" s="246"/>
      <c r="T155" s="243"/>
      <c r="U155" s="244"/>
      <c r="V155" s="243"/>
      <c r="W155" s="244"/>
    </row>
    <row r="156" spans="2:23" x14ac:dyDescent="0.25">
      <c r="B156" s="85"/>
      <c r="C156" s="23">
        <v>16</v>
      </c>
      <c r="D156" s="243"/>
      <c r="E156" s="244"/>
      <c r="F156" s="245"/>
      <c r="G156" s="246"/>
      <c r="H156" s="243"/>
      <c r="I156" s="244"/>
      <c r="J156" s="245"/>
      <c r="K156" s="246"/>
      <c r="L156" s="243"/>
      <c r="M156" s="244"/>
      <c r="N156" s="245"/>
      <c r="O156" s="246"/>
      <c r="P156" s="243"/>
      <c r="Q156" s="244"/>
      <c r="R156" s="245"/>
      <c r="S156" s="246"/>
      <c r="T156" s="243"/>
      <c r="U156" s="244"/>
      <c r="V156" s="243"/>
      <c r="W156" s="244"/>
    </row>
    <row r="157" spans="2:23" x14ac:dyDescent="0.25">
      <c r="B157" s="85"/>
      <c r="C157" s="23">
        <v>17</v>
      </c>
      <c r="D157" s="243"/>
      <c r="E157" s="244"/>
      <c r="F157" s="245"/>
      <c r="G157" s="246"/>
      <c r="H157" s="243"/>
      <c r="I157" s="244"/>
      <c r="J157" s="245"/>
      <c r="K157" s="246"/>
      <c r="L157" s="243"/>
      <c r="M157" s="244"/>
      <c r="N157" s="245"/>
      <c r="O157" s="246"/>
      <c r="P157" s="243"/>
      <c r="Q157" s="244"/>
      <c r="R157" s="245"/>
      <c r="S157" s="246"/>
      <c r="T157" s="243"/>
      <c r="U157" s="244"/>
      <c r="V157" s="243"/>
      <c r="W157" s="244"/>
    </row>
    <row r="158" spans="2:23" x14ac:dyDescent="0.25">
      <c r="B158" s="85"/>
      <c r="C158" s="23">
        <v>18</v>
      </c>
      <c r="D158" s="243"/>
      <c r="E158" s="244"/>
      <c r="F158" s="245"/>
      <c r="G158" s="246"/>
      <c r="H158" s="243"/>
      <c r="I158" s="244"/>
      <c r="J158" s="245"/>
      <c r="K158" s="246"/>
      <c r="L158" s="243"/>
      <c r="M158" s="244"/>
      <c r="N158" s="245"/>
      <c r="O158" s="246"/>
      <c r="P158" s="243"/>
      <c r="Q158" s="244"/>
      <c r="R158" s="245"/>
      <c r="S158" s="246"/>
      <c r="T158" s="243"/>
      <c r="U158" s="244"/>
      <c r="V158" s="243"/>
      <c r="W158" s="244"/>
    </row>
    <row r="159" spans="2:23" x14ac:dyDescent="0.25">
      <c r="B159" s="85"/>
      <c r="C159" s="23">
        <v>19</v>
      </c>
      <c r="D159" s="243"/>
      <c r="E159" s="244"/>
      <c r="F159" s="245"/>
      <c r="G159" s="246"/>
      <c r="H159" s="243"/>
      <c r="I159" s="244"/>
      <c r="J159" s="245"/>
      <c r="K159" s="246"/>
      <c r="L159" s="243"/>
      <c r="M159" s="244"/>
      <c r="N159" s="245"/>
      <c r="O159" s="246"/>
      <c r="P159" s="243"/>
      <c r="Q159" s="244"/>
      <c r="R159" s="245"/>
      <c r="S159" s="246"/>
      <c r="T159" s="243"/>
      <c r="U159" s="244"/>
      <c r="V159" s="243"/>
      <c r="W159" s="244"/>
    </row>
    <row r="160" spans="2:23" ht="15.75" thickBot="1" x14ac:dyDescent="0.3">
      <c r="B160" s="85"/>
      <c r="C160" s="26">
        <v>20</v>
      </c>
      <c r="D160" s="247"/>
      <c r="E160" s="248"/>
      <c r="F160" s="247"/>
      <c r="G160" s="248"/>
      <c r="H160" s="247"/>
      <c r="I160" s="248"/>
      <c r="J160" s="247"/>
      <c r="K160" s="248"/>
      <c r="L160" s="247"/>
      <c r="M160" s="248"/>
      <c r="N160" s="247"/>
      <c r="O160" s="248"/>
      <c r="P160" s="247"/>
      <c r="Q160" s="248"/>
      <c r="R160" s="247"/>
      <c r="S160" s="248"/>
      <c r="T160" s="247"/>
      <c r="U160" s="248"/>
      <c r="V160" s="247"/>
      <c r="W160" s="248"/>
    </row>
    <row r="161" spans="2:47" ht="30.75" customHeight="1" thickBot="1" x14ac:dyDescent="0.3">
      <c r="B161" s="334" t="s">
        <v>96</v>
      </c>
      <c r="C161" s="30" t="s">
        <v>39</v>
      </c>
      <c r="D161" s="327"/>
      <c r="E161" s="328"/>
      <c r="F161" s="327"/>
      <c r="G161" s="328"/>
      <c r="H161" s="327"/>
      <c r="I161" s="328"/>
      <c r="J161" s="327"/>
      <c r="K161" s="328"/>
      <c r="L161" s="327"/>
      <c r="M161" s="328"/>
      <c r="N161" s="327"/>
      <c r="O161" s="328"/>
      <c r="P161" s="327"/>
      <c r="Q161" s="328"/>
      <c r="R161" s="329"/>
      <c r="S161" s="330"/>
      <c r="T161" s="329"/>
      <c r="U161" s="330"/>
      <c r="V161" s="329"/>
      <c r="W161" s="330"/>
    </row>
    <row r="162" spans="2:47" ht="15.75" thickBot="1" x14ac:dyDescent="0.3">
      <c r="B162" s="335"/>
      <c r="C162" s="31" t="s">
        <v>98</v>
      </c>
      <c r="D162" s="73"/>
      <c r="E162" s="183">
        <f>+Calcs!BN1172</f>
        <v>0</v>
      </c>
      <c r="F162" s="186"/>
      <c r="G162" s="185">
        <f>+Calcs!BO1172</f>
        <v>0</v>
      </c>
      <c r="H162" s="183"/>
      <c r="I162" s="183">
        <f>+Calcs!BP1172</f>
        <v>0</v>
      </c>
      <c r="J162" s="186"/>
      <c r="K162" s="185">
        <f>+Calcs!BQ1172</f>
        <v>0</v>
      </c>
      <c r="L162" s="183"/>
      <c r="M162" s="183">
        <f>+Calcs!BR1172</f>
        <v>0</v>
      </c>
      <c r="N162" s="186"/>
      <c r="O162" s="185">
        <f>+Calcs!BS1172</f>
        <v>0</v>
      </c>
      <c r="P162" s="183"/>
      <c r="Q162" s="183">
        <f>+Calcs!BT1172</f>
        <v>0</v>
      </c>
      <c r="R162" s="186"/>
      <c r="S162" s="185">
        <f>+Calcs!BU1172</f>
        <v>0</v>
      </c>
      <c r="T162" s="184"/>
      <c r="U162" s="183">
        <f>+Calcs!BV1172</f>
        <v>0</v>
      </c>
      <c r="V162" s="187"/>
      <c r="W162" s="185">
        <f>+Calcs!BW1172</f>
        <v>0</v>
      </c>
    </row>
    <row r="163" spans="2:47" s="140" customFormat="1" ht="15.75" thickBot="1" x14ac:dyDescent="0.3">
      <c r="B163" s="235" t="str">
        <f>IF(AND(D163="OK",F163="OK",H163="OK",J163="OK",L163="OK",N163="OK",P163="OK",R163="OK",T163="OK",V163="OK"),"Budgets All OK","Recheck Budget/s")</f>
        <v>Budgets All OK</v>
      </c>
      <c r="C163" s="234" t="s">
        <v>128</v>
      </c>
      <c r="D163" s="228" t="str">
        <f>IF(E162&gt;AC163,"Over/recheck","OK")</f>
        <v>OK</v>
      </c>
      <c r="E163" s="229"/>
      <c r="F163" s="228" t="str">
        <f>IF(G162&gt;AE163,"Over/recheck","OK")</f>
        <v>OK</v>
      </c>
      <c r="G163" s="231"/>
      <c r="H163" s="228" t="str">
        <f>IF(I162&gt;AG163,"Over/recheck","OK")</f>
        <v>OK</v>
      </c>
      <c r="I163" s="229"/>
      <c r="J163" s="228" t="str">
        <f>IF(K162&gt;AI163,"Over/recheck","OK")</f>
        <v>OK</v>
      </c>
      <c r="K163" s="231"/>
      <c r="L163" s="228" t="str">
        <f>IF(M162&gt;AK163,"Over/recheck","OK")</f>
        <v>OK</v>
      </c>
      <c r="M163" s="229"/>
      <c r="N163" s="228" t="str">
        <f>IF(O162&gt;AM163,"Over/recheck","OK")</f>
        <v>OK</v>
      </c>
      <c r="O163" s="229"/>
      <c r="P163" s="228" t="str">
        <f>IF(Q162&gt;AO163,"Over/recheck","OK")</f>
        <v>OK</v>
      </c>
      <c r="Q163" s="231"/>
      <c r="R163" s="228" t="str">
        <f>IF(S162&gt;AQ163,"Over/recheck","OK")</f>
        <v>OK</v>
      </c>
      <c r="S163" s="229"/>
      <c r="T163" s="228" t="str">
        <f>IF(U162&gt;AS163,"Over/recheck","OK")</f>
        <v>OK</v>
      </c>
      <c r="U163" s="231"/>
      <c r="V163" s="228" t="str">
        <f>IF(W162&gt;AU163,"Over/recheck","OK")</f>
        <v>OK</v>
      </c>
      <c r="W163" s="229"/>
      <c r="X163" s="142"/>
      <c r="Y163" s="142"/>
      <c r="Z163" s="142"/>
      <c r="AA163" s="142"/>
      <c r="AB163" s="114">
        <v>5</v>
      </c>
      <c r="AC163" s="114">
        <f>+Results!D226</f>
        <v>0</v>
      </c>
      <c r="AD163" s="114"/>
      <c r="AE163" s="114">
        <f>+Results!E226</f>
        <v>0</v>
      </c>
      <c r="AF163" s="114"/>
      <c r="AG163" s="114">
        <f>+Results!F226</f>
        <v>0</v>
      </c>
      <c r="AH163" s="114"/>
      <c r="AI163" s="114">
        <f>+Results!G226</f>
        <v>0</v>
      </c>
      <c r="AJ163" s="114"/>
      <c r="AK163" s="114">
        <f>+Results!H226</f>
        <v>0</v>
      </c>
      <c r="AL163" s="114"/>
      <c r="AM163" s="114">
        <f>+Results!I226</f>
        <v>0</v>
      </c>
      <c r="AN163" s="114"/>
      <c r="AO163" s="114">
        <f>+Results!J226</f>
        <v>0</v>
      </c>
      <c r="AP163" s="114"/>
      <c r="AQ163" s="114">
        <f>+Results!K226</f>
        <v>0</v>
      </c>
      <c r="AR163"/>
      <c r="AS163">
        <f>+Results!L226</f>
        <v>0</v>
      </c>
      <c r="AT163"/>
      <c r="AU163">
        <f>+Results!M226</f>
        <v>0</v>
      </c>
    </row>
    <row r="164" spans="2:47" s="140" customFormat="1" x14ac:dyDescent="0.25"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</row>
    <row r="165" spans="2:47" ht="15.75" thickBot="1" x14ac:dyDescent="0.3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2:47" ht="21.75" thickBot="1" x14ac:dyDescent="0.3">
      <c r="B166" s="52" t="s">
        <v>78</v>
      </c>
      <c r="C166" s="207" t="s">
        <v>15</v>
      </c>
      <c r="D166" s="331">
        <v>1</v>
      </c>
      <c r="E166" s="332"/>
      <c r="F166" s="333">
        <v>2</v>
      </c>
      <c r="G166" s="333"/>
      <c r="H166" s="331">
        <v>3</v>
      </c>
      <c r="I166" s="332"/>
      <c r="J166" s="326">
        <v>4</v>
      </c>
      <c r="K166" s="326"/>
      <c r="L166" s="331">
        <v>5</v>
      </c>
      <c r="M166" s="332"/>
      <c r="N166" s="326">
        <v>6</v>
      </c>
      <c r="O166" s="326"/>
      <c r="P166" s="324">
        <v>7</v>
      </c>
      <c r="Q166" s="325"/>
      <c r="R166" s="326">
        <v>8</v>
      </c>
      <c r="S166" s="326"/>
      <c r="T166" s="324">
        <v>9</v>
      </c>
      <c r="U166" s="325"/>
      <c r="V166" s="324">
        <v>10</v>
      </c>
      <c r="W166" s="325"/>
    </row>
    <row r="167" spans="2:47" ht="15.75" thickBot="1" x14ac:dyDescent="0.3">
      <c r="B167" s="53" t="s">
        <v>19</v>
      </c>
      <c r="C167" s="49" t="s">
        <v>21</v>
      </c>
      <c r="D167" s="205" t="s">
        <v>17</v>
      </c>
      <c r="E167" s="206" t="s">
        <v>18</v>
      </c>
      <c r="F167" s="208" t="s">
        <v>17</v>
      </c>
      <c r="G167" s="208" t="s">
        <v>18</v>
      </c>
      <c r="H167" s="205" t="s">
        <v>17</v>
      </c>
      <c r="I167" s="206" t="s">
        <v>18</v>
      </c>
      <c r="J167" s="208" t="s">
        <v>17</v>
      </c>
      <c r="K167" s="208" t="s">
        <v>18</v>
      </c>
      <c r="L167" s="205" t="s">
        <v>17</v>
      </c>
      <c r="M167" s="206" t="s">
        <v>18</v>
      </c>
      <c r="N167" s="208" t="s">
        <v>17</v>
      </c>
      <c r="O167" s="208" t="s">
        <v>18</v>
      </c>
      <c r="P167" s="205" t="s">
        <v>17</v>
      </c>
      <c r="Q167" s="206" t="s">
        <v>18</v>
      </c>
      <c r="R167" s="208" t="s">
        <v>17</v>
      </c>
      <c r="S167" s="208" t="s">
        <v>18</v>
      </c>
      <c r="T167" s="205" t="s">
        <v>17</v>
      </c>
      <c r="U167" s="206" t="s">
        <v>18</v>
      </c>
      <c r="V167" s="205" t="s">
        <v>17</v>
      </c>
      <c r="W167" s="206" t="s">
        <v>18</v>
      </c>
    </row>
    <row r="168" spans="2:47" ht="15.75" thickBot="1" x14ac:dyDescent="0.3">
      <c r="B168" s="172" t="s">
        <v>20</v>
      </c>
      <c r="C168" s="50">
        <v>1</v>
      </c>
      <c r="D168" s="239"/>
      <c r="E168" s="240"/>
      <c r="F168" s="241"/>
      <c r="G168" s="242"/>
      <c r="H168" s="239"/>
      <c r="I168" s="240"/>
      <c r="J168" s="241"/>
      <c r="K168" s="242"/>
      <c r="L168" s="239"/>
      <c r="M168" s="240"/>
      <c r="N168" s="241"/>
      <c r="O168" s="242"/>
      <c r="P168" s="239"/>
      <c r="Q168" s="240"/>
      <c r="R168" s="241"/>
      <c r="S168" s="242"/>
      <c r="T168" s="239"/>
      <c r="U168" s="240"/>
      <c r="V168" s="239"/>
      <c r="W168" s="240"/>
    </row>
    <row r="169" spans="2:47" x14ac:dyDescent="0.25">
      <c r="B169" s="54" t="s">
        <v>25</v>
      </c>
      <c r="C169" s="51">
        <v>2</v>
      </c>
      <c r="D169" s="243"/>
      <c r="E169" s="244"/>
      <c r="F169" s="245"/>
      <c r="G169" s="246"/>
      <c r="H169" s="243"/>
      <c r="I169" s="244"/>
      <c r="J169" s="245"/>
      <c r="K169" s="246"/>
      <c r="L169" s="243"/>
      <c r="M169" s="244"/>
      <c r="N169" s="245"/>
      <c r="O169" s="246"/>
      <c r="P169" s="243"/>
      <c r="Q169" s="244"/>
      <c r="R169" s="245"/>
      <c r="S169" s="246"/>
      <c r="T169" s="243"/>
      <c r="U169" s="244"/>
      <c r="V169" s="243"/>
      <c r="W169" s="244"/>
    </row>
    <row r="170" spans="2:47" ht="15.75" thickBot="1" x14ac:dyDescent="0.3">
      <c r="B170" s="55" t="s">
        <v>26</v>
      </c>
      <c r="C170" s="51">
        <v>3</v>
      </c>
      <c r="D170" s="243"/>
      <c r="E170" s="244"/>
      <c r="F170" s="245"/>
      <c r="G170" s="246"/>
      <c r="H170" s="243"/>
      <c r="I170" s="244"/>
      <c r="J170" s="245"/>
      <c r="K170" s="246"/>
      <c r="L170" s="243"/>
      <c r="M170" s="244"/>
      <c r="N170" s="245"/>
      <c r="O170" s="246"/>
      <c r="P170" s="243"/>
      <c r="Q170" s="244"/>
      <c r="R170" s="245"/>
      <c r="S170" s="246"/>
      <c r="T170" s="243"/>
      <c r="U170" s="244"/>
      <c r="V170" s="243"/>
      <c r="W170" s="244"/>
    </row>
    <row r="171" spans="2:47" x14ac:dyDescent="0.25">
      <c r="B171" s="54" t="s">
        <v>22</v>
      </c>
      <c r="C171" s="51">
        <v>4</v>
      </c>
      <c r="D171" s="243"/>
      <c r="E171" s="244"/>
      <c r="F171" s="245"/>
      <c r="G171" s="246"/>
      <c r="H171" s="243"/>
      <c r="I171" s="244"/>
      <c r="J171" s="245"/>
      <c r="K171" s="246"/>
      <c r="L171" s="243"/>
      <c r="M171" s="244"/>
      <c r="N171" s="245"/>
      <c r="O171" s="246"/>
      <c r="P171" s="243"/>
      <c r="Q171" s="244"/>
      <c r="R171" s="245"/>
      <c r="S171" s="246"/>
      <c r="T171" s="243"/>
      <c r="U171" s="244"/>
      <c r="V171" s="243"/>
      <c r="W171" s="244"/>
    </row>
    <row r="172" spans="2:47" ht="15.75" thickBot="1" x14ac:dyDescent="0.3">
      <c r="B172" s="55" t="s">
        <v>23</v>
      </c>
      <c r="C172" s="51">
        <v>5</v>
      </c>
      <c r="D172" s="243"/>
      <c r="E172" s="244"/>
      <c r="F172" s="245"/>
      <c r="G172" s="246"/>
      <c r="H172" s="243"/>
      <c r="I172" s="244"/>
      <c r="J172" s="245"/>
      <c r="K172" s="246"/>
      <c r="L172" s="243"/>
      <c r="M172" s="244"/>
      <c r="N172" s="245"/>
      <c r="O172" s="246"/>
      <c r="P172" s="243"/>
      <c r="Q172" s="244"/>
      <c r="R172" s="245"/>
      <c r="S172" s="246"/>
      <c r="T172" s="243"/>
      <c r="U172" s="244"/>
      <c r="V172" s="243"/>
      <c r="W172" s="244"/>
    </row>
    <row r="173" spans="2:47" ht="15.75" thickBot="1" x14ac:dyDescent="0.3">
      <c r="B173" s="85"/>
      <c r="C173" s="51">
        <v>6</v>
      </c>
      <c r="D173" s="243"/>
      <c r="E173" s="244"/>
      <c r="F173" s="245"/>
      <c r="G173" s="246"/>
      <c r="H173" s="243"/>
      <c r="I173" s="244"/>
      <c r="J173" s="245"/>
      <c r="K173" s="246"/>
      <c r="L173" s="243"/>
      <c r="M173" s="244"/>
      <c r="N173" s="245"/>
      <c r="O173" s="246"/>
      <c r="P173" s="243"/>
      <c r="Q173" s="244"/>
      <c r="R173" s="245"/>
      <c r="S173" s="246"/>
      <c r="T173" s="243"/>
      <c r="U173" s="244"/>
      <c r="V173" s="243"/>
      <c r="W173" s="244"/>
    </row>
    <row r="174" spans="2:47" x14ac:dyDescent="0.25">
      <c r="B174" s="170" t="s">
        <v>87</v>
      </c>
      <c r="C174" s="51">
        <v>7</v>
      </c>
      <c r="D174" s="243"/>
      <c r="E174" s="244"/>
      <c r="F174" s="245"/>
      <c r="G174" s="246"/>
      <c r="H174" s="243"/>
      <c r="I174" s="244"/>
      <c r="J174" s="245"/>
      <c r="K174" s="246"/>
      <c r="L174" s="243"/>
      <c r="M174" s="244"/>
      <c r="N174" s="245"/>
      <c r="O174" s="246"/>
      <c r="P174" s="243"/>
      <c r="Q174" s="244"/>
      <c r="R174" s="245"/>
      <c r="S174" s="246"/>
      <c r="T174" s="243"/>
      <c r="U174" s="244"/>
      <c r="V174" s="243"/>
      <c r="W174" s="244"/>
    </row>
    <row r="175" spans="2:47" ht="15.75" thickBot="1" x14ac:dyDescent="0.3">
      <c r="B175" s="171" t="s">
        <v>95</v>
      </c>
      <c r="C175" s="51">
        <v>8</v>
      </c>
      <c r="D175" s="243"/>
      <c r="E175" s="244"/>
      <c r="F175" s="245"/>
      <c r="G175" s="246"/>
      <c r="H175" s="243"/>
      <c r="I175" s="244"/>
      <c r="J175" s="245"/>
      <c r="K175" s="246"/>
      <c r="L175" s="243"/>
      <c r="M175" s="244"/>
      <c r="N175" s="245"/>
      <c r="O175" s="246"/>
      <c r="P175" s="243"/>
      <c r="Q175" s="244"/>
      <c r="R175" s="245"/>
      <c r="S175" s="246"/>
      <c r="T175" s="243"/>
      <c r="U175" s="244"/>
      <c r="V175" s="243"/>
      <c r="W175" s="244"/>
    </row>
    <row r="176" spans="2:47" x14ac:dyDescent="0.25">
      <c r="B176" s="85"/>
      <c r="C176" s="51">
        <v>9</v>
      </c>
      <c r="D176" s="243"/>
      <c r="E176" s="244"/>
      <c r="F176" s="245"/>
      <c r="G176" s="246"/>
      <c r="H176" s="243"/>
      <c r="I176" s="244"/>
      <c r="J176" s="245"/>
      <c r="K176" s="246"/>
      <c r="L176" s="243"/>
      <c r="M176" s="244"/>
      <c r="N176" s="245"/>
      <c r="O176" s="246"/>
      <c r="P176" s="243"/>
      <c r="Q176" s="244"/>
      <c r="R176" s="245"/>
      <c r="S176" s="246"/>
      <c r="T176" s="243"/>
      <c r="U176" s="244"/>
      <c r="V176" s="243"/>
      <c r="W176" s="244"/>
    </row>
    <row r="177" spans="2:47" x14ac:dyDescent="0.25">
      <c r="B177" s="85"/>
      <c r="C177" s="23">
        <v>10</v>
      </c>
      <c r="D177" s="243"/>
      <c r="E177" s="244"/>
      <c r="F177" s="245"/>
      <c r="G177" s="246"/>
      <c r="H177" s="243"/>
      <c r="I177" s="244"/>
      <c r="J177" s="245"/>
      <c r="K177" s="246"/>
      <c r="L177" s="243"/>
      <c r="M177" s="244"/>
      <c r="N177" s="245"/>
      <c r="O177" s="246"/>
      <c r="P177" s="243"/>
      <c r="Q177" s="244"/>
      <c r="R177" s="245"/>
      <c r="S177" s="246"/>
      <c r="T177" s="243"/>
      <c r="U177" s="244"/>
      <c r="V177" s="243"/>
      <c r="W177" s="244"/>
    </row>
    <row r="178" spans="2:47" x14ac:dyDescent="0.25">
      <c r="B178" s="85"/>
      <c r="C178" s="23">
        <v>11</v>
      </c>
      <c r="D178" s="243"/>
      <c r="E178" s="244"/>
      <c r="F178" s="245"/>
      <c r="G178" s="246"/>
      <c r="H178" s="243"/>
      <c r="I178" s="244"/>
      <c r="J178" s="245"/>
      <c r="K178" s="246"/>
      <c r="L178" s="243"/>
      <c r="M178" s="244"/>
      <c r="N178" s="245"/>
      <c r="O178" s="246"/>
      <c r="P178" s="243"/>
      <c r="Q178" s="244"/>
      <c r="R178" s="245"/>
      <c r="S178" s="246"/>
      <c r="T178" s="243"/>
      <c r="U178" s="244"/>
      <c r="V178" s="243"/>
      <c r="W178" s="244"/>
    </row>
    <row r="179" spans="2:47" x14ac:dyDescent="0.25">
      <c r="B179" s="85"/>
      <c r="C179" s="23">
        <v>12</v>
      </c>
      <c r="D179" s="243"/>
      <c r="E179" s="244"/>
      <c r="F179" s="245"/>
      <c r="G179" s="246"/>
      <c r="H179" s="243"/>
      <c r="I179" s="244"/>
      <c r="J179" s="245"/>
      <c r="K179" s="246"/>
      <c r="L179" s="243"/>
      <c r="M179" s="244"/>
      <c r="N179" s="245"/>
      <c r="O179" s="246"/>
      <c r="P179" s="243"/>
      <c r="Q179" s="244"/>
      <c r="R179" s="245"/>
      <c r="S179" s="246"/>
      <c r="T179" s="243"/>
      <c r="U179" s="244"/>
      <c r="V179" s="243"/>
      <c r="W179" s="244"/>
    </row>
    <row r="180" spans="2:47" x14ac:dyDescent="0.25">
      <c r="B180" s="85"/>
      <c r="C180" s="23">
        <v>13</v>
      </c>
      <c r="D180" s="243"/>
      <c r="E180" s="244"/>
      <c r="F180" s="245"/>
      <c r="G180" s="246"/>
      <c r="H180" s="243"/>
      <c r="I180" s="244"/>
      <c r="J180" s="245"/>
      <c r="K180" s="246"/>
      <c r="L180" s="243"/>
      <c r="M180" s="244"/>
      <c r="N180" s="245"/>
      <c r="O180" s="246"/>
      <c r="P180" s="243"/>
      <c r="Q180" s="244"/>
      <c r="R180" s="245"/>
      <c r="S180" s="246"/>
      <c r="T180" s="243"/>
      <c r="U180" s="244"/>
      <c r="V180" s="243"/>
      <c r="W180" s="244"/>
    </row>
    <row r="181" spans="2:47" x14ac:dyDescent="0.25">
      <c r="B181" s="85"/>
      <c r="C181" s="23">
        <v>14</v>
      </c>
      <c r="D181" s="243"/>
      <c r="E181" s="244"/>
      <c r="F181" s="245"/>
      <c r="G181" s="246"/>
      <c r="H181" s="243"/>
      <c r="I181" s="244"/>
      <c r="J181" s="245"/>
      <c r="K181" s="246"/>
      <c r="L181" s="243"/>
      <c r="M181" s="244"/>
      <c r="N181" s="245"/>
      <c r="O181" s="246"/>
      <c r="P181" s="243"/>
      <c r="Q181" s="244"/>
      <c r="R181" s="245"/>
      <c r="S181" s="246"/>
      <c r="T181" s="243"/>
      <c r="U181" s="244"/>
      <c r="V181" s="243"/>
      <c r="W181" s="244"/>
    </row>
    <row r="182" spans="2:47" x14ac:dyDescent="0.25">
      <c r="B182" s="85"/>
      <c r="C182" s="23">
        <v>15</v>
      </c>
      <c r="D182" s="243"/>
      <c r="E182" s="244"/>
      <c r="F182" s="245"/>
      <c r="G182" s="246"/>
      <c r="H182" s="243"/>
      <c r="I182" s="244"/>
      <c r="J182" s="245"/>
      <c r="K182" s="246"/>
      <c r="L182" s="243"/>
      <c r="M182" s="244"/>
      <c r="N182" s="245"/>
      <c r="O182" s="246"/>
      <c r="P182" s="243"/>
      <c r="Q182" s="244"/>
      <c r="R182" s="245"/>
      <c r="S182" s="246"/>
      <c r="T182" s="243"/>
      <c r="U182" s="244"/>
      <c r="V182" s="243"/>
      <c r="W182" s="244"/>
    </row>
    <row r="183" spans="2:47" x14ac:dyDescent="0.25">
      <c r="B183" s="85"/>
      <c r="C183" s="23">
        <v>16</v>
      </c>
      <c r="D183" s="243"/>
      <c r="E183" s="244"/>
      <c r="F183" s="245"/>
      <c r="G183" s="246"/>
      <c r="H183" s="243"/>
      <c r="I183" s="244"/>
      <c r="J183" s="245"/>
      <c r="K183" s="246"/>
      <c r="L183" s="243"/>
      <c r="M183" s="244"/>
      <c r="N183" s="245"/>
      <c r="O183" s="246"/>
      <c r="P183" s="243"/>
      <c r="Q183" s="244"/>
      <c r="R183" s="245"/>
      <c r="S183" s="246"/>
      <c r="T183" s="243"/>
      <c r="U183" s="244"/>
      <c r="V183" s="243"/>
      <c r="W183" s="244"/>
    </row>
    <row r="184" spans="2:47" x14ac:dyDescent="0.25">
      <c r="B184" s="85"/>
      <c r="C184" s="23">
        <v>17</v>
      </c>
      <c r="D184" s="243"/>
      <c r="E184" s="244"/>
      <c r="F184" s="245"/>
      <c r="G184" s="246"/>
      <c r="H184" s="243"/>
      <c r="I184" s="244"/>
      <c r="J184" s="245"/>
      <c r="K184" s="246"/>
      <c r="L184" s="243"/>
      <c r="M184" s="244"/>
      <c r="N184" s="245"/>
      <c r="O184" s="246"/>
      <c r="P184" s="243"/>
      <c r="Q184" s="244"/>
      <c r="R184" s="245"/>
      <c r="S184" s="246"/>
      <c r="T184" s="243"/>
      <c r="U184" s="244"/>
      <c r="V184" s="243"/>
      <c r="W184" s="244"/>
    </row>
    <row r="185" spans="2:47" x14ac:dyDescent="0.25">
      <c r="B185" s="85"/>
      <c r="C185" s="23">
        <v>18</v>
      </c>
      <c r="D185" s="243"/>
      <c r="E185" s="244"/>
      <c r="F185" s="245"/>
      <c r="G185" s="246"/>
      <c r="H185" s="243"/>
      <c r="I185" s="244"/>
      <c r="J185" s="245"/>
      <c r="K185" s="246"/>
      <c r="L185" s="243"/>
      <c r="M185" s="244"/>
      <c r="N185" s="245"/>
      <c r="O185" s="246"/>
      <c r="P185" s="243"/>
      <c r="Q185" s="244"/>
      <c r="R185" s="245"/>
      <c r="S185" s="246"/>
      <c r="T185" s="243"/>
      <c r="U185" s="244"/>
      <c r="V185" s="243"/>
      <c r="W185" s="244"/>
    </row>
    <row r="186" spans="2:47" x14ac:dyDescent="0.25">
      <c r="B186" s="85"/>
      <c r="C186" s="23">
        <v>19</v>
      </c>
      <c r="D186" s="243"/>
      <c r="E186" s="244"/>
      <c r="F186" s="245"/>
      <c r="G186" s="246"/>
      <c r="H186" s="243"/>
      <c r="I186" s="244"/>
      <c r="J186" s="245"/>
      <c r="K186" s="246"/>
      <c r="L186" s="243"/>
      <c r="M186" s="244"/>
      <c r="N186" s="245"/>
      <c r="O186" s="246"/>
      <c r="P186" s="243"/>
      <c r="Q186" s="244"/>
      <c r="R186" s="245"/>
      <c r="S186" s="246"/>
      <c r="T186" s="243"/>
      <c r="U186" s="244"/>
      <c r="V186" s="243"/>
      <c r="W186" s="244"/>
    </row>
    <row r="187" spans="2:47" ht="15.75" thickBot="1" x14ac:dyDescent="0.3">
      <c r="B187" s="85"/>
      <c r="C187" s="26">
        <v>20</v>
      </c>
      <c r="D187" s="247"/>
      <c r="E187" s="248"/>
      <c r="F187" s="247"/>
      <c r="G187" s="248"/>
      <c r="H187" s="247"/>
      <c r="I187" s="248"/>
      <c r="J187" s="247"/>
      <c r="K187" s="248"/>
      <c r="L187" s="247"/>
      <c r="M187" s="248"/>
      <c r="N187" s="247"/>
      <c r="O187" s="248"/>
      <c r="P187" s="247"/>
      <c r="Q187" s="248"/>
      <c r="R187" s="247"/>
      <c r="S187" s="248"/>
      <c r="T187" s="247"/>
      <c r="U187" s="248"/>
      <c r="V187" s="247"/>
      <c r="W187" s="248"/>
    </row>
    <row r="188" spans="2:47" ht="30.75" customHeight="1" thickBot="1" x14ac:dyDescent="0.3">
      <c r="B188" s="334" t="s">
        <v>96</v>
      </c>
      <c r="C188" s="30" t="s">
        <v>39</v>
      </c>
      <c r="D188" s="327"/>
      <c r="E188" s="328"/>
      <c r="F188" s="327"/>
      <c r="G188" s="328"/>
      <c r="H188" s="327"/>
      <c r="I188" s="328"/>
      <c r="J188" s="327"/>
      <c r="K188" s="328"/>
      <c r="L188" s="327"/>
      <c r="M188" s="328"/>
      <c r="N188" s="327"/>
      <c r="O188" s="328"/>
      <c r="P188" s="327"/>
      <c r="Q188" s="328"/>
      <c r="R188" s="329"/>
      <c r="S188" s="330"/>
      <c r="T188" s="329"/>
      <c r="U188" s="330"/>
      <c r="V188" s="329"/>
      <c r="W188" s="330"/>
    </row>
    <row r="189" spans="2:47" ht="15.75" thickBot="1" x14ac:dyDescent="0.3">
      <c r="B189" s="335"/>
      <c r="C189" s="31" t="s">
        <v>98</v>
      </c>
      <c r="D189" s="73"/>
      <c r="E189" s="183">
        <f>+Calcs!BN1401</f>
        <v>0</v>
      </c>
      <c r="F189" s="186"/>
      <c r="G189" s="185">
        <f>+Calcs!BO1401</f>
        <v>0</v>
      </c>
      <c r="H189" s="183"/>
      <c r="I189" s="183">
        <f>+Calcs!BP1401</f>
        <v>0</v>
      </c>
      <c r="J189" s="186"/>
      <c r="K189" s="185">
        <f>+Calcs!BQ1401</f>
        <v>0</v>
      </c>
      <c r="L189" s="183"/>
      <c r="M189" s="183">
        <f>+Calcs!BR1401</f>
        <v>0</v>
      </c>
      <c r="N189" s="186"/>
      <c r="O189" s="185">
        <f>+Calcs!BS1401</f>
        <v>0</v>
      </c>
      <c r="P189" s="183"/>
      <c r="Q189" s="183">
        <f>+Calcs!BT1401</f>
        <v>0</v>
      </c>
      <c r="R189" s="186"/>
      <c r="S189" s="185">
        <f>+Calcs!BU1401</f>
        <v>0</v>
      </c>
      <c r="T189" s="184"/>
      <c r="U189" s="183">
        <f>+Calcs!BV1401</f>
        <v>0</v>
      </c>
      <c r="V189" s="187"/>
      <c r="W189" s="185">
        <f>+Calcs!BW1401</f>
        <v>0</v>
      </c>
    </row>
    <row r="190" spans="2:47" s="140" customFormat="1" ht="15.75" thickBot="1" x14ac:dyDescent="0.3">
      <c r="B190" s="235" t="str">
        <f>IF(AND(D190="OK",F190="OK",H190="OK",J190="OK",L190="OK",N190="OK",P190="OK",R190="OK",T190="OK",V190="OK"),"Budgets All OK","Recheck Budget/s")</f>
        <v>Budgets All OK</v>
      </c>
      <c r="C190" s="234" t="s">
        <v>128</v>
      </c>
      <c r="D190" s="228" t="str">
        <f>IF(E189&gt;AC190,"Over/recheck","OK")</f>
        <v>OK</v>
      </c>
      <c r="E190" s="229"/>
      <c r="F190" s="228" t="str">
        <f>IF(G189&gt;AE190,"Over/recheck","OK")</f>
        <v>OK</v>
      </c>
      <c r="G190" s="231"/>
      <c r="H190" s="228" t="str">
        <f>IF(I189&gt;AG190,"Over/recheck","OK")</f>
        <v>OK</v>
      </c>
      <c r="I190" s="229"/>
      <c r="J190" s="228" t="str">
        <f>IF(K189&gt;AI190,"Over/recheck","OK")</f>
        <v>OK</v>
      </c>
      <c r="K190" s="231"/>
      <c r="L190" s="228" t="str">
        <f>IF(M189&gt;AK190,"Over/recheck","OK")</f>
        <v>OK</v>
      </c>
      <c r="M190" s="229"/>
      <c r="N190" s="228" t="str">
        <f>IF(O189&gt;AM190,"Over/recheck","OK")</f>
        <v>OK</v>
      </c>
      <c r="O190" s="229"/>
      <c r="P190" s="228" t="str">
        <f>IF(Q189&gt;AO190,"Over/recheck","OK")</f>
        <v>OK</v>
      </c>
      <c r="Q190" s="231"/>
      <c r="R190" s="228" t="str">
        <f>IF(S189&gt;AQ190,"Over/recheck","OK")</f>
        <v>OK</v>
      </c>
      <c r="S190" s="229"/>
      <c r="T190" s="228" t="str">
        <f>IF(U189&gt;AS190,"Over/recheck","OK")</f>
        <v>OK</v>
      </c>
      <c r="U190" s="231"/>
      <c r="V190" s="228" t="str">
        <f>IF(W189&gt;AU190,"Over/recheck","OK")</f>
        <v>OK</v>
      </c>
      <c r="W190" s="229"/>
      <c r="X190" s="142"/>
      <c r="Y190" s="142"/>
      <c r="Z190" s="142"/>
      <c r="AA190" s="142"/>
      <c r="AB190" s="114">
        <v>6</v>
      </c>
      <c r="AC190" s="114">
        <f>+Results!D280</f>
        <v>0</v>
      </c>
      <c r="AD190" s="114"/>
      <c r="AE190" s="114">
        <f>+Results!E280</f>
        <v>0</v>
      </c>
      <c r="AF190" s="114"/>
      <c r="AG190" s="114">
        <f>+Results!F280</f>
        <v>0</v>
      </c>
      <c r="AH190" s="114"/>
      <c r="AI190" s="114">
        <f>+Results!G280</f>
        <v>0</v>
      </c>
      <c r="AJ190" s="114"/>
      <c r="AK190" s="114">
        <f>+Results!H280</f>
        <v>0</v>
      </c>
      <c r="AL190" s="114"/>
      <c r="AM190" s="114">
        <f>+Results!I280</f>
        <v>0</v>
      </c>
      <c r="AN190" s="114"/>
      <c r="AO190" s="114">
        <f>+Results!J280</f>
        <v>0</v>
      </c>
      <c r="AP190" s="114"/>
      <c r="AQ190" s="114">
        <f>+Results!K280</f>
        <v>0</v>
      </c>
      <c r="AR190"/>
      <c r="AS190">
        <f>+Results!L280</f>
        <v>0</v>
      </c>
      <c r="AT190"/>
      <c r="AU190">
        <f>+Results!M280</f>
        <v>0</v>
      </c>
    </row>
    <row r="191" spans="2:47" s="140" customFormat="1" x14ac:dyDescent="0.25"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</row>
    <row r="192" spans="2:47" ht="15.75" thickBot="1" x14ac:dyDescent="0.3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2:23" ht="21.75" thickBot="1" x14ac:dyDescent="0.3">
      <c r="B193" s="52" t="s">
        <v>79</v>
      </c>
      <c r="C193" s="46" t="s">
        <v>15</v>
      </c>
      <c r="D193" s="331">
        <v>1</v>
      </c>
      <c r="E193" s="332"/>
      <c r="F193" s="333">
        <v>2</v>
      </c>
      <c r="G193" s="333"/>
      <c r="H193" s="331">
        <v>3</v>
      </c>
      <c r="I193" s="332"/>
      <c r="J193" s="326">
        <v>4</v>
      </c>
      <c r="K193" s="326"/>
      <c r="L193" s="331">
        <v>5</v>
      </c>
      <c r="M193" s="332"/>
      <c r="N193" s="326">
        <v>6</v>
      </c>
      <c r="O193" s="326"/>
      <c r="P193" s="324">
        <v>7</v>
      </c>
      <c r="Q193" s="325"/>
      <c r="R193" s="326">
        <v>8</v>
      </c>
      <c r="S193" s="326"/>
      <c r="T193" s="324">
        <v>9</v>
      </c>
      <c r="U193" s="325"/>
      <c r="V193" s="324">
        <v>10</v>
      </c>
      <c r="W193" s="325"/>
    </row>
    <row r="194" spans="2:23" ht="15.75" thickBot="1" x14ac:dyDescent="0.3">
      <c r="B194" s="53" t="s">
        <v>19</v>
      </c>
      <c r="C194" s="49" t="s">
        <v>21</v>
      </c>
      <c r="D194" s="205" t="s">
        <v>17</v>
      </c>
      <c r="E194" s="206" t="s">
        <v>18</v>
      </c>
      <c r="F194" s="208" t="s">
        <v>17</v>
      </c>
      <c r="G194" s="208" t="s">
        <v>18</v>
      </c>
      <c r="H194" s="205" t="s">
        <v>17</v>
      </c>
      <c r="I194" s="206" t="s">
        <v>18</v>
      </c>
      <c r="J194" s="208" t="s">
        <v>17</v>
      </c>
      <c r="K194" s="208" t="s">
        <v>18</v>
      </c>
      <c r="L194" s="205" t="s">
        <v>17</v>
      </c>
      <c r="M194" s="206" t="s">
        <v>18</v>
      </c>
      <c r="N194" s="208" t="s">
        <v>17</v>
      </c>
      <c r="O194" s="208" t="s">
        <v>18</v>
      </c>
      <c r="P194" s="205" t="s">
        <v>17</v>
      </c>
      <c r="Q194" s="206" t="s">
        <v>18</v>
      </c>
      <c r="R194" s="208" t="s">
        <v>17</v>
      </c>
      <c r="S194" s="208" t="s">
        <v>18</v>
      </c>
      <c r="T194" s="205" t="s">
        <v>17</v>
      </c>
      <c r="U194" s="206" t="s">
        <v>18</v>
      </c>
      <c r="V194" s="205" t="s">
        <v>17</v>
      </c>
      <c r="W194" s="206" t="s">
        <v>18</v>
      </c>
    </row>
    <row r="195" spans="2:23" ht="15.75" thickBot="1" x14ac:dyDescent="0.3">
      <c r="B195" s="172" t="s">
        <v>20</v>
      </c>
      <c r="C195" s="50">
        <v>1</v>
      </c>
      <c r="D195" s="239"/>
      <c r="E195" s="240"/>
      <c r="F195" s="241"/>
      <c r="G195" s="242"/>
      <c r="H195" s="239"/>
      <c r="I195" s="240"/>
      <c r="J195" s="241"/>
      <c r="K195" s="242"/>
      <c r="L195" s="239"/>
      <c r="M195" s="240"/>
      <c r="N195" s="241"/>
      <c r="O195" s="242"/>
      <c r="P195" s="239"/>
      <c r="Q195" s="240"/>
      <c r="R195" s="241"/>
      <c r="S195" s="242"/>
      <c r="T195" s="239"/>
      <c r="U195" s="240"/>
      <c r="V195" s="239"/>
      <c r="W195" s="240"/>
    </row>
    <row r="196" spans="2:23" x14ac:dyDescent="0.25">
      <c r="B196" s="54" t="s">
        <v>25</v>
      </c>
      <c r="C196" s="51">
        <v>2</v>
      </c>
      <c r="D196" s="243"/>
      <c r="E196" s="244"/>
      <c r="F196" s="245"/>
      <c r="G196" s="246"/>
      <c r="H196" s="243"/>
      <c r="I196" s="244"/>
      <c r="J196" s="245"/>
      <c r="K196" s="246"/>
      <c r="L196" s="243"/>
      <c r="M196" s="244"/>
      <c r="N196" s="245"/>
      <c r="O196" s="246"/>
      <c r="P196" s="243"/>
      <c r="Q196" s="244"/>
      <c r="R196" s="245"/>
      <c r="S196" s="246"/>
      <c r="T196" s="243"/>
      <c r="U196" s="244"/>
      <c r="V196" s="243"/>
      <c r="W196" s="244"/>
    </row>
    <row r="197" spans="2:23" ht="15.75" thickBot="1" x14ac:dyDescent="0.3">
      <c r="B197" s="55" t="s">
        <v>26</v>
      </c>
      <c r="C197" s="51">
        <v>3</v>
      </c>
      <c r="D197" s="243"/>
      <c r="E197" s="244"/>
      <c r="F197" s="245"/>
      <c r="G197" s="246"/>
      <c r="H197" s="243"/>
      <c r="I197" s="244"/>
      <c r="J197" s="245"/>
      <c r="K197" s="246"/>
      <c r="L197" s="243"/>
      <c r="M197" s="244"/>
      <c r="N197" s="245"/>
      <c r="O197" s="246"/>
      <c r="P197" s="243"/>
      <c r="Q197" s="244"/>
      <c r="R197" s="245"/>
      <c r="S197" s="246"/>
      <c r="T197" s="243"/>
      <c r="U197" s="244"/>
      <c r="V197" s="243"/>
      <c r="W197" s="244"/>
    </row>
    <row r="198" spans="2:23" x14ac:dyDescent="0.25">
      <c r="B198" s="54" t="s">
        <v>22</v>
      </c>
      <c r="C198" s="51">
        <v>4</v>
      </c>
      <c r="D198" s="243"/>
      <c r="E198" s="244"/>
      <c r="F198" s="245"/>
      <c r="G198" s="246"/>
      <c r="H198" s="243"/>
      <c r="I198" s="244"/>
      <c r="J198" s="245"/>
      <c r="K198" s="246"/>
      <c r="L198" s="243"/>
      <c r="M198" s="244"/>
      <c r="N198" s="245"/>
      <c r="O198" s="246"/>
      <c r="P198" s="243"/>
      <c r="Q198" s="244"/>
      <c r="R198" s="245"/>
      <c r="S198" s="246"/>
      <c r="T198" s="243"/>
      <c r="U198" s="244"/>
      <c r="V198" s="243"/>
      <c r="W198" s="244"/>
    </row>
    <row r="199" spans="2:23" ht="15.75" thickBot="1" x14ac:dyDescent="0.3">
      <c r="B199" s="55" t="s">
        <v>23</v>
      </c>
      <c r="C199" s="51">
        <v>5</v>
      </c>
      <c r="D199" s="243"/>
      <c r="E199" s="244"/>
      <c r="F199" s="245"/>
      <c r="G199" s="246"/>
      <c r="H199" s="243"/>
      <c r="I199" s="244"/>
      <c r="J199" s="245"/>
      <c r="K199" s="246"/>
      <c r="L199" s="243"/>
      <c r="M199" s="244"/>
      <c r="N199" s="245"/>
      <c r="O199" s="246"/>
      <c r="P199" s="243"/>
      <c r="Q199" s="244"/>
      <c r="R199" s="245"/>
      <c r="S199" s="246"/>
      <c r="T199" s="243"/>
      <c r="U199" s="244"/>
      <c r="V199" s="243"/>
      <c r="W199" s="244"/>
    </row>
    <row r="200" spans="2:23" ht="15.75" thickBot="1" x14ac:dyDescent="0.3">
      <c r="B200" s="85"/>
      <c r="C200" s="51">
        <v>6</v>
      </c>
      <c r="D200" s="243"/>
      <c r="E200" s="244"/>
      <c r="F200" s="245"/>
      <c r="G200" s="246"/>
      <c r="H200" s="243"/>
      <c r="I200" s="244"/>
      <c r="J200" s="245"/>
      <c r="K200" s="246"/>
      <c r="L200" s="243"/>
      <c r="M200" s="244"/>
      <c r="N200" s="245"/>
      <c r="O200" s="246"/>
      <c r="P200" s="243"/>
      <c r="Q200" s="244"/>
      <c r="R200" s="245"/>
      <c r="S200" s="246"/>
      <c r="T200" s="243"/>
      <c r="U200" s="244"/>
      <c r="V200" s="243"/>
      <c r="W200" s="244"/>
    </row>
    <row r="201" spans="2:23" x14ac:dyDescent="0.25">
      <c r="B201" s="170" t="s">
        <v>87</v>
      </c>
      <c r="C201" s="51">
        <v>7</v>
      </c>
      <c r="D201" s="243"/>
      <c r="E201" s="244"/>
      <c r="F201" s="245"/>
      <c r="G201" s="246"/>
      <c r="H201" s="243"/>
      <c r="I201" s="244"/>
      <c r="J201" s="245"/>
      <c r="K201" s="246"/>
      <c r="L201" s="243"/>
      <c r="M201" s="244"/>
      <c r="N201" s="245"/>
      <c r="O201" s="246"/>
      <c r="P201" s="243"/>
      <c r="Q201" s="244"/>
      <c r="R201" s="245"/>
      <c r="S201" s="246"/>
      <c r="T201" s="243"/>
      <c r="U201" s="244"/>
      <c r="V201" s="243"/>
      <c r="W201" s="244"/>
    </row>
    <row r="202" spans="2:23" ht="15.75" thickBot="1" x14ac:dyDescent="0.3">
      <c r="B202" s="171" t="s">
        <v>95</v>
      </c>
      <c r="C202" s="51">
        <v>8</v>
      </c>
      <c r="D202" s="243"/>
      <c r="E202" s="244"/>
      <c r="F202" s="245"/>
      <c r="G202" s="246"/>
      <c r="H202" s="243"/>
      <c r="I202" s="244"/>
      <c r="J202" s="245"/>
      <c r="K202" s="246"/>
      <c r="L202" s="243"/>
      <c r="M202" s="244"/>
      <c r="N202" s="245"/>
      <c r="O202" s="246"/>
      <c r="P202" s="243"/>
      <c r="Q202" s="244"/>
      <c r="R202" s="245"/>
      <c r="S202" s="246"/>
      <c r="T202" s="243"/>
      <c r="U202" s="244"/>
      <c r="V202" s="243"/>
      <c r="W202" s="244"/>
    </row>
    <row r="203" spans="2:23" x14ac:dyDescent="0.25">
      <c r="B203" s="85"/>
      <c r="C203" s="51">
        <v>9</v>
      </c>
      <c r="D203" s="243"/>
      <c r="E203" s="244"/>
      <c r="F203" s="245"/>
      <c r="G203" s="246"/>
      <c r="H203" s="243"/>
      <c r="I203" s="244"/>
      <c r="J203" s="245"/>
      <c r="K203" s="246"/>
      <c r="L203" s="243"/>
      <c r="M203" s="244"/>
      <c r="N203" s="245"/>
      <c r="O203" s="246"/>
      <c r="P203" s="243"/>
      <c r="Q203" s="244"/>
      <c r="R203" s="245"/>
      <c r="S203" s="246"/>
      <c r="T203" s="243"/>
      <c r="U203" s="244"/>
      <c r="V203" s="243"/>
      <c r="W203" s="244"/>
    </row>
    <row r="204" spans="2:23" x14ac:dyDescent="0.25">
      <c r="B204" s="85"/>
      <c r="C204" s="23">
        <v>10</v>
      </c>
      <c r="D204" s="243"/>
      <c r="E204" s="244"/>
      <c r="F204" s="245"/>
      <c r="G204" s="246"/>
      <c r="H204" s="243"/>
      <c r="I204" s="244"/>
      <c r="J204" s="245"/>
      <c r="K204" s="246"/>
      <c r="L204" s="243"/>
      <c r="M204" s="244"/>
      <c r="N204" s="245"/>
      <c r="O204" s="246"/>
      <c r="P204" s="243"/>
      <c r="Q204" s="244"/>
      <c r="R204" s="245"/>
      <c r="S204" s="246"/>
      <c r="T204" s="243"/>
      <c r="U204" s="244"/>
      <c r="V204" s="243"/>
      <c r="W204" s="244"/>
    </row>
    <row r="205" spans="2:23" x14ac:dyDescent="0.25">
      <c r="B205" s="85"/>
      <c r="C205" s="23">
        <v>11</v>
      </c>
      <c r="D205" s="243"/>
      <c r="E205" s="244"/>
      <c r="F205" s="245"/>
      <c r="G205" s="246"/>
      <c r="H205" s="243"/>
      <c r="I205" s="244"/>
      <c r="J205" s="245"/>
      <c r="K205" s="246"/>
      <c r="L205" s="243"/>
      <c r="M205" s="244"/>
      <c r="N205" s="245"/>
      <c r="O205" s="246"/>
      <c r="P205" s="243"/>
      <c r="Q205" s="244"/>
      <c r="R205" s="245"/>
      <c r="S205" s="246"/>
      <c r="T205" s="243"/>
      <c r="U205" s="244"/>
      <c r="V205" s="243"/>
      <c r="W205" s="244"/>
    </row>
    <row r="206" spans="2:23" x14ac:dyDescent="0.25">
      <c r="B206" s="85"/>
      <c r="C206" s="23">
        <v>12</v>
      </c>
      <c r="D206" s="243"/>
      <c r="E206" s="244"/>
      <c r="F206" s="245"/>
      <c r="G206" s="246"/>
      <c r="H206" s="243"/>
      <c r="I206" s="244"/>
      <c r="J206" s="245"/>
      <c r="K206" s="246"/>
      <c r="L206" s="243"/>
      <c r="M206" s="244"/>
      <c r="N206" s="245"/>
      <c r="O206" s="246"/>
      <c r="P206" s="243"/>
      <c r="Q206" s="244"/>
      <c r="R206" s="245"/>
      <c r="S206" s="246"/>
      <c r="T206" s="243"/>
      <c r="U206" s="244"/>
      <c r="V206" s="243"/>
      <c r="W206" s="244"/>
    </row>
    <row r="207" spans="2:23" x14ac:dyDescent="0.25">
      <c r="B207" s="85"/>
      <c r="C207" s="23">
        <v>13</v>
      </c>
      <c r="D207" s="243"/>
      <c r="E207" s="244"/>
      <c r="F207" s="245"/>
      <c r="G207" s="246"/>
      <c r="H207" s="243"/>
      <c r="I207" s="244"/>
      <c r="J207" s="245"/>
      <c r="K207" s="246"/>
      <c r="L207" s="243"/>
      <c r="M207" s="244"/>
      <c r="N207" s="245"/>
      <c r="O207" s="246"/>
      <c r="P207" s="243"/>
      <c r="Q207" s="244"/>
      <c r="R207" s="245"/>
      <c r="S207" s="246"/>
      <c r="T207" s="243"/>
      <c r="U207" s="244"/>
      <c r="V207" s="243"/>
      <c r="W207" s="244"/>
    </row>
    <row r="208" spans="2:23" x14ac:dyDescent="0.25">
      <c r="B208" s="85"/>
      <c r="C208" s="23">
        <v>14</v>
      </c>
      <c r="D208" s="243"/>
      <c r="E208" s="244"/>
      <c r="F208" s="245"/>
      <c r="G208" s="246"/>
      <c r="H208" s="243"/>
      <c r="I208" s="244"/>
      <c r="J208" s="245"/>
      <c r="K208" s="246"/>
      <c r="L208" s="243"/>
      <c r="M208" s="244"/>
      <c r="N208" s="245"/>
      <c r="O208" s="246"/>
      <c r="P208" s="243"/>
      <c r="Q208" s="244"/>
      <c r="R208" s="245"/>
      <c r="S208" s="246"/>
      <c r="T208" s="243"/>
      <c r="U208" s="244"/>
      <c r="V208" s="243"/>
      <c r="W208" s="244"/>
    </row>
    <row r="209" spans="2:47" x14ac:dyDescent="0.25">
      <c r="B209" s="85"/>
      <c r="C209" s="23">
        <v>15</v>
      </c>
      <c r="D209" s="243"/>
      <c r="E209" s="244"/>
      <c r="F209" s="245"/>
      <c r="G209" s="246"/>
      <c r="H209" s="243"/>
      <c r="I209" s="244"/>
      <c r="J209" s="245"/>
      <c r="K209" s="246"/>
      <c r="L209" s="243"/>
      <c r="M209" s="244"/>
      <c r="N209" s="245"/>
      <c r="O209" s="246"/>
      <c r="P209" s="243"/>
      <c r="Q209" s="244"/>
      <c r="R209" s="245"/>
      <c r="S209" s="246"/>
      <c r="T209" s="243"/>
      <c r="U209" s="244"/>
      <c r="V209" s="243"/>
      <c r="W209" s="244"/>
    </row>
    <row r="210" spans="2:47" x14ac:dyDescent="0.25">
      <c r="B210" s="85"/>
      <c r="C210" s="23">
        <v>16</v>
      </c>
      <c r="D210" s="243"/>
      <c r="E210" s="244"/>
      <c r="F210" s="245"/>
      <c r="G210" s="246"/>
      <c r="H210" s="243"/>
      <c r="I210" s="244"/>
      <c r="J210" s="245"/>
      <c r="K210" s="246"/>
      <c r="L210" s="243"/>
      <c r="M210" s="244"/>
      <c r="N210" s="245"/>
      <c r="O210" s="246"/>
      <c r="P210" s="243"/>
      <c r="Q210" s="244"/>
      <c r="R210" s="245"/>
      <c r="S210" s="246"/>
      <c r="T210" s="243"/>
      <c r="U210" s="244"/>
      <c r="V210" s="243"/>
      <c r="W210" s="244"/>
    </row>
    <row r="211" spans="2:47" x14ac:dyDescent="0.25">
      <c r="B211" s="85"/>
      <c r="C211" s="23">
        <v>17</v>
      </c>
      <c r="D211" s="243"/>
      <c r="E211" s="244"/>
      <c r="F211" s="245"/>
      <c r="G211" s="246"/>
      <c r="H211" s="243"/>
      <c r="I211" s="244"/>
      <c r="J211" s="245"/>
      <c r="K211" s="246"/>
      <c r="L211" s="243"/>
      <c r="M211" s="244"/>
      <c r="N211" s="245"/>
      <c r="O211" s="246"/>
      <c r="P211" s="243"/>
      <c r="Q211" s="244"/>
      <c r="R211" s="245"/>
      <c r="S211" s="246"/>
      <c r="T211" s="243"/>
      <c r="U211" s="244"/>
      <c r="V211" s="243"/>
      <c r="W211" s="244"/>
    </row>
    <row r="212" spans="2:47" x14ac:dyDescent="0.25">
      <c r="B212" s="85"/>
      <c r="C212" s="23">
        <v>18</v>
      </c>
      <c r="D212" s="243"/>
      <c r="E212" s="244"/>
      <c r="F212" s="245"/>
      <c r="G212" s="246"/>
      <c r="H212" s="243"/>
      <c r="I212" s="244"/>
      <c r="J212" s="245"/>
      <c r="K212" s="246"/>
      <c r="L212" s="243"/>
      <c r="M212" s="244"/>
      <c r="N212" s="245"/>
      <c r="O212" s="246"/>
      <c r="P212" s="243"/>
      <c r="Q212" s="244"/>
      <c r="R212" s="245"/>
      <c r="S212" s="246"/>
      <c r="T212" s="243"/>
      <c r="U212" s="244"/>
      <c r="V212" s="243"/>
      <c r="W212" s="244"/>
    </row>
    <row r="213" spans="2:47" x14ac:dyDescent="0.25">
      <c r="B213" s="85"/>
      <c r="C213" s="23">
        <v>19</v>
      </c>
      <c r="D213" s="243"/>
      <c r="E213" s="244"/>
      <c r="F213" s="245"/>
      <c r="G213" s="246"/>
      <c r="H213" s="243"/>
      <c r="I213" s="244"/>
      <c r="J213" s="245"/>
      <c r="K213" s="246"/>
      <c r="L213" s="243"/>
      <c r="M213" s="244"/>
      <c r="N213" s="245"/>
      <c r="O213" s="246"/>
      <c r="P213" s="243"/>
      <c r="Q213" s="244"/>
      <c r="R213" s="245"/>
      <c r="S213" s="246"/>
      <c r="T213" s="243"/>
      <c r="U213" s="244"/>
      <c r="V213" s="243"/>
      <c r="W213" s="244"/>
    </row>
    <row r="214" spans="2:47" ht="15.75" thickBot="1" x14ac:dyDescent="0.3">
      <c r="B214" s="85"/>
      <c r="C214" s="26">
        <v>20</v>
      </c>
      <c r="D214" s="247"/>
      <c r="E214" s="248"/>
      <c r="F214" s="247"/>
      <c r="G214" s="248"/>
      <c r="H214" s="247"/>
      <c r="I214" s="248"/>
      <c r="J214" s="247"/>
      <c r="K214" s="248"/>
      <c r="L214" s="247"/>
      <c r="M214" s="248"/>
      <c r="N214" s="247"/>
      <c r="O214" s="248"/>
      <c r="P214" s="247"/>
      <c r="Q214" s="248"/>
      <c r="R214" s="247"/>
      <c r="S214" s="248"/>
      <c r="T214" s="247"/>
      <c r="U214" s="248"/>
      <c r="V214" s="247"/>
      <c r="W214" s="248"/>
    </row>
    <row r="215" spans="2:47" ht="30.75" customHeight="1" thickBot="1" x14ac:dyDescent="0.3">
      <c r="B215" s="334" t="s">
        <v>96</v>
      </c>
      <c r="C215" s="30" t="s">
        <v>39</v>
      </c>
      <c r="D215" s="327"/>
      <c r="E215" s="328"/>
      <c r="F215" s="327"/>
      <c r="G215" s="328"/>
      <c r="H215" s="327"/>
      <c r="I215" s="328"/>
      <c r="J215" s="327"/>
      <c r="K215" s="328"/>
      <c r="L215" s="327"/>
      <c r="M215" s="328"/>
      <c r="N215" s="327"/>
      <c r="O215" s="328"/>
      <c r="P215" s="327"/>
      <c r="Q215" s="328"/>
      <c r="R215" s="329"/>
      <c r="S215" s="330"/>
      <c r="T215" s="329"/>
      <c r="U215" s="330"/>
      <c r="V215" s="329"/>
      <c r="W215" s="330"/>
    </row>
    <row r="216" spans="2:47" ht="15.75" thickBot="1" x14ac:dyDescent="0.3">
      <c r="B216" s="335"/>
      <c r="C216" s="31" t="s">
        <v>98</v>
      </c>
      <c r="D216" s="73"/>
      <c r="E216" s="183">
        <f>+Calcs!BN1630</f>
        <v>0</v>
      </c>
      <c r="F216" s="186"/>
      <c r="G216" s="185">
        <f>+Calcs!BO1630</f>
        <v>0</v>
      </c>
      <c r="H216" s="183"/>
      <c r="I216" s="183">
        <f>+Calcs!BP1630</f>
        <v>0</v>
      </c>
      <c r="J216" s="186"/>
      <c r="K216" s="185">
        <f>+Calcs!BQ1630</f>
        <v>0</v>
      </c>
      <c r="L216" s="183"/>
      <c r="M216" s="183">
        <f>+Calcs!BR1630</f>
        <v>0</v>
      </c>
      <c r="N216" s="186"/>
      <c r="O216" s="185">
        <f>+Calcs!BS1630</f>
        <v>0</v>
      </c>
      <c r="P216" s="183"/>
      <c r="Q216" s="183">
        <f>+Calcs!BT1630</f>
        <v>0</v>
      </c>
      <c r="R216" s="186"/>
      <c r="S216" s="185">
        <f>+Calcs!BU1630</f>
        <v>0</v>
      </c>
      <c r="T216" s="184"/>
      <c r="U216" s="183">
        <f>+Calcs!BV1630</f>
        <v>0</v>
      </c>
      <c r="V216" s="187"/>
      <c r="W216" s="185">
        <f>+Calcs!BW1630</f>
        <v>0</v>
      </c>
    </row>
    <row r="217" spans="2:47" s="140" customFormat="1" ht="15.75" thickBot="1" x14ac:dyDescent="0.3">
      <c r="B217" s="235" t="str">
        <f>IF(AND(D217="OK",F217="OK",H217="OK",J217="OK",L217="OK",N217="OK",P217="OK",R217="OK",T217="OK",V217="OK"),"Budgets All OK","Recheck Budget/s")</f>
        <v>Budgets All OK</v>
      </c>
      <c r="C217" s="234" t="s">
        <v>128</v>
      </c>
      <c r="D217" s="228" t="str">
        <f>IF(E216&gt;AC217,"Over/recheck","OK")</f>
        <v>OK</v>
      </c>
      <c r="E217" s="229"/>
      <c r="F217" s="228" t="str">
        <f>IF(G216&gt;AE217,"Over/recheck","OK")</f>
        <v>OK</v>
      </c>
      <c r="G217" s="231"/>
      <c r="H217" s="228" t="str">
        <f>IF(I216&gt;AG217,"Over/recheck","OK")</f>
        <v>OK</v>
      </c>
      <c r="I217" s="229"/>
      <c r="J217" s="228" t="str">
        <f>IF(K216&gt;AI217,"Over/recheck","OK")</f>
        <v>OK</v>
      </c>
      <c r="K217" s="231"/>
      <c r="L217" s="228" t="str">
        <f>IF(M216&gt;AK217,"Over/recheck","OK")</f>
        <v>OK</v>
      </c>
      <c r="M217" s="229"/>
      <c r="N217" s="228" t="str">
        <f>IF(O216&gt;AM217,"Over/recheck","OK")</f>
        <v>OK</v>
      </c>
      <c r="O217" s="229"/>
      <c r="P217" s="228" t="str">
        <f>IF(Q216&gt;AO217,"Over/recheck","OK")</f>
        <v>OK</v>
      </c>
      <c r="Q217" s="231"/>
      <c r="R217" s="228" t="str">
        <f>IF(S216&gt;AQ217,"Over/recheck","OK")</f>
        <v>OK</v>
      </c>
      <c r="S217" s="229"/>
      <c r="T217" s="228" t="str">
        <f>IF(U216&gt;AS217,"Over/recheck","OK")</f>
        <v>OK</v>
      </c>
      <c r="U217" s="231"/>
      <c r="V217" s="228" t="str">
        <f>IF(W216&gt;AU217,"Over/recheck","OK")</f>
        <v>OK</v>
      </c>
      <c r="W217" s="229"/>
      <c r="AB217" s="114">
        <v>7</v>
      </c>
      <c r="AC217" s="114">
        <f>+Results!D334</f>
        <v>0</v>
      </c>
      <c r="AD217" s="114"/>
      <c r="AE217" s="114">
        <f>+Results!E334</f>
        <v>0</v>
      </c>
      <c r="AF217" s="114"/>
      <c r="AG217" s="114">
        <f>+Results!F334</f>
        <v>0</v>
      </c>
      <c r="AH217" s="114"/>
      <c r="AI217" s="114">
        <f>+Results!G334</f>
        <v>0</v>
      </c>
      <c r="AJ217" s="114"/>
      <c r="AK217" s="114">
        <f>+Results!H334</f>
        <v>0</v>
      </c>
      <c r="AL217" s="114"/>
      <c r="AM217" s="114">
        <f>+Results!I334</f>
        <v>0</v>
      </c>
      <c r="AN217" s="114"/>
      <c r="AO217" s="114">
        <f>+Results!J334</f>
        <v>0</v>
      </c>
      <c r="AP217" s="114"/>
      <c r="AQ217" s="114">
        <f>+Results!K334</f>
        <v>0</v>
      </c>
      <c r="AR217"/>
      <c r="AS217">
        <f>+Results!L334</f>
        <v>0</v>
      </c>
      <c r="AT217"/>
      <c r="AU217">
        <f>+Results!M334</f>
        <v>0</v>
      </c>
    </row>
    <row r="218" spans="2:47" s="140" customFormat="1" x14ac:dyDescent="0.25"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39"/>
    </row>
    <row r="219" spans="2:47" s="140" customFormat="1" x14ac:dyDescent="0.25"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</row>
    <row r="220" spans="2:47" s="140" customFormat="1" x14ac:dyDescent="0.25"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</row>
    <row r="221" spans="2:47" s="140" customFormat="1" x14ac:dyDescent="0.25"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</row>
    <row r="222" spans="2:47" s="140" customFormat="1" x14ac:dyDescent="0.25"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</row>
    <row r="223" spans="2:47" s="140" customFormat="1" x14ac:dyDescent="0.25"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</row>
    <row r="224" spans="2:47" s="140" customFormat="1" x14ac:dyDescent="0.25"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</row>
    <row r="225" spans="28:43" s="140" customFormat="1" x14ac:dyDescent="0.25"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</row>
    <row r="226" spans="28:43" s="140" customFormat="1" x14ac:dyDescent="0.25"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</row>
  </sheetData>
  <sheetProtection password="BB6D" sheet="1" objects="1" scenarios="1"/>
  <mergeCells count="168">
    <mergeCell ref="B80:B81"/>
    <mergeCell ref="B53:B54"/>
    <mergeCell ref="P215:Q215"/>
    <mergeCell ref="R215:S215"/>
    <mergeCell ref="T215:U215"/>
    <mergeCell ref="V215:W215"/>
    <mergeCell ref="B26:B27"/>
    <mergeCell ref="B215:B216"/>
    <mergeCell ref="B188:B189"/>
    <mergeCell ref="B161:B162"/>
    <mergeCell ref="B134:B135"/>
    <mergeCell ref="B107:B108"/>
    <mergeCell ref="P193:Q193"/>
    <mergeCell ref="R193:S193"/>
    <mergeCell ref="T193:U193"/>
    <mergeCell ref="V193:W193"/>
    <mergeCell ref="D215:E215"/>
    <mergeCell ref="F215:G215"/>
    <mergeCell ref="H215:I215"/>
    <mergeCell ref="J215:K215"/>
    <mergeCell ref="L215:M215"/>
    <mergeCell ref="N215:O215"/>
    <mergeCell ref="P188:Q188"/>
    <mergeCell ref="R188:S188"/>
    <mergeCell ref="D166:E166"/>
    <mergeCell ref="F166:G166"/>
    <mergeCell ref="H166:I166"/>
    <mergeCell ref="J166:K166"/>
    <mergeCell ref="L166:M166"/>
    <mergeCell ref="N166:O166"/>
    <mergeCell ref="T188:U188"/>
    <mergeCell ref="V188:W188"/>
    <mergeCell ref="D193:E193"/>
    <mergeCell ref="F193:G193"/>
    <mergeCell ref="H193:I193"/>
    <mergeCell ref="J193:K193"/>
    <mergeCell ref="L193:M193"/>
    <mergeCell ref="N193:O193"/>
    <mergeCell ref="P166:Q166"/>
    <mergeCell ref="R166:S166"/>
    <mergeCell ref="T166:U166"/>
    <mergeCell ref="V166:W166"/>
    <mergeCell ref="D188:E188"/>
    <mergeCell ref="F188:G188"/>
    <mergeCell ref="H188:I188"/>
    <mergeCell ref="J188:K188"/>
    <mergeCell ref="L188:M188"/>
    <mergeCell ref="N188:O188"/>
    <mergeCell ref="V139:W139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12:W112"/>
    <mergeCell ref="D134:E134"/>
    <mergeCell ref="F134:G134"/>
    <mergeCell ref="H134:I134"/>
    <mergeCell ref="J134:K134"/>
    <mergeCell ref="L134:M134"/>
    <mergeCell ref="N134:O134"/>
    <mergeCell ref="P134:Q134"/>
    <mergeCell ref="R134:S134"/>
    <mergeCell ref="T134:U134"/>
    <mergeCell ref="V134:W134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85:W85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58:W58"/>
    <mergeCell ref="D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31:W31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P4:Q4"/>
    <mergeCell ref="R4:S4"/>
    <mergeCell ref="T4:U4"/>
    <mergeCell ref="V4:W4"/>
    <mergeCell ref="D26:E26"/>
    <mergeCell ref="F26:G26"/>
    <mergeCell ref="H26:I26"/>
    <mergeCell ref="R26:S26"/>
    <mergeCell ref="P26:Q26"/>
    <mergeCell ref="N26:O26"/>
    <mergeCell ref="D4:E4"/>
    <mergeCell ref="F4:G4"/>
    <mergeCell ref="H4:I4"/>
    <mergeCell ref="J4:K4"/>
    <mergeCell ref="L4:M4"/>
    <mergeCell ref="N4:O4"/>
    <mergeCell ref="J26:K26"/>
    <mergeCell ref="L26:M26"/>
    <mergeCell ref="T26:U26"/>
    <mergeCell ref="V26:W26"/>
  </mergeCells>
  <dataValidations count="2">
    <dataValidation type="whole" allowBlank="1" showInputMessage="1" showErrorMessage="1" error="Enter a number fron 1 to 10 only" sqref="E6:E25 G6:G25 I6:I25 K6:K25 M6:M25 O6:O25 Q6:Q25 S6:S25 U6:U25 W6:W25 E168:E187 G168:G187 I168:I187 K168:K187 M168:M187 O168:O187 Q168:Q187 S168:S187 U168:U187 W168:W187 E33:E52 G33:G52 I33:I52 K33:K52 M33:M52 O33:O52 Q33:Q52 S33:S52 U33:U52 W33:W52 E60:E79 G60:G79 I60:I79 K60:K79 M60:M79 O60:O79 Q60:Q79 S60:S79 U60:U79 W60:W79 E87:E106 G87:G106 I87:I106 K87:K106 M87:M106 O87:O106 Q87:Q106 S87:S106 U87:U106 W87:W106 E114:E133 G114:G133 I114:I133 K114:K133 M114:M133 O114:O133 Q114:Q133 S114:S133 U114:U133 W114:W133 E141:E160 G141:G160 I141:I160 K141:K160 M141:M160 O141:O160 Q141:Q160 S141:S160 U141:U160 W141:W160 E195:E214 G195:G214 I195:I214 K195:K214 M195:M214 O195:O214 Q195:Q214 S195:S214 U195:U214 W195:W214">
      <formula1>1</formula1>
      <formula2>10</formula2>
    </dataValidation>
    <dataValidation type="list" allowBlank="1" showInputMessage="1" showErrorMessage="1" error="Enter a single letter from A to J only - can be upper or lower case" sqref="D6:D25 F6:F25 H6:H25 J6:J25 L6:L25 N6:N25 P6:P25 R6:R25 T6:T25 V6:V25 D33:D52 F33:F52 H33:H52 J33:J52 L33:L52 N33:N52 P33:P52 R33:R52 T33:T52 V33:V52 D60:D79 F60:F79 H60:H79 J60:J79 L60:L79 N60:N79 P60:P79 R60:R79 T60:T79 V60:V79 D87:D106 F87:F106 H87:H106 J87:J106 L87:L106 N87:N106 P87:P106 R87:R106 T87:T106 V87:V106 D114:D133 F114:F133 H114:H133 J114:J133 L114:L133 N114:N133 P114:P133 R114:R133 T114:T133 V114:V133 D141:D160 F141:F160 H141:H160 J141:J160 L141:L160 N141:N160 P141:P160 R141:R160 T141:T160 V141:V160 D168:D187 F168:F187 H168:H187 J168:J187 L168:L187 N168:N187 P168:P187 R168:R187 T168:T187 V168:V187 D195:D214 F195:F214 H195:H214 J195:J214 L195:L214 N195:N214 P195:P214 R195:R214 T195:T214 V195:V214">
      <formula1>list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7"/>
  <sheetViews>
    <sheetView workbookViewId="0"/>
  </sheetViews>
  <sheetFormatPr defaultRowHeight="15" x14ac:dyDescent="0.25"/>
  <cols>
    <col min="1" max="1" width="9.140625" style="140"/>
    <col min="3" max="3" width="21.85546875" style="1" customWidth="1"/>
    <col min="4" max="13" width="10.5703125" customWidth="1"/>
    <col min="14" max="14" width="11.42578125" customWidth="1"/>
    <col min="15" max="15" width="11.28515625" customWidth="1"/>
    <col min="18" max="18" width="9.140625" style="140"/>
    <col min="19" max="31" width="9.140625" style="218"/>
  </cols>
  <sheetData>
    <row r="1" spans="1:28" ht="15.75" thickBot="1" x14ac:dyDescent="0.3"/>
    <row r="2" spans="1:28" ht="18.75" x14ac:dyDescent="0.3">
      <c r="C2" s="222" t="s">
        <v>59</v>
      </c>
      <c r="D2" s="92" t="s">
        <v>12</v>
      </c>
      <c r="E2" s="117" t="s">
        <v>12</v>
      </c>
      <c r="F2" s="86" t="s">
        <v>12</v>
      </c>
      <c r="G2" s="117" t="s">
        <v>12</v>
      </c>
      <c r="H2" s="86" t="s">
        <v>12</v>
      </c>
      <c r="I2" s="117" t="s">
        <v>12</v>
      </c>
      <c r="J2" s="86" t="s">
        <v>12</v>
      </c>
      <c r="K2" s="117" t="s">
        <v>12</v>
      </c>
      <c r="L2" s="86" t="s">
        <v>12</v>
      </c>
      <c r="M2" s="117" t="s">
        <v>12</v>
      </c>
      <c r="N2" s="103" t="s">
        <v>53</v>
      </c>
      <c r="O2" s="104" t="s">
        <v>66</v>
      </c>
      <c r="U2" s="218">
        <f>COUNTIF(D4:M4,"&gt;0")</f>
        <v>0</v>
      </c>
    </row>
    <row r="3" spans="1:28" ht="19.5" thickBot="1" x14ac:dyDescent="0.35">
      <c r="C3" s="223">
        <v>1</v>
      </c>
      <c r="D3" s="93">
        <v>1</v>
      </c>
      <c r="E3" s="118">
        <v>2</v>
      </c>
      <c r="F3" s="87">
        <v>3</v>
      </c>
      <c r="G3" s="118">
        <v>4</v>
      </c>
      <c r="H3" s="87">
        <v>5</v>
      </c>
      <c r="I3" s="118">
        <v>6</v>
      </c>
      <c r="J3" s="87">
        <v>7</v>
      </c>
      <c r="K3" s="118">
        <v>8</v>
      </c>
      <c r="L3" s="87">
        <v>9</v>
      </c>
      <c r="M3" s="118">
        <v>10</v>
      </c>
      <c r="N3" s="105" t="s">
        <v>65</v>
      </c>
      <c r="O3" s="106" t="s">
        <v>12</v>
      </c>
    </row>
    <row r="4" spans="1:28" ht="36" customHeight="1" thickBot="1" x14ac:dyDescent="0.3">
      <c r="A4" s="342" t="str">
        <f>IF(Decisions!B28="Recheck Budget/s",+Decisions!B28,"")</f>
        <v/>
      </c>
      <c r="B4" s="343"/>
      <c r="C4" s="88" t="s">
        <v>54</v>
      </c>
      <c r="D4" s="94">
        <f t="shared" ref="D4:M4" si="0">SUM(D14:D33)</f>
        <v>0</v>
      </c>
      <c r="E4" s="119">
        <f t="shared" si="0"/>
        <v>0</v>
      </c>
      <c r="F4" s="96">
        <f t="shared" si="0"/>
        <v>0</v>
      </c>
      <c r="G4" s="119">
        <f t="shared" si="0"/>
        <v>0</v>
      </c>
      <c r="H4" s="96">
        <f t="shared" si="0"/>
        <v>0</v>
      </c>
      <c r="I4" s="119">
        <f t="shared" si="0"/>
        <v>0</v>
      </c>
      <c r="J4" s="96">
        <f t="shared" si="0"/>
        <v>0</v>
      </c>
      <c r="K4" s="119">
        <f t="shared" si="0"/>
        <v>0</v>
      </c>
      <c r="L4" s="96">
        <f t="shared" si="0"/>
        <v>0</v>
      </c>
      <c r="M4" s="119">
        <f t="shared" si="0"/>
        <v>0</v>
      </c>
      <c r="N4" s="107">
        <f>SUM(D4:M4)</f>
        <v>0</v>
      </c>
      <c r="O4" s="221" t="e">
        <f>+N4/$U$2</f>
        <v>#DIV/0!</v>
      </c>
    </row>
    <row r="5" spans="1:28" ht="36" customHeight="1" thickBot="1" x14ac:dyDescent="0.3">
      <c r="C5" s="74" t="s">
        <v>60</v>
      </c>
      <c r="D5" s="101">
        <f>IFERROR((D4/SUM($D4:$M4)),0)</f>
        <v>0</v>
      </c>
      <c r="E5" s="120">
        <f t="shared" ref="E5:M5" si="1">IFERROR((E4/SUM($D4:$M4)),0)</f>
        <v>0</v>
      </c>
      <c r="F5" s="102">
        <f t="shared" si="1"/>
        <v>0</v>
      </c>
      <c r="G5" s="120">
        <f t="shared" si="1"/>
        <v>0</v>
      </c>
      <c r="H5" s="102">
        <f t="shared" si="1"/>
        <v>0</v>
      </c>
      <c r="I5" s="120">
        <f t="shared" si="1"/>
        <v>0</v>
      </c>
      <c r="J5" s="102">
        <f t="shared" si="1"/>
        <v>0</v>
      </c>
      <c r="K5" s="120">
        <f t="shared" si="1"/>
        <v>0</v>
      </c>
      <c r="L5" s="102">
        <f t="shared" si="1"/>
        <v>0</v>
      </c>
      <c r="M5" s="120">
        <f t="shared" si="1"/>
        <v>0</v>
      </c>
      <c r="N5" s="108">
        <f>SUM(D5:M5)</f>
        <v>0</v>
      </c>
      <c r="O5" s="109" t="e">
        <f>+N5/$U$2</f>
        <v>#DIV/0!</v>
      </c>
      <c r="S5" s="218" t="str">
        <f>IF(D4&gt;0,D8,"")</f>
        <v/>
      </c>
      <c r="T5" s="218" t="str">
        <f t="shared" ref="T5:AB5" si="2">IF(E4&gt;0,E8,"")</f>
        <v/>
      </c>
      <c r="U5" s="218" t="str">
        <f t="shared" si="2"/>
        <v/>
      </c>
      <c r="V5" s="218" t="str">
        <f t="shared" si="2"/>
        <v/>
      </c>
      <c r="W5" s="218" t="str">
        <f t="shared" si="2"/>
        <v/>
      </c>
      <c r="X5" s="218" t="str">
        <f t="shared" si="2"/>
        <v/>
      </c>
      <c r="Y5" s="218" t="str">
        <f t="shared" si="2"/>
        <v/>
      </c>
      <c r="Z5" s="218" t="str">
        <f t="shared" si="2"/>
        <v/>
      </c>
      <c r="AA5" s="218" t="str">
        <f t="shared" si="2"/>
        <v/>
      </c>
      <c r="AB5" s="218" t="str">
        <f t="shared" si="2"/>
        <v/>
      </c>
    </row>
    <row r="6" spans="1:28" ht="36" customHeight="1" thickBot="1" x14ac:dyDescent="0.3">
      <c r="C6" s="74" t="s">
        <v>61</v>
      </c>
      <c r="D6" s="95">
        <f t="shared" ref="D6:M6" si="3">MAX(D14:D33)</f>
        <v>0</v>
      </c>
      <c r="E6" s="121">
        <f t="shared" si="3"/>
        <v>0</v>
      </c>
      <c r="F6" s="97">
        <f t="shared" si="3"/>
        <v>0</v>
      </c>
      <c r="G6" s="121">
        <f t="shared" si="3"/>
        <v>0</v>
      </c>
      <c r="H6" s="97">
        <f t="shared" si="3"/>
        <v>0</v>
      </c>
      <c r="I6" s="121">
        <f t="shared" si="3"/>
        <v>0</v>
      </c>
      <c r="J6" s="97">
        <f t="shared" si="3"/>
        <v>0</v>
      </c>
      <c r="K6" s="121">
        <f t="shared" si="3"/>
        <v>0</v>
      </c>
      <c r="L6" s="97">
        <f t="shared" si="3"/>
        <v>0</v>
      </c>
      <c r="M6" s="121">
        <f t="shared" si="3"/>
        <v>0</v>
      </c>
      <c r="N6" s="107"/>
      <c r="O6" s="110"/>
    </row>
    <row r="7" spans="1:28" ht="36" customHeight="1" thickBot="1" x14ac:dyDescent="0.3">
      <c r="C7" s="89" t="s">
        <v>85</v>
      </c>
      <c r="D7" s="95">
        <f>+Calcs!BN27</f>
        <v>0</v>
      </c>
      <c r="E7" s="121">
        <f>+Calcs!BO27</f>
        <v>0</v>
      </c>
      <c r="F7" s="97">
        <f>+Calcs!BP27</f>
        <v>0</v>
      </c>
      <c r="G7" s="121">
        <f>+Calcs!BQ27</f>
        <v>0</v>
      </c>
      <c r="H7" s="97">
        <f>+Calcs!BR27</f>
        <v>0</v>
      </c>
      <c r="I7" s="121">
        <f>+Calcs!BS27</f>
        <v>0</v>
      </c>
      <c r="J7" s="97">
        <f>+Calcs!BT27</f>
        <v>0</v>
      </c>
      <c r="K7" s="121">
        <f>+Calcs!BU27</f>
        <v>0</v>
      </c>
      <c r="L7" s="97">
        <f>+Calcs!BV27</f>
        <v>0</v>
      </c>
      <c r="M7" s="121">
        <f>+Calcs!BW27</f>
        <v>0</v>
      </c>
      <c r="N7" s="107">
        <f>SUM(D7:M7)</f>
        <v>0</v>
      </c>
      <c r="O7" s="111" t="e">
        <f>+N7/$U$2</f>
        <v>#DIV/0!</v>
      </c>
      <c r="S7" s="218" t="str">
        <f t="shared" ref="S7:AB7" si="4">IF(D5&gt;0,D10,"")</f>
        <v/>
      </c>
      <c r="T7" s="218" t="str">
        <f t="shared" si="4"/>
        <v/>
      </c>
      <c r="U7" s="218" t="str">
        <f t="shared" si="4"/>
        <v/>
      </c>
      <c r="V7" s="218" t="str">
        <f t="shared" si="4"/>
        <v/>
      </c>
      <c r="W7" s="218" t="str">
        <f t="shared" si="4"/>
        <v/>
      </c>
      <c r="X7" s="218" t="str">
        <f t="shared" si="4"/>
        <v/>
      </c>
      <c r="Y7" s="218" t="str">
        <f t="shared" si="4"/>
        <v/>
      </c>
      <c r="Z7" s="218" t="str">
        <f t="shared" si="4"/>
        <v/>
      </c>
      <c r="AA7" s="218" t="str">
        <f t="shared" si="4"/>
        <v/>
      </c>
      <c r="AB7" s="218" t="str">
        <f t="shared" si="4"/>
        <v/>
      </c>
    </row>
    <row r="8" spans="1:28" ht="36" customHeight="1" thickBot="1" x14ac:dyDescent="0.3">
      <c r="C8" s="90" t="s">
        <v>55</v>
      </c>
      <c r="D8" s="95">
        <f>+D4-D7</f>
        <v>0</v>
      </c>
      <c r="E8" s="121">
        <f t="shared" ref="E8:M8" si="5">+E4-E7</f>
        <v>0</v>
      </c>
      <c r="F8" s="97">
        <f t="shared" si="5"/>
        <v>0</v>
      </c>
      <c r="G8" s="121">
        <f t="shared" si="5"/>
        <v>0</v>
      </c>
      <c r="H8" s="97">
        <f t="shared" si="5"/>
        <v>0</v>
      </c>
      <c r="I8" s="121">
        <f t="shared" si="5"/>
        <v>0</v>
      </c>
      <c r="J8" s="97">
        <f t="shared" si="5"/>
        <v>0</v>
      </c>
      <c r="K8" s="121">
        <f t="shared" si="5"/>
        <v>0</v>
      </c>
      <c r="L8" s="97">
        <f t="shared" si="5"/>
        <v>0</v>
      </c>
      <c r="M8" s="121">
        <f t="shared" si="5"/>
        <v>0</v>
      </c>
      <c r="N8" s="107">
        <f>SUM(D8:M8)</f>
        <v>0</v>
      </c>
      <c r="O8" s="111" t="e">
        <f>+N8/$U$2</f>
        <v>#DIV/0!</v>
      </c>
    </row>
    <row r="9" spans="1:28" ht="36" customHeight="1" thickBot="1" x14ac:dyDescent="0.3">
      <c r="C9" s="74" t="s">
        <v>56</v>
      </c>
      <c r="D9" s="95" t="e">
        <f>_xlfn.RANK.EQ(D8,$S5:$AB5)</f>
        <v>#N/A</v>
      </c>
      <c r="E9" s="121" t="e">
        <f t="shared" ref="E9:M11" si="6">_xlfn.RANK.EQ(E8,$S5:$AB5)</f>
        <v>#N/A</v>
      </c>
      <c r="F9" s="97" t="e">
        <f t="shared" si="6"/>
        <v>#N/A</v>
      </c>
      <c r="G9" s="121" t="e">
        <f t="shared" si="6"/>
        <v>#N/A</v>
      </c>
      <c r="H9" s="97" t="e">
        <f t="shared" si="6"/>
        <v>#N/A</v>
      </c>
      <c r="I9" s="121" t="e">
        <f t="shared" si="6"/>
        <v>#N/A</v>
      </c>
      <c r="J9" s="97" t="e">
        <f t="shared" si="6"/>
        <v>#N/A</v>
      </c>
      <c r="K9" s="121" t="e">
        <f t="shared" si="6"/>
        <v>#N/A</v>
      </c>
      <c r="L9" s="97" t="e">
        <f t="shared" si="6"/>
        <v>#N/A</v>
      </c>
      <c r="M9" s="121" t="e">
        <f t="shared" si="6"/>
        <v>#N/A</v>
      </c>
      <c r="N9" s="112"/>
      <c r="O9" s="110"/>
    </row>
    <row r="10" spans="1:28" ht="36" customHeight="1" thickBot="1" x14ac:dyDescent="0.3">
      <c r="C10" s="89" t="s">
        <v>57</v>
      </c>
      <c r="D10" s="95">
        <f>IF(D4&gt;0,D8+5000,0)</f>
        <v>0</v>
      </c>
      <c r="E10" s="121">
        <f t="shared" ref="E10:M10" si="7">IF(E4&gt;0,E8+5000,0)</f>
        <v>0</v>
      </c>
      <c r="F10" s="97">
        <f t="shared" si="7"/>
        <v>0</v>
      </c>
      <c r="G10" s="121">
        <f t="shared" si="7"/>
        <v>0</v>
      </c>
      <c r="H10" s="236">
        <f t="shared" si="7"/>
        <v>0</v>
      </c>
      <c r="I10" s="121">
        <f t="shared" si="7"/>
        <v>0</v>
      </c>
      <c r="J10" s="97">
        <f t="shared" si="7"/>
        <v>0</v>
      </c>
      <c r="K10" s="121">
        <f t="shared" si="7"/>
        <v>0</v>
      </c>
      <c r="L10" s="97">
        <f t="shared" si="7"/>
        <v>0</v>
      </c>
      <c r="M10" s="121">
        <f t="shared" si="7"/>
        <v>0</v>
      </c>
      <c r="N10" s="107">
        <f>SUM(D10:M10)</f>
        <v>0</v>
      </c>
      <c r="O10" s="111" t="e">
        <f>+N10/$U$2</f>
        <v>#DIV/0!</v>
      </c>
    </row>
    <row r="11" spans="1:28" ht="36" customHeight="1" thickBot="1" x14ac:dyDescent="0.3">
      <c r="C11" s="91" t="s">
        <v>58</v>
      </c>
      <c r="D11" s="95" t="e">
        <f>_xlfn.RANK.EQ(D10,$S7:$AB7)</f>
        <v>#N/A</v>
      </c>
      <c r="E11" s="121" t="e">
        <f t="shared" si="6"/>
        <v>#N/A</v>
      </c>
      <c r="F11" s="97" t="e">
        <f t="shared" si="6"/>
        <v>#N/A</v>
      </c>
      <c r="G11" s="121" t="e">
        <f t="shared" si="6"/>
        <v>#N/A</v>
      </c>
      <c r="H11" s="97" t="e">
        <f t="shared" si="6"/>
        <v>#N/A</v>
      </c>
      <c r="I11" s="121" t="e">
        <f t="shared" si="6"/>
        <v>#N/A</v>
      </c>
      <c r="J11" s="97" t="e">
        <f t="shared" si="6"/>
        <v>#N/A</v>
      </c>
      <c r="K11" s="121" t="e">
        <f t="shared" si="6"/>
        <v>#N/A</v>
      </c>
      <c r="L11" s="97" t="e">
        <f t="shared" si="6"/>
        <v>#N/A</v>
      </c>
      <c r="M11" s="121" t="e">
        <f t="shared" si="6"/>
        <v>#N/A</v>
      </c>
      <c r="N11" s="105"/>
      <c r="O11" s="113"/>
    </row>
    <row r="12" spans="1:28" x14ac:dyDescent="0.25">
      <c r="C12" s="126" t="s">
        <v>62</v>
      </c>
      <c r="D12" s="128" t="s">
        <v>12</v>
      </c>
      <c r="E12" s="129" t="s">
        <v>12</v>
      </c>
      <c r="F12" s="128" t="s">
        <v>12</v>
      </c>
      <c r="G12" s="129" t="s">
        <v>12</v>
      </c>
      <c r="H12" s="128" t="s">
        <v>12</v>
      </c>
      <c r="I12" s="129" t="s">
        <v>12</v>
      </c>
      <c r="J12" s="128" t="s">
        <v>12</v>
      </c>
      <c r="K12" s="129" t="s">
        <v>12</v>
      </c>
      <c r="L12" s="128" t="s">
        <v>12</v>
      </c>
      <c r="M12" s="129" t="s">
        <v>12</v>
      </c>
      <c r="N12" s="336" t="s">
        <v>68</v>
      </c>
      <c r="O12" s="337"/>
    </row>
    <row r="13" spans="1:28" ht="15.75" thickBot="1" x14ac:dyDescent="0.3">
      <c r="C13" s="127" t="s">
        <v>63</v>
      </c>
      <c r="D13" s="130">
        <v>1</v>
      </c>
      <c r="E13" s="131">
        <v>2</v>
      </c>
      <c r="F13" s="130">
        <v>3</v>
      </c>
      <c r="G13" s="131">
        <v>4</v>
      </c>
      <c r="H13" s="130">
        <v>5</v>
      </c>
      <c r="I13" s="131">
        <v>6</v>
      </c>
      <c r="J13" s="130">
        <v>7</v>
      </c>
      <c r="K13" s="131">
        <v>8</v>
      </c>
      <c r="L13" s="130">
        <v>9</v>
      </c>
      <c r="M13" s="131">
        <v>10</v>
      </c>
      <c r="N13" s="338"/>
      <c r="O13" s="339"/>
    </row>
    <row r="14" spans="1:28" ht="18.75" customHeight="1" thickBot="1" x14ac:dyDescent="0.3">
      <c r="C14" s="98">
        <v>1</v>
      </c>
      <c r="D14" s="100">
        <f>+Calcs!AY27</f>
        <v>0</v>
      </c>
      <c r="E14" s="122">
        <f>+Calcs!AZ27</f>
        <v>0</v>
      </c>
      <c r="F14" s="100">
        <f>+Calcs!BA27</f>
        <v>0</v>
      </c>
      <c r="G14" s="122">
        <f>+Calcs!BB27</f>
        <v>0</v>
      </c>
      <c r="H14" s="100">
        <f>+Calcs!BC27</f>
        <v>0</v>
      </c>
      <c r="I14" s="122">
        <f>+Calcs!BD27</f>
        <v>0</v>
      </c>
      <c r="J14" s="100">
        <f>+Calcs!BE27</f>
        <v>0</v>
      </c>
      <c r="K14" s="122">
        <f>+Calcs!BF27</f>
        <v>0</v>
      </c>
      <c r="L14" s="100">
        <f>+Calcs!BG27</f>
        <v>0</v>
      </c>
      <c r="M14" s="122">
        <f>+Calcs!BH27</f>
        <v>0</v>
      </c>
      <c r="N14" s="43" t="s">
        <v>67</v>
      </c>
      <c r="O14" s="30" t="s">
        <v>50</v>
      </c>
    </row>
    <row r="15" spans="1:28" ht="18.75" customHeight="1" x14ac:dyDescent="0.25">
      <c r="C15" s="99">
        <v>2</v>
      </c>
      <c r="D15" s="21">
        <f>+Calcs!AY28</f>
        <v>0</v>
      </c>
      <c r="E15" s="123">
        <f>+Calcs!AZ28</f>
        <v>0</v>
      </c>
      <c r="F15" s="21">
        <f>+Calcs!BA28</f>
        <v>0</v>
      </c>
      <c r="G15" s="123">
        <f>+Calcs!BB28</f>
        <v>0</v>
      </c>
      <c r="H15" s="21">
        <f>+Calcs!BC28</f>
        <v>0</v>
      </c>
      <c r="I15" s="123">
        <f>+Calcs!BD28</f>
        <v>0</v>
      </c>
      <c r="J15" s="21">
        <f>+Calcs!BE28</f>
        <v>0</v>
      </c>
      <c r="K15" s="123">
        <f>+Calcs!BF28</f>
        <v>0</v>
      </c>
      <c r="L15" s="21">
        <f>+Calcs!BG28</f>
        <v>0</v>
      </c>
      <c r="M15" s="123">
        <f>+Calcs!BH28</f>
        <v>0</v>
      </c>
      <c r="N15" s="15">
        <v>1</v>
      </c>
      <c r="O15" s="133">
        <f>LARGE(D$14:M$33,N15)</f>
        <v>0</v>
      </c>
    </row>
    <row r="16" spans="1:28" ht="19.5" customHeight="1" x14ac:dyDescent="0.25">
      <c r="C16" s="99">
        <v>3</v>
      </c>
      <c r="D16" s="21">
        <f>+Calcs!AY29</f>
        <v>0</v>
      </c>
      <c r="E16" s="123">
        <f>+Calcs!AZ29</f>
        <v>0</v>
      </c>
      <c r="F16" s="21">
        <f>+Calcs!BA29</f>
        <v>0</v>
      </c>
      <c r="G16" s="123">
        <f>+Calcs!BB29</f>
        <v>0</v>
      </c>
      <c r="H16" s="21">
        <f>+Calcs!BC29</f>
        <v>0</v>
      </c>
      <c r="I16" s="123">
        <f>+Calcs!BD29</f>
        <v>0</v>
      </c>
      <c r="J16" s="21">
        <f>+Calcs!BE29</f>
        <v>0</v>
      </c>
      <c r="K16" s="123">
        <f>+Calcs!BF29</f>
        <v>0</v>
      </c>
      <c r="L16" s="21">
        <f>+Calcs!BG29</f>
        <v>0</v>
      </c>
      <c r="M16" s="123">
        <f>+Calcs!BH29</f>
        <v>0</v>
      </c>
      <c r="N16" s="15">
        <v>2</v>
      </c>
      <c r="O16" s="133">
        <f t="shared" ref="O16:O24" si="8">LARGE(D$14:M$33,N16)</f>
        <v>0</v>
      </c>
    </row>
    <row r="17" spans="3:15" ht="19.5" customHeight="1" x14ac:dyDescent="0.25">
      <c r="C17" s="99">
        <v>4</v>
      </c>
      <c r="D17" s="21">
        <f>+Calcs!AY30</f>
        <v>0</v>
      </c>
      <c r="E17" s="123">
        <f>+Calcs!AZ30</f>
        <v>0</v>
      </c>
      <c r="F17" s="21">
        <f>+Calcs!BA30</f>
        <v>0</v>
      </c>
      <c r="G17" s="123">
        <f>+Calcs!BB30</f>
        <v>0</v>
      </c>
      <c r="H17" s="21">
        <f>+Calcs!BC30</f>
        <v>0</v>
      </c>
      <c r="I17" s="123">
        <f>+Calcs!BD30</f>
        <v>0</v>
      </c>
      <c r="J17" s="21">
        <f>+Calcs!BE30</f>
        <v>0</v>
      </c>
      <c r="K17" s="123">
        <f>+Calcs!BF30</f>
        <v>0</v>
      </c>
      <c r="L17" s="21">
        <f>+Calcs!BG30</f>
        <v>0</v>
      </c>
      <c r="M17" s="123">
        <f>+Calcs!BH30</f>
        <v>0</v>
      </c>
      <c r="N17" s="15">
        <v>3</v>
      </c>
      <c r="O17" s="133">
        <f t="shared" si="8"/>
        <v>0</v>
      </c>
    </row>
    <row r="18" spans="3:15" ht="19.5" customHeight="1" x14ac:dyDescent="0.25">
      <c r="C18" s="99">
        <v>5</v>
      </c>
      <c r="D18" s="21">
        <f>+Calcs!AY31</f>
        <v>0</v>
      </c>
      <c r="E18" s="123">
        <f>+Calcs!AZ31</f>
        <v>0</v>
      </c>
      <c r="F18" s="21">
        <f>+Calcs!BA31</f>
        <v>0</v>
      </c>
      <c r="G18" s="123">
        <f>+Calcs!BB31</f>
        <v>0</v>
      </c>
      <c r="H18" s="21">
        <f>+Calcs!BC31</f>
        <v>0</v>
      </c>
      <c r="I18" s="123">
        <f>+Calcs!BD31</f>
        <v>0</v>
      </c>
      <c r="J18" s="21">
        <f>+Calcs!BE31</f>
        <v>0</v>
      </c>
      <c r="K18" s="123">
        <f>+Calcs!BF31</f>
        <v>0</v>
      </c>
      <c r="L18" s="21">
        <f>+Calcs!BG31</f>
        <v>0</v>
      </c>
      <c r="M18" s="123">
        <f>+Calcs!BH31</f>
        <v>0</v>
      </c>
      <c r="N18" s="15">
        <v>4</v>
      </c>
      <c r="O18" s="133">
        <f t="shared" si="8"/>
        <v>0</v>
      </c>
    </row>
    <row r="19" spans="3:15" ht="19.5" customHeight="1" x14ac:dyDescent="0.25">
      <c r="C19" s="99">
        <v>6</v>
      </c>
      <c r="D19" s="21">
        <f>+Calcs!AY32</f>
        <v>0</v>
      </c>
      <c r="E19" s="123">
        <f>+Calcs!AZ32</f>
        <v>0</v>
      </c>
      <c r="F19" s="21">
        <f>+Calcs!BA32</f>
        <v>0</v>
      </c>
      <c r="G19" s="123">
        <f>+Calcs!BB32</f>
        <v>0</v>
      </c>
      <c r="H19" s="21">
        <f>+Calcs!BC32</f>
        <v>0</v>
      </c>
      <c r="I19" s="123">
        <f>+Calcs!BD32</f>
        <v>0</v>
      </c>
      <c r="J19" s="21">
        <f>+Calcs!BE32</f>
        <v>0</v>
      </c>
      <c r="K19" s="123">
        <f>+Calcs!BF32</f>
        <v>0</v>
      </c>
      <c r="L19" s="21">
        <f>+Calcs!BG32</f>
        <v>0</v>
      </c>
      <c r="M19" s="123">
        <f>+Calcs!BH32</f>
        <v>0</v>
      </c>
      <c r="N19" s="15">
        <v>5</v>
      </c>
      <c r="O19" s="133">
        <f t="shared" si="8"/>
        <v>0</v>
      </c>
    </row>
    <row r="20" spans="3:15" ht="19.5" customHeight="1" x14ac:dyDescent="0.25">
      <c r="C20" s="99">
        <v>7</v>
      </c>
      <c r="D20" s="21">
        <f>+Calcs!AY33</f>
        <v>0</v>
      </c>
      <c r="E20" s="123">
        <f>+Calcs!AZ33</f>
        <v>0</v>
      </c>
      <c r="F20" s="21">
        <f>+Calcs!BA33</f>
        <v>0</v>
      </c>
      <c r="G20" s="123">
        <f>+Calcs!BB33</f>
        <v>0</v>
      </c>
      <c r="H20" s="21">
        <f>+Calcs!BC33</f>
        <v>0</v>
      </c>
      <c r="I20" s="123">
        <f>+Calcs!BD33</f>
        <v>0</v>
      </c>
      <c r="J20" s="21">
        <f>+Calcs!BE33</f>
        <v>0</v>
      </c>
      <c r="K20" s="123">
        <f>+Calcs!BF33</f>
        <v>0</v>
      </c>
      <c r="L20" s="21">
        <f>+Calcs!BG33</f>
        <v>0</v>
      </c>
      <c r="M20" s="123">
        <f>+Calcs!BH33</f>
        <v>0</v>
      </c>
      <c r="N20" s="15">
        <v>6</v>
      </c>
      <c r="O20" s="133">
        <f t="shared" si="8"/>
        <v>0</v>
      </c>
    </row>
    <row r="21" spans="3:15" ht="19.5" customHeight="1" x14ac:dyDescent="0.25">
      <c r="C21" s="99">
        <v>8</v>
      </c>
      <c r="D21" s="21">
        <f>+Calcs!AY34</f>
        <v>0</v>
      </c>
      <c r="E21" s="123">
        <f>+Calcs!AZ34</f>
        <v>0</v>
      </c>
      <c r="F21" s="21">
        <f>+Calcs!BA34</f>
        <v>0</v>
      </c>
      <c r="G21" s="123">
        <f>+Calcs!BB34</f>
        <v>0</v>
      </c>
      <c r="H21" s="21">
        <f>+Calcs!BC34</f>
        <v>0</v>
      </c>
      <c r="I21" s="123">
        <f>+Calcs!BD34</f>
        <v>0</v>
      </c>
      <c r="J21" s="21">
        <f>+Calcs!BE34</f>
        <v>0</v>
      </c>
      <c r="K21" s="123">
        <f>+Calcs!BF34</f>
        <v>0</v>
      </c>
      <c r="L21" s="21">
        <f>+Calcs!BG34</f>
        <v>0</v>
      </c>
      <c r="M21" s="123">
        <f>+Calcs!BH34</f>
        <v>0</v>
      </c>
      <c r="N21" s="15">
        <v>7</v>
      </c>
      <c r="O21" s="133">
        <f t="shared" si="8"/>
        <v>0</v>
      </c>
    </row>
    <row r="22" spans="3:15" ht="19.5" customHeight="1" x14ac:dyDescent="0.25">
      <c r="C22" s="99">
        <v>9</v>
      </c>
      <c r="D22" s="21">
        <f>+Calcs!AY35</f>
        <v>0</v>
      </c>
      <c r="E22" s="123">
        <f>+Calcs!AZ35</f>
        <v>0</v>
      </c>
      <c r="F22" s="21">
        <f>+Calcs!BA35</f>
        <v>0</v>
      </c>
      <c r="G22" s="123">
        <f>+Calcs!BB35</f>
        <v>0</v>
      </c>
      <c r="H22" s="21">
        <f>+Calcs!BC35</f>
        <v>0</v>
      </c>
      <c r="I22" s="123">
        <f>+Calcs!BD35</f>
        <v>0</v>
      </c>
      <c r="J22" s="21">
        <f>+Calcs!BE35</f>
        <v>0</v>
      </c>
      <c r="K22" s="123">
        <f>+Calcs!BF35</f>
        <v>0</v>
      </c>
      <c r="L22" s="21">
        <f>+Calcs!BG35</f>
        <v>0</v>
      </c>
      <c r="M22" s="123">
        <f>+Calcs!BH35</f>
        <v>0</v>
      </c>
      <c r="N22" s="15">
        <v>8</v>
      </c>
      <c r="O22" s="133">
        <f t="shared" si="8"/>
        <v>0</v>
      </c>
    </row>
    <row r="23" spans="3:15" ht="19.5" customHeight="1" x14ac:dyDescent="0.25">
      <c r="C23" s="99">
        <v>10</v>
      </c>
      <c r="D23" s="21">
        <f>+Calcs!AY36</f>
        <v>0</v>
      </c>
      <c r="E23" s="123">
        <f>+Calcs!AZ36</f>
        <v>0</v>
      </c>
      <c r="F23" s="21">
        <f>+Calcs!BA36</f>
        <v>0</v>
      </c>
      <c r="G23" s="123">
        <f>+Calcs!BB36</f>
        <v>0</v>
      </c>
      <c r="H23" s="21">
        <f>+Calcs!BC36</f>
        <v>0</v>
      </c>
      <c r="I23" s="123">
        <f>+Calcs!BD36</f>
        <v>0</v>
      </c>
      <c r="J23" s="21">
        <f>+Calcs!BE36</f>
        <v>0</v>
      </c>
      <c r="K23" s="123">
        <f>+Calcs!BF36</f>
        <v>0</v>
      </c>
      <c r="L23" s="21">
        <f>+Calcs!BG36</f>
        <v>0</v>
      </c>
      <c r="M23" s="123">
        <f>+Calcs!BH36</f>
        <v>0</v>
      </c>
      <c r="N23" s="15">
        <v>9</v>
      </c>
      <c r="O23" s="133">
        <f t="shared" si="8"/>
        <v>0</v>
      </c>
    </row>
    <row r="24" spans="3:15" ht="19.5" customHeight="1" thickBot="1" x14ac:dyDescent="0.3">
      <c r="C24" s="99">
        <v>11</v>
      </c>
      <c r="D24" s="21">
        <f>+Calcs!AY37</f>
        <v>0</v>
      </c>
      <c r="E24" s="123">
        <f>+Calcs!AZ37</f>
        <v>0</v>
      </c>
      <c r="F24" s="21">
        <f>+Calcs!BA37</f>
        <v>0</v>
      </c>
      <c r="G24" s="123">
        <f>+Calcs!BB37</f>
        <v>0</v>
      </c>
      <c r="H24" s="21">
        <f>+Calcs!BC37</f>
        <v>0</v>
      </c>
      <c r="I24" s="123">
        <f>+Calcs!BD37</f>
        <v>0</v>
      </c>
      <c r="J24" s="21">
        <f>+Calcs!BE37</f>
        <v>0</v>
      </c>
      <c r="K24" s="123">
        <f>+Calcs!BF37</f>
        <v>0</v>
      </c>
      <c r="L24" s="21">
        <f>+Calcs!BG37</f>
        <v>0</v>
      </c>
      <c r="M24" s="123">
        <f>+Calcs!BH37</f>
        <v>0</v>
      </c>
      <c r="N24" s="18">
        <v>10</v>
      </c>
      <c r="O24" s="45">
        <f t="shared" si="8"/>
        <v>0</v>
      </c>
    </row>
    <row r="25" spans="3:15" ht="19.5" customHeight="1" thickBot="1" x14ac:dyDescent="0.3">
      <c r="C25" s="99">
        <v>12</v>
      </c>
      <c r="D25" s="21">
        <f>+Calcs!AY38</f>
        <v>0</v>
      </c>
      <c r="E25" s="123">
        <f>+Calcs!AZ38</f>
        <v>0</v>
      </c>
      <c r="F25" s="21">
        <f>+Calcs!BA38</f>
        <v>0</v>
      </c>
      <c r="G25" s="123">
        <f>+Calcs!BB38</f>
        <v>0</v>
      </c>
      <c r="H25" s="21">
        <f>+Calcs!BC38</f>
        <v>0</v>
      </c>
      <c r="I25" s="123">
        <f>+Calcs!BD38</f>
        <v>0</v>
      </c>
      <c r="J25" s="21">
        <f>+Calcs!BE38</f>
        <v>0</v>
      </c>
      <c r="K25" s="123">
        <f>+Calcs!BF38</f>
        <v>0</v>
      </c>
      <c r="L25" s="21">
        <f>+Calcs!BG38</f>
        <v>0</v>
      </c>
      <c r="M25" s="123">
        <f>+Calcs!BH38</f>
        <v>0</v>
      </c>
      <c r="N25" s="43" t="s">
        <v>69</v>
      </c>
      <c r="O25" s="134">
        <f>SUM(O15:O24)</f>
        <v>0</v>
      </c>
    </row>
    <row r="26" spans="3:15" ht="19.5" customHeight="1" thickBot="1" x14ac:dyDescent="0.3">
      <c r="C26" s="99">
        <v>13</v>
      </c>
      <c r="D26" s="21">
        <f>+Calcs!AY39</f>
        <v>0</v>
      </c>
      <c r="E26" s="123">
        <f>+Calcs!AZ39</f>
        <v>0</v>
      </c>
      <c r="F26" s="21">
        <f>+Calcs!BA39</f>
        <v>0</v>
      </c>
      <c r="G26" s="123">
        <f>+Calcs!BB39</f>
        <v>0</v>
      </c>
      <c r="H26" s="21">
        <f>+Calcs!BC39</f>
        <v>0</v>
      </c>
      <c r="I26" s="123">
        <f>+Calcs!BD39</f>
        <v>0</v>
      </c>
      <c r="J26" s="21">
        <f>+Calcs!BE39</f>
        <v>0</v>
      </c>
      <c r="K26" s="123">
        <f>+Calcs!BF39</f>
        <v>0</v>
      </c>
      <c r="L26" s="21">
        <f>+Calcs!BG39</f>
        <v>0</v>
      </c>
      <c r="M26" s="123">
        <f>+Calcs!BH39</f>
        <v>0</v>
      </c>
      <c r="N26" s="30" t="s">
        <v>70</v>
      </c>
      <c r="O26" s="135" t="e">
        <f>+O25/N4</f>
        <v>#DIV/0!</v>
      </c>
    </row>
    <row r="27" spans="3:15" ht="19.5" customHeight="1" x14ac:dyDescent="0.25">
      <c r="C27" s="99">
        <v>14</v>
      </c>
      <c r="D27" s="21">
        <f>+Calcs!AY40</f>
        <v>0</v>
      </c>
      <c r="E27" s="123">
        <f>+Calcs!AZ40</f>
        <v>0</v>
      </c>
      <c r="F27" s="21">
        <f>+Calcs!BA40</f>
        <v>0</v>
      </c>
      <c r="G27" s="123">
        <f>+Calcs!BB40</f>
        <v>0</v>
      </c>
      <c r="H27" s="21">
        <f>+Calcs!BC40</f>
        <v>0</v>
      </c>
      <c r="I27" s="123">
        <f>+Calcs!BD40</f>
        <v>0</v>
      </c>
      <c r="J27" s="21">
        <f>+Calcs!BE40</f>
        <v>0</v>
      </c>
      <c r="K27" s="123">
        <f>+Calcs!BF40</f>
        <v>0</v>
      </c>
      <c r="L27" s="21">
        <f>+Calcs!BG40</f>
        <v>0</v>
      </c>
      <c r="M27" s="123">
        <f>+Calcs!BH40</f>
        <v>0</v>
      </c>
      <c r="N27" s="39"/>
      <c r="O27" s="34"/>
    </row>
    <row r="28" spans="3:15" ht="19.5" customHeight="1" x14ac:dyDescent="0.25">
      <c r="C28" s="99">
        <v>15</v>
      </c>
      <c r="D28" s="21">
        <f>+Calcs!AY41</f>
        <v>0</v>
      </c>
      <c r="E28" s="123">
        <f>+Calcs!AZ41</f>
        <v>0</v>
      </c>
      <c r="F28" s="21">
        <f>+Calcs!BA41</f>
        <v>0</v>
      </c>
      <c r="G28" s="123">
        <f>+Calcs!BB41</f>
        <v>0</v>
      </c>
      <c r="H28" s="21">
        <f>+Calcs!BC41</f>
        <v>0</v>
      </c>
      <c r="I28" s="123">
        <f>+Calcs!BD41</f>
        <v>0</v>
      </c>
      <c r="J28" s="21">
        <f>+Calcs!BE41</f>
        <v>0</v>
      </c>
      <c r="K28" s="123">
        <f>+Calcs!BF41</f>
        <v>0</v>
      </c>
      <c r="L28" s="21">
        <f>+Calcs!BG41</f>
        <v>0</v>
      </c>
      <c r="M28" s="123">
        <f>+Calcs!BH41</f>
        <v>0</v>
      </c>
      <c r="N28" s="340" t="s">
        <v>71</v>
      </c>
      <c r="O28" s="341"/>
    </row>
    <row r="29" spans="3:15" ht="19.5" customHeight="1" x14ac:dyDescent="0.25">
      <c r="C29" s="99">
        <v>16</v>
      </c>
      <c r="D29" s="21">
        <f>+Calcs!AY42</f>
        <v>0</v>
      </c>
      <c r="E29" s="123">
        <f>+Calcs!AZ42</f>
        <v>0</v>
      </c>
      <c r="F29" s="21">
        <f>+Calcs!BA42</f>
        <v>0</v>
      </c>
      <c r="G29" s="123">
        <f>+Calcs!BB42</f>
        <v>0</v>
      </c>
      <c r="H29" s="21">
        <f>+Calcs!BC42</f>
        <v>0</v>
      </c>
      <c r="I29" s="123">
        <f>+Calcs!BD42</f>
        <v>0</v>
      </c>
      <c r="J29" s="21">
        <f>+Calcs!BE42</f>
        <v>0</v>
      </c>
      <c r="K29" s="123">
        <f>+Calcs!BF42</f>
        <v>0</v>
      </c>
      <c r="L29" s="21">
        <f>+Calcs!BG42</f>
        <v>0</v>
      </c>
      <c r="M29" s="123">
        <f>+Calcs!BH42</f>
        <v>0</v>
      </c>
      <c r="N29" s="340" t="s">
        <v>72</v>
      </c>
      <c r="O29" s="341"/>
    </row>
    <row r="30" spans="3:15" ht="19.5" customHeight="1" x14ac:dyDescent="0.25">
      <c r="C30" s="99">
        <v>17</v>
      </c>
      <c r="D30" s="21">
        <f>+Calcs!AY43</f>
        <v>0</v>
      </c>
      <c r="E30" s="123">
        <f>+Calcs!AZ43</f>
        <v>0</v>
      </c>
      <c r="F30" s="21">
        <f>+Calcs!BA43</f>
        <v>0</v>
      </c>
      <c r="G30" s="123">
        <f>+Calcs!BB43</f>
        <v>0</v>
      </c>
      <c r="H30" s="21">
        <f>+Calcs!BC43</f>
        <v>0</v>
      </c>
      <c r="I30" s="123">
        <f>+Calcs!BD43</f>
        <v>0</v>
      </c>
      <c r="J30" s="21">
        <f>+Calcs!BE43</f>
        <v>0</v>
      </c>
      <c r="K30" s="123">
        <f>+Calcs!BF43</f>
        <v>0</v>
      </c>
      <c r="L30" s="21">
        <f>+Calcs!BG43</f>
        <v>0</v>
      </c>
      <c r="M30" s="123">
        <f>+Calcs!BH43</f>
        <v>0</v>
      </c>
      <c r="N30" s="40"/>
      <c r="O30" s="35"/>
    </row>
    <row r="31" spans="3:15" ht="19.5" customHeight="1" x14ac:dyDescent="0.25">
      <c r="C31" s="99">
        <v>18</v>
      </c>
      <c r="D31" s="21">
        <f>+Calcs!AY44</f>
        <v>0</v>
      </c>
      <c r="E31" s="123">
        <f>+Calcs!AZ44</f>
        <v>0</v>
      </c>
      <c r="F31" s="21">
        <f>+Calcs!BA44</f>
        <v>0</v>
      </c>
      <c r="G31" s="123">
        <f>+Calcs!BB44</f>
        <v>0</v>
      </c>
      <c r="H31" s="21">
        <f>+Calcs!BC44</f>
        <v>0</v>
      </c>
      <c r="I31" s="123">
        <f>+Calcs!BD44</f>
        <v>0</v>
      </c>
      <c r="J31" s="21">
        <f>+Calcs!BE44</f>
        <v>0</v>
      </c>
      <c r="K31" s="123">
        <f>+Calcs!BF44</f>
        <v>0</v>
      </c>
      <c r="L31" s="21">
        <f>+Calcs!BG44</f>
        <v>0</v>
      </c>
      <c r="M31" s="123">
        <f>+Calcs!BH44</f>
        <v>0</v>
      </c>
      <c r="N31" s="40"/>
      <c r="O31" s="35"/>
    </row>
    <row r="32" spans="3:15" ht="19.5" customHeight="1" x14ac:dyDescent="0.25">
      <c r="C32" s="99">
        <v>19</v>
      </c>
      <c r="D32" s="21">
        <f>+Calcs!AY45</f>
        <v>0</v>
      </c>
      <c r="E32" s="123">
        <f>+Calcs!AZ45</f>
        <v>0</v>
      </c>
      <c r="F32" s="21">
        <f>+Calcs!BA45</f>
        <v>0</v>
      </c>
      <c r="G32" s="123">
        <f>+Calcs!BB45</f>
        <v>0</v>
      </c>
      <c r="H32" s="21">
        <f>+Calcs!BC45</f>
        <v>0</v>
      </c>
      <c r="I32" s="123">
        <f>+Calcs!BD45</f>
        <v>0</v>
      </c>
      <c r="J32" s="21">
        <f>+Calcs!BE45</f>
        <v>0</v>
      </c>
      <c r="K32" s="123">
        <f>+Calcs!BF45</f>
        <v>0</v>
      </c>
      <c r="L32" s="21">
        <f>+Calcs!BG45</f>
        <v>0</v>
      </c>
      <c r="M32" s="123">
        <f>+Calcs!BH45</f>
        <v>0</v>
      </c>
      <c r="N32" s="40"/>
      <c r="O32" s="35"/>
    </row>
    <row r="33" spans="3:15" ht="19.5" customHeight="1" thickBot="1" x14ac:dyDescent="0.3">
      <c r="C33" s="115">
        <v>20</v>
      </c>
      <c r="D33" s="116">
        <f>+Calcs!AY46</f>
        <v>0</v>
      </c>
      <c r="E33" s="124">
        <f>+Calcs!AZ46</f>
        <v>0</v>
      </c>
      <c r="F33" s="116">
        <f>+Calcs!BA46</f>
        <v>0</v>
      </c>
      <c r="G33" s="124">
        <f>+Calcs!BB46</f>
        <v>0</v>
      </c>
      <c r="H33" s="116">
        <f>+Calcs!BC46</f>
        <v>0</v>
      </c>
      <c r="I33" s="124">
        <f>+Calcs!BD46</f>
        <v>0</v>
      </c>
      <c r="J33" s="116">
        <f>+Calcs!BE46</f>
        <v>0</v>
      </c>
      <c r="K33" s="124">
        <f>+Calcs!BF46</f>
        <v>0</v>
      </c>
      <c r="L33" s="116">
        <f>+Calcs!BG46</f>
        <v>0</v>
      </c>
      <c r="M33" s="124">
        <f>+Calcs!BH46</f>
        <v>0</v>
      </c>
      <c r="N33" s="40"/>
      <c r="O33" s="35"/>
    </row>
    <row r="34" spans="3:15" ht="19.5" customHeight="1" thickBot="1" x14ac:dyDescent="0.3">
      <c r="C34" s="30" t="s">
        <v>54</v>
      </c>
      <c r="D34" s="160">
        <f>SUM(D14:D33)</f>
        <v>0</v>
      </c>
      <c r="E34" s="161">
        <f t="shared" ref="E34:M34" si="9">SUM(E14:E33)</f>
        <v>0</v>
      </c>
      <c r="F34" s="160">
        <f t="shared" si="9"/>
        <v>0</v>
      </c>
      <c r="G34" s="161">
        <f t="shared" si="9"/>
        <v>0</v>
      </c>
      <c r="H34" s="160">
        <f t="shared" si="9"/>
        <v>0</v>
      </c>
      <c r="I34" s="161">
        <f t="shared" si="9"/>
        <v>0</v>
      </c>
      <c r="J34" s="160">
        <f t="shared" si="9"/>
        <v>0</v>
      </c>
      <c r="K34" s="161">
        <f t="shared" si="9"/>
        <v>0</v>
      </c>
      <c r="L34" s="160">
        <f t="shared" si="9"/>
        <v>0</v>
      </c>
      <c r="M34" s="161">
        <f t="shared" si="9"/>
        <v>0</v>
      </c>
      <c r="N34" s="41"/>
      <c r="O34" s="36"/>
    </row>
    <row r="35" spans="3:15" ht="19.5" customHeight="1" thickBot="1" x14ac:dyDescent="0.3">
      <c r="C35" s="132" t="s">
        <v>82</v>
      </c>
      <c r="D35" s="163">
        <f>COUNTIF(D14:D33,"&gt;0")</f>
        <v>0</v>
      </c>
      <c r="E35" s="164">
        <f t="shared" ref="E35:M35" si="10">COUNTIF(E14:E33,"&gt;0")</f>
        <v>0</v>
      </c>
      <c r="F35" s="164">
        <f t="shared" si="10"/>
        <v>0</v>
      </c>
      <c r="G35" s="164">
        <f t="shared" si="10"/>
        <v>0</v>
      </c>
      <c r="H35" s="164">
        <f t="shared" si="10"/>
        <v>0</v>
      </c>
      <c r="I35" s="164">
        <f t="shared" si="10"/>
        <v>0</v>
      </c>
      <c r="J35" s="164">
        <f t="shared" si="10"/>
        <v>0</v>
      </c>
      <c r="K35" s="164">
        <f t="shared" si="10"/>
        <v>0</v>
      </c>
      <c r="L35" s="164">
        <f t="shared" si="10"/>
        <v>0</v>
      </c>
      <c r="M35" s="165">
        <f t="shared" si="10"/>
        <v>0</v>
      </c>
    </row>
    <row r="36" spans="3:15" ht="25.5" customHeight="1" thickBot="1" x14ac:dyDescent="0.3">
      <c r="C36" s="136" t="s">
        <v>59</v>
      </c>
      <c r="D36" s="162">
        <f>+C3</f>
        <v>1</v>
      </c>
    </row>
    <row r="53" spans="1:31" s="139" customFormat="1" x14ac:dyDescent="0.25">
      <c r="C53" s="138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</row>
    <row r="54" spans="1:31" s="139" customFormat="1" x14ac:dyDescent="0.25">
      <c r="C54" s="138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</row>
    <row r="55" spans="1:31" ht="15.75" thickBot="1" x14ac:dyDescent="0.3"/>
    <row r="56" spans="1:31" ht="18.75" x14ac:dyDescent="0.3">
      <c r="C56" s="222" t="s">
        <v>59</v>
      </c>
      <c r="D56" s="92" t="s">
        <v>12</v>
      </c>
      <c r="E56" s="117" t="s">
        <v>12</v>
      </c>
      <c r="F56" s="86" t="s">
        <v>12</v>
      </c>
      <c r="G56" s="117" t="s">
        <v>12</v>
      </c>
      <c r="H56" s="86" t="s">
        <v>12</v>
      </c>
      <c r="I56" s="117" t="s">
        <v>12</v>
      </c>
      <c r="J56" s="86" t="s">
        <v>12</v>
      </c>
      <c r="K56" s="117" t="s">
        <v>12</v>
      </c>
      <c r="L56" s="86" t="s">
        <v>12</v>
      </c>
      <c r="M56" s="117" t="s">
        <v>12</v>
      </c>
      <c r="N56" s="103" t="s">
        <v>53</v>
      </c>
      <c r="O56" s="104" t="s">
        <v>66</v>
      </c>
      <c r="U56" s="218">
        <f>COUNTIF(D58:M58,"&gt;0")</f>
        <v>0</v>
      </c>
    </row>
    <row r="57" spans="1:31" ht="19.5" thickBot="1" x14ac:dyDescent="0.35">
      <c r="C57" s="223">
        <v>2</v>
      </c>
      <c r="D57" s="93">
        <v>1</v>
      </c>
      <c r="E57" s="118">
        <v>2</v>
      </c>
      <c r="F57" s="87">
        <v>3</v>
      </c>
      <c r="G57" s="118">
        <v>4</v>
      </c>
      <c r="H57" s="87">
        <v>5</v>
      </c>
      <c r="I57" s="118">
        <v>6</v>
      </c>
      <c r="J57" s="87">
        <v>7</v>
      </c>
      <c r="K57" s="118">
        <v>8</v>
      </c>
      <c r="L57" s="87">
        <v>9</v>
      </c>
      <c r="M57" s="118">
        <v>10</v>
      </c>
      <c r="N57" s="105" t="s">
        <v>65</v>
      </c>
      <c r="O57" s="106" t="s">
        <v>12</v>
      </c>
    </row>
    <row r="58" spans="1:31" ht="36" customHeight="1" thickBot="1" x14ac:dyDescent="0.3">
      <c r="A58" s="342" t="str">
        <f>IF(Decisions!B55="Recheck Budget/s",+Decisions!B55,"")</f>
        <v/>
      </c>
      <c r="B58" s="343"/>
      <c r="C58" s="88" t="s">
        <v>54</v>
      </c>
      <c r="D58" s="94">
        <f t="shared" ref="D58:M58" si="11">SUM(D68:D87)</f>
        <v>0</v>
      </c>
      <c r="E58" s="119">
        <f t="shared" si="11"/>
        <v>0</v>
      </c>
      <c r="F58" s="96">
        <f t="shared" si="11"/>
        <v>0</v>
      </c>
      <c r="G58" s="119">
        <f t="shared" si="11"/>
        <v>0</v>
      </c>
      <c r="H58" s="96">
        <f t="shared" si="11"/>
        <v>0</v>
      </c>
      <c r="I58" s="119">
        <f t="shared" si="11"/>
        <v>0</v>
      </c>
      <c r="J58" s="96">
        <f t="shared" si="11"/>
        <v>0</v>
      </c>
      <c r="K58" s="119">
        <f t="shared" si="11"/>
        <v>0</v>
      </c>
      <c r="L58" s="96">
        <f t="shared" si="11"/>
        <v>0</v>
      </c>
      <c r="M58" s="119">
        <f t="shared" si="11"/>
        <v>0</v>
      </c>
      <c r="N58" s="107">
        <f>SUM(D58:M58)</f>
        <v>0</v>
      </c>
      <c r="O58" s="221" t="e">
        <f>+N58/$U$2</f>
        <v>#DIV/0!</v>
      </c>
    </row>
    <row r="59" spans="1:31" ht="36" customHeight="1" thickBot="1" x14ac:dyDescent="0.3">
      <c r="C59" s="74" t="s">
        <v>60</v>
      </c>
      <c r="D59" s="101">
        <f>IFERROR((D58/SUM($D58:$M58)),0)</f>
        <v>0</v>
      </c>
      <c r="E59" s="120">
        <f t="shared" ref="E59" si="12">IFERROR((E58/SUM($D58:$M58)),0)</f>
        <v>0</v>
      </c>
      <c r="F59" s="102">
        <f t="shared" ref="F59" si="13">IFERROR((F58/SUM($D58:$M58)),0)</f>
        <v>0</v>
      </c>
      <c r="G59" s="120">
        <f t="shared" ref="G59" si="14">IFERROR((G58/SUM($D58:$M58)),0)</f>
        <v>0</v>
      </c>
      <c r="H59" s="102">
        <f t="shared" ref="H59" si="15">IFERROR((H58/SUM($D58:$M58)),0)</f>
        <v>0</v>
      </c>
      <c r="I59" s="120">
        <f t="shared" ref="I59" si="16">IFERROR((I58/SUM($D58:$M58)),0)</f>
        <v>0</v>
      </c>
      <c r="J59" s="102">
        <f t="shared" ref="J59" si="17">IFERROR((J58/SUM($D58:$M58)),0)</f>
        <v>0</v>
      </c>
      <c r="K59" s="120">
        <f t="shared" ref="K59" si="18">IFERROR((K58/SUM($D58:$M58)),0)</f>
        <v>0</v>
      </c>
      <c r="L59" s="102">
        <f t="shared" ref="L59" si="19">IFERROR((L58/SUM($D58:$M58)),0)</f>
        <v>0</v>
      </c>
      <c r="M59" s="120">
        <f t="shared" ref="M59" si="20">IFERROR((M58/SUM($D58:$M58)),0)</f>
        <v>0</v>
      </c>
      <c r="N59" s="108">
        <f>SUM(D59:M59)</f>
        <v>0</v>
      </c>
      <c r="O59" s="109" t="e">
        <f>+N59/$U$56</f>
        <v>#DIV/0!</v>
      </c>
      <c r="S59" s="218" t="str">
        <f>IF(D58&gt;0,D62,"")</f>
        <v/>
      </c>
      <c r="T59" s="218" t="str">
        <f t="shared" ref="T59" si="21">IF(E58&gt;0,E62,"")</f>
        <v/>
      </c>
      <c r="U59" s="218" t="str">
        <f t="shared" ref="U59" si="22">IF(F58&gt;0,F62,"")</f>
        <v/>
      </c>
      <c r="V59" s="218" t="str">
        <f t="shared" ref="V59" si="23">IF(G58&gt;0,G62,"")</f>
        <v/>
      </c>
      <c r="W59" s="218" t="str">
        <f t="shared" ref="W59" si="24">IF(H58&gt;0,H62,"")</f>
        <v/>
      </c>
      <c r="X59" s="218" t="str">
        <f t="shared" ref="X59" si="25">IF(I58&gt;0,I62,"")</f>
        <v/>
      </c>
      <c r="Y59" s="218" t="str">
        <f t="shared" ref="Y59" si="26">IF(J58&gt;0,J62,"")</f>
        <v/>
      </c>
      <c r="Z59" s="218" t="str">
        <f t="shared" ref="Z59" si="27">IF(K58&gt;0,K62,"")</f>
        <v/>
      </c>
      <c r="AA59" s="218" t="str">
        <f t="shared" ref="AA59" si="28">IF(L58&gt;0,L62,"")</f>
        <v/>
      </c>
      <c r="AB59" s="218" t="str">
        <f t="shared" ref="AB59" si="29">IF(M58&gt;0,M62,"")</f>
        <v/>
      </c>
    </row>
    <row r="60" spans="1:31" ht="36" customHeight="1" thickBot="1" x14ac:dyDescent="0.3">
      <c r="C60" s="74" t="s">
        <v>61</v>
      </c>
      <c r="D60" s="95">
        <f t="shared" ref="D60:M60" si="30">MAX(D68:D87)</f>
        <v>0</v>
      </c>
      <c r="E60" s="121">
        <f t="shared" si="30"/>
        <v>0</v>
      </c>
      <c r="F60" s="97">
        <f t="shared" si="30"/>
        <v>0</v>
      </c>
      <c r="G60" s="121">
        <f t="shared" si="30"/>
        <v>0</v>
      </c>
      <c r="H60" s="97">
        <f t="shared" si="30"/>
        <v>0</v>
      </c>
      <c r="I60" s="121">
        <f t="shared" si="30"/>
        <v>0</v>
      </c>
      <c r="J60" s="97">
        <f t="shared" si="30"/>
        <v>0</v>
      </c>
      <c r="K60" s="121">
        <f t="shared" si="30"/>
        <v>0</v>
      </c>
      <c r="L60" s="97">
        <f t="shared" si="30"/>
        <v>0</v>
      </c>
      <c r="M60" s="121">
        <f t="shared" si="30"/>
        <v>0</v>
      </c>
      <c r="N60" s="107"/>
      <c r="O60" s="110"/>
    </row>
    <row r="61" spans="1:31" ht="36" customHeight="1" thickBot="1" x14ac:dyDescent="0.3">
      <c r="C61" s="89" t="s">
        <v>85</v>
      </c>
      <c r="D61" s="95">
        <f>+Calcs!BN256</f>
        <v>0</v>
      </c>
      <c r="E61" s="121">
        <f>+Calcs!BO256</f>
        <v>0</v>
      </c>
      <c r="F61" s="97">
        <f>+Calcs!BP256</f>
        <v>0</v>
      </c>
      <c r="G61" s="121">
        <f>+Calcs!BQ256</f>
        <v>0</v>
      </c>
      <c r="H61" s="97">
        <f>+Calcs!BR256</f>
        <v>0</v>
      </c>
      <c r="I61" s="121">
        <f>+Calcs!BS256</f>
        <v>0</v>
      </c>
      <c r="J61" s="97">
        <f>+Calcs!BT256</f>
        <v>0</v>
      </c>
      <c r="K61" s="121">
        <f>+Calcs!BU256</f>
        <v>0</v>
      </c>
      <c r="L61" s="97">
        <f>+Calcs!BV256</f>
        <v>0</v>
      </c>
      <c r="M61" s="121">
        <f>+Calcs!BW256</f>
        <v>0</v>
      </c>
      <c r="N61" s="107">
        <f>SUM(D61:M61)</f>
        <v>0</v>
      </c>
      <c r="O61" s="111" t="e">
        <f>+N61/$U$56</f>
        <v>#DIV/0!</v>
      </c>
      <c r="S61" s="218" t="str">
        <f t="shared" ref="S61:AB61" si="31">IF(D59&gt;0,D64,"")</f>
        <v/>
      </c>
      <c r="T61" s="218" t="str">
        <f t="shared" si="31"/>
        <v/>
      </c>
      <c r="U61" s="218" t="str">
        <f t="shared" si="31"/>
        <v/>
      </c>
      <c r="V61" s="218" t="str">
        <f t="shared" si="31"/>
        <v/>
      </c>
      <c r="W61" s="218" t="str">
        <f t="shared" si="31"/>
        <v/>
      </c>
      <c r="X61" s="218" t="str">
        <f t="shared" si="31"/>
        <v/>
      </c>
      <c r="Y61" s="218" t="str">
        <f t="shared" si="31"/>
        <v/>
      </c>
      <c r="Z61" s="218" t="str">
        <f t="shared" si="31"/>
        <v/>
      </c>
      <c r="AA61" s="218" t="str">
        <f t="shared" si="31"/>
        <v/>
      </c>
      <c r="AB61" s="218" t="str">
        <f t="shared" si="31"/>
        <v/>
      </c>
    </row>
    <row r="62" spans="1:31" ht="36" customHeight="1" thickBot="1" x14ac:dyDescent="0.3">
      <c r="C62" s="90" t="s">
        <v>55</v>
      </c>
      <c r="D62" s="95">
        <f t="shared" ref="D62:M62" si="32">+D58-D61</f>
        <v>0</v>
      </c>
      <c r="E62" s="121">
        <f t="shared" si="32"/>
        <v>0</v>
      </c>
      <c r="F62" s="97">
        <f t="shared" si="32"/>
        <v>0</v>
      </c>
      <c r="G62" s="121">
        <f t="shared" si="32"/>
        <v>0</v>
      </c>
      <c r="H62" s="97">
        <f t="shared" si="32"/>
        <v>0</v>
      </c>
      <c r="I62" s="121">
        <f t="shared" si="32"/>
        <v>0</v>
      </c>
      <c r="J62" s="97">
        <f t="shared" si="32"/>
        <v>0</v>
      </c>
      <c r="K62" s="121">
        <f t="shared" si="32"/>
        <v>0</v>
      </c>
      <c r="L62" s="97">
        <f t="shared" si="32"/>
        <v>0</v>
      </c>
      <c r="M62" s="121">
        <f t="shared" si="32"/>
        <v>0</v>
      </c>
      <c r="N62" s="107">
        <f>SUM(D62:M62)</f>
        <v>0</v>
      </c>
      <c r="O62" s="111" t="e">
        <f>+N62/$U$56</f>
        <v>#DIV/0!</v>
      </c>
    </row>
    <row r="63" spans="1:31" ht="36" customHeight="1" thickBot="1" x14ac:dyDescent="0.3">
      <c r="C63" s="74" t="s">
        <v>56</v>
      </c>
      <c r="D63" s="95" t="e">
        <f>_xlfn.RANK.EQ(D62,$S59:$AB59)</f>
        <v>#N/A</v>
      </c>
      <c r="E63" s="121" t="e">
        <f t="shared" ref="E63:M63" si="33">_xlfn.RANK.EQ(E62,$S59:$AB59)</f>
        <v>#N/A</v>
      </c>
      <c r="F63" s="97" t="e">
        <f t="shared" si="33"/>
        <v>#N/A</v>
      </c>
      <c r="G63" s="121" t="e">
        <f t="shared" si="33"/>
        <v>#N/A</v>
      </c>
      <c r="H63" s="97" t="e">
        <f t="shared" si="33"/>
        <v>#N/A</v>
      </c>
      <c r="I63" s="121" t="e">
        <f t="shared" si="33"/>
        <v>#N/A</v>
      </c>
      <c r="J63" s="97" t="e">
        <f t="shared" si="33"/>
        <v>#N/A</v>
      </c>
      <c r="K63" s="121" t="e">
        <f t="shared" si="33"/>
        <v>#N/A</v>
      </c>
      <c r="L63" s="97" t="e">
        <f t="shared" si="33"/>
        <v>#N/A</v>
      </c>
      <c r="M63" s="121" t="e">
        <f t="shared" si="33"/>
        <v>#N/A</v>
      </c>
      <c r="N63" s="112"/>
      <c r="O63" s="110"/>
    </row>
    <row r="64" spans="1:31" ht="36" customHeight="1" thickBot="1" x14ac:dyDescent="0.3">
      <c r="C64" s="89" t="s">
        <v>57</v>
      </c>
      <c r="D64" s="95">
        <f>+D62+D10</f>
        <v>0</v>
      </c>
      <c r="E64" s="121">
        <f t="shared" ref="E64:M64" si="34">+E62+E10</f>
        <v>0</v>
      </c>
      <c r="F64" s="97">
        <f t="shared" si="34"/>
        <v>0</v>
      </c>
      <c r="G64" s="121">
        <f t="shared" si="34"/>
        <v>0</v>
      </c>
      <c r="H64" s="97">
        <f t="shared" si="34"/>
        <v>0</v>
      </c>
      <c r="I64" s="121">
        <f t="shared" si="34"/>
        <v>0</v>
      </c>
      <c r="J64" s="97">
        <f t="shared" si="34"/>
        <v>0</v>
      </c>
      <c r="K64" s="121">
        <f t="shared" si="34"/>
        <v>0</v>
      </c>
      <c r="L64" s="97">
        <f t="shared" si="34"/>
        <v>0</v>
      </c>
      <c r="M64" s="121">
        <f t="shared" si="34"/>
        <v>0</v>
      </c>
      <c r="N64" s="107">
        <f>SUM(D64:M64)</f>
        <v>0</v>
      </c>
      <c r="O64" s="111" t="e">
        <f>+N64/$U$56</f>
        <v>#DIV/0!</v>
      </c>
    </row>
    <row r="65" spans="3:15" ht="36" customHeight="1" thickBot="1" x14ac:dyDescent="0.3">
      <c r="C65" s="91" t="s">
        <v>58</v>
      </c>
      <c r="D65" s="95" t="e">
        <f>_xlfn.RANK.EQ(D64,$S61:$AB61)</f>
        <v>#N/A</v>
      </c>
      <c r="E65" s="121" t="e">
        <f t="shared" ref="E65:M65" si="35">_xlfn.RANK.EQ(E64,$S61:$AB61)</f>
        <v>#N/A</v>
      </c>
      <c r="F65" s="97" t="e">
        <f t="shared" si="35"/>
        <v>#N/A</v>
      </c>
      <c r="G65" s="121" t="e">
        <f t="shared" si="35"/>
        <v>#N/A</v>
      </c>
      <c r="H65" s="97" t="e">
        <f t="shared" si="35"/>
        <v>#N/A</v>
      </c>
      <c r="I65" s="121" t="e">
        <f t="shared" si="35"/>
        <v>#N/A</v>
      </c>
      <c r="J65" s="97" t="e">
        <f t="shared" si="35"/>
        <v>#N/A</v>
      </c>
      <c r="K65" s="121" t="e">
        <f t="shared" si="35"/>
        <v>#N/A</v>
      </c>
      <c r="L65" s="97" t="e">
        <f t="shared" si="35"/>
        <v>#N/A</v>
      </c>
      <c r="M65" s="121" t="e">
        <f t="shared" si="35"/>
        <v>#N/A</v>
      </c>
      <c r="N65" s="105"/>
      <c r="O65" s="113"/>
    </row>
    <row r="66" spans="3:15" x14ac:dyDescent="0.25">
      <c r="C66" s="126" t="s">
        <v>62</v>
      </c>
      <c r="D66" s="128" t="s">
        <v>12</v>
      </c>
      <c r="E66" s="129" t="s">
        <v>12</v>
      </c>
      <c r="F66" s="128" t="s">
        <v>12</v>
      </c>
      <c r="G66" s="129" t="s">
        <v>12</v>
      </c>
      <c r="H66" s="128" t="s">
        <v>12</v>
      </c>
      <c r="I66" s="129" t="s">
        <v>12</v>
      </c>
      <c r="J66" s="128" t="s">
        <v>12</v>
      </c>
      <c r="K66" s="129" t="s">
        <v>12</v>
      </c>
      <c r="L66" s="128" t="s">
        <v>12</v>
      </c>
      <c r="M66" s="129" t="s">
        <v>12</v>
      </c>
      <c r="N66" s="336" t="s">
        <v>68</v>
      </c>
      <c r="O66" s="337"/>
    </row>
    <row r="67" spans="3:15" ht="15.75" thickBot="1" x14ac:dyDescent="0.3">
      <c r="C67" s="127" t="s">
        <v>63</v>
      </c>
      <c r="D67" s="130">
        <v>1</v>
      </c>
      <c r="E67" s="131">
        <v>2</v>
      </c>
      <c r="F67" s="130">
        <v>3</v>
      </c>
      <c r="G67" s="131">
        <v>4</v>
      </c>
      <c r="H67" s="130">
        <v>5</v>
      </c>
      <c r="I67" s="131">
        <v>6</v>
      </c>
      <c r="J67" s="130">
        <v>7</v>
      </c>
      <c r="K67" s="131">
        <v>8</v>
      </c>
      <c r="L67" s="130">
        <v>9</v>
      </c>
      <c r="M67" s="131">
        <v>10</v>
      </c>
      <c r="N67" s="338"/>
      <c r="O67" s="339"/>
    </row>
    <row r="68" spans="3:15" ht="19.5" customHeight="1" thickBot="1" x14ac:dyDescent="0.3">
      <c r="C68" s="98">
        <v>1</v>
      </c>
      <c r="D68" s="100">
        <f>+Calcs!AY256+ROUNDUP(D14*0.2,0)</f>
        <v>0</v>
      </c>
      <c r="E68" s="122">
        <f>+Calcs!AZ256+ROUNDUP(E14*0.2,0)</f>
        <v>0</v>
      </c>
      <c r="F68" s="100">
        <f>+Calcs!BA256+ROUNDUP(F14*0.2,0)</f>
        <v>0</v>
      </c>
      <c r="G68" s="122">
        <f>+Calcs!BB256+ROUNDUP(G14*0.2,0)</f>
        <v>0</v>
      </c>
      <c r="H68" s="100">
        <f>+Calcs!BC256+ROUNDUP(H14*0.2,0)</f>
        <v>0</v>
      </c>
      <c r="I68" s="122">
        <f>+Calcs!BD256+ROUNDUP(I14*0.2,0)</f>
        <v>0</v>
      </c>
      <c r="J68" s="100">
        <f>+Calcs!BE256+ROUNDUP(J14*0.2,0)</f>
        <v>0</v>
      </c>
      <c r="K68" s="122">
        <f>+Calcs!BF256+ROUNDUP(K14*0.2,0)</f>
        <v>0</v>
      </c>
      <c r="L68" s="100">
        <f>+Calcs!BG256+ROUNDUP(L14*0.2,0)</f>
        <v>0</v>
      </c>
      <c r="M68" s="122">
        <f>+Calcs!BH256+ROUNDUP(M14*0.2,0)</f>
        <v>0</v>
      </c>
      <c r="N68" s="43" t="s">
        <v>67</v>
      </c>
      <c r="O68" s="30" t="s">
        <v>50</v>
      </c>
    </row>
    <row r="69" spans="3:15" ht="19.5" customHeight="1" x14ac:dyDescent="0.25">
      <c r="C69" s="99">
        <v>2</v>
      </c>
      <c r="D69" s="21">
        <f>+Calcs!AY257+ROUNDUP(D15*0.2,0)</f>
        <v>0</v>
      </c>
      <c r="E69" s="123">
        <f>+Calcs!AZ257+ROUNDUP(E15*0.2,0)</f>
        <v>0</v>
      </c>
      <c r="F69" s="21">
        <f>+Calcs!BA257+ROUNDUP(F15*0.2,0)</f>
        <v>0</v>
      </c>
      <c r="G69" s="123">
        <f>+Calcs!BB257+ROUNDUP(G15*0.2,0)</f>
        <v>0</v>
      </c>
      <c r="H69" s="21">
        <f>+Calcs!BC257+ROUNDUP(H15*0.2,0)</f>
        <v>0</v>
      </c>
      <c r="I69" s="123">
        <f>+Calcs!BD257+ROUNDUP(I15*0.2,0)</f>
        <v>0</v>
      </c>
      <c r="J69" s="21">
        <f>+Calcs!BE257+ROUNDUP(J15*0.2,0)</f>
        <v>0</v>
      </c>
      <c r="K69" s="123">
        <f>+Calcs!BF257+ROUNDUP(K15*0.2,0)</f>
        <v>0</v>
      </c>
      <c r="L69" s="21">
        <f>+Calcs!BG257+ROUNDUP(L15*0.2,0)</f>
        <v>0</v>
      </c>
      <c r="M69" s="123">
        <f>+Calcs!BH257+ROUNDUP(M15*0.2,0)</f>
        <v>0</v>
      </c>
      <c r="N69" s="15">
        <v>1</v>
      </c>
      <c r="O69" s="133">
        <f>LARGE($D$68:$M$87,N69)</f>
        <v>0</v>
      </c>
    </row>
    <row r="70" spans="3:15" ht="19.5" customHeight="1" x14ac:dyDescent="0.25">
      <c r="C70" s="99">
        <v>3</v>
      </c>
      <c r="D70" s="21">
        <f>+Calcs!AY258+ROUNDUP(D16*0.2,0)</f>
        <v>0</v>
      </c>
      <c r="E70" s="123">
        <f>+Calcs!AZ258+ROUNDUP(E16*0.2,0)</f>
        <v>0</v>
      </c>
      <c r="F70" s="21">
        <f>+Calcs!BA258+ROUNDUP(F16*0.2,0)</f>
        <v>0</v>
      </c>
      <c r="G70" s="123">
        <f>+Calcs!BB258+ROUNDUP(G16*0.2,0)</f>
        <v>0</v>
      </c>
      <c r="H70" s="21">
        <f>+Calcs!BC258+ROUNDUP(H16*0.2,0)</f>
        <v>0</v>
      </c>
      <c r="I70" s="123">
        <f>+Calcs!BD258+ROUNDUP(I16*0.2,0)</f>
        <v>0</v>
      </c>
      <c r="J70" s="21">
        <f>+Calcs!BE258+ROUNDUP(J16*0.2,0)</f>
        <v>0</v>
      </c>
      <c r="K70" s="123">
        <f>+Calcs!BF258+ROUNDUP(K16*0.2,0)</f>
        <v>0</v>
      </c>
      <c r="L70" s="21">
        <f>+Calcs!BG258+ROUNDUP(L16*0.2,0)</f>
        <v>0</v>
      </c>
      <c r="M70" s="123">
        <f>+Calcs!BH258+ROUNDUP(M16*0.2,0)</f>
        <v>0</v>
      </c>
      <c r="N70" s="15">
        <v>2</v>
      </c>
      <c r="O70" s="133">
        <f t="shared" ref="O70:O78" si="36">LARGE($D$68:$M$87,N70)</f>
        <v>0</v>
      </c>
    </row>
    <row r="71" spans="3:15" ht="19.5" customHeight="1" x14ac:dyDescent="0.25">
      <c r="C71" s="99">
        <v>4</v>
      </c>
      <c r="D71" s="21">
        <f>+Calcs!AY259+ROUNDUP(D17*0.2,0)</f>
        <v>0</v>
      </c>
      <c r="E71" s="123">
        <f>+Calcs!AZ259+ROUNDUP(E17*0.2,0)</f>
        <v>0</v>
      </c>
      <c r="F71" s="21">
        <f>+Calcs!BA259+ROUNDUP(F17*0.2,0)</f>
        <v>0</v>
      </c>
      <c r="G71" s="123">
        <f>+Calcs!BB259+ROUNDUP(G17*0.2,0)</f>
        <v>0</v>
      </c>
      <c r="H71" s="21">
        <f>+Calcs!BC259+ROUNDUP(H17*0.2,0)</f>
        <v>0</v>
      </c>
      <c r="I71" s="123">
        <f>+Calcs!BD259+ROUNDUP(I17*0.2,0)</f>
        <v>0</v>
      </c>
      <c r="J71" s="21">
        <f>+Calcs!BE259+ROUNDUP(J17*0.2,0)</f>
        <v>0</v>
      </c>
      <c r="K71" s="123">
        <f>+Calcs!BF259+ROUNDUP(K17*0.2,0)</f>
        <v>0</v>
      </c>
      <c r="L71" s="21">
        <f>+Calcs!BG259+ROUNDUP(L17*0.2,0)</f>
        <v>0</v>
      </c>
      <c r="M71" s="123">
        <f>+Calcs!BH259+ROUNDUP(M17*0.2,0)</f>
        <v>0</v>
      </c>
      <c r="N71" s="15">
        <v>3</v>
      </c>
      <c r="O71" s="133">
        <f t="shared" si="36"/>
        <v>0</v>
      </c>
    </row>
    <row r="72" spans="3:15" ht="19.5" customHeight="1" x14ac:dyDescent="0.25">
      <c r="C72" s="99">
        <v>5</v>
      </c>
      <c r="D72" s="21">
        <f>+Calcs!AY260+ROUNDUP(D18*0.2,0)</f>
        <v>0</v>
      </c>
      <c r="E72" s="123">
        <f>+Calcs!AZ260+ROUNDUP(E18*0.2,0)</f>
        <v>0</v>
      </c>
      <c r="F72" s="21">
        <f>+Calcs!BA260+ROUNDUP(F18*0.2,0)</f>
        <v>0</v>
      </c>
      <c r="G72" s="123">
        <f>+Calcs!BB260+ROUNDUP(G18*0.2,0)</f>
        <v>0</v>
      </c>
      <c r="H72" s="21">
        <f>+Calcs!BC260+ROUNDUP(H18*0.2,0)</f>
        <v>0</v>
      </c>
      <c r="I72" s="123">
        <f>+Calcs!BD260+ROUNDUP(I18*0.2,0)</f>
        <v>0</v>
      </c>
      <c r="J72" s="21">
        <f>+Calcs!BE260+ROUNDUP(J18*0.2,0)</f>
        <v>0</v>
      </c>
      <c r="K72" s="123">
        <f>+Calcs!BF260+ROUNDUP(K18*0.2,0)</f>
        <v>0</v>
      </c>
      <c r="L72" s="21">
        <f>+Calcs!BG260+ROUNDUP(L18*0.2,0)</f>
        <v>0</v>
      </c>
      <c r="M72" s="123">
        <f>+Calcs!BH260+ROUNDUP(M18*0.2,0)</f>
        <v>0</v>
      </c>
      <c r="N72" s="15">
        <v>4</v>
      </c>
      <c r="O72" s="133">
        <f t="shared" si="36"/>
        <v>0</v>
      </c>
    </row>
    <row r="73" spans="3:15" ht="19.5" customHeight="1" x14ac:dyDescent="0.25">
      <c r="C73" s="99">
        <v>6</v>
      </c>
      <c r="D73" s="21">
        <f>+Calcs!AY261+ROUNDUP(D19*0.2,0)</f>
        <v>0</v>
      </c>
      <c r="E73" s="123">
        <f>+Calcs!AZ261+ROUNDUP(E19*0.2,0)</f>
        <v>0</v>
      </c>
      <c r="F73" s="21">
        <f>+Calcs!BA261+ROUNDUP(F19*0.2,0)</f>
        <v>0</v>
      </c>
      <c r="G73" s="123">
        <f>+Calcs!BB261+ROUNDUP(G19*0.2,0)</f>
        <v>0</v>
      </c>
      <c r="H73" s="21">
        <f>+Calcs!BC261+ROUNDUP(H19*0.2,0)</f>
        <v>0</v>
      </c>
      <c r="I73" s="123">
        <f>+Calcs!BD261+ROUNDUP(I19*0.2,0)</f>
        <v>0</v>
      </c>
      <c r="J73" s="21">
        <f>+Calcs!BE261+ROUNDUP(J19*0.2,0)</f>
        <v>0</v>
      </c>
      <c r="K73" s="123">
        <f>+Calcs!BF261+ROUNDUP(K19*0.2,0)</f>
        <v>0</v>
      </c>
      <c r="L73" s="21">
        <f>+Calcs!BG261+ROUNDUP(L19*0.2,0)</f>
        <v>0</v>
      </c>
      <c r="M73" s="123">
        <f>+Calcs!BH261+ROUNDUP(M19*0.2,0)</f>
        <v>0</v>
      </c>
      <c r="N73" s="15">
        <v>5</v>
      </c>
      <c r="O73" s="133">
        <f t="shared" si="36"/>
        <v>0</v>
      </c>
    </row>
    <row r="74" spans="3:15" ht="19.5" customHeight="1" x14ac:dyDescent="0.25">
      <c r="C74" s="99">
        <v>7</v>
      </c>
      <c r="D74" s="21">
        <f>+Calcs!AY262+ROUNDUP(D20*0.2,0)</f>
        <v>0</v>
      </c>
      <c r="E74" s="123">
        <f>+Calcs!AZ262+ROUNDUP(E20*0.2,0)</f>
        <v>0</v>
      </c>
      <c r="F74" s="21">
        <f>+Calcs!BA262+ROUNDUP(F20*0.2,0)</f>
        <v>0</v>
      </c>
      <c r="G74" s="123">
        <f>+Calcs!BB262+ROUNDUP(G20*0.2,0)</f>
        <v>0</v>
      </c>
      <c r="H74" s="21">
        <f>+Calcs!BC262+ROUNDUP(H20*0.2,0)</f>
        <v>0</v>
      </c>
      <c r="I74" s="123">
        <f>+Calcs!BD262+ROUNDUP(I20*0.2,0)</f>
        <v>0</v>
      </c>
      <c r="J74" s="21">
        <f>+Calcs!BE262+ROUNDUP(J20*0.2,0)</f>
        <v>0</v>
      </c>
      <c r="K74" s="123">
        <f>+Calcs!BF262+ROUNDUP(K20*0.2,0)</f>
        <v>0</v>
      </c>
      <c r="L74" s="21">
        <f>+Calcs!BG262+ROUNDUP(L20*0.2,0)</f>
        <v>0</v>
      </c>
      <c r="M74" s="123">
        <f>+Calcs!BH262+ROUNDUP(M20*0.2,0)</f>
        <v>0</v>
      </c>
      <c r="N74" s="15">
        <v>6</v>
      </c>
      <c r="O74" s="133">
        <f t="shared" si="36"/>
        <v>0</v>
      </c>
    </row>
    <row r="75" spans="3:15" ht="19.5" customHeight="1" x14ac:dyDescent="0.25">
      <c r="C75" s="99">
        <v>8</v>
      </c>
      <c r="D75" s="21">
        <f>+Calcs!AY263+ROUNDUP(D21*0.2,0)</f>
        <v>0</v>
      </c>
      <c r="E75" s="123">
        <f>+Calcs!AZ263+ROUNDUP(E21*0.2,0)</f>
        <v>0</v>
      </c>
      <c r="F75" s="21">
        <f>+Calcs!BA263+ROUNDUP(F21*0.2,0)</f>
        <v>0</v>
      </c>
      <c r="G75" s="123">
        <f>+Calcs!BB263+ROUNDUP(G21*0.2,0)</f>
        <v>0</v>
      </c>
      <c r="H75" s="21">
        <f>+Calcs!BC263+ROUNDUP(H21*0.2,0)</f>
        <v>0</v>
      </c>
      <c r="I75" s="123">
        <f>+Calcs!BD263+ROUNDUP(I21*0.2,0)</f>
        <v>0</v>
      </c>
      <c r="J75" s="21">
        <f>+Calcs!BE263+ROUNDUP(J21*0.2,0)</f>
        <v>0</v>
      </c>
      <c r="K75" s="123">
        <f>+Calcs!BF263+ROUNDUP(K21*0.2,0)</f>
        <v>0</v>
      </c>
      <c r="L75" s="21">
        <f>+Calcs!BG263+ROUNDUP(L21*0.2,0)</f>
        <v>0</v>
      </c>
      <c r="M75" s="123">
        <f>+Calcs!BH263+ROUNDUP(M21*0.2,0)</f>
        <v>0</v>
      </c>
      <c r="N75" s="15">
        <v>7</v>
      </c>
      <c r="O75" s="133">
        <f t="shared" si="36"/>
        <v>0</v>
      </c>
    </row>
    <row r="76" spans="3:15" ht="19.5" customHeight="1" x14ac:dyDescent="0.25">
      <c r="C76" s="99">
        <v>9</v>
      </c>
      <c r="D76" s="21">
        <f>+Calcs!AY264+ROUNDUP(D22*0.2,0)</f>
        <v>0</v>
      </c>
      <c r="E76" s="123">
        <f>+Calcs!AZ264+ROUNDUP(E22*0.2,0)</f>
        <v>0</v>
      </c>
      <c r="F76" s="21">
        <f>+Calcs!BA264+ROUNDUP(F22*0.2,0)</f>
        <v>0</v>
      </c>
      <c r="G76" s="123">
        <f>+Calcs!BB264+ROUNDUP(G22*0.2,0)</f>
        <v>0</v>
      </c>
      <c r="H76" s="21">
        <f>+Calcs!BC264+ROUNDUP(H22*0.2,0)</f>
        <v>0</v>
      </c>
      <c r="I76" s="123">
        <f>+Calcs!BD264+ROUNDUP(I22*0.2,0)</f>
        <v>0</v>
      </c>
      <c r="J76" s="21">
        <f>+Calcs!BE264+ROUNDUP(J22*0.2,0)</f>
        <v>0</v>
      </c>
      <c r="K76" s="123">
        <f>+Calcs!BF264+ROUNDUP(K22*0.2,0)</f>
        <v>0</v>
      </c>
      <c r="L76" s="21">
        <f>+Calcs!BG264+ROUNDUP(L22*0.2,0)</f>
        <v>0</v>
      </c>
      <c r="M76" s="123">
        <f>+Calcs!BH264+ROUNDUP(M22*0.2,0)</f>
        <v>0</v>
      </c>
      <c r="N76" s="15">
        <v>8</v>
      </c>
      <c r="O76" s="133">
        <f t="shared" si="36"/>
        <v>0</v>
      </c>
    </row>
    <row r="77" spans="3:15" ht="19.5" customHeight="1" x14ac:dyDescent="0.25">
      <c r="C77" s="99">
        <v>10</v>
      </c>
      <c r="D77" s="21">
        <f>+Calcs!AY265+ROUNDUP(D23*0.2,0)</f>
        <v>0</v>
      </c>
      <c r="E77" s="123">
        <f>+Calcs!AZ265+ROUNDUP(E23*0.2,0)</f>
        <v>0</v>
      </c>
      <c r="F77" s="21">
        <f>+Calcs!BA265+ROUNDUP(F23*0.2,0)</f>
        <v>0</v>
      </c>
      <c r="G77" s="123">
        <f>+Calcs!BB265+ROUNDUP(G23*0.2,0)</f>
        <v>0</v>
      </c>
      <c r="H77" s="21">
        <f>+Calcs!BC265+ROUNDUP(H23*0.2,0)</f>
        <v>0</v>
      </c>
      <c r="I77" s="123">
        <f>+Calcs!BD265+ROUNDUP(I23*0.2,0)</f>
        <v>0</v>
      </c>
      <c r="J77" s="21">
        <f>+Calcs!BE265+ROUNDUP(J23*0.2,0)</f>
        <v>0</v>
      </c>
      <c r="K77" s="123">
        <f>+Calcs!BF265+ROUNDUP(K23*0.2,0)</f>
        <v>0</v>
      </c>
      <c r="L77" s="21">
        <f>+Calcs!BG265+ROUNDUP(L23*0.2,0)</f>
        <v>0</v>
      </c>
      <c r="M77" s="123">
        <f>+Calcs!BH265+ROUNDUP(M23*0.2,0)</f>
        <v>0</v>
      </c>
      <c r="N77" s="15">
        <v>9</v>
      </c>
      <c r="O77" s="133">
        <f t="shared" si="36"/>
        <v>0</v>
      </c>
    </row>
    <row r="78" spans="3:15" ht="19.5" customHeight="1" thickBot="1" x14ac:dyDescent="0.3">
      <c r="C78" s="99">
        <v>11</v>
      </c>
      <c r="D78" s="21">
        <f>+Calcs!AY266+ROUNDUP(D24*0.2,0)</f>
        <v>0</v>
      </c>
      <c r="E78" s="123">
        <f>+Calcs!AZ266+ROUNDUP(E24*0.2,0)</f>
        <v>0</v>
      </c>
      <c r="F78" s="21">
        <f>+Calcs!BA266+ROUNDUP(F24*0.2,0)</f>
        <v>0</v>
      </c>
      <c r="G78" s="123">
        <f>+Calcs!BB266+ROUNDUP(G24*0.2,0)</f>
        <v>0</v>
      </c>
      <c r="H78" s="21">
        <f>+Calcs!BC266+ROUNDUP(H24*0.2,0)</f>
        <v>0</v>
      </c>
      <c r="I78" s="123">
        <f>+Calcs!BD266+ROUNDUP(I24*0.2,0)</f>
        <v>0</v>
      </c>
      <c r="J78" s="21">
        <f>+Calcs!BE266+ROUNDUP(J24*0.2,0)</f>
        <v>0</v>
      </c>
      <c r="K78" s="123">
        <f>+Calcs!BF266+ROUNDUP(K24*0.2,0)</f>
        <v>0</v>
      </c>
      <c r="L78" s="21">
        <f>+Calcs!BG266+ROUNDUP(L24*0.2,0)</f>
        <v>0</v>
      </c>
      <c r="M78" s="123">
        <f>+Calcs!BH266+ROUNDUP(M24*0.2,0)</f>
        <v>0</v>
      </c>
      <c r="N78" s="18">
        <v>10</v>
      </c>
      <c r="O78" s="45">
        <f t="shared" si="36"/>
        <v>0</v>
      </c>
    </row>
    <row r="79" spans="3:15" ht="19.5" customHeight="1" thickBot="1" x14ac:dyDescent="0.3">
      <c r="C79" s="99">
        <v>12</v>
      </c>
      <c r="D79" s="21">
        <f>+Calcs!AY267+ROUNDUP(D25*0.2,0)</f>
        <v>0</v>
      </c>
      <c r="E79" s="123">
        <f>+Calcs!AZ267+ROUNDUP(E25*0.2,0)</f>
        <v>0</v>
      </c>
      <c r="F79" s="21">
        <f>+Calcs!BA267+ROUNDUP(F25*0.2,0)</f>
        <v>0</v>
      </c>
      <c r="G79" s="123">
        <f>+Calcs!BB267+ROUNDUP(G25*0.2,0)</f>
        <v>0</v>
      </c>
      <c r="H79" s="21">
        <f>+Calcs!BC267+ROUNDUP(H25*0.2,0)</f>
        <v>0</v>
      </c>
      <c r="I79" s="123">
        <f>+Calcs!BD267+ROUNDUP(I25*0.2,0)</f>
        <v>0</v>
      </c>
      <c r="J79" s="21">
        <f>+Calcs!BE267+ROUNDUP(J25*0.2,0)</f>
        <v>0</v>
      </c>
      <c r="K79" s="123">
        <f>+Calcs!BF267+ROUNDUP(K25*0.2,0)</f>
        <v>0</v>
      </c>
      <c r="L79" s="21">
        <f>+Calcs!BG267+ROUNDUP(L25*0.2,0)</f>
        <v>0</v>
      </c>
      <c r="M79" s="123">
        <f>+Calcs!BH267+ROUNDUP(M25*0.2,0)</f>
        <v>0</v>
      </c>
      <c r="N79" s="43" t="s">
        <v>69</v>
      </c>
      <c r="O79" s="134">
        <f>SUM(O69:O78)</f>
        <v>0</v>
      </c>
    </row>
    <row r="80" spans="3:15" ht="19.5" customHeight="1" thickBot="1" x14ac:dyDescent="0.3">
      <c r="C80" s="99">
        <v>13</v>
      </c>
      <c r="D80" s="21">
        <f>+Calcs!AY268+ROUNDUP(D26*0.2,0)</f>
        <v>0</v>
      </c>
      <c r="E80" s="123">
        <f>+Calcs!AZ268+ROUNDUP(E26*0.2,0)</f>
        <v>0</v>
      </c>
      <c r="F80" s="21">
        <f>+Calcs!BA268+ROUNDUP(F26*0.2,0)</f>
        <v>0</v>
      </c>
      <c r="G80" s="123">
        <f>+Calcs!BB268+ROUNDUP(G26*0.2,0)</f>
        <v>0</v>
      </c>
      <c r="H80" s="21">
        <f>+Calcs!BC268+ROUNDUP(H26*0.2,0)</f>
        <v>0</v>
      </c>
      <c r="I80" s="123">
        <f>+Calcs!BD268+ROUNDUP(I26*0.2,0)</f>
        <v>0</v>
      </c>
      <c r="J80" s="21">
        <f>+Calcs!BE268+ROUNDUP(J26*0.2,0)</f>
        <v>0</v>
      </c>
      <c r="K80" s="123">
        <f>+Calcs!BF268+ROUNDUP(K26*0.2,0)</f>
        <v>0</v>
      </c>
      <c r="L80" s="21">
        <f>+Calcs!BG268+ROUNDUP(L26*0.2,0)</f>
        <v>0</v>
      </c>
      <c r="M80" s="123">
        <f>+Calcs!BH268+ROUNDUP(M26*0.2,0)</f>
        <v>0</v>
      </c>
      <c r="N80" s="30" t="s">
        <v>70</v>
      </c>
      <c r="O80" s="135" t="e">
        <f>+O79/N58</f>
        <v>#DIV/0!</v>
      </c>
    </row>
    <row r="81" spans="3:15" ht="19.5" customHeight="1" x14ac:dyDescent="0.25">
      <c r="C81" s="99">
        <v>14</v>
      </c>
      <c r="D81" s="21">
        <f>+Calcs!AY269+ROUNDUP(D27*0.2,0)</f>
        <v>0</v>
      </c>
      <c r="E81" s="123">
        <f>+Calcs!AZ269+ROUNDUP(E27*0.2,0)</f>
        <v>0</v>
      </c>
      <c r="F81" s="21">
        <f>+Calcs!BA269+ROUNDUP(F27*0.2,0)</f>
        <v>0</v>
      </c>
      <c r="G81" s="123">
        <f>+Calcs!BB269+ROUNDUP(G27*0.2,0)</f>
        <v>0</v>
      </c>
      <c r="H81" s="21">
        <f>+Calcs!BC269+ROUNDUP(H27*0.2,0)</f>
        <v>0</v>
      </c>
      <c r="I81" s="123">
        <f>+Calcs!BD269+ROUNDUP(I27*0.2,0)</f>
        <v>0</v>
      </c>
      <c r="J81" s="21">
        <f>+Calcs!BE269+ROUNDUP(J27*0.2,0)</f>
        <v>0</v>
      </c>
      <c r="K81" s="123">
        <f>+Calcs!BF269+ROUNDUP(K27*0.2,0)</f>
        <v>0</v>
      </c>
      <c r="L81" s="21">
        <f>+Calcs!BG269+ROUNDUP(L27*0.2,0)</f>
        <v>0</v>
      </c>
      <c r="M81" s="123">
        <f>+Calcs!BH269+ROUNDUP(M27*0.2,0)</f>
        <v>0</v>
      </c>
      <c r="N81" s="39"/>
      <c r="O81" s="34"/>
    </row>
    <row r="82" spans="3:15" ht="19.5" customHeight="1" x14ac:dyDescent="0.25">
      <c r="C82" s="99">
        <v>15</v>
      </c>
      <c r="D82" s="21">
        <f>+Calcs!AY270+ROUNDUP(D28*0.2,0)</f>
        <v>0</v>
      </c>
      <c r="E82" s="123">
        <f>+Calcs!AZ270+ROUNDUP(E28*0.2,0)</f>
        <v>0</v>
      </c>
      <c r="F82" s="21">
        <f>+Calcs!BA270+ROUNDUP(F28*0.2,0)</f>
        <v>0</v>
      </c>
      <c r="G82" s="123">
        <f>+Calcs!BB270+ROUNDUP(G28*0.2,0)</f>
        <v>0</v>
      </c>
      <c r="H82" s="21">
        <f>+Calcs!BC270+ROUNDUP(H28*0.2,0)</f>
        <v>0</v>
      </c>
      <c r="I82" s="123">
        <f>+Calcs!BD270+ROUNDUP(I28*0.2,0)</f>
        <v>0</v>
      </c>
      <c r="J82" s="21">
        <f>+Calcs!BE270+ROUNDUP(J28*0.2,0)</f>
        <v>0</v>
      </c>
      <c r="K82" s="123">
        <f>+Calcs!BF270+ROUNDUP(K28*0.2,0)</f>
        <v>0</v>
      </c>
      <c r="L82" s="21">
        <f>+Calcs!BG270+ROUNDUP(L28*0.2,0)</f>
        <v>0</v>
      </c>
      <c r="M82" s="123">
        <f>+Calcs!BH270+ROUNDUP(M28*0.2,0)</f>
        <v>0</v>
      </c>
      <c r="N82" s="340" t="s">
        <v>71</v>
      </c>
      <c r="O82" s="341"/>
    </row>
    <row r="83" spans="3:15" ht="19.5" customHeight="1" x14ac:dyDescent="0.25">
      <c r="C83" s="99">
        <v>16</v>
      </c>
      <c r="D83" s="21">
        <f>+Calcs!AY271+ROUNDUP(D29*0.2,0)</f>
        <v>0</v>
      </c>
      <c r="E83" s="123">
        <f>+Calcs!AZ271+ROUNDUP(E29*0.2,0)</f>
        <v>0</v>
      </c>
      <c r="F83" s="21">
        <f>+Calcs!BA271+ROUNDUP(F29*0.2,0)</f>
        <v>0</v>
      </c>
      <c r="G83" s="123">
        <f>+Calcs!BB271+ROUNDUP(G29*0.2,0)</f>
        <v>0</v>
      </c>
      <c r="H83" s="21">
        <f>+Calcs!BC271+ROUNDUP(H29*0.2,0)</f>
        <v>0</v>
      </c>
      <c r="I83" s="123">
        <f>+Calcs!BD271+ROUNDUP(I29*0.2,0)</f>
        <v>0</v>
      </c>
      <c r="J83" s="21">
        <f>+Calcs!BE271+ROUNDUP(J29*0.2,0)</f>
        <v>0</v>
      </c>
      <c r="K83" s="123">
        <f>+Calcs!BF271+ROUNDUP(K29*0.2,0)</f>
        <v>0</v>
      </c>
      <c r="L83" s="21">
        <f>+Calcs!BG271+ROUNDUP(L29*0.2,0)</f>
        <v>0</v>
      </c>
      <c r="M83" s="123">
        <f>+Calcs!BH271+ROUNDUP(M29*0.2,0)</f>
        <v>0</v>
      </c>
      <c r="N83" s="340" t="s">
        <v>72</v>
      </c>
      <c r="O83" s="341"/>
    </row>
    <row r="84" spans="3:15" ht="19.5" customHeight="1" x14ac:dyDescent="0.25">
      <c r="C84" s="99">
        <v>17</v>
      </c>
      <c r="D84" s="21">
        <f>+Calcs!AY272+ROUNDUP(D30*0.2,0)</f>
        <v>0</v>
      </c>
      <c r="E84" s="123">
        <f>+Calcs!AZ272+ROUNDUP(E30*0.2,0)</f>
        <v>0</v>
      </c>
      <c r="F84" s="21">
        <f>+Calcs!BA272+ROUNDUP(F30*0.2,0)</f>
        <v>0</v>
      </c>
      <c r="G84" s="123">
        <f>+Calcs!BB272+ROUNDUP(G30*0.2,0)</f>
        <v>0</v>
      </c>
      <c r="H84" s="21">
        <f>+Calcs!BC272+ROUNDUP(H30*0.2,0)</f>
        <v>0</v>
      </c>
      <c r="I84" s="123">
        <f>+Calcs!BD272+ROUNDUP(I30*0.2,0)</f>
        <v>0</v>
      </c>
      <c r="J84" s="21">
        <f>+Calcs!BE272+ROUNDUP(J30*0.2,0)</f>
        <v>0</v>
      </c>
      <c r="K84" s="123">
        <f>+Calcs!BF272+ROUNDUP(K30*0.2,0)</f>
        <v>0</v>
      </c>
      <c r="L84" s="21">
        <f>+Calcs!BG272+ROUNDUP(L30*0.2,0)</f>
        <v>0</v>
      </c>
      <c r="M84" s="123">
        <f>+Calcs!BH272+ROUNDUP(M30*0.2,0)</f>
        <v>0</v>
      </c>
      <c r="N84" s="40"/>
      <c r="O84" s="35"/>
    </row>
    <row r="85" spans="3:15" ht="19.5" customHeight="1" x14ac:dyDescent="0.25">
      <c r="C85" s="99">
        <v>18</v>
      </c>
      <c r="D85" s="21">
        <f>+Calcs!AY273+ROUNDUP(D31*0.2,0)</f>
        <v>0</v>
      </c>
      <c r="E85" s="123">
        <f>+Calcs!AZ273+ROUNDUP(E31*0.2,0)</f>
        <v>0</v>
      </c>
      <c r="F85" s="21">
        <f>+Calcs!BA273+ROUNDUP(F31*0.2,0)</f>
        <v>0</v>
      </c>
      <c r="G85" s="123">
        <f>+Calcs!BB273+ROUNDUP(G31*0.2,0)</f>
        <v>0</v>
      </c>
      <c r="H85" s="21">
        <f>+Calcs!BC273+ROUNDUP(H31*0.2,0)</f>
        <v>0</v>
      </c>
      <c r="I85" s="123">
        <f>+Calcs!BD273+ROUNDUP(I31*0.2,0)</f>
        <v>0</v>
      </c>
      <c r="J85" s="21">
        <f>+Calcs!BE273+ROUNDUP(J31*0.2,0)</f>
        <v>0</v>
      </c>
      <c r="K85" s="123">
        <f>+Calcs!BF273+ROUNDUP(K31*0.2,0)</f>
        <v>0</v>
      </c>
      <c r="L85" s="21">
        <f>+Calcs!BG273+ROUNDUP(L31*0.2,0)</f>
        <v>0</v>
      </c>
      <c r="M85" s="123">
        <f>+Calcs!BH273+ROUNDUP(M31*0.2,0)</f>
        <v>0</v>
      </c>
      <c r="N85" s="40"/>
      <c r="O85" s="35"/>
    </row>
    <row r="86" spans="3:15" ht="19.5" customHeight="1" x14ac:dyDescent="0.25">
      <c r="C86" s="99">
        <v>19</v>
      </c>
      <c r="D86" s="21">
        <f>+Calcs!AY274+ROUNDUP(D32*0.2,0)</f>
        <v>0</v>
      </c>
      <c r="E86" s="123">
        <f>+Calcs!AZ274+ROUNDUP(E32*0.2,0)</f>
        <v>0</v>
      </c>
      <c r="F86" s="21">
        <f>+Calcs!BA274+ROUNDUP(F32*0.2,0)</f>
        <v>0</v>
      </c>
      <c r="G86" s="123">
        <f>+Calcs!BB274+ROUNDUP(G32*0.2,0)</f>
        <v>0</v>
      </c>
      <c r="H86" s="21">
        <f>+Calcs!BC274+ROUNDUP(H32*0.2,0)</f>
        <v>0</v>
      </c>
      <c r="I86" s="123">
        <f>+Calcs!BD274+ROUNDUP(I32*0.2,0)</f>
        <v>0</v>
      </c>
      <c r="J86" s="21">
        <f>+Calcs!BE274+ROUNDUP(J32*0.2,0)</f>
        <v>0</v>
      </c>
      <c r="K86" s="123">
        <f>+Calcs!BF274+ROUNDUP(K32*0.2,0)</f>
        <v>0</v>
      </c>
      <c r="L86" s="21">
        <f>+Calcs!BG274+ROUNDUP(L32*0.2,0)</f>
        <v>0</v>
      </c>
      <c r="M86" s="123">
        <f>+Calcs!BH274+ROUNDUP(M32*0.2,0)</f>
        <v>0</v>
      </c>
      <c r="N86" s="40"/>
      <c r="O86" s="35"/>
    </row>
    <row r="87" spans="3:15" ht="19.5" customHeight="1" thickBot="1" x14ac:dyDescent="0.3">
      <c r="C87" s="115">
        <v>20</v>
      </c>
      <c r="D87" s="116">
        <f>+Calcs!AY275+ROUNDUP(D33*0.2,0)</f>
        <v>0</v>
      </c>
      <c r="E87" s="124">
        <f>+Calcs!AZ275+ROUNDUP(E33*0.2,0)</f>
        <v>0</v>
      </c>
      <c r="F87" s="116">
        <f>+Calcs!BA275+ROUNDUP(F33*0.2,0)</f>
        <v>0</v>
      </c>
      <c r="G87" s="124">
        <f>+Calcs!BB275+ROUNDUP(G33*0.2,0)</f>
        <v>0</v>
      </c>
      <c r="H87" s="116">
        <f>+Calcs!BC275+ROUNDUP(H33*0.2,0)</f>
        <v>0</v>
      </c>
      <c r="I87" s="124">
        <f>+Calcs!BD275+ROUNDUP(I33*0.2,0)</f>
        <v>0</v>
      </c>
      <c r="J87" s="116">
        <f>+Calcs!BE275+ROUNDUP(J33*0.2,0)</f>
        <v>0</v>
      </c>
      <c r="K87" s="124">
        <f>+Calcs!BF275+ROUNDUP(K33*0.2,0)</f>
        <v>0</v>
      </c>
      <c r="L87" s="116">
        <f>+Calcs!BG275+ROUNDUP(L33*0.2,0)</f>
        <v>0</v>
      </c>
      <c r="M87" s="124">
        <f>+Calcs!BH275+ROUNDUP(M33*0.2,0)</f>
        <v>0</v>
      </c>
      <c r="N87" s="40"/>
      <c r="O87" s="35"/>
    </row>
    <row r="88" spans="3:15" ht="19.5" customHeight="1" thickBot="1" x14ac:dyDescent="0.3">
      <c r="C88" s="30" t="s">
        <v>54</v>
      </c>
      <c r="D88" s="46">
        <f>SUM(D68:D87)</f>
        <v>0</v>
      </c>
      <c r="E88" s="125">
        <f t="shared" ref="E88" si="37">SUM(E68:E87)</f>
        <v>0</v>
      </c>
      <c r="F88" s="46">
        <f t="shared" ref="F88" si="38">SUM(F68:F87)</f>
        <v>0</v>
      </c>
      <c r="G88" s="125">
        <f t="shared" ref="G88" si="39">SUM(G68:G87)</f>
        <v>0</v>
      </c>
      <c r="H88" s="46">
        <f t="shared" ref="H88" si="40">SUM(H68:H87)</f>
        <v>0</v>
      </c>
      <c r="I88" s="125">
        <f t="shared" ref="I88" si="41">SUM(I68:I87)</f>
        <v>0</v>
      </c>
      <c r="J88" s="46">
        <f t="shared" ref="J88" si="42">SUM(J68:J87)</f>
        <v>0</v>
      </c>
      <c r="K88" s="125">
        <f t="shared" ref="K88" si="43">SUM(K68:K87)</f>
        <v>0</v>
      </c>
      <c r="L88" s="46">
        <f t="shared" ref="L88" si="44">SUM(L68:L87)</f>
        <v>0</v>
      </c>
      <c r="M88" s="125">
        <f t="shared" ref="M88" si="45">SUM(M68:M87)</f>
        <v>0</v>
      </c>
      <c r="N88" s="41"/>
      <c r="O88" s="36"/>
    </row>
    <row r="89" spans="3:15" ht="19.5" customHeight="1" thickBot="1" x14ac:dyDescent="0.3">
      <c r="C89" s="132" t="s">
        <v>82</v>
      </c>
      <c r="D89" s="163">
        <f>COUNTIF(D68:D87,"&gt;0")</f>
        <v>0</v>
      </c>
      <c r="E89" s="164">
        <f t="shared" ref="E89:M89" si="46">COUNTIF(E68:E87,"&gt;0")</f>
        <v>0</v>
      </c>
      <c r="F89" s="164">
        <f t="shared" si="46"/>
        <v>0</v>
      </c>
      <c r="G89" s="164">
        <f t="shared" si="46"/>
        <v>0</v>
      </c>
      <c r="H89" s="164">
        <f t="shared" si="46"/>
        <v>0</v>
      </c>
      <c r="I89" s="164">
        <f t="shared" si="46"/>
        <v>0</v>
      </c>
      <c r="J89" s="164">
        <f t="shared" si="46"/>
        <v>0</v>
      </c>
      <c r="K89" s="164">
        <f t="shared" si="46"/>
        <v>0</v>
      </c>
      <c r="L89" s="164">
        <f t="shared" si="46"/>
        <v>0</v>
      </c>
      <c r="M89" s="165">
        <f t="shared" si="46"/>
        <v>0</v>
      </c>
    </row>
    <row r="90" spans="3:15" ht="25.5" customHeight="1" thickBot="1" x14ac:dyDescent="0.3">
      <c r="C90" s="136" t="s">
        <v>59</v>
      </c>
      <c r="D90" s="137">
        <f>+C57</f>
        <v>2</v>
      </c>
    </row>
    <row r="107" spans="1:31" s="139" customFormat="1" x14ac:dyDescent="0.25">
      <c r="C107" s="138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</row>
    <row r="108" spans="1:31" s="139" customFormat="1" x14ac:dyDescent="0.25">
      <c r="C108" s="138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</row>
    <row r="109" spans="1:31" ht="15.75" thickBot="1" x14ac:dyDescent="0.3"/>
    <row r="110" spans="1:31" ht="18.75" x14ac:dyDescent="0.3">
      <c r="C110" s="222" t="s">
        <v>59</v>
      </c>
      <c r="D110" s="92" t="s">
        <v>12</v>
      </c>
      <c r="E110" s="117" t="s">
        <v>12</v>
      </c>
      <c r="F110" s="86" t="s">
        <v>12</v>
      </c>
      <c r="G110" s="117" t="s">
        <v>12</v>
      </c>
      <c r="H110" s="86" t="s">
        <v>12</v>
      </c>
      <c r="I110" s="117" t="s">
        <v>12</v>
      </c>
      <c r="J110" s="86" t="s">
        <v>12</v>
      </c>
      <c r="K110" s="117" t="s">
        <v>12</v>
      </c>
      <c r="L110" s="86" t="s">
        <v>12</v>
      </c>
      <c r="M110" s="117" t="s">
        <v>12</v>
      </c>
      <c r="N110" s="103" t="s">
        <v>53</v>
      </c>
      <c r="O110" s="104" t="s">
        <v>66</v>
      </c>
      <c r="U110" s="218">
        <f>COUNTIF(D112:M112,"&gt;0")</f>
        <v>0</v>
      </c>
    </row>
    <row r="111" spans="1:31" ht="19.5" thickBot="1" x14ac:dyDescent="0.35">
      <c r="C111" s="223">
        <v>3</v>
      </c>
      <c r="D111" s="93">
        <v>1</v>
      </c>
      <c r="E111" s="118">
        <v>2</v>
      </c>
      <c r="F111" s="87">
        <v>3</v>
      </c>
      <c r="G111" s="118">
        <v>4</v>
      </c>
      <c r="H111" s="87">
        <v>5</v>
      </c>
      <c r="I111" s="118">
        <v>6</v>
      </c>
      <c r="J111" s="87">
        <v>7</v>
      </c>
      <c r="K111" s="118">
        <v>8</v>
      </c>
      <c r="L111" s="87">
        <v>9</v>
      </c>
      <c r="M111" s="118">
        <v>10</v>
      </c>
      <c r="N111" s="105" t="s">
        <v>65</v>
      </c>
      <c r="O111" s="106" t="s">
        <v>12</v>
      </c>
    </row>
    <row r="112" spans="1:31" ht="36" customHeight="1" thickBot="1" x14ac:dyDescent="0.3">
      <c r="A112" s="342" t="str">
        <f>IF(Decisions!B82="Recheck Budget/s",+Decisions!B82,"")</f>
        <v/>
      </c>
      <c r="B112" s="343"/>
      <c r="C112" s="88" t="s">
        <v>54</v>
      </c>
      <c r="D112" s="94">
        <f t="shared" ref="D112:M112" si="47">SUM(D122:D141)</f>
        <v>0</v>
      </c>
      <c r="E112" s="119">
        <f t="shared" si="47"/>
        <v>0</v>
      </c>
      <c r="F112" s="96">
        <f t="shared" si="47"/>
        <v>0</v>
      </c>
      <c r="G112" s="119">
        <f t="shared" si="47"/>
        <v>0</v>
      </c>
      <c r="H112" s="96">
        <f t="shared" si="47"/>
        <v>0</v>
      </c>
      <c r="I112" s="119">
        <f t="shared" si="47"/>
        <v>0</v>
      </c>
      <c r="J112" s="96">
        <f t="shared" si="47"/>
        <v>0</v>
      </c>
      <c r="K112" s="119">
        <f t="shared" si="47"/>
        <v>0</v>
      </c>
      <c r="L112" s="96">
        <f t="shared" si="47"/>
        <v>0</v>
      </c>
      <c r="M112" s="119">
        <f t="shared" si="47"/>
        <v>0</v>
      </c>
      <c r="N112" s="107">
        <f>SUM(D112:M112)</f>
        <v>0</v>
      </c>
      <c r="O112" s="221" t="e">
        <f>+N112/$U$2</f>
        <v>#DIV/0!</v>
      </c>
    </row>
    <row r="113" spans="3:28" ht="36" customHeight="1" thickBot="1" x14ac:dyDescent="0.3">
      <c r="C113" s="74" t="s">
        <v>60</v>
      </c>
      <c r="D113" s="101">
        <f>IFERROR((D112/SUM($D112:$M112)),0)</f>
        <v>0</v>
      </c>
      <c r="E113" s="120">
        <f t="shared" ref="E113" si="48">IFERROR((E112/SUM($D112:$M112)),0)</f>
        <v>0</v>
      </c>
      <c r="F113" s="102">
        <f t="shared" ref="F113" si="49">IFERROR((F112/SUM($D112:$M112)),0)</f>
        <v>0</v>
      </c>
      <c r="G113" s="120">
        <f t="shared" ref="G113" si="50">IFERROR((G112/SUM($D112:$M112)),0)</f>
        <v>0</v>
      </c>
      <c r="H113" s="102">
        <f t="shared" ref="H113" si="51">IFERROR((H112/SUM($D112:$M112)),0)</f>
        <v>0</v>
      </c>
      <c r="I113" s="120">
        <f t="shared" ref="I113" si="52">IFERROR((I112/SUM($D112:$M112)),0)</f>
        <v>0</v>
      </c>
      <c r="J113" s="102">
        <f t="shared" ref="J113" si="53">IFERROR((J112/SUM($D112:$M112)),0)</f>
        <v>0</v>
      </c>
      <c r="K113" s="120">
        <f t="shared" ref="K113" si="54">IFERROR((K112/SUM($D112:$M112)),0)</f>
        <v>0</v>
      </c>
      <c r="L113" s="102">
        <f t="shared" ref="L113" si="55">IFERROR((L112/SUM($D112:$M112)),0)</f>
        <v>0</v>
      </c>
      <c r="M113" s="120">
        <f t="shared" ref="M113" si="56">IFERROR((M112/SUM($D112:$M112)),0)</f>
        <v>0</v>
      </c>
      <c r="N113" s="108">
        <f>SUM(D113:M113)</f>
        <v>0</v>
      </c>
      <c r="O113" s="109" t="e">
        <f>+N113/$U$110</f>
        <v>#DIV/0!</v>
      </c>
      <c r="S113" s="218" t="str">
        <f>IF(D112&gt;0,D116,"")</f>
        <v/>
      </c>
      <c r="T113" s="218" t="str">
        <f t="shared" ref="T113" si="57">IF(E112&gt;0,E116,"")</f>
        <v/>
      </c>
      <c r="U113" s="218" t="str">
        <f t="shared" ref="U113" si="58">IF(F112&gt;0,F116,"")</f>
        <v/>
      </c>
      <c r="V113" s="218" t="str">
        <f t="shared" ref="V113" si="59">IF(G112&gt;0,G116,"")</f>
        <v/>
      </c>
      <c r="W113" s="218" t="str">
        <f t="shared" ref="W113" si="60">IF(H112&gt;0,H116,"")</f>
        <v/>
      </c>
      <c r="X113" s="218" t="str">
        <f t="shared" ref="X113" si="61">IF(I112&gt;0,I116,"")</f>
        <v/>
      </c>
      <c r="Y113" s="218" t="str">
        <f t="shared" ref="Y113" si="62">IF(J112&gt;0,J116,"")</f>
        <v/>
      </c>
      <c r="Z113" s="218" t="str">
        <f t="shared" ref="Z113" si="63">IF(K112&gt;0,K116,"")</f>
        <v/>
      </c>
      <c r="AA113" s="218" t="str">
        <f t="shared" ref="AA113" si="64">IF(L112&gt;0,L116,"")</f>
        <v/>
      </c>
      <c r="AB113" s="218" t="str">
        <f t="shared" ref="AB113" si="65">IF(M112&gt;0,M116,"")</f>
        <v/>
      </c>
    </row>
    <row r="114" spans="3:28" ht="36" customHeight="1" thickBot="1" x14ac:dyDescent="0.3">
      <c r="C114" s="74" t="s">
        <v>61</v>
      </c>
      <c r="D114" s="95">
        <f t="shared" ref="D114:M114" si="66">MAX(D122:D141)</f>
        <v>0</v>
      </c>
      <c r="E114" s="121">
        <f t="shared" si="66"/>
        <v>0</v>
      </c>
      <c r="F114" s="97">
        <f t="shared" si="66"/>
        <v>0</v>
      </c>
      <c r="G114" s="121">
        <f t="shared" si="66"/>
        <v>0</v>
      </c>
      <c r="H114" s="97">
        <f t="shared" si="66"/>
        <v>0</v>
      </c>
      <c r="I114" s="121">
        <f t="shared" si="66"/>
        <v>0</v>
      </c>
      <c r="J114" s="97">
        <f t="shared" si="66"/>
        <v>0</v>
      </c>
      <c r="K114" s="121">
        <f t="shared" si="66"/>
        <v>0</v>
      </c>
      <c r="L114" s="97">
        <f t="shared" si="66"/>
        <v>0</v>
      </c>
      <c r="M114" s="121">
        <f t="shared" si="66"/>
        <v>0</v>
      </c>
      <c r="N114" s="107"/>
      <c r="O114" s="110"/>
    </row>
    <row r="115" spans="3:28" ht="36" customHeight="1" thickBot="1" x14ac:dyDescent="0.3">
      <c r="C115" s="89" t="s">
        <v>85</v>
      </c>
      <c r="D115" s="95">
        <f>+Calcs!BN485</f>
        <v>0</v>
      </c>
      <c r="E115" s="121">
        <f>+Calcs!BO485</f>
        <v>0</v>
      </c>
      <c r="F115" s="97">
        <f>+Calcs!BP485</f>
        <v>0</v>
      </c>
      <c r="G115" s="121">
        <f>+Calcs!BQ485</f>
        <v>0</v>
      </c>
      <c r="H115" s="97">
        <f>+Calcs!BR485</f>
        <v>0</v>
      </c>
      <c r="I115" s="121">
        <f>+Calcs!BS485</f>
        <v>0</v>
      </c>
      <c r="J115" s="97">
        <f>+Calcs!BT485</f>
        <v>0</v>
      </c>
      <c r="K115" s="121">
        <f>+Calcs!BU485</f>
        <v>0</v>
      </c>
      <c r="L115" s="97">
        <f>+Calcs!BV485</f>
        <v>0</v>
      </c>
      <c r="M115" s="121">
        <f>+Calcs!BW485</f>
        <v>0</v>
      </c>
      <c r="N115" s="107">
        <f>SUM(D115:M115)</f>
        <v>0</v>
      </c>
      <c r="O115" s="111" t="e">
        <f>+N115/$U$110</f>
        <v>#DIV/0!</v>
      </c>
      <c r="S115" s="218" t="str">
        <f t="shared" ref="S115:AB115" si="67">IF(D113&gt;0,D118,"")</f>
        <v/>
      </c>
      <c r="T115" s="218" t="str">
        <f t="shared" si="67"/>
        <v/>
      </c>
      <c r="U115" s="218" t="str">
        <f t="shared" si="67"/>
        <v/>
      </c>
      <c r="V115" s="218" t="str">
        <f t="shared" si="67"/>
        <v/>
      </c>
      <c r="W115" s="218" t="str">
        <f t="shared" si="67"/>
        <v/>
      </c>
      <c r="X115" s="218" t="str">
        <f t="shared" si="67"/>
        <v/>
      </c>
      <c r="Y115" s="218" t="str">
        <f t="shared" si="67"/>
        <v/>
      </c>
      <c r="Z115" s="218" t="str">
        <f t="shared" si="67"/>
        <v/>
      </c>
      <c r="AA115" s="218" t="str">
        <f t="shared" si="67"/>
        <v/>
      </c>
      <c r="AB115" s="218" t="str">
        <f t="shared" si="67"/>
        <v/>
      </c>
    </row>
    <row r="116" spans="3:28" ht="36" customHeight="1" thickBot="1" x14ac:dyDescent="0.3">
      <c r="C116" s="90" t="s">
        <v>55</v>
      </c>
      <c r="D116" s="95">
        <f t="shared" ref="D116:M116" si="68">+D112-D115</f>
        <v>0</v>
      </c>
      <c r="E116" s="121">
        <f t="shared" si="68"/>
        <v>0</v>
      </c>
      <c r="F116" s="97">
        <f t="shared" si="68"/>
        <v>0</v>
      </c>
      <c r="G116" s="121">
        <f t="shared" si="68"/>
        <v>0</v>
      </c>
      <c r="H116" s="97">
        <f t="shared" si="68"/>
        <v>0</v>
      </c>
      <c r="I116" s="121">
        <f t="shared" si="68"/>
        <v>0</v>
      </c>
      <c r="J116" s="97">
        <f t="shared" si="68"/>
        <v>0</v>
      </c>
      <c r="K116" s="121">
        <f t="shared" si="68"/>
        <v>0</v>
      </c>
      <c r="L116" s="97">
        <f t="shared" si="68"/>
        <v>0</v>
      </c>
      <c r="M116" s="121">
        <f t="shared" si="68"/>
        <v>0</v>
      </c>
      <c r="N116" s="107">
        <f>SUM(D116:M116)</f>
        <v>0</v>
      </c>
      <c r="O116" s="111" t="e">
        <f>+N116/$U$110</f>
        <v>#DIV/0!</v>
      </c>
    </row>
    <row r="117" spans="3:28" ht="36" customHeight="1" thickBot="1" x14ac:dyDescent="0.3">
      <c r="C117" s="74" t="s">
        <v>56</v>
      </c>
      <c r="D117" s="95" t="e">
        <f>_xlfn.RANK.EQ(D116,$S113:$AB113)</f>
        <v>#N/A</v>
      </c>
      <c r="E117" s="121" t="e">
        <f t="shared" ref="E117:M117" si="69">_xlfn.RANK.EQ(E116,$S113:$AB113)</f>
        <v>#N/A</v>
      </c>
      <c r="F117" s="97" t="e">
        <f t="shared" si="69"/>
        <v>#N/A</v>
      </c>
      <c r="G117" s="121" t="e">
        <f t="shared" si="69"/>
        <v>#N/A</v>
      </c>
      <c r="H117" s="97" t="e">
        <f t="shared" si="69"/>
        <v>#N/A</v>
      </c>
      <c r="I117" s="121" t="e">
        <f t="shared" si="69"/>
        <v>#N/A</v>
      </c>
      <c r="J117" s="97" t="e">
        <f t="shared" si="69"/>
        <v>#N/A</v>
      </c>
      <c r="K117" s="121" t="e">
        <f t="shared" si="69"/>
        <v>#N/A</v>
      </c>
      <c r="L117" s="97" t="e">
        <f t="shared" si="69"/>
        <v>#N/A</v>
      </c>
      <c r="M117" s="121" t="e">
        <f t="shared" si="69"/>
        <v>#N/A</v>
      </c>
      <c r="N117" s="112"/>
      <c r="O117" s="110"/>
    </row>
    <row r="118" spans="3:28" ht="36" customHeight="1" thickBot="1" x14ac:dyDescent="0.3">
      <c r="C118" s="89" t="s">
        <v>57</v>
      </c>
      <c r="D118" s="95">
        <f>+D116+D64</f>
        <v>0</v>
      </c>
      <c r="E118" s="121">
        <f t="shared" ref="E118:M118" si="70">+E116+E64</f>
        <v>0</v>
      </c>
      <c r="F118" s="97">
        <f t="shared" si="70"/>
        <v>0</v>
      </c>
      <c r="G118" s="121">
        <f t="shared" si="70"/>
        <v>0</v>
      </c>
      <c r="H118" s="97">
        <f t="shared" si="70"/>
        <v>0</v>
      </c>
      <c r="I118" s="121">
        <f t="shared" si="70"/>
        <v>0</v>
      </c>
      <c r="J118" s="97">
        <f t="shared" si="70"/>
        <v>0</v>
      </c>
      <c r="K118" s="121">
        <f t="shared" si="70"/>
        <v>0</v>
      </c>
      <c r="L118" s="97">
        <f t="shared" si="70"/>
        <v>0</v>
      </c>
      <c r="M118" s="121">
        <f t="shared" si="70"/>
        <v>0</v>
      </c>
      <c r="N118" s="107">
        <f>SUM(D118:M118)</f>
        <v>0</v>
      </c>
      <c r="O118" s="111" t="e">
        <f>+N118/$U$110</f>
        <v>#DIV/0!</v>
      </c>
    </row>
    <row r="119" spans="3:28" ht="36" customHeight="1" thickBot="1" x14ac:dyDescent="0.3">
      <c r="C119" s="91" t="s">
        <v>58</v>
      </c>
      <c r="D119" s="95" t="e">
        <f>_xlfn.RANK.EQ(D118,$S115:$AB115)</f>
        <v>#N/A</v>
      </c>
      <c r="E119" s="121" t="e">
        <f t="shared" ref="E119:M119" si="71">_xlfn.RANK.EQ(E118,$S115:$AB115)</f>
        <v>#N/A</v>
      </c>
      <c r="F119" s="97" t="e">
        <f t="shared" si="71"/>
        <v>#N/A</v>
      </c>
      <c r="G119" s="121" t="e">
        <f t="shared" si="71"/>
        <v>#N/A</v>
      </c>
      <c r="H119" s="97" t="e">
        <f t="shared" si="71"/>
        <v>#N/A</v>
      </c>
      <c r="I119" s="121" t="e">
        <f t="shared" si="71"/>
        <v>#N/A</v>
      </c>
      <c r="J119" s="97" t="e">
        <f t="shared" si="71"/>
        <v>#N/A</v>
      </c>
      <c r="K119" s="121" t="e">
        <f t="shared" si="71"/>
        <v>#N/A</v>
      </c>
      <c r="L119" s="97" t="e">
        <f t="shared" si="71"/>
        <v>#N/A</v>
      </c>
      <c r="M119" s="121" t="e">
        <f t="shared" si="71"/>
        <v>#N/A</v>
      </c>
      <c r="N119" s="105"/>
      <c r="O119" s="113"/>
    </row>
    <row r="120" spans="3:28" x14ac:dyDescent="0.25">
      <c r="C120" s="126" t="s">
        <v>62</v>
      </c>
      <c r="D120" s="128" t="s">
        <v>12</v>
      </c>
      <c r="E120" s="129" t="s">
        <v>12</v>
      </c>
      <c r="F120" s="128" t="s">
        <v>12</v>
      </c>
      <c r="G120" s="129" t="s">
        <v>12</v>
      </c>
      <c r="H120" s="128" t="s">
        <v>12</v>
      </c>
      <c r="I120" s="129" t="s">
        <v>12</v>
      </c>
      <c r="J120" s="128" t="s">
        <v>12</v>
      </c>
      <c r="K120" s="129" t="s">
        <v>12</v>
      </c>
      <c r="L120" s="128" t="s">
        <v>12</v>
      </c>
      <c r="M120" s="129" t="s">
        <v>12</v>
      </c>
      <c r="N120" s="336" t="s">
        <v>68</v>
      </c>
      <c r="O120" s="337"/>
    </row>
    <row r="121" spans="3:28" ht="15.75" thickBot="1" x14ac:dyDescent="0.3">
      <c r="C121" s="127" t="s">
        <v>63</v>
      </c>
      <c r="D121" s="130">
        <v>1</v>
      </c>
      <c r="E121" s="131">
        <v>2</v>
      </c>
      <c r="F121" s="130">
        <v>3</v>
      </c>
      <c r="G121" s="131">
        <v>4</v>
      </c>
      <c r="H121" s="130">
        <v>5</v>
      </c>
      <c r="I121" s="131">
        <v>6</v>
      </c>
      <c r="J121" s="130">
        <v>7</v>
      </c>
      <c r="K121" s="131">
        <v>8</v>
      </c>
      <c r="L121" s="130">
        <v>9</v>
      </c>
      <c r="M121" s="131">
        <v>10</v>
      </c>
      <c r="N121" s="338"/>
      <c r="O121" s="339"/>
    </row>
    <row r="122" spans="3:28" ht="18" customHeight="1" thickBot="1" x14ac:dyDescent="0.3">
      <c r="C122" s="98">
        <v>1</v>
      </c>
      <c r="D122" s="100">
        <f>+Calcs!AY485+ROUNDUP(D68*0.2,0)</f>
        <v>0</v>
      </c>
      <c r="E122" s="122">
        <f>+Calcs!AZ485+ROUNDUP(E68*0.2,0)</f>
        <v>0</v>
      </c>
      <c r="F122" s="100">
        <f>+Calcs!BA485+ROUNDUP(F68*0.2,0)</f>
        <v>0</v>
      </c>
      <c r="G122" s="122">
        <f>+Calcs!BB485+ROUNDUP(G68*0.2,0)</f>
        <v>0</v>
      </c>
      <c r="H122" s="100">
        <f>+Calcs!BC485+ROUNDUP(H68*0.2,0)</f>
        <v>0</v>
      </c>
      <c r="I122" s="122">
        <f>+Calcs!BD485+ROUNDUP(I68*0.2,0)</f>
        <v>0</v>
      </c>
      <c r="J122" s="100">
        <f>+Calcs!BE485+ROUNDUP(J68*0.2,0)</f>
        <v>0</v>
      </c>
      <c r="K122" s="122">
        <f>+Calcs!BF485+ROUNDUP(K68*0.2,0)</f>
        <v>0</v>
      </c>
      <c r="L122" s="100">
        <f>+Calcs!BG485+ROUNDUP(L68*0.2,0)</f>
        <v>0</v>
      </c>
      <c r="M122" s="122">
        <f>+Calcs!BH485+ROUNDUP(M68*0.2,0)</f>
        <v>0</v>
      </c>
      <c r="N122" s="43" t="s">
        <v>67</v>
      </c>
      <c r="O122" s="30" t="s">
        <v>50</v>
      </c>
    </row>
    <row r="123" spans="3:28" ht="18" customHeight="1" x14ac:dyDescent="0.25">
      <c r="C123" s="99">
        <v>2</v>
      </c>
      <c r="D123" s="21">
        <f>+Calcs!AY486+ROUNDUP(D69*0.2,0)</f>
        <v>0</v>
      </c>
      <c r="E123" s="123">
        <f>+Calcs!AZ486+ROUNDUP(E69*0.2,0)</f>
        <v>0</v>
      </c>
      <c r="F123" s="21">
        <f>+Calcs!BA486+ROUNDUP(F69*0.2,0)</f>
        <v>0</v>
      </c>
      <c r="G123" s="123">
        <f>+Calcs!BB486+ROUNDUP(G69*0.2,0)</f>
        <v>0</v>
      </c>
      <c r="H123" s="21">
        <f>+Calcs!BC486+ROUNDUP(H69*0.2,0)</f>
        <v>0</v>
      </c>
      <c r="I123" s="123">
        <f>+Calcs!BD486+ROUNDUP(I69*0.2,0)</f>
        <v>0</v>
      </c>
      <c r="J123" s="21">
        <f>+Calcs!BE486+ROUNDUP(J69*0.2,0)</f>
        <v>0</v>
      </c>
      <c r="K123" s="123">
        <f>+Calcs!BF486+ROUNDUP(K69*0.2,0)</f>
        <v>0</v>
      </c>
      <c r="L123" s="21">
        <f>+Calcs!BG486+ROUNDUP(L69*0.2,0)</f>
        <v>0</v>
      </c>
      <c r="M123" s="123">
        <f>+Calcs!BH486+ROUNDUP(M69*0.2,0)</f>
        <v>0</v>
      </c>
      <c r="N123" s="15">
        <v>1</v>
      </c>
      <c r="O123" s="133">
        <f>LARGE(D$122:M$141,N123)</f>
        <v>0</v>
      </c>
    </row>
    <row r="124" spans="3:28" ht="19.5" customHeight="1" x14ac:dyDescent="0.25">
      <c r="C124" s="99">
        <v>3</v>
      </c>
      <c r="D124" s="21">
        <f>+Calcs!AY487+ROUNDUP(D70*0.2,0)</f>
        <v>0</v>
      </c>
      <c r="E124" s="123">
        <f>+Calcs!AZ487+ROUNDUP(E70*0.2,0)</f>
        <v>0</v>
      </c>
      <c r="F124" s="21">
        <f>+Calcs!BA487+ROUNDUP(F70*0.2,0)</f>
        <v>0</v>
      </c>
      <c r="G124" s="123">
        <f>+Calcs!BB487+ROUNDUP(G70*0.2,0)</f>
        <v>0</v>
      </c>
      <c r="H124" s="21">
        <f>+Calcs!BC487+ROUNDUP(H70*0.2,0)</f>
        <v>0</v>
      </c>
      <c r="I124" s="123">
        <f>+Calcs!BD487+ROUNDUP(I70*0.2,0)</f>
        <v>0</v>
      </c>
      <c r="J124" s="21">
        <f>+Calcs!BE487+ROUNDUP(J70*0.2,0)</f>
        <v>0</v>
      </c>
      <c r="K124" s="123">
        <f>+Calcs!BF487+ROUNDUP(K70*0.2,0)</f>
        <v>0</v>
      </c>
      <c r="L124" s="21">
        <f>+Calcs!BG487+ROUNDUP(L70*0.2,0)</f>
        <v>0</v>
      </c>
      <c r="M124" s="123">
        <f>+Calcs!BH487+ROUNDUP(M70*0.2,0)</f>
        <v>0</v>
      </c>
      <c r="N124" s="15">
        <v>2</v>
      </c>
      <c r="O124" s="133">
        <f t="shared" ref="O124:O132" si="72">LARGE(D$122:M$141,N124)</f>
        <v>0</v>
      </c>
    </row>
    <row r="125" spans="3:28" ht="19.5" customHeight="1" x14ac:dyDescent="0.25">
      <c r="C125" s="99">
        <v>4</v>
      </c>
      <c r="D125" s="21">
        <f>+Calcs!AY488+ROUNDUP(D71*0.2,0)</f>
        <v>0</v>
      </c>
      <c r="E125" s="123">
        <f>+Calcs!AZ488+ROUNDUP(E71*0.2,0)</f>
        <v>0</v>
      </c>
      <c r="F125" s="21">
        <f>+Calcs!BA488+ROUNDUP(F71*0.2,0)</f>
        <v>0</v>
      </c>
      <c r="G125" s="123">
        <f>+Calcs!BB488+ROUNDUP(G71*0.2,0)</f>
        <v>0</v>
      </c>
      <c r="H125" s="21">
        <f>+Calcs!BC488+ROUNDUP(H71*0.2,0)</f>
        <v>0</v>
      </c>
      <c r="I125" s="123">
        <f>+Calcs!BD488+ROUNDUP(I71*0.2,0)</f>
        <v>0</v>
      </c>
      <c r="J125" s="21">
        <f>+Calcs!BE488+ROUNDUP(J71*0.2,0)</f>
        <v>0</v>
      </c>
      <c r="K125" s="123">
        <f>+Calcs!BF488+ROUNDUP(K71*0.2,0)</f>
        <v>0</v>
      </c>
      <c r="L125" s="21">
        <f>+Calcs!BG488+ROUNDUP(L71*0.2,0)</f>
        <v>0</v>
      </c>
      <c r="M125" s="123">
        <f>+Calcs!BH488+ROUNDUP(M71*0.2,0)</f>
        <v>0</v>
      </c>
      <c r="N125" s="15">
        <v>3</v>
      </c>
      <c r="O125" s="133">
        <f t="shared" si="72"/>
        <v>0</v>
      </c>
    </row>
    <row r="126" spans="3:28" ht="19.5" customHeight="1" x14ac:dyDescent="0.25">
      <c r="C126" s="99">
        <v>5</v>
      </c>
      <c r="D126" s="21">
        <f>+Calcs!AY489+ROUNDUP(D72*0.2,0)</f>
        <v>0</v>
      </c>
      <c r="E126" s="123">
        <f>+Calcs!AZ489+ROUNDUP(E72*0.2,0)</f>
        <v>0</v>
      </c>
      <c r="F126" s="21">
        <f>+Calcs!BA489+ROUNDUP(F72*0.2,0)</f>
        <v>0</v>
      </c>
      <c r="G126" s="123">
        <f>+Calcs!BB489+ROUNDUP(G72*0.2,0)</f>
        <v>0</v>
      </c>
      <c r="H126" s="21">
        <f>+Calcs!BC489+ROUNDUP(H72*0.2,0)</f>
        <v>0</v>
      </c>
      <c r="I126" s="123">
        <f>+Calcs!BD489+ROUNDUP(I72*0.2,0)</f>
        <v>0</v>
      </c>
      <c r="J126" s="21">
        <f>+Calcs!BE489+ROUNDUP(J72*0.2,0)</f>
        <v>0</v>
      </c>
      <c r="K126" s="123">
        <f>+Calcs!BF489+ROUNDUP(K72*0.2,0)</f>
        <v>0</v>
      </c>
      <c r="L126" s="21">
        <f>+Calcs!BG489+ROUNDUP(L72*0.2,0)</f>
        <v>0</v>
      </c>
      <c r="M126" s="123">
        <f>+Calcs!BH489+ROUNDUP(M72*0.2,0)</f>
        <v>0</v>
      </c>
      <c r="N126" s="15">
        <v>4</v>
      </c>
      <c r="O126" s="133">
        <f t="shared" si="72"/>
        <v>0</v>
      </c>
    </row>
    <row r="127" spans="3:28" ht="19.5" customHeight="1" x14ac:dyDescent="0.25">
      <c r="C127" s="99">
        <v>6</v>
      </c>
      <c r="D127" s="21">
        <f>+Calcs!AY490+ROUNDUP(D73*0.2,0)</f>
        <v>0</v>
      </c>
      <c r="E127" s="123">
        <f>+Calcs!AZ490+ROUNDUP(E73*0.2,0)</f>
        <v>0</v>
      </c>
      <c r="F127" s="21">
        <f>+Calcs!BA490+ROUNDUP(F73*0.2,0)</f>
        <v>0</v>
      </c>
      <c r="G127" s="123">
        <f>+Calcs!BB490+ROUNDUP(G73*0.2,0)</f>
        <v>0</v>
      </c>
      <c r="H127" s="21">
        <f>+Calcs!BC490+ROUNDUP(H73*0.2,0)</f>
        <v>0</v>
      </c>
      <c r="I127" s="123">
        <f>+Calcs!BD490+ROUNDUP(I73*0.2,0)</f>
        <v>0</v>
      </c>
      <c r="J127" s="21">
        <f>+Calcs!BE490+ROUNDUP(J73*0.2,0)</f>
        <v>0</v>
      </c>
      <c r="K127" s="123">
        <f>+Calcs!BF490+ROUNDUP(K73*0.2,0)</f>
        <v>0</v>
      </c>
      <c r="L127" s="21">
        <f>+Calcs!BG490+ROUNDUP(L73*0.2,0)</f>
        <v>0</v>
      </c>
      <c r="M127" s="123">
        <f>+Calcs!BH490+ROUNDUP(M73*0.2,0)</f>
        <v>0</v>
      </c>
      <c r="N127" s="15">
        <v>5</v>
      </c>
      <c r="O127" s="133">
        <f t="shared" si="72"/>
        <v>0</v>
      </c>
    </row>
    <row r="128" spans="3:28" ht="19.5" customHeight="1" x14ac:dyDescent="0.25">
      <c r="C128" s="99">
        <v>7</v>
      </c>
      <c r="D128" s="21">
        <f>+Calcs!AY491+ROUNDUP(D74*0.2,0)</f>
        <v>0</v>
      </c>
      <c r="E128" s="123">
        <f>+Calcs!AZ491+ROUNDUP(E74*0.2,0)</f>
        <v>0</v>
      </c>
      <c r="F128" s="21">
        <f>+Calcs!BA491+ROUNDUP(F74*0.2,0)</f>
        <v>0</v>
      </c>
      <c r="G128" s="123">
        <f>+Calcs!BB491+ROUNDUP(G74*0.2,0)</f>
        <v>0</v>
      </c>
      <c r="H128" s="21">
        <f>+Calcs!BC491+ROUNDUP(H74*0.2,0)</f>
        <v>0</v>
      </c>
      <c r="I128" s="123">
        <f>+Calcs!BD491+ROUNDUP(I74*0.2,0)</f>
        <v>0</v>
      </c>
      <c r="J128" s="21">
        <f>+Calcs!BE491+ROUNDUP(J74*0.2,0)</f>
        <v>0</v>
      </c>
      <c r="K128" s="123">
        <f>+Calcs!BF491+ROUNDUP(K74*0.2,0)</f>
        <v>0</v>
      </c>
      <c r="L128" s="21">
        <f>+Calcs!BG491+ROUNDUP(L74*0.2,0)</f>
        <v>0</v>
      </c>
      <c r="M128" s="123">
        <f>+Calcs!BH491+ROUNDUP(M74*0.2,0)</f>
        <v>0</v>
      </c>
      <c r="N128" s="15">
        <v>6</v>
      </c>
      <c r="O128" s="133">
        <f t="shared" si="72"/>
        <v>0</v>
      </c>
    </row>
    <row r="129" spans="3:15" ht="19.5" customHeight="1" x14ac:dyDescent="0.25">
      <c r="C129" s="99">
        <v>8</v>
      </c>
      <c r="D129" s="21">
        <f>+Calcs!AY492+ROUNDUP(D75*0.2,0)</f>
        <v>0</v>
      </c>
      <c r="E129" s="123">
        <f>+Calcs!AZ492+ROUNDUP(E75*0.2,0)</f>
        <v>0</v>
      </c>
      <c r="F129" s="21">
        <f>+Calcs!BA492+ROUNDUP(F75*0.2,0)</f>
        <v>0</v>
      </c>
      <c r="G129" s="123">
        <f>+Calcs!BB492+ROUNDUP(G75*0.2,0)</f>
        <v>0</v>
      </c>
      <c r="H129" s="21">
        <f>+Calcs!BC492+ROUNDUP(H75*0.2,0)</f>
        <v>0</v>
      </c>
      <c r="I129" s="123">
        <f>+Calcs!BD492+ROUNDUP(I75*0.2,0)</f>
        <v>0</v>
      </c>
      <c r="J129" s="21">
        <f>+Calcs!BE492+ROUNDUP(J75*0.2,0)</f>
        <v>0</v>
      </c>
      <c r="K129" s="123">
        <f>+Calcs!BF492+ROUNDUP(K75*0.2,0)</f>
        <v>0</v>
      </c>
      <c r="L129" s="21">
        <f>+Calcs!BG492+ROUNDUP(L75*0.2,0)</f>
        <v>0</v>
      </c>
      <c r="M129" s="123">
        <f>+Calcs!BH492+ROUNDUP(M75*0.2,0)</f>
        <v>0</v>
      </c>
      <c r="N129" s="15">
        <v>7</v>
      </c>
      <c r="O129" s="133">
        <f t="shared" si="72"/>
        <v>0</v>
      </c>
    </row>
    <row r="130" spans="3:15" ht="19.5" customHeight="1" x14ac:dyDescent="0.25">
      <c r="C130" s="99">
        <v>9</v>
      </c>
      <c r="D130" s="21">
        <f>+Calcs!AY493+ROUNDUP(D76*0.2,0)</f>
        <v>0</v>
      </c>
      <c r="E130" s="123">
        <f>+Calcs!AZ493+ROUNDUP(E76*0.2,0)</f>
        <v>0</v>
      </c>
      <c r="F130" s="21">
        <f>+Calcs!BA493+ROUNDUP(F76*0.2,0)</f>
        <v>0</v>
      </c>
      <c r="G130" s="123">
        <f>+Calcs!BB493+ROUNDUP(G76*0.2,0)</f>
        <v>0</v>
      </c>
      <c r="H130" s="21">
        <f>+Calcs!BC493+ROUNDUP(H76*0.2,0)</f>
        <v>0</v>
      </c>
      <c r="I130" s="123">
        <f>+Calcs!BD493+ROUNDUP(I76*0.2,0)</f>
        <v>0</v>
      </c>
      <c r="J130" s="21">
        <f>+Calcs!BE493+ROUNDUP(J76*0.2,0)</f>
        <v>0</v>
      </c>
      <c r="K130" s="123">
        <f>+Calcs!BF493+ROUNDUP(K76*0.2,0)</f>
        <v>0</v>
      </c>
      <c r="L130" s="21">
        <f>+Calcs!BG493+ROUNDUP(L76*0.2,0)</f>
        <v>0</v>
      </c>
      <c r="M130" s="123">
        <f>+Calcs!BH493+ROUNDUP(M76*0.2,0)</f>
        <v>0</v>
      </c>
      <c r="N130" s="15">
        <v>8</v>
      </c>
      <c r="O130" s="133">
        <f t="shared" si="72"/>
        <v>0</v>
      </c>
    </row>
    <row r="131" spans="3:15" ht="19.5" customHeight="1" x14ac:dyDescent="0.25">
      <c r="C131" s="99">
        <v>10</v>
      </c>
      <c r="D131" s="21">
        <f>+Calcs!AY494+ROUNDUP(D77*0.2,0)</f>
        <v>0</v>
      </c>
      <c r="E131" s="123">
        <f>+Calcs!AZ494+ROUNDUP(E77*0.2,0)</f>
        <v>0</v>
      </c>
      <c r="F131" s="21">
        <f>+Calcs!BA494+ROUNDUP(F77*0.2,0)</f>
        <v>0</v>
      </c>
      <c r="G131" s="123">
        <f>+Calcs!BB494+ROUNDUP(G77*0.2,0)</f>
        <v>0</v>
      </c>
      <c r="H131" s="21">
        <f>+Calcs!BC494+ROUNDUP(H77*0.2,0)</f>
        <v>0</v>
      </c>
      <c r="I131" s="123">
        <f>+Calcs!BD494+ROUNDUP(I77*0.2,0)</f>
        <v>0</v>
      </c>
      <c r="J131" s="21">
        <f>+Calcs!BE494+ROUNDUP(J77*0.2,0)</f>
        <v>0</v>
      </c>
      <c r="K131" s="123">
        <f>+Calcs!BF494+ROUNDUP(K77*0.2,0)</f>
        <v>0</v>
      </c>
      <c r="L131" s="21">
        <f>+Calcs!BG494+ROUNDUP(L77*0.2,0)</f>
        <v>0</v>
      </c>
      <c r="M131" s="123">
        <f>+Calcs!BH494+ROUNDUP(M77*0.2,0)</f>
        <v>0</v>
      </c>
      <c r="N131" s="15">
        <v>9</v>
      </c>
      <c r="O131" s="133">
        <f t="shared" si="72"/>
        <v>0</v>
      </c>
    </row>
    <row r="132" spans="3:15" ht="19.5" customHeight="1" thickBot="1" x14ac:dyDescent="0.3">
      <c r="C132" s="99">
        <v>11</v>
      </c>
      <c r="D132" s="21">
        <f>+Calcs!AY495+ROUNDUP(D78*0.2,0)</f>
        <v>0</v>
      </c>
      <c r="E132" s="123">
        <f>+Calcs!AZ495+ROUNDUP(E78*0.2,0)</f>
        <v>0</v>
      </c>
      <c r="F132" s="21">
        <f>+Calcs!BA495+ROUNDUP(F78*0.2,0)</f>
        <v>0</v>
      </c>
      <c r="G132" s="123">
        <f>+Calcs!BB495+ROUNDUP(G78*0.2,0)</f>
        <v>0</v>
      </c>
      <c r="H132" s="21">
        <f>+Calcs!BC495+ROUNDUP(H78*0.2,0)</f>
        <v>0</v>
      </c>
      <c r="I132" s="123">
        <f>+Calcs!BD495+ROUNDUP(I78*0.2,0)</f>
        <v>0</v>
      </c>
      <c r="J132" s="21">
        <f>+Calcs!BE495+ROUNDUP(J78*0.2,0)</f>
        <v>0</v>
      </c>
      <c r="K132" s="123">
        <f>+Calcs!BF495+ROUNDUP(K78*0.2,0)</f>
        <v>0</v>
      </c>
      <c r="L132" s="21">
        <f>+Calcs!BG495+ROUNDUP(L78*0.2,0)</f>
        <v>0</v>
      </c>
      <c r="M132" s="123">
        <f>+Calcs!BH495+ROUNDUP(M78*0.2,0)</f>
        <v>0</v>
      </c>
      <c r="N132" s="18">
        <v>10</v>
      </c>
      <c r="O132" s="45">
        <f t="shared" si="72"/>
        <v>0</v>
      </c>
    </row>
    <row r="133" spans="3:15" ht="19.5" customHeight="1" thickBot="1" x14ac:dyDescent="0.3">
      <c r="C133" s="99">
        <v>12</v>
      </c>
      <c r="D133" s="21">
        <f>+Calcs!AY496+ROUNDUP(D79*0.2,0)</f>
        <v>0</v>
      </c>
      <c r="E133" s="123">
        <f>+Calcs!AZ496+ROUNDUP(E79*0.2,0)</f>
        <v>0</v>
      </c>
      <c r="F133" s="21">
        <f>+Calcs!BA496+ROUNDUP(F79*0.2,0)</f>
        <v>0</v>
      </c>
      <c r="G133" s="123">
        <f>+Calcs!BB496+ROUNDUP(G79*0.2,0)</f>
        <v>0</v>
      </c>
      <c r="H133" s="21">
        <f>+Calcs!BC496+ROUNDUP(H79*0.2,0)</f>
        <v>0</v>
      </c>
      <c r="I133" s="123">
        <f>+Calcs!BD496+ROUNDUP(I79*0.2,0)</f>
        <v>0</v>
      </c>
      <c r="J133" s="21">
        <f>+Calcs!BE496+ROUNDUP(J79*0.2,0)</f>
        <v>0</v>
      </c>
      <c r="K133" s="123">
        <f>+Calcs!BF496+ROUNDUP(K79*0.2,0)</f>
        <v>0</v>
      </c>
      <c r="L133" s="21">
        <f>+Calcs!BG496+ROUNDUP(L79*0.2,0)</f>
        <v>0</v>
      </c>
      <c r="M133" s="123">
        <f>+Calcs!BH496+ROUNDUP(M79*0.2,0)</f>
        <v>0</v>
      </c>
      <c r="N133" s="43" t="s">
        <v>69</v>
      </c>
      <c r="O133" s="134">
        <f>SUM(O123:O132)</f>
        <v>0</v>
      </c>
    </row>
    <row r="134" spans="3:15" ht="19.5" customHeight="1" thickBot="1" x14ac:dyDescent="0.3">
      <c r="C134" s="99">
        <v>13</v>
      </c>
      <c r="D134" s="21">
        <f>+Calcs!AY497+ROUNDUP(D80*0.2,0)</f>
        <v>0</v>
      </c>
      <c r="E134" s="123">
        <f>+Calcs!AZ497+ROUNDUP(E80*0.2,0)</f>
        <v>0</v>
      </c>
      <c r="F134" s="21">
        <f>+Calcs!BA497+ROUNDUP(F80*0.2,0)</f>
        <v>0</v>
      </c>
      <c r="G134" s="123">
        <f>+Calcs!BB497+ROUNDUP(G80*0.2,0)</f>
        <v>0</v>
      </c>
      <c r="H134" s="21">
        <f>+Calcs!BC497+ROUNDUP(H80*0.2,0)</f>
        <v>0</v>
      </c>
      <c r="I134" s="123">
        <f>+Calcs!BD497+ROUNDUP(I80*0.2,0)</f>
        <v>0</v>
      </c>
      <c r="J134" s="21">
        <f>+Calcs!BE497+ROUNDUP(J80*0.2,0)</f>
        <v>0</v>
      </c>
      <c r="K134" s="123">
        <f>+Calcs!BF497+ROUNDUP(K80*0.2,0)</f>
        <v>0</v>
      </c>
      <c r="L134" s="21">
        <f>+Calcs!BG497+ROUNDUP(L80*0.2,0)</f>
        <v>0</v>
      </c>
      <c r="M134" s="123">
        <f>+Calcs!BH497+ROUNDUP(M80*0.2,0)</f>
        <v>0</v>
      </c>
      <c r="N134" s="30" t="s">
        <v>70</v>
      </c>
      <c r="O134" s="135" t="e">
        <f>+O133/N112</f>
        <v>#DIV/0!</v>
      </c>
    </row>
    <row r="135" spans="3:15" ht="19.5" customHeight="1" x14ac:dyDescent="0.25">
      <c r="C135" s="99">
        <v>14</v>
      </c>
      <c r="D135" s="21">
        <f>+Calcs!AY498+ROUNDUP(D81*0.2,0)</f>
        <v>0</v>
      </c>
      <c r="E135" s="123">
        <f>+Calcs!AZ498+ROUNDUP(E81*0.2,0)</f>
        <v>0</v>
      </c>
      <c r="F135" s="21">
        <f>+Calcs!BA498+ROUNDUP(F81*0.2,0)</f>
        <v>0</v>
      </c>
      <c r="G135" s="123">
        <f>+Calcs!BB498+ROUNDUP(G81*0.2,0)</f>
        <v>0</v>
      </c>
      <c r="H135" s="21">
        <f>+Calcs!BC498+ROUNDUP(H81*0.2,0)</f>
        <v>0</v>
      </c>
      <c r="I135" s="123">
        <f>+Calcs!BD498+ROUNDUP(I81*0.2,0)</f>
        <v>0</v>
      </c>
      <c r="J135" s="21">
        <f>+Calcs!BE498+ROUNDUP(J81*0.2,0)</f>
        <v>0</v>
      </c>
      <c r="K135" s="123">
        <f>+Calcs!BF498+ROUNDUP(K81*0.2,0)</f>
        <v>0</v>
      </c>
      <c r="L135" s="21">
        <f>+Calcs!BG498+ROUNDUP(L81*0.2,0)</f>
        <v>0</v>
      </c>
      <c r="M135" s="123">
        <f>+Calcs!BH498+ROUNDUP(M81*0.2,0)</f>
        <v>0</v>
      </c>
      <c r="N135" s="39"/>
      <c r="O135" s="34"/>
    </row>
    <row r="136" spans="3:15" ht="19.5" customHeight="1" x14ac:dyDescent="0.25">
      <c r="C136" s="99">
        <v>15</v>
      </c>
      <c r="D136" s="21">
        <f>+Calcs!AY499+ROUNDUP(D82*0.2,0)</f>
        <v>0</v>
      </c>
      <c r="E136" s="123">
        <f>+Calcs!AZ499+ROUNDUP(E82*0.2,0)</f>
        <v>0</v>
      </c>
      <c r="F136" s="21">
        <f>+Calcs!BA499+ROUNDUP(F82*0.2,0)</f>
        <v>0</v>
      </c>
      <c r="G136" s="123">
        <f>+Calcs!BB499+ROUNDUP(G82*0.2,0)</f>
        <v>0</v>
      </c>
      <c r="H136" s="21">
        <f>+Calcs!BC499+ROUNDUP(H82*0.2,0)</f>
        <v>0</v>
      </c>
      <c r="I136" s="123">
        <f>+Calcs!BD499+ROUNDUP(I82*0.2,0)</f>
        <v>0</v>
      </c>
      <c r="J136" s="21">
        <f>+Calcs!BE499+ROUNDUP(J82*0.2,0)</f>
        <v>0</v>
      </c>
      <c r="K136" s="123">
        <f>+Calcs!BF499+ROUNDUP(K82*0.2,0)</f>
        <v>0</v>
      </c>
      <c r="L136" s="21">
        <f>+Calcs!BG499+ROUNDUP(L82*0.2,0)</f>
        <v>0</v>
      </c>
      <c r="M136" s="123">
        <f>+Calcs!BH499+ROUNDUP(M82*0.2,0)</f>
        <v>0</v>
      </c>
      <c r="N136" s="340" t="s">
        <v>71</v>
      </c>
      <c r="O136" s="341"/>
    </row>
    <row r="137" spans="3:15" ht="19.5" customHeight="1" x14ac:dyDescent="0.25">
      <c r="C137" s="99">
        <v>16</v>
      </c>
      <c r="D137" s="21">
        <f>+Calcs!AY500+ROUNDUP(D83*0.2,0)</f>
        <v>0</v>
      </c>
      <c r="E137" s="123">
        <f>+Calcs!AZ500+ROUNDUP(E83*0.2,0)</f>
        <v>0</v>
      </c>
      <c r="F137" s="21">
        <f>+Calcs!BA500+ROUNDUP(F83*0.2,0)</f>
        <v>0</v>
      </c>
      <c r="G137" s="123">
        <f>+Calcs!BB500+ROUNDUP(G83*0.2,0)</f>
        <v>0</v>
      </c>
      <c r="H137" s="21">
        <f>+Calcs!BC500+ROUNDUP(H83*0.2,0)</f>
        <v>0</v>
      </c>
      <c r="I137" s="123">
        <f>+Calcs!BD500+ROUNDUP(I83*0.2,0)</f>
        <v>0</v>
      </c>
      <c r="J137" s="21">
        <f>+Calcs!BE500+ROUNDUP(J83*0.2,0)</f>
        <v>0</v>
      </c>
      <c r="K137" s="123">
        <f>+Calcs!BF500+ROUNDUP(K83*0.2,0)</f>
        <v>0</v>
      </c>
      <c r="L137" s="21">
        <f>+Calcs!BG500+ROUNDUP(L83*0.2,0)</f>
        <v>0</v>
      </c>
      <c r="M137" s="123">
        <f>+Calcs!BH500+ROUNDUP(M83*0.2,0)</f>
        <v>0</v>
      </c>
      <c r="N137" s="340" t="s">
        <v>72</v>
      </c>
      <c r="O137" s="341"/>
    </row>
    <row r="138" spans="3:15" ht="19.5" customHeight="1" x14ac:dyDescent="0.25">
      <c r="C138" s="99">
        <v>17</v>
      </c>
      <c r="D138" s="21">
        <f>+Calcs!AY501+ROUNDUP(D84*0.2,0)</f>
        <v>0</v>
      </c>
      <c r="E138" s="123">
        <f>+Calcs!AZ501+ROUNDUP(E84*0.2,0)</f>
        <v>0</v>
      </c>
      <c r="F138" s="21">
        <f>+Calcs!BA501+ROUNDUP(F84*0.2,0)</f>
        <v>0</v>
      </c>
      <c r="G138" s="123">
        <f>+Calcs!BB501+ROUNDUP(G84*0.2,0)</f>
        <v>0</v>
      </c>
      <c r="H138" s="21">
        <f>+Calcs!BC501+ROUNDUP(H84*0.2,0)</f>
        <v>0</v>
      </c>
      <c r="I138" s="123">
        <f>+Calcs!BD501+ROUNDUP(I84*0.2,0)</f>
        <v>0</v>
      </c>
      <c r="J138" s="21">
        <f>+Calcs!BE501+ROUNDUP(J84*0.2,0)</f>
        <v>0</v>
      </c>
      <c r="K138" s="123">
        <f>+Calcs!BF501+ROUNDUP(K84*0.2,0)</f>
        <v>0</v>
      </c>
      <c r="L138" s="21">
        <f>+Calcs!BG501+ROUNDUP(L84*0.2,0)</f>
        <v>0</v>
      </c>
      <c r="M138" s="123">
        <f>+Calcs!BH501+ROUNDUP(M84*0.2,0)</f>
        <v>0</v>
      </c>
      <c r="N138" s="40"/>
      <c r="O138" s="35"/>
    </row>
    <row r="139" spans="3:15" ht="19.5" customHeight="1" x14ac:dyDescent="0.25">
      <c r="C139" s="99">
        <v>18</v>
      </c>
      <c r="D139" s="21">
        <f>+Calcs!AY502+ROUNDUP(D85*0.2,0)</f>
        <v>0</v>
      </c>
      <c r="E139" s="123">
        <f>+Calcs!AZ502+ROUNDUP(E85*0.2,0)</f>
        <v>0</v>
      </c>
      <c r="F139" s="21">
        <f>+Calcs!BA502+ROUNDUP(F85*0.2,0)</f>
        <v>0</v>
      </c>
      <c r="G139" s="123">
        <f>+Calcs!BB502+ROUNDUP(G85*0.2,0)</f>
        <v>0</v>
      </c>
      <c r="H139" s="21">
        <f>+Calcs!BC502+ROUNDUP(H85*0.2,0)</f>
        <v>0</v>
      </c>
      <c r="I139" s="123">
        <f>+Calcs!BD502+ROUNDUP(I85*0.2,0)</f>
        <v>0</v>
      </c>
      <c r="J139" s="21">
        <f>+Calcs!BE502+ROUNDUP(J85*0.2,0)</f>
        <v>0</v>
      </c>
      <c r="K139" s="123">
        <f>+Calcs!BF502+ROUNDUP(K85*0.2,0)</f>
        <v>0</v>
      </c>
      <c r="L139" s="21">
        <f>+Calcs!BG502+ROUNDUP(L85*0.2,0)</f>
        <v>0</v>
      </c>
      <c r="M139" s="123">
        <f>+Calcs!BH502+ROUNDUP(M85*0.2,0)</f>
        <v>0</v>
      </c>
      <c r="N139" s="40"/>
      <c r="O139" s="35"/>
    </row>
    <row r="140" spans="3:15" ht="19.5" customHeight="1" x14ac:dyDescent="0.25">
      <c r="C140" s="99">
        <v>19</v>
      </c>
      <c r="D140" s="21">
        <f>+Calcs!AY503+ROUNDUP(D86*0.2,0)</f>
        <v>0</v>
      </c>
      <c r="E140" s="123">
        <f>+Calcs!AZ503+ROUNDUP(E86*0.2,0)</f>
        <v>0</v>
      </c>
      <c r="F140" s="21">
        <f>+Calcs!BA503+ROUNDUP(F86*0.2,0)</f>
        <v>0</v>
      </c>
      <c r="G140" s="123">
        <f>+Calcs!BB503+ROUNDUP(G86*0.2,0)</f>
        <v>0</v>
      </c>
      <c r="H140" s="21">
        <f>+Calcs!BC503+ROUNDUP(H86*0.2,0)</f>
        <v>0</v>
      </c>
      <c r="I140" s="123">
        <f>+Calcs!BD503+ROUNDUP(I86*0.2,0)</f>
        <v>0</v>
      </c>
      <c r="J140" s="21">
        <f>+Calcs!BE503+ROUNDUP(J86*0.2,0)</f>
        <v>0</v>
      </c>
      <c r="K140" s="123">
        <f>+Calcs!BF503+ROUNDUP(K86*0.2,0)</f>
        <v>0</v>
      </c>
      <c r="L140" s="21">
        <f>+Calcs!BG503+ROUNDUP(L86*0.2,0)</f>
        <v>0</v>
      </c>
      <c r="M140" s="123">
        <f>+Calcs!BH503+ROUNDUP(M86*0.2,0)</f>
        <v>0</v>
      </c>
      <c r="N140" s="40"/>
      <c r="O140" s="35"/>
    </row>
    <row r="141" spans="3:15" ht="19.5" customHeight="1" thickBot="1" x14ac:dyDescent="0.3">
      <c r="C141" s="115">
        <v>20</v>
      </c>
      <c r="D141" s="116">
        <f>+Calcs!AY504+ROUNDUP(D87*0.2,0)</f>
        <v>0</v>
      </c>
      <c r="E141" s="124">
        <f>+Calcs!AZ504+ROUNDUP(E87*0.2,0)</f>
        <v>0</v>
      </c>
      <c r="F141" s="116">
        <f>+Calcs!BA504+ROUNDUP(F87*0.2,0)</f>
        <v>0</v>
      </c>
      <c r="G141" s="124">
        <f>+Calcs!BB504+ROUNDUP(G87*0.2,0)</f>
        <v>0</v>
      </c>
      <c r="H141" s="116">
        <f>+Calcs!BC504+ROUNDUP(H87*0.2,0)</f>
        <v>0</v>
      </c>
      <c r="I141" s="124">
        <f>+Calcs!BD504+ROUNDUP(I87*0.2,0)</f>
        <v>0</v>
      </c>
      <c r="J141" s="116">
        <f>+Calcs!BE504+ROUNDUP(J87*0.2,0)</f>
        <v>0</v>
      </c>
      <c r="K141" s="124">
        <f>+Calcs!BF504+ROUNDUP(K87*0.2,0)</f>
        <v>0</v>
      </c>
      <c r="L141" s="116">
        <f>+Calcs!BG504+ROUNDUP(L87*0.2,0)</f>
        <v>0</v>
      </c>
      <c r="M141" s="124">
        <f>+Calcs!BH504+ROUNDUP(M87*0.2,0)</f>
        <v>0</v>
      </c>
      <c r="N141" s="40"/>
      <c r="O141" s="35"/>
    </row>
    <row r="142" spans="3:15" ht="19.5" customHeight="1" thickBot="1" x14ac:dyDescent="0.3">
      <c r="C142" s="30" t="s">
        <v>54</v>
      </c>
      <c r="D142" s="46">
        <f>SUM(D122:D141)</f>
        <v>0</v>
      </c>
      <c r="E142" s="125">
        <f t="shared" ref="E142" si="73">SUM(E122:E141)</f>
        <v>0</v>
      </c>
      <c r="F142" s="46">
        <f t="shared" ref="F142" si="74">SUM(F122:F141)</f>
        <v>0</v>
      </c>
      <c r="G142" s="125">
        <f t="shared" ref="G142" si="75">SUM(G122:G141)</f>
        <v>0</v>
      </c>
      <c r="H142" s="46">
        <f t="shared" ref="H142" si="76">SUM(H122:H141)</f>
        <v>0</v>
      </c>
      <c r="I142" s="125">
        <f t="shared" ref="I142" si="77">SUM(I122:I141)</f>
        <v>0</v>
      </c>
      <c r="J142" s="46">
        <f t="shared" ref="J142" si="78">SUM(J122:J141)</f>
        <v>0</v>
      </c>
      <c r="K142" s="125">
        <f t="shared" ref="K142" si="79">SUM(K122:K141)</f>
        <v>0</v>
      </c>
      <c r="L142" s="46">
        <f t="shared" ref="L142" si="80">SUM(L122:L141)</f>
        <v>0</v>
      </c>
      <c r="M142" s="125">
        <f t="shared" ref="M142" si="81">SUM(M122:M141)</f>
        <v>0</v>
      </c>
      <c r="N142" s="41"/>
      <c r="O142" s="36"/>
    </row>
    <row r="143" spans="3:15" ht="19.5" customHeight="1" thickBot="1" x14ac:dyDescent="0.3">
      <c r="C143" s="132" t="s">
        <v>82</v>
      </c>
      <c r="D143" s="163">
        <f>COUNTIF(D122:D141,"&gt;0")</f>
        <v>0</v>
      </c>
      <c r="E143" s="164">
        <f t="shared" ref="E143:M143" si="82">COUNTIF(E122:E141,"&gt;0")</f>
        <v>0</v>
      </c>
      <c r="F143" s="164">
        <f t="shared" si="82"/>
        <v>0</v>
      </c>
      <c r="G143" s="164">
        <f t="shared" si="82"/>
        <v>0</v>
      </c>
      <c r="H143" s="164">
        <f t="shared" si="82"/>
        <v>0</v>
      </c>
      <c r="I143" s="164">
        <f t="shared" si="82"/>
        <v>0</v>
      </c>
      <c r="J143" s="164">
        <f t="shared" si="82"/>
        <v>0</v>
      </c>
      <c r="K143" s="164">
        <f t="shared" si="82"/>
        <v>0</v>
      </c>
      <c r="L143" s="164">
        <f t="shared" si="82"/>
        <v>0</v>
      </c>
      <c r="M143" s="165">
        <f t="shared" si="82"/>
        <v>0</v>
      </c>
    </row>
    <row r="144" spans="3:15" ht="25.5" customHeight="1" thickBot="1" x14ac:dyDescent="0.3">
      <c r="C144" s="136" t="s">
        <v>59</v>
      </c>
      <c r="D144" s="137">
        <f>+C111</f>
        <v>3</v>
      </c>
    </row>
    <row r="161" spans="1:31" s="139" customFormat="1" x14ac:dyDescent="0.25">
      <c r="C161" s="138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</row>
    <row r="162" spans="1:31" s="139" customFormat="1" x14ac:dyDescent="0.25">
      <c r="C162" s="138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</row>
    <row r="163" spans="1:31" ht="15.75" thickBot="1" x14ac:dyDescent="0.3"/>
    <row r="164" spans="1:31" ht="18.75" x14ac:dyDescent="0.3">
      <c r="C164" s="222" t="s">
        <v>59</v>
      </c>
      <c r="D164" s="92" t="s">
        <v>12</v>
      </c>
      <c r="E164" s="117" t="s">
        <v>12</v>
      </c>
      <c r="F164" s="86" t="s">
        <v>12</v>
      </c>
      <c r="G164" s="117" t="s">
        <v>12</v>
      </c>
      <c r="H164" s="86" t="s">
        <v>12</v>
      </c>
      <c r="I164" s="117" t="s">
        <v>12</v>
      </c>
      <c r="J164" s="86" t="s">
        <v>12</v>
      </c>
      <c r="K164" s="117" t="s">
        <v>12</v>
      </c>
      <c r="L164" s="86" t="s">
        <v>12</v>
      </c>
      <c r="M164" s="117" t="s">
        <v>12</v>
      </c>
      <c r="N164" s="103" t="s">
        <v>53</v>
      </c>
      <c r="O164" s="104" t="s">
        <v>66</v>
      </c>
      <c r="U164" s="218">
        <f>COUNTIF(D166:M166,"&gt;0")</f>
        <v>0</v>
      </c>
    </row>
    <row r="165" spans="1:31" ht="19.5" thickBot="1" x14ac:dyDescent="0.35">
      <c r="C165" s="223">
        <v>4</v>
      </c>
      <c r="D165" s="93">
        <v>1</v>
      </c>
      <c r="E165" s="118">
        <v>2</v>
      </c>
      <c r="F165" s="87">
        <v>3</v>
      </c>
      <c r="G165" s="118">
        <v>4</v>
      </c>
      <c r="H165" s="87">
        <v>5</v>
      </c>
      <c r="I165" s="118">
        <v>6</v>
      </c>
      <c r="J165" s="87">
        <v>7</v>
      </c>
      <c r="K165" s="118">
        <v>8</v>
      </c>
      <c r="L165" s="87">
        <v>9</v>
      </c>
      <c r="M165" s="118">
        <v>10</v>
      </c>
      <c r="N165" s="105" t="s">
        <v>65</v>
      </c>
      <c r="O165" s="106" t="s">
        <v>12</v>
      </c>
    </row>
    <row r="166" spans="1:31" ht="36" customHeight="1" thickBot="1" x14ac:dyDescent="0.3">
      <c r="A166" s="342" t="str">
        <f>IF(Decisions!B109="Recheck Budget/s",+Decisions!B109,"")</f>
        <v/>
      </c>
      <c r="B166" s="343"/>
      <c r="C166" s="88" t="s">
        <v>54</v>
      </c>
      <c r="D166" s="94">
        <f t="shared" ref="D166:M166" si="83">SUM(D176:D195)</f>
        <v>0</v>
      </c>
      <c r="E166" s="119">
        <f t="shared" si="83"/>
        <v>0</v>
      </c>
      <c r="F166" s="96">
        <f t="shared" si="83"/>
        <v>0</v>
      </c>
      <c r="G166" s="119">
        <f t="shared" si="83"/>
        <v>0</v>
      </c>
      <c r="H166" s="96">
        <f t="shared" si="83"/>
        <v>0</v>
      </c>
      <c r="I166" s="119">
        <f t="shared" si="83"/>
        <v>0</v>
      </c>
      <c r="J166" s="96">
        <f t="shared" si="83"/>
        <v>0</v>
      </c>
      <c r="K166" s="119">
        <f t="shared" si="83"/>
        <v>0</v>
      </c>
      <c r="L166" s="96">
        <f t="shared" si="83"/>
        <v>0</v>
      </c>
      <c r="M166" s="119">
        <f t="shared" si="83"/>
        <v>0</v>
      </c>
      <c r="N166" s="107">
        <f>SUM(D166:M166)</f>
        <v>0</v>
      </c>
      <c r="O166" s="221" t="e">
        <f>+N166/$U$2</f>
        <v>#DIV/0!</v>
      </c>
    </row>
    <row r="167" spans="1:31" ht="36" customHeight="1" thickBot="1" x14ac:dyDescent="0.3">
      <c r="C167" s="74" t="s">
        <v>60</v>
      </c>
      <c r="D167" s="101">
        <f>IFERROR((D166/SUM($D166:$M166)),0)</f>
        <v>0</v>
      </c>
      <c r="E167" s="120">
        <f t="shared" ref="E167" si="84">IFERROR((E166/SUM($D166:$M166)),0)</f>
        <v>0</v>
      </c>
      <c r="F167" s="102">
        <f t="shared" ref="F167" si="85">IFERROR((F166/SUM($D166:$M166)),0)</f>
        <v>0</v>
      </c>
      <c r="G167" s="120">
        <f t="shared" ref="G167" si="86">IFERROR((G166/SUM($D166:$M166)),0)</f>
        <v>0</v>
      </c>
      <c r="H167" s="102">
        <f t="shared" ref="H167" si="87">IFERROR((H166/SUM($D166:$M166)),0)</f>
        <v>0</v>
      </c>
      <c r="I167" s="120">
        <f t="shared" ref="I167" si="88">IFERROR((I166/SUM($D166:$M166)),0)</f>
        <v>0</v>
      </c>
      <c r="J167" s="102">
        <f t="shared" ref="J167" si="89">IFERROR((J166/SUM($D166:$M166)),0)</f>
        <v>0</v>
      </c>
      <c r="K167" s="120">
        <f t="shared" ref="K167" si="90">IFERROR((K166/SUM($D166:$M166)),0)</f>
        <v>0</v>
      </c>
      <c r="L167" s="102">
        <f t="shared" ref="L167" si="91">IFERROR((L166/SUM($D166:$M166)),0)</f>
        <v>0</v>
      </c>
      <c r="M167" s="120">
        <f t="shared" ref="M167" si="92">IFERROR((M166/SUM($D166:$M166)),0)</f>
        <v>0</v>
      </c>
      <c r="N167" s="108">
        <f>SUM(D167:M167)</f>
        <v>0</v>
      </c>
      <c r="O167" s="109" t="e">
        <f>+N167/$U$164</f>
        <v>#DIV/0!</v>
      </c>
      <c r="S167" s="218" t="str">
        <f>IF(D166&gt;0,D170,"")</f>
        <v/>
      </c>
      <c r="T167" s="218" t="str">
        <f t="shared" ref="T167" si="93">IF(E166&gt;0,E170,"")</f>
        <v/>
      </c>
      <c r="U167" s="218" t="str">
        <f t="shared" ref="U167" si="94">IF(F166&gt;0,F170,"")</f>
        <v/>
      </c>
      <c r="V167" s="218" t="str">
        <f t="shared" ref="V167" si="95">IF(G166&gt;0,G170,"")</f>
        <v/>
      </c>
      <c r="W167" s="218" t="str">
        <f t="shared" ref="W167" si="96">IF(H166&gt;0,H170,"")</f>
        <v/>
      </c>
      <c r="X167" s="218" t="str">
        <f t="shared" ref="X167" si="97">IF(I166&gt;0,I170,"")</f>
        <v/>
      </c>
      <c r="Y167" s="218" t="str">
        <f t="shared" ref="Y167" si="98">IF(J166&gt;0,J170,"")</f>
        <v/>
      </c>
      <c r="Z167" s="218" t="str">
        <f t="shared" ref="Z167" si="99">IF(K166&gt;0,K170,"")</f>
        <v/>
      </c>
      <c r="AA167" s="218" t="str">
        <f t="shared" ref="AA167" si="100">IF(L166&gt;0,L170,"")</f>
        <v/>
      </c>
      <c r="AB167" s="218" t="str">
        <f t="shared" ref="AB167" si="101">IF(M166&gt;0,M170,"")</f>
        <v/>
      </c>
    </row>
    <row r="168" spans="1:31" ht="36" customHeight="1" thickBot="1" x14ac:dyDescent="0.3">
      <c r="C168" s="74" t="s">
        <v>61</v>
      </c>
      <c r="D168" s="95">
        <f t="shared" ref="D168:M168" si="102">MAX(D176:D195)</f>
        <v>0</v>
      </c>
      <c r="E168" s="121">
        <f t="shared" si="102"/>
        <v>0</v>
      </c>
      <c r="F168" s="97">
        <f t="shared" si="102"/>
        <v>0</v>
      </c>
      <c r="G168" s="121">
        <f t="shared" si="102"/>
        <v>0</v>
      </c>
      <c r="H168" s="97">
        <f t="shared" si="102"/>
        <v>0</v>
      </c>
      <c r="I168" s="121">
        <f t="shared" si="102"/>
        <v>0</v>
      </c>
      <c r="J168" s="97">
        <f t="shared" si="102"/>
        <v>0</v>
      </c>
      <c r="K168" s="121">
        <f t="shared" si="102"/>
        <v>0</v>
      </c>
      <c r="L168" s="97">
        <f t="shared" si="102"/>
        <v>0</v>
      </c>
      <c r="M168" s="121">
        <f t="shared" si="102"/>
        <v>0</v>
      </c>
      <c r="N168" s="107"/>
      <c r="O168" s="110"/>
    </row>
    <row r="169" spans="1:31" ht="36" customHeight="1" thickBot="1" x14ac:dyDescent="0.3">
      <c r="C169" s="89" t="s">
        <v>85</v>
      </c>
      <c r="D169" s="95">
        <f>+Calcs!BN714</f>
        <v>0</v>
      </c>
      <c r="E169" s="121">
        <f>+Calcs!BO714</f>
        <v>0</v>
      </c>
      <c r="F169" s="97">
        <f>+Calcs!BP714</f>
        <v>0</v>
      </c>
      <c r="G169" s="121">
        <f>+Calcs!BQ714</f>
        <v>0</v>
      </c>
      <c r="H169" s="97">
        <f>+Calcs!BR714</f>
        <v>0</v>
      </c>
      <c r="I169" s="121">
        <f>+Calcs!BS714</f>
        <v>0</v>
      </c>
      <c r="J169" s="97">
        <f>+Calcs!BT714</f>
        <v>0</v>
      </c>
      <c r="K169" s="121">
        <f>+Calcs!BU714</f>
        <v>0</v>
      </c>
      <c r="L169" s="97">
        <f>+Calcs!BV714</f>
        <v>0</v>
      </c>
      <c r="M169" s="121">
        <f>+Calcs!BW714</f>
        <v>0</v>
      </c>
      <c r="N169" s="107">
        <f>SUM(D169:M169)</f>
        <v>0</v>
      </c>
      <c r="O169" s="111" t="e">
        <f>+N169/$U$164</f>
        <v>#DIV/0!</v>
      </c>
      <c r="S169" s="218" t="str">
        <f t="shared" ref="S169:AB169" si="103">IF(D167&gt;0,D172,"")</f>
        <v/>
      </c>
      <c r="T169" s="218" t="str">
        <f t="shared" si="103"/>
        <v/>
      </c>
      <c r="U169" s="218" t="str">
        <f t="shared" si="103"/>
        <v/>
      </c>
      <c r="V169" s="218" t="str">
        <f t="shared" si="103"/>
        <v/>
      </c>
      <c r="W169" s="218" t="str">
        <f t="shared" si="103"/>
        <v/>
      </c>
      <c r="X169" s="218" t="str">
        <f t="shared" si="103"/>
        <v/>
      </c>
      <c r="Y169" s="218" t="str">
        <f t="shared" si="103"/>
        <v/>
      </c>
      <c r="Z169" s="218" t="str">
        <f t="shared" si="103"/>
        <v/>
      </c>
      <c r="AA169" s="218" t="str">
        <f t="shared" si="103"/>
        <v/>
      </c>
      <c r="AB169" s="218" t="str">
        <f t="shared" si="103"/>
        <v/>
      </c>
    </row>
    <row r="170" spans="1:31" ht="36" customHeight="1" thickBot="1" x14ac:dyDescent="0.3">
      <c r="C170" s="90" t="s">
        <v>55</v>
      </c>
      <c r="D170" s="95">
        <f t="shared" ref="D170:M170" si="104">+D166-D169</f>
        <v>0</v>
      </c>
      <c r="E170" s="121">
        <f t="shared" si="104"/>
        <v>0</v>
      </c>
      <c r="F170" s="97">
        <f t="shared" si="104"/>
        <v>0</v>
      </c>
      <c r="G170" s="121">
        <f t="shared" si="104"/>
        <v>0</v>
      </c>
      <c r="H170" s="97">
        <f t="shared" si="104"/>
        <v>0</v>
      </c>
      <c r="I170" s="121">
        <f t="shared" si="104"/>
        <v>0</v>
      </c>
      <c r="J170" s="97">
        <f t="shared" si="104"/>
        <v>0</v>
      </c>
      <c r="K170" s="121">
        <f t="shared" si="104"/>
        <v>0</v>
      </c>
      <c r="L170" s="97">
        <f t="shared" si="104"/>
        <v>0</v>
      </c>
      <c r="M170" s="121">
        <f t="shared" si="104"/>
        <v>0</v>
      </c>
      <c r="N170" s="107">
        <f>SUM(D170:M170)</f>
        <v>0</v>
      </c>
      <c r="O170" s="111" t="e">
        <f>+N170/$U$164</f>
        <v>#DIV/0!</v>
      </c>
    </row>
    <row r="171" spans="1:31" ht="36" customHeight="1" thickBot="1" x14ac:dyDescent="0.3">
      <c r="C171" s="74" t="s">
        <v>56</v>
      </c>
      <c r="D171" s="95" t="e">
        <f>_xlfn.RANK.EQ(D170,$S167:$AB167)</f>
        <v>#N/A</v>
      </c>
      <c r="E171" s="121" t="e">
        <f t="shared" ref="E171:M171" si="105">_xlfn.RANK.EQ(E170,$S167:$AB167)</f>
        <v>#N/A</v>
      </c>
      <c r="F171" s="97" t="e">
        <f t="shared" si="105"/>
        <v>#N/A</v>
      </c>
      <c r="G171" s="121" t="e">
        <f t="shared" si="105"/>
        <v>#N/A</v>
      </c>
      <c r="H171" s="97" t="e">
        <f t="shared" si="105"/>
        <v>#N/A</v>
      </c>
      <c r="I171" s="121" t="e">
        <f t="shared" si="105"/>
        <v>#N/A</v>
      </c>
      <c r="J171" s="97" t="e">
        <f t="shared" si="105"/>
        <v>#N/A</v>
      </c>
      <c r="K171" s="121" t="e">
        <f t="shared" si="105"/>
        <v>#N/A</v>
      </c>
      <c r="L171" s="97" t="e">
        <f t="shared" si="105"/>
        <v>#N/A</v>
      </c>
      <c r="M171" s="121" t="e">
        <f t="shared" si="105"/>
        <v>#N/A</v>
      </c>
      <c r="N171" s="112"/>
      <c r="O171" s="110"/>
    </row>
    <row r="172" spans="1:31" ht="36" customHeight="1" thickBot="1" x14ac:dyDescent="0.3">
      <c r="C172" s="89" t="s">
        <v>57</v>
      </c>
      <c r="D172" s="95">
        <f>+D170+D118</f>
        <v>0</v>
      </c>
      <c r="E172" s="121">
        <f t="shared" ref="E172:M172" si="106">+E170+E118</f>
        <v>0</v>
      </c>
      <c r="F172" s="97">
        <f t="shared" si="106"/>
        <v>0</v>
      </c>
      <c r="G172" s="121">
        <f t="shared" si="106"/>
        <v>0</v>
      </c>
      <c r="H172" s="97">
        <f t="shared" si="106"/>
        <v>0</v>
      </c>
      <c r="I172" s="121">
        <f t="shared" si="106"/>
        <v>0</v>
      </c>
      <c r="J172" s="97">
        <f t="shared" si="106"/>
        <v>0</v>
      </c>
      <c r="K172" s="121">
        <f t="shared" si="106"/>
        <v>0</v>
      </c>
      <c r="L172" s="97">
        <f t="shared" si="106"/>
        <v>0</v>
      </c>
      <c r="M172" s="121">
        <f t="shared" si="106"/>
        <v>0</v>
      </c>
      <c r="N172" s="107">
        <f>SUM(D172:M172)</f>
        <v>0</v>
      </c>
      <c r="O172" s="111" t="e">
        <f>+N172/$U$164</f>
        <v>#DIV/0!</v>
      </c>
    </row>
    <row r="173" spans="1:31" ht="36" customHeight="1" thickBot="1" x14ac:dyDescent="0.3">
      <c r="C173" s="91" t="s">
        <v>58</v>
      </c>
      <c r="D173" s="95" t="e">
        <f>_xlfn.RANK.EQ(D172,$S169:$AB169)</f>
        <v>#N/A</v>
      </c>
      <c r="E173" s="121" t="e">
        <f t="shared" ref="E173:M173" si="107">_xlfn.RANK.EQ(E172,$S169:$AB169)</f>
        <v>#N/A</v>
      </c>
      <c r="F173" s="97" t="e">
        <f t="shared" si="107"/>
        <v>#N/A</v>
      </c>
      <c r="G173" s="121" t="e">
        <f t="shared" si="107"/>
        <v>#N/A</v>
      </c>
      <c r="H173" s="97" t="e">
        <f t="shared" si="107"/>
        <v>#N/A</v>
      </c>
      <c r="I173" s="121" t="e">
        <f t="shared" si="107"/>
        <v>#N/A</v>
      </c>
      <c r="J173" s="97" t="e">
        <f t="shared" si="107"/>
        <v>#N/A</v>
      </c>
      <c r="K173" s="121" t="e">
        <f t="shared" si="107"/>
        <v>#N/A</v>
      </c>
      <c r="L173" s="97" t="e">
        <f t="shared" si="107"/>
        <v>#N/A</v>
      </c>
      <c r="M173" s="121" t="e">
        <f t="shared" si="107"/>
        <v>#N/A</v>
      </c>
      <c r="N173" s="105"/>
      <c r="O173" s="113"/>
    </row>
    <row r="174" spans="1:31" x14ac:dyDescent="0.25">
      <c r="C174" s="126" t="s">
        <v>62</v>
      </c>
      <c r="D174" s="128" t="s">
        <v>12</v>
      </c>
      <c r="E174" s="129" t="s">
        <v>12</v>
      </c>
      <c r="F174" s="128" t="s">
        <v>12</v>
      </c>
      <c r="G174" s="129" t="s">
        <v>12</v>
      </c>
      <c r="H174" s="128" t="s">
        <v>12</v>
      </c>
      <c r="I174" s="129" t="s">
        <v>12</v>
      </c>
      <c r="J174" s="128" t="s">
        <v>12</v>
      </c>
      <c r="K174" s="129" t="s">
        <v>12</v>
      </c>
      <c r="L174" s="128" t="s">
        <v>12</v>
      </c>
      <c r="M174" s="129" t="s">
        <v>12</v>
      </c>
      <c r="N174" s="336" t="s">
        <v>68</v>
      </c>
      <c r="O174" s="337"/>
    </row>
    <row r="175" spans="1:31" ht="15.75" thickBot="1" x14ac:dyDescent="0.3">
      <c r="C175" s="127" t="s">
        <v>63</v>
      </c>
      <c r="D175" s="130">
        <v>1</v>
      </c>
      <c r="E175" s="131">
        <v>2</v>
      </c>
      <c r="F175" s="130">
        <v>3</v>
      </c>
      <c r="G175" s="131">
        <v>4</v>
      </c>
      <c r="H175" s="130">
        <v>5</v>
      </c>
      <c r="I175" s="131">
        <v>6</v>
      </c>
      <c r="J175" s="130">
        <v>7</v>
      </c>
      <c r="K175" s="131">
        <v>8</v>
      </c>
      <c r="L175" s="130">
        <v>9</v>
      </c>
      <c r="M175" s="131">
        <v>10</v>
      </c>
      <c r="N175" s="338"/>
      <c r="O175" s="339"/>
    </row>
    <row r="176" spans="1:31" ht="17.25" customHeight="1" thickBot="1" x14ac:dyDescent="0.3">
      <c r="C176" s="98">
        <v>1</v>
      </c>
      <c r="D176" s="100">
        <f>+Calcs!AY714+ROUNDUP(D122*0.2,0)</f>
        <v>0</v>
      </c>
      <c r="E176" s="122">
        <f>+Calcs!AZ714+ROUNDUP(E122*0.2,0)</f>
        <v>0</v>
      </c>
      <c r="F176" s="100">
        <f>+Calcs!BA714+ROUNDUP(F122*0.2,0)</f>
        <v>0</v>
      </c>
      <c r="G176" s="122">
        <f>+Calcs!BB714+ROUNDUP(G122*0.2,0)</f>
        <v>0</v>
      </c>
      <c r="H176" s="100">
        <f>+Calcs!BC714+ROUNDUP(H122*0.2,0)</f>
        <v>0</v>
      </c>
      <c r="I176" s="122">
        <f>+Calcs!BD714+ROUNDUP(I122*0.2,0)</f>
        <v>0</v>
      </c>
      <c r="J176" s="100">
        <f>+Calcs!BE714+ROUNDUP(J122*0.2,0)</f>
        <v>0</v>
      </c>
      <c r="K176" s="122">
        <f>+Calcs!BF714+ROUNDUP(K122*0.2,0)</f>
        <v>0</v>
      </c>
      <c r="L176" s="100">
        <f>+Calcs!BG714+ROUNDUP(L122*0.2,0)</f>
        <v>0</v>
      </c>
      <c r="M176" s="122">
        <f>+Calcs!BH714+ROUNDUP(M122*0.2,0)</f>
        <v>0</v>
      </c>
      <c r="N176" s="43" t="s">
        <v>67</v>
      </c>
      <c r="O176" s="30" t="s">
        <v>50</v>
      </c>
    </row>
    <row r="177" spans="3:15" ht="17.25" customHeight="1" x14ac:dyDescent="0.25">
      <c r="C177" s="99">
        <v>2</v>
      </c>
      <c r="D177" s="21">
        <f>+Calcs!AY715+ROUNDUP(D123*0.2,0)</f>
        <v>0</v>
      </c>
      <c r="E177" s="123">
        <f>+Calcs!AZ715+ROUNDUP(E123*0.2,0)</f>
        <v>0</v>
      </c>
      <c r="F177" s="21">
        <f>+Calcs!BA715+ROUNDUP(F123*0.2,0)</f>
        <v>0</v>
      </c>
      <c r="G177" s="123">
        <f>+Calcs!BB715+ROUNDUP(G123*0.2,0)</f>
        <v>0</v>
      </c>
      <c r="H177" s="21">
        <f>+Calcs!BC715+ROUNDUP(H123*0.2,0)</f>
        <v>0</v>
      </c>
      <c r="I177" s="123">
        <f>+Calcs!BD715+ROUNDUP(I123*0.2,0)</f>
        <v>0</v>
      </c>
      <c r="J177" s="21">
        <f>+Calcs!BE715+ROUNDUP(J123*0.2,0)</f>
        <v>0</v>
      </c>
      <c r="K177" s="123">
        <f>+Calcs!BF715+ROUNDUP(K123*0.2,0)</f>
        <v>0</v>
      </c>
      <c r="L177" s="21">
        <f>+Calcs!BG715+ROUNDUP(L123*0.2,0)</f>
        <v>0</v>
      </c>
      <c r="M177" s="123">
        <f>+Calcs!BH715+ROUNDUP(M123*0.2,0)</f>
        <v>0</v>
      </c>
      <c r="N177" s="15">
        <v>1</v>
      </c>
      <c r="O177" s="133">
        <f>LARGE(D$176:M$195,N177)</f>
        <v>0</v>
      </c>
    </row>
    <row r="178" spans="3:15" ht="19.5" customHeight="1" x14ac:dyDescent="0.25">
      <c r="C178" s="99">
        <v>3</v>
      </c>
      <c r="D178" s="21">
        <f>+Calcs!AY716+ROUNDUP(D124*0.2,0)</f>
        <v>0</v>
      </c>
      <c r="E178" s="123">
        <f>+Calcs!AZ716+ROUNDUP(E124*0.2,0)</f>
        <v>0</v>
      </c>
      <c r="F178" s="21">
        <f>+Calcs!BA716+ROUNDUP(F124*0.2,0)</f>
        <v>0</v>
      </c>
      <c r="G178" s="123">
        <f>+Calcs!BB716+ROUNDUP(G124*0.2,0)</f>
        <v>0</v>
      </c>
      <c r="H178" s="21">
        <f>+Calcs!BC716+ROUNDUP(H124*0.2,0)</f>
        <v>0</v>
      </c>
      <c r="I178" s="123">
        <f>+Calcs!BD716+ROUNDUP(I124*0.2,0)</f>
        <v>0</v>
      </c>
      <c r="J178" s="21">
        <f>+Calcs!BE716+ROUNDUP(J124*0.2,0)</f>
        <v>0</v>
      </c>
      <c r="K178" s="123">
        <f>+Calcs!BF716+ROUNDUP(K124*0.2,0)</f>
        <v>0</v>
      </c>
      <c r="L178" s="21">
        <f>+Calcs!BG716+ROUNDUP(L124*0.2,0)</f>
        <v>0</v>
      </c>
      <c r="M178" s="123">
        <f>+Calcs!BH716+ROUNDUP(M124*0.2,0)</f>
        <v>0</v>
      </c>
      <c r="N178" s="15">
        <v>2</v>
      </c>
      <c r="O178" s="133">
        <f t="shared" ref="O178:O186" si="108">LARGE(D$176:M$195,N178)</f>
        <v>0</v>
      </c>
    </row>
    <row r="179" spans="3:15" ht="19.5" customHeight="1" x14ac:dyDescent="0.25">
      <c r="C179" s="99">
        <v>4</v>
      </c>
      <c r="D179" s="21">
        <f>+Calcs!AY717+ROUNDUP(D125*0.2,0)</f>
        <v>0</v>
      </c>
      <c r="E179" s="123">
        <f>+Calcs!AZ717+ROUNDUP(E125*0.2,0)</f>
        <v>0</v>
      </c>
      <c r="F179" s="21">
        <f>+Calcs!BA717+ROUNDUP(F125*0.2,0)</f>
        <v>0</v>
      </c>
      <c r="G179" s="123">
        <f>+Calcs!BB717+ROUNDUP(G125*0.2,0)</f>
        <v>0</v>
      </c>
      <c r="H179" s="21">
        <f>+Calcs!BC717+ROUNDUP(H125*0.2,0)</f>
        <v>0</v>
      </c>
      <c r="I179" s="123">
        <f>+Calcs!BD717+ROUNDUP(I125*0.2,0)</f>
        <v>0</v>
      </c>
      <c r="J179" s="21">
        <f>+Calcs!BE717+ROUNDUP(J125*0.2,0)</f>
        <v>0</v>
      </c>
      <c r="K179" s="123">
        <f>+Calcs!BF717+ROUNDUP(K125*0.2,0)</f>
        <v>0</v>
      </c>
      <c r="L179" s="21">
        <f>+Calcs!BG717+ROUNDUP(L125*0.2,0)</f>
        <v>0</v>
      </c>
      <c r="M179" s="123">
        <f>+Calcs!BH717+ROUNDUP(M125*0.2,0)</f>
        <v>0</v>
      </c>
      <c r="N179" s="15">
        <v>3</v>
      </c>
      <c r="O179" s="133">
        <f t="shared" si="108"/>
        <v>0</v>
      </c>
    </row>
    <row r="180" spans="3:15" ht="19.5" customHeight="1" x14ac:dyDescent="0.25">
      <c r="C180" s="99">
        <v>5</v>
      </c>
      <c r="D180" s="21">
        <f>+Calcs!AY718+ROUNDUP(D126*0.2,0)</f>
        <v>0</v>
      </c>
      <c r="E180" s="123">
        <f>+Calcs!AZ718+ROUNDUP(E126*0.2,0)</f>
        <v>0</v>
      </c>
      <c r="F180" s="21">
        <f>+Calcs!BA718+ROUNDUP(F126*0.2,0)</f>
        <v>0</v>
      </c>
      <c r="G180" s="123">
        <f>+Calcs!BB718+ROUNDUP(G126*0.2,0)</f>
        <v>0</v>
      </c>
      <c r="H180" s="21">
        <f>+Calcs!BC718+ROUNDUP(H126*0.2,0)</f>
        <v>0</v>
      </c>
      <c r="I180" s="123">
        <f>+Calcs!BD718+ROUNDUP(I126*0.2,0)</f>
        <v>0</v>
      </c>
      <c r="J180" s="21">
        <f>+Calcs!BE718+ROUNDUP(J126*0.2,0)</f>
        <v>0</v>
      </c>
      <c r="K180" s="123">
        <f>+Calcs!BF718+ROUNDUP(K126*0.2,0)</f>
        <v>0</v>
      </c>
      <c r="L180" s="21">
        <f>+Calcs!BG718+ROUNDUP(L126*0.2,0)</f>
        <v>0</v>
      </c>
      <c r="M180" s="123">
        <f>+Calcs!BH718+ROUNDUP(M126*0.2,0)</f>
        <v>0</v>
      </c>
      <c r="N180" s="15">
        <v>4</v>
      </c>
      <c r="O180" s="133">
        <f t="shared" si="108"/>
        <v>0</v>
      </c>
    </row>
    <row r="181" spans="3:15" ht="19.5" customHeight="1" x14ac:dyDescent="0.25">
      <c r="C181" s="99">
        <v>6</v>
      </c>
      <c r="D181" s="21">
        <f>+Calcs!AY719+ROUNDUP(D127*0.2,0)</f>
        <v>0</v>
      </c>
      <c r="E181" s="123">
        <f>+Calcs!AZ719+ROUNDUP(E127*0.2,0)</f>
        <v>0</v>
      </c>
      <c r="F181" s="21">
        <f>+Calcs!BA719+ROUNDUP(F127*0.2,0)</f>
        <v>0</v>
      </c>
      <c r="G181" s="123">
        <f>+Calcs!BB719+ROUNDUP(G127*0.2,0)</f>
        <v>0</v>
      </c>
      <c r="H181" s="21">
        <f>+Calcs!BC719+ROUNDUP(H127*0.2,0)</f>
        <v>0</v>
      </c>
      <c r="I181" s="123">
        <f>+Calcs!BD719+ROUNDUP(I127*0.2,0)</f>
        <v>0</v>
      </c>
      <c r="J181" s="21">
        <f>+Calcs!BE719+ROUNDUP(J127*0.2,0)</f>
        <v>0</v>
      </c>
      <c r="K181" s="123">
        <f>+Calcs!BF719+ROUNDUP(K127*0.2,0)</f>
        <v>0</v>
      </c>
      <c r="L181" s="21">
        <f>+Calcs!BG719+ROUNDUP(L127*0.2,0)</f>
        <v>0</v>
      </c>
      <c r="M181" s="123">
        <f>+Calcs!BH719+ROUNDUP(M127*0.2,0)</f>
        <v>0</v>
      </c>
      <c r="N181" s="15">
        <v>5</v>
      </c>
      <c r="O181" s="133">
        <f t="shared" si="108"/>
        <v>0</v>
      </c>
    </row>
    <row r="182" spans="3:15" ht="19.5" customHeight="1" x14ac:dyDescent="0.25">
      <c r="C182" s="99">
        <v>7</v>
      </c>
      <c r="D182" s="21">
        <f>+Calcs!AY720+ROUNDUP(D128*0.2,0)</f>
        <v>0</v>
      </c>
      <c r="E182" s="123">
        <f>+Calcs!AZ720+ROUNDUP(E128*0.2,0)</f>
        <v>0</v>
      </c>
      <c r="F182" s="21">
        <f>+Calcs!BA720+ROUNDUP(F128*0.2,0)</f>
        <v>0</v>
      </c>
      <c r="G182" s="123">
        <f>+Calcs!BB720+ROUNDUP(G128*0.2,0)</f>
        <v>0</v>
      </c>
      <c r="H182" s="21">
        <f>+Calcs!BC720+ROUNDUP(H128*0.2,0)</f>
        <v>0</v>
      </c>
      <c r="I182" s="123">
        <f>+Calcs!BD720+ROUNDUP(I128*0.2,0)</f>
        <v>0</v>
      </c>
      <c r="J182" s="21">
        <f>+Calcs!BE720+ROUNDUP(J128*0.2,0)</f>
        <v>0</v>
      </c>
      <c r="K182" s="123">
        <f>+Calcs!BF720+ROUNDUP(K128*0.2,0)</f>
        <v>0</v>
      </c>
      <c r="L182" s="21">
        <f>+Calcs!BG720+ROUNDUP(L128*0.2,0)</f>
        <v>0</v>
      </c>
      <c r="M182" s="123">
        <f>+Calcs!BH720+ROUNDUP(M128*0.2,0)</f>
        <v>0</v>
      </c>
      <c r="N182" s="15">
        <v>6</v>
      </c>
      <c r="O182" s="133">
        <f t="shared" si="108"/>
        <v>0</v>
      </c>
    </row>
    <row r="183" spans="3:15" ht="19.5" customHeight="1" x14ac:dyDescent="0.25">
      <c r="C183" s="99">
        <v>8</v>
      </c>
      <c r="D183" s="21">
        <f>+Calcs!AY721+ROUNDUP(D129*0.2,0)</f>
        <v>0</v>
      </c>
      <c r="E183" s="123">
        <f>+Calcs!AZ721+ROUNDUP(E129*0.2,0)</f>
        <v>0</v>
      </c>
      <c r="F183" s="21">
        <f>+Calcs!BA721+ROUNDUP(F129*0.2,0)</f>
        <v>0</v>
      </c>
      <c r="G183" s="123">
        <f>+Calcs!BB721+ROUNDUP(G129*0.2,0)</f>
        <v>0</v>
      </c>
      <c r="H183" s="21">
        <f>+Calcs!BC721+ROUNDUP(H129*0.2,0)</f>
        <v>0</v>
      </c>
      <c r="I183" s="123">
        <f>+Calcs!BD721+ROUNDUP(I129*0.2,0)</f>
        <v>0</v>
      </c>
      <c r="J183" s="21">
        <f>+Calcs!BE721+ROUNDUP(J129*0.2,0)</f>
        <v>0</v>
      </c>
      <c r="K183" s="123">
        <f>+Calcs!BF721+ROUNDUP(K129*0.2,0)</f>
        <v>0</v>
      </c>
      <c r="L183" s="21">
        <f>+Calcs!BG721+ROUNDUP(L129*0.2,0)</f>
        <v>0</v>
      </c>
      <c r="M183" s="123">
        <f>+Calcs!BH721+ROUNDUP(M129*0.2,0)</f>
        <v>0</v>
      </c>
      <c r="N183" s="15">
        <v>7</v>
      </c>
      <c r="O183" s="133">
        <f t="shared" si="108"/>
        <v>0</v>
      </c>
    </row>
    <row r="184" spans="3:15" ht="19.5" customHeight="1" x14ac:dyDescent="0.25">
      <c r="C184" s="99">
        <v>9</v>
      </c>
      <c r="D184" s="21">
        <f>+Calcs!AY722+ROUNDUP(D130*0.2,0)</f>
        <v>0</v>
      </c>
      <c r="E184" s="123">
        <f>+Calcs!AZ722+ROUNDUP(E130*0.2,0)</f>
        <v>0</v>
      </c>
      <c r="F184" s="21">
        <f>+Calcs!BA722+ROUNDUP(F130*0.2,0)</f>
        <v>0</v>
      </c>
      <c r="G184" s="123">
        <f>+Calcs!BB722+ROUNDUP(G130*0.2,0)</f>
        <v>0</v>
      </c>
      <c r="H184" s="21">
        <f>+Calcs!BC722+ROUNDUP(H130*0.2,0)</f>
        <v>0</v>
      </c>
      <c r="I184" s="123">
        <f>+Calcs!BD722+ROUNDUP(I130*0.2,0)</f>
        <v>0</v>
      </c>
      <c r="J184" s="21">
        <f>+Calcs!BE722+ROUNDUP(J130*0.2,0)</f>
        <v>0</v>
      </c>
      <c r="K184" s="123">
        <f>+Calcs!BF722+ROUNDUP(K130*0.2,0)</f>
        <v>0</v>
      </c>
      <c r="L184" s="21">
        <f>+Calcs!BG722+ROUNDUP(L130*0.2,0)</f>
        <v>0</v>
      </c>
      <c r="M184" s="123">
        <f>+Calcs!BH722+ROUNDUP(M130*0.2,0)</f>
        <v>0</v>
      </c>
      <c r="N184" s="15">
        <v>8</v>
      </c>
      <c r="O184" s="133">
        <f t="shared" si="108"/>
        <v>0</v>
      </c>
    </row>
    <row r="185" spans="3:15" ht="19.5" customHeight="1" x14ac:dyDescent="0.25">
      <c r="C185" s="99">
        <v>10</v>
      </c>
      <c r="D185" s="21">
        <f>+Calcs!AY723+ROUNDUP(D131*0.2,0)</f>
        <v>0</v>
      </c>
      <c r="E185" s="123">
        <f>+Calcs!AZ723+ROUNDUP(E131*0.2,0)</f>
        <v>0</v>
      </c>
      <c r="F185" s="21">
        <f>+Calcs!BA723+ROUNDUP(F131*0.2,0)</f>
        <v>0</v>
      </c>
      <c r="G185" s="123">
        <f>+Calcs!BB723+ROUNDUP(G131*0.2,0)</f>
        <v>0</v>
      </c>
      <c r="H185" s="21">
        <f>+Calcs!BC723+ROUNDUP(H131*0.2,0)</f>
        <v>0</v>
      </c>
      <c r="I185" s="123">
        <f>+Calcs!BD723+ROUNDUP(I131*0.2,0)</f>
        <v>0</v>
      </c>
      <c r="J185" s="21">
        <f>+Calcs!BE723+ROUNDUP(J131*0.2,0)</f>
        <v>0</v>
      </c>
      <c r="K185" s="123">
        <f>+Calcs!BF723+ROUNDUP(K131*0.2,0)</f>
        <v>0</v>
      </c>
      <c r="L185" s="21">
        <f>+Calcs!BG723+ROUNDUP(L131*0.2,0)</f>
        <v>0</v>
      </c>
      <c r="M185" s="123">
        <f>+Calcs!BH723+ROUNDUP(M131*0.2,0)</f>
        <v>0</v>
      </c>
      <c r="N185" s="15">
        <v>9</v>
      </c>
      <c r="O185" s="133">
        <f t="shared" si="108"/>
        <v>0</v>
      </c>
    </row>
    <row r="186" spans="3:15" ht="19.5" customHeight="1" thickBot="1" x14ac:dyDescent="0.3">
      <c r="C186" s="99">
        <v>11</v>
      </c>
      <c r="D186" s="21">
        <f>+Calcs!AY724+ROUNDUP(D132*0.2,0)</f>
        <v>0</v>
      </c>
      <c r="E186" s="123">
        <f>+Calcs!AZ724+ROUNDUP(E132*0.2,0)</f>
        <v>0</v>
      </c>
      <c r="F186" s="21">
        <f>+Calcs!BA724+ROUNDUP(F132*0.2,0)</f>
        <v>0</v>
      </c>
      <c r="G186" s="123">
        <f>+Calcs!BB724+ROUNDUP(G132*0.2,0)</f>
        <v>0</v>
      </c>
      <c r="H186" s="21">
        <f>+Calcs!BC724+ROUNDUP(H132*0.2,0)</f>
        <v>0</v>
      </c>
      <c r="I186" s="123">
        <f>+Calcs!BD724+ROUNDUP(I132*0.2,0)</f>
        <v>0</v>
      </c>
      <c r="J186" s="21">
        <f>+Calcs!BE724+ROUNDUP(J132*0.2,0)</f>
        <v>0</v>
      </c>
      <c r="K186" s="123">
        <f>+Calcs!BF724+ROUNDUP(K132*0.2,0)</f>
        <v>0</v>
      </c>
      <c r="L186" s="21">
        <f>+Calcs!BG724+ROUNDUP(L132*0.2,0)</f>
        <v>0</v>
      </c>
      <c r="M186" s="123">
        <f>+Calcs!BH724+ROUNDUP(M132*0.2,0)</f>
        <v>0</v>
      </c>
      <c r="N186" s="18">
        <v>10</v>
      </c>
      <c r="O186" s="45">
        <f t="shared" si="108"/>
        <v>0</v>
      </c>
    </row>
    <row r="187" spans="3:15" ht="19.5" customHeight="1" thickBot="1" x14ac:dyDescent="0.3">
      <c r="C187" s="99">
        <v>12</v>
      </c>
      <c r="D187" s="21">
        <f>+Calcs!AY725+ROUNDUP(D133*0.2,0)</f>
        <v>0</v>
      </c>
      <c r="E187" s="123">
        <f>+Calcs!AZ725+ROUNDUP(E133*0.2,0)</f>
        <v>0</v>
      </c>
      <c r="F187" s="21">
        <f>+Calcs!BA725+ROUNDUP(F133*0.2,0)</f>
        <v>0</v>
      </c>
      <c r="G187" s="123">
        <f>+Calcs!BB725+ROUNDUP(G133*0.2,0)</f>
        <v>0</v>
      </c>
      <c r="H187" s="21">
        <f>+Calcs!BC725+ROUNDUP(H133*0.2,0)</f>
        <v>0</v>
      </c>
      <c r="I187" s="123">
        <f>+Calcs!BD725+ROUNDUP(I133*0.2,0)</f>
        <v>0</v>
      </c>
      <c r="J187" s="21">
        <f>+Calcs!BE725+ROUNDUP(J133*0.2,0)</f>
        <v>0</v>
      </c>
      <c r="K187" s="123">
        <f>+Calcs!BF725+ROUNDUP(K133*0.2,0)</f>
        <v>0</v>
      </c>
      <c r="L187" s="21">
        <f>+Calcs!BG725+ROUNDUP(L133*0.2,0)</f>
        <v>0</v>
      </c>
      <c r="M187" s="123">
        <f>+Calcs!BH725+ROUNDUP(M133*0.2,0)</f>
        <v>0</v>
      </c>
      <c r="N187" s="43" t="s">
        <v>69</v>
      </c>
      <c r="O187" s="134">
        <f>SUM(O177:O186)</f>
        <v>0</v>
      </c>
    </row>
    <row r="188" spans="3:15" ht="19.5" customHeight="1" thickBot="1" x14ac:dyDescent="0.3">
      <c r="C188" s="99">
        <v>13</v>
      </c>
      <c r="D188" s="21">
        <f>+Calcs!AY726+ROUNDUP(D134*0.2,0)</f>
        <v>0</v>
      </c>
      <c r="E188" s="123">
        <f>+Calcs!AZ726+ROUNDUP(E134*0.2,0)</f>
        <v>0</v>
      </c>
      <c r="F188" s="21">
        <f>+Calcs!BA726+ROUNDUP(F134*0.2,0)</f>
        <v>0</v>
      </c>
      <c r="G188" s="123">
        <f>+Calcs!BB726+ROUNDUP(G134*0.2,0)</f>
        <v>0</v>
      </c>
      <c r="H188" s="21">
        <f>+Calcs!BC726+ROUNDUP(H134*0.2,0)</f>
        <v>0</v>
      </c>
      <c r="I188" s="123">
        <f>+Calcs!BD726+ROUNDUP(I134*0.2,0)</f>
        <v>0</v>
      </c>
      <c r="J188" s="21">
        <f>+Calcs!BE726+ROUNDUP(J134*0.2,0)</f>
        <v>0</v>
      </c>
      <c r="K188" s="123">
        <f>+Calcs!BF726+ROUNDUP(K134*0.2,0)</f>
        <v>0</v>
      </c>
      <c r="L188" s="21">
        <f>+Calcs!BG726+ROUNDUP(L134*0.2,0)</f>
        <v>0</v>
      </c>
      <c r="M188" s="123">
        <f>+Calcs!BH726+ROUNDUP(M134*0.2,0)</f>
        <v>0</v>
      </c>
      <c r="N188" s="30" t="s">
        <v>70</v>
      </c>
      <c r="O188" s="135" t="e">
        <f>+O187/N166</f>
        <v>#DIV/0!</v>
      </c>
    </row>
    <row r="189" spans="3:15" ht="19.5" customHeight="1" x14ac:dyDescent="0.25">
      <c r="C189" s="99">
        <v>14</v>
      </c>
      <c r="D189" s="21">
        <f>+Calcs!AY727+ROUNDUP(D135*0.2,0)</f>
        <v>0</v>
      </c>
      <c r="E189" s="123">
        <f>+Calcs!AZ727+ROUNDUP(E135*0.2,0)</f>
        <v>0</v>
      </c>
      <c r="F189" s="21">
        <f>+Calcs!BA727+ROUNDUP(F135*0.2,0)</f>
        <v>0</v>
      </c>
      <c r="G189" s="123">
        <f>+Calcs!BB727+ROUNDUP(G135*0.2,0)</f>
        <v>0</v>
      </c>
      <c r="H189" s="21">
        <f>+Calcs!BC727+ROUNDUP(H135*0.2,0)</f>
        <v>0</v>
      </c>
      <c r="I189" s="123">
        <f>+Calcs!BD727+ROUNDUP(I135*0.2,0)</f>
        <v>0</v>
      </c>
      <c r="J189" s="21">
        <f>+Calcs!BE727+ROUNDUP(J135*0.2,0)</f>
        <v>0</v>
      </c>
      <c r="K189" s="123">
        <f>+Calcs!BF727+ROUNDUP(K135*0.2,0)</f>
        <v>0</v>
      </c>
      <c r="L189" s="21">
        <f>+Calcs!BG727+ROUNDUP(L135*0.2,0)</f>
        <v>0</v>
      </c>
      <c r="M189" s="123">
        <f>+Calcs!BH727+ROUNDUP(M135*0.2,0)</f>
        <v>0</v>
      </c>
      <c r="N189" s="39"/>
      <c r="O189" s="34"/>
    </row>
    <row r="190" spans="3:15" ht="19.5" customHeight="1" x14ac:dyDescent="0.25">
      <c r="C190" s="99">
        <v>15</v>
      </c>
      <c r="D190" s="21">
        <f>+Calcs!AY728+ROUNDUP(D136*0.2,0)</f>
        <v>0</v>
      </c>
      <c r="E190" s="123">
        <f>+Calcs!AZ728+ROUNDUP(E136*0.2,0)</f>
        <v>0</v>
      </c>
      <c r="F190" s="21">
        <f>+Calcs!BA728+ROUNDUP(F136*0.2,0)</f>
        <v>0</v>
      </c>
      <c r="G190" s="123">
        <f>+Calcs!BB728+ROUNDUP(G136*0.2,0)</f>
        <v>0</v>
      </c>
      <c r="H190" s="21">
        <f>+Calcs!BC728+ROUNDUP(H136*0.2,0)</f>
        <v>0</v>
      </c>
      <c r="I190" s="123">
        <f>+Calcs!BD728+ROUNDUP(I136*0.2,0)</f>
        <v>0</v>
      </c>
      <c r="J190" s="21">
        <f>+Calcs!BE728+ROUNDUP(J136*0.2,0)</f>
        <v>0</v>
      </c>
      <c r="K190" s="123">
        <f>+Calcs!BF728+ROUNDUP(K136*0.2,0)</f>
        <v>0</v>
      </c>
      <c r="L190" s="21">
        <f>+Calcs!BG728+ROUNDUP(L136*0.2,0)</f>
        <v>0</v>
      </c>
      <c r="M190" s="123">
        <f>+Calcs!BH728+ROUNDUP(M136*0.2,0)</f>
        <v>0</v>
      </c>
      <c r="N190" s="340" t="s">
        <v>71</v>
      </c>
      <c r="O190" s="341"/>
    </row>
    <row r="191" spans="3:15" ht="19.5" customHeight="1" x14ac:dyDescent="0.25">
      <c r="C191" s="99">
        <v>16</v>
      </c>
      <c r="D191" s="21">
        <f>+Calcs!AY729+ROUNDUP(D137*0.2,0)</f>
        <v>0</v>
      </c>
      <c r="E191" s="123">
        <f>+Calcs!AZ729+ROUNDUP(E137*0.2,0)</f>
        <v>0</v>
      </c>
      <c r="F191" s="21">
        <f>+Calcs!BA729+ROUNDUP(F137*0.2,0)</f>
        <v>0</v>
      </c>
      <c r="G191" s="123">
        <f>+Calcs!BB729+ROUNDUP(G137*0.2,0)</f>
        <v>0</v>
      </c>
      <c r="H191" s="21">
        <f>+Calcs!BC729+ROUNDUP(H137*0.2,0)</f>
        <v>0</v>
      </c>
      <c r="I191" s="123">
        <f>+Calcs!BD729+ROUNDUP(I137*0.2,0)</f>
        <v>0</v>
      </c>
      <c r="J191" s="21">
        <f>+Calcs!BE729+ROUNDUP(J137*0.2,0)</f>
        <v>0</v>
      </c>
      <c r="K191" s="123">
        <f>+Calcs!BF729+ROUNDUP(K137*0.2,0)</f>
        <v>0</v>
      </c>
      <c r="L191" s="21">
        <f>+Calcs!BG729+ROUNDUP(L137*0.2,0)</f>
        <v>0</v>
      </c>
      <c r="M191" s="123">
        <f>+Calcs!BH729+ROUNDUP(M137*0.2,0)</f>
        <v>0</v>
      </c>
      <c r="N191" s="340" t="s">
        <v>72</v>
      </c>
      <c r="O191" s="341"/>
    </row>
    <row r="192" spans="3:15" ht="19.5" customHeight="1" x14ac:dyDescent="0.25">
      <c r="C192" s="99">
        <v>17</v>
      </c>
      <c r="D192" s="21">
        <f>+Calcs!AY730+ROUNDUP(D138*0.2,0)</f>
        <v>0</v>
      </c>
      <c r="E192" s="123">
        <f>+Calcs!AZ730+ROUNDUP(E138*0.2,0)</f>
        <v>0</v>
      </c>
      <c r="F192" s="21">
        <f>+Calcs!BA730+ROUNDUP(F138*0.2,0)</f>
        <v>0</v>
      </c>
      <c r="G192" s="123">
        <f>+Calcs!BB730+ROUNDUP(G138*0.2,0)</f>
        <v>0</v>
      </c>
      <c r="H192" s="21">
        <f>+Calcs!BC730+ROUNDUP(H138*0.2,0)</f>
        <v>0</v>
      </c>
      <c r="I192" s="123">
        <f>+Calcs!BD730+ROUNDUP(I138*0.2,0)</f>
        <v>0</v>
      </c>
      <c r="J192" s="21">
        <f>+Calcs!BE730+ROUNDUP(J138*0.2,0)</f>
        <v>0</v>
      </c>
      <c r="K192" s="123">
        <f>+Calcs!BF730+ROUNDUP(K138*0.2,0)</f>
        <v>0</v>
      </c>
      <c r="L192" s="21">
        <f>+Calcs!BG730+ROUNDUP(L138*0.2,0)</f>
        <v>0</v>
      </c>
      <c r="M192" s="123">
        <f>+Calcs!BH730+ROUNDUP(M138*0.2,0)</f>
        <v>0</v>
      </c>
      <c r="N192" s="40"/>
      <c r="O192" s="35"/>
    </row>
    <row r="193" spans="3:15" ht="19.5" customHeight="1" x14ac:dyDescent="0.25">
      <c r="C193" s="99">
        <v>18</v>
      </c>
      <c r="D193" s="21">
        <f>+Calcs!AY731+ROUNDUP(D139*0.2,0)</f>
        <v>0</v>
      </c>
      <c r="E193" s="123">
        <f>+Calcs!AZ731+ROUNDUP(E139*0.2,0)</f>
        <v>0</v>
      </c>
      <c r="F193" s="21">
        <f>+Calcs!BA731+ROUNDUP(F139*0.2,0)</f>
        <v>0</v>
      </c>
      <c r="G193" s="123">
        <f>+Calcs!BB731+ROUNDUP(G139*0.2,0)</f>
        <v>0</v>
      </c>
      <c r="H193" s="21">
        <f>+Calcs!BC731+ROUNDUP(H139*0.2,0)</f>
        <v>0</v>
      </c>
      <c r="I193" s="123">
        <f>+Calcs!BD731+ROUNDUP(I139*0.2,0)</f>
        <v>0</v>
      </c>
      <c r="J193" s="21">
        <f>+Calcs!BE731+ROUNDUP(J139*0.2,0)</f>
        <v>0</v>
      </c>
      <c r="K193" s="123">
        <f>+Calcs!BF731+ROUNDUP(K139*0.2,0)</f>
        <v>0</v>
      </c>
      <c r="L193" s="21">
        <f>+Calcs!BG731+ROUNDUP(L139*0.2,0)</f>
        <v>0</v>
      </c>
      <c r="M193" s="123">
        <f>+Calcs!BH731+ROUNDUP(M139*0.2,0)</f>
        <v>0</v>
      </c>
      <c r="N193" s="40"/>
      <c r="O193" s="35"/>
    </row>
    <row r="194" spans="3:15" ht="19.5" customHeight="1" x14ac:dyDescent="0.25">
      <c r="C194" s="99">
        <v>19</v>
      </c>
      <c r="D194" s="21">
        <f>+Calcs!AY732+ROUNDUP(D140*0.2,0)</f>
        <v>0</v>
      </c>
      <c r="E194" s="123">
        <f>+Calcs!AZ732+ROUNDUP(E140*0.2,0)</f>
        <v>0</v>
      </c>
      <c r="F194" s="21">
        <f>+Calcs!BA732+ROUNDUP(F140*0.2,0)</f>
        <v>0</v>
      </c>
      <c r="G194" s="123">
        <f>+Calcs!BB732+ROUNDUP(G140*0.2,0)</f>
        <v>0</v>
      </c>
      <c r="H194" s="21">
        <f>+Calcs!BC732+ROUNDUP(H140*0.2,0)</f>
        <v>0</v>
      </c>
      <c r="I194" s="123">
        <f>+Calcs!BD732+ROUNDUP(I140*0.2,0)</f>
        <v>0</v>
      </c>
      <c r="J194" s="21">
        <f>+Calcs!BE732+ROUNDUP(J140*0.2,0)</f>
        <v>0</v>
      </c>
      <c r="K194" s="123">
        <f>+Calcs!BF732+ROUNDUP(K140*0.2,0)</f>
        <v>0</v>
      </c>
      <c r="L194" s="21">
        <f>+Calcs!BG732+ROUNDUP(L140*0.2,0)</f>
        <v>0</v>
      </c>
      <c r="M194" s="123">
        <f>+Calcs!BH732+ROUNDUP(M140*0.2,0)</f>
        <v>0</v>
      </c>
      <c r="N194" s="40"/>
      <c r="O194" s="35"/>
    </row>
    <row r="195" spans="3:15" ht="19.5" customHeight="1" thickBot="1" x14ac:dyDescent="0.3">
      <c r="C195" s="115">
        <v>20</v>
      </c>
      <c r="D195" s="116">
        <f>+Calcs!AY733+ROUNDUP(D141*0.2,0)</f>
        <v>0</v>
      </c>
      <c r="E195" s="124">
        <f>+Calcs!AZ733+ROUNDUP(E141*0.2,0)</f>
        <v>0</v>
      </c>
      <c r="F195" s="116">
        <f>+Calcs!BA733+ROUNDUP(F141*0.2,0)</f>
        <v>0</v>
      </c>
      <c r="G195" s="124">
        <f>+Calcs!BB733+ROUNDUP(G141*0.2,0)</f>
        <v>0</v>
      </c>
      <c r="H195" s="116">
        <f>+Calcs!BC733+ROUNDUP(H141*0.2,0)</f>
        <v>0</v>
      </c>
      <c r="I195" s="124">
        <f>+Calcs!BD733+ROUNDUP(I141*0.2,0)</f>
        <v>0</v>
      </c>
      <c r="J195" s="116">
        <f>+Calcs!BE733+ROUNDUP(J141*0.2,0)</f>
        <v>0</v>
      </c>
      <c r="K195" s="124">
        <f>+Calcs!BF733+ROUNDUP(K141*0.2,0)</f>
        <v>0</v>
      </c>
      <c r="L195" s="116">
        <f>+Calcs!BG733+ROUNDUP(L141*0.2,0)</f>
        <v>0</v>
      </c>
      <c r="M195" s="124">
        <f>+Calcs!BH733+ROUNDUP(M141*0.2,0)</f>
        <v>0</v>
      </c>
      <c r="N195" s="40"/>
      <c r="O195" s="35"/>
    </row>
    <row r="196" spans="3:15" ht="19.5" customHeight="1" thickBot="1" x14ac:dyDescent="0.3">
      <c r="C196" s="30" t="s">
        <v>54</v>
      </c>
      <c r="D196" s="46">
        <f>SUM(D176:D195)</f>
        <v>0</v>
      </c>
      <c r="E196" s="125">
        <f t="shared" ref="E196" si="109">SUM(E176:E195)</f>
        <v>0</v>
      </c>
      <c r="F196" s="46">
        <f t="shared" ref="F196" si="110">SUM(F176:F195)</f>
        <v>0</v>
      </c>
      <c r="G196" s="125">
        <f t="shared" ref="G196" si="111">SUM(G176:G195)</f>
        <v>0</v>
      </c>
      <c r="H196" s="46">
        <f t="shared" ref="H196" si="112">SUM(H176:H195)</f>
        <v>0</v>
      </c>
      <c r="I196" s="125">
        <f t="shared" ref="I196" si="113">SUM(I176:I195)</f>
        <v>0</v>
      </c>
      <c r="J196" s="46">
        <f t="shared" ref="J196" si="114">SUM(J176:J195)</f>
        <v>0</v>
      </c>
      <c r="K196" s="125">
        <f t="shared" ref="K196" si="115">SUM(K176:K195)</f>
        <v>0</v>
      </c>
      <c r="L196" s="46">
        <f t="shared" ref="L196" si="116">SUM(L176:L195)</f>
        <v>0</v>
      </c>
      <c r="M196" s="125">
        <f t="shared" ref="M196" si="117">SUM(M176:M195)</f>
        <v>0</v>
      </c>
      <c r="N196" s="41"/>
      <c r="O196" s="36"/>
    </row>
    <row r="197" spans="3:15" ht="19.5" customHeight="1" thickBot="1" x14ac:dyDescent="0.3">
      <c r="C197" s="132" t="s">
        <v>82</v>
      </c>
      <c r="D197" s="163">
        <f>COUNTIF(D176:D195,"&gt;0")</f>
        <v>0</v>
      </c>
      <c r="E197" s="164">
        <f t="shared" ref="E197:M197" si="118">COUNTIF(E176:E195,"&gt;0")</f>
        <v>0</v>
      </c>
      <c r="F197" s="164">
        <f t="shared" si="118"/>
        <v>0</v>
      </c>
      <c r="G197" s="164">
        <f t="shared" si="118"/>
        <v>0</v>
      </c>
      <c r="H197" s="164">
        <f t="shared" si="118"/>
        <v>0</v>
      </c>
      <c r="I197" s="164">
        <f t="shared" si="118"/>
        <v>0</v>
      </c>
      <c r="J197" s="164">
        <f t="shared" si="118"/>
        <v>0</v>
      </c>
      <c r="K197" s="164">
        <f t="shared" si="118"/>
        <v>0</v>
      </c>
      <c r="L197" s="164">
        <f t="shared" si="118"/>
        <v>0</v>
      </c>
      <c r="M197" s="165">
        <f t="shared" si="118"/>
        <v>0</v>
      </c>
    </row>
    <row r="198" spans="3:15" ht="25.5" customHeight="1" thickBot="1" x14ac:dyDescent="0.3">
      <c r="C198" s="136" t="s">
        <v>59</v>
      </c>
      <c r="D198" s="137">
        <f>+C165</f>
        <v>4</v>
      </c>
    </row>
    <row r="215" spans="1:31" s="139" customFormat="1" x14ac:dyDescent="0.25">
      <c r="C215" s="138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</row>
    <row r="216" spans="1:31" s="139" customFormat="1" x14ac:dyDescent="0.25">
      <c r="C216" s="138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</row>
    <row r="217" spans="1:31" ht="15.75" thickBot="1" x14ac:dyDescent="0.3"/>
    <row r="218" spans="1:31" ht="18.75" x14ac:dyDescent="0.3">
      <c r="C218" s="222" t="s">
        <v>59</v>
      </c>
      <c r="D218" s="92" t="s">
        <v>12</v>
      </c>
      <c r="E218" s="117" t="s">
        <v>12</v>
      </c>
      <c r="F218" s="86" t="s">
        <v>12</v>
      </c>
      <c r="G218" s="117" t="s">
        <v>12</v>
      </c>
      <c r="H218" s="86" t="s">
        <v>12</v>
      </c>
      <c r="I218" s="117" t="s">
        <v>12</v>
      </c>
      <c r="J218" s="86" t="s">
        <v>12</v>
      </c>
      <c r="K218" s="117" t="s">
        <v>12</v>
      </c>
      <c r="L218" s="86" t="s">
        <v>12</v>
      </c>
      <c r="M218" s="117" t="s">
        <v>12</v>
      </c>
      <c r="N218" s="103" t="s">
        <v>53</v>
      </c>
      <c r="O218" s="104" t="s">
        <v>66</v>
      </c>
      <c r="U218" s="218">
        <f>COUNTIF(D220:M220,"&gt;0")</f>
        <v>0</v>
      </c>
    </row>
    <row r="219" spans="1:31" ht="19.5" thickBot="1" x14ac:dyDescent="0.35">
      <c r="C219" s="223">
        <v>5</v>
      </c>
      <c r="D219" s="93">
        <v>1</v>
      </c>
      <c r="E219" s="118">
        <v>2</v>
      </c>
      <c r="F219" s="87">
        <v>3</v>
      </c>
      <c r="G219" s="118">
        <v>4</v>
      </c>
      <c r="H219" s="87">
        <v>5</v>
      </c>
      <c r="I219" s="118">
        <v>6</v>
      </c>
      <c r="J219" s="87">
        <v>7</v>
      </c>
      <c r="K219" s="118">
        <v>8</v>
      </c>
      <c r="L219" s="87">
        <v>9</v>
      </c>
      <c r="M219" s="118">
        <v>10</v>
      </c>
      <c r="N219" s="105" t="s">
        <v>65</v>
      </c>
      <c r="O219" s="106" t="s">
        <v>12</v>
      </c>
    </row>
    <row r="220" spans="1:31" ht="36" customHeight="1" thickBot="1" x14ac:dyDescent="0.3">
      <c r="A220" s="342" t="str">
        <f>IF(Decisions!B136="Recheck Budget/s",+Decisions!B136,"")</f>
        <v/>
      </c>
      <c r="B220" s="343"/>
      <c r="C220" s="88" t="s">
        <v>54</v>
      </c>
      <c r="D220" s="94">
        <f t="shared" ref="D220:M220" si="119">SUM(D230:D249)</f>
        <v>0</v>
      </c>
      <c r="E220" s="119">
        <f t="shared" si="119"/>
        <v>0</v>
      </c>
      <c r="F220" s="96">
        <f t="shared" si="119"/>
        <v>0</v>
      </c>
      <c r="G220" s="119">
        <f t="shared" si="119"/>
        <v>0</v>
      </c>
      <c r="H220" s="96">
        <f t="shared" si="119"/>
        <v>0</v>
      </c>
      <c r="I220" s="119">
        <f t="shared" si="119"/>
        <v>0</v>
      </c>
      <c r="J220" s="96">
        <f t="shared" si="119"/>
        <v>0</v>
      </c>
      <c r="K220" s="119">
        <f t="shared" si="119"/>
        <v>0</v>
      </c>
      <c r="L220" s="96">
        <f t="shared" si="119"/>
        <v>0</v>
      </c>
      <c r="M220" s="119">
        <f t="shared" si="119"/>
        <v>0</v>
      </c>
      <c r="N220" s="107">
        <f>SUM(D220:M220)</f>
        <v>0</v>
      </c>
      <c r="O220" s="221" t="e">
        <f>+N220/$U$2</f>
        <v>#DIV/0!</v>
      </c>
    </row>
    <row r="221" spans="1:31" ht="36" customHeight="1" thickBot="1" x14ac:dyDescent="0.3">
      <c r="C221" s="74" t="s">
        <v>60</v>
      </c>
      <c r="D221" s="101">
        <f>IFERROR((D220/SUM($D220:$M220)),0)</f>
        <v>0</v>
      </c>
      <c r="E221" s="120">
        <f t="shared" ref="E221" si="120">IFERROR((E220/SUM($D220:$M220)),0)</f>
        <v>0</v>
      </c>
      <c r="F221" s="102">
        <f t="shared" ref="F221" si="121">IFERROR((F220/SUM($D220:$M220)),0)</f>
        <v>0</v>
      </c>
      <c r="G221" s="120">
        <f t="shared" ref="G221" si="122">IFERROR((G220/SUM($D220:$M220)),0)</f>
        <v>0</v>
      </c>
      <c r="H221" s="102">
        <f t="shared" ref="H221" si="123">IFERROR((H220/SUM($D220:$M220)),0)</f>
        <v>0</v>
      </c>
      <c r="I221" s="120">
        <f t="shared" ref="I221" si="124">IFERROR((I220/SUM($D220:$M220)),0)</f>
        <v>0</v>
      </c>
      <c r="J221" s="102">
        <f t="shared" ref="J221" si="125">IFERROR((J220/SUM($D220:$M220)),0)</f>
        <v>0</v>
      </c>
      <c r="K221" s="120">
        <f t="shared" ref="K221" si="126">IFERROR((K220/SUM($D220:$M220)),0)</f>
        <v>0</v>
      </c>
      <c r="L221" s="102">
        <f t="shared" ref="L221" si="127">IFERROR((L220/SUM($D220:$M220)),0)</f>
        <v>0</v>
      </c>
      <c r="M221" s="120">
        <f t="shared" ref="M221" si="128">IFERROR((M220/SUM($D220:$M220)),0)</f>
        <v>0</v>
      </c>
      <c r="N221" s="108">
        <f>SUM(D221:M221)</f>
        <v>0</v>
      </c>
      <c r="O221" s="109" t="e">
        <f>+N221/$U$218</f>
        <v>#DIV/0!</v>
      </c>
      <c r="S221" s="218" t="str">
        <f>IF(D220&gt;0,D224,"")</f>
        <v/>
      </c>
      <c r="T221" s="218" t="str">
        <f t="shared" ref="T221" si="129">IF(E220&gt;0,E224,"")</f>
        <v/>
      </c>
      <c r="U221" s="218" t="str">
        <f t="shared" ref="U221" si="130">IF(F220&gt;0,F224,"")</f>
        <v/>
      </c>
      <c r="V221" s="218" t="str">
        <f t="shared" ref="V221" si="131">IF(G220&gt;0,G224,"")</f>
        <v/>
      </c>
      <c r="W221" s="218" t="str">
        <f t="shared" ref="W221" si="132">IF(H220&gt;0,H224,"")</f>
        <v/>
      </c>
      <c r="X221" s="218" t="str">
        <f t="shared" ref="X221" si="133">IF(I220&gt;0,I224,"")</f>
        <v/>
      </c>
      <c r="Y221" s="218" t="str">
        <f t="shared" ref="Y221" si="134">IF(J220&gt;0,J224,"")</f>
        <v/>
      </c>
      <c r="Z221" s="218" t="str">
        <f t="shared" ref="Z221" si="135">IF(K220&gt;0,K224,"")</f>
        <v/>
      </c>
      <c r="AA221" s="218" t="str">
        <f t="shared" ref="AA221" si="136">IF(L220&gt;0,L224,"")</f>
        <v/>
      </c>
      <c r="AB221" s="218" t="str">
        <f t="shared" ref="AB221" si="137">IF(M220&gt;0,M224,"")</f>
        <v/>
      </c>
    </row>
    <row r="222" spans="1:31" ht="36" customHeight="1" thickBot="1" x14ac:dyDescent="0.3">
      <c r="C222" s="74" t="s">
        <v>61</v>
      </c>
      <c r="D222" s="95">
        <f t="shared" ref="D222:M222" si="138">MAX(D230:D249)</f>
        <v>0</v>
      </c>
      <c r="E222" s="121">
        <f t="shared" si="138"/>
        <v>0</v>
      </c>
      <c r="F222" s="97">
        <f t="shared" si="138"/>
        <v>0</v>
      </c>
      <c r="G222" s="121">
        <f t="shared" si="138"/>
        <v>0</v>
      </c>
      <c r="H222" s="97">
        <f t="shared" si="138"/>
        <v>0</v>
      </c>
      <c r="I222" s="121">
        <f t="shared" si="138"/>
        <v>0</v>
      </c>
      <c r="J222" s="97">
        <f t="shared" si="138"/>
        <v>0</v>
      </c>
      <c r="K222" s="121">
        <f t="shared" si="138"/>
        <v>0</v>
      </c>
      <c r="L222" s="97">
        <f t="shared" si="138"/>
        <v>0</v>
      </c>
      <c r="M222" s="121">
        <f t="shared" si="138"/>
        <v>0</v>
      </c>
      <c r="N222" s="107"/>
      <c r="O222" s="110"/>
    </row>
    <row r="223" spans="1:31" ht="36" customHeight="1" thickBot="1" x14ac:dyDescent="0.3">
      <c r="C223" s="89" t="s">
        <v>85</v>
      </c>
      <c r="D223" s="95">
        <f>+Calcs!BN943</f>
        <v>0</v>
      </c>
      <c r="E223" s="121">
        <f>+Calcs!BO943</f>
        <v>0</v>
      </c>
      <c r="F223" s="97">
        <f>+Calcs!BP943</f>
        <v>0</v>
      </c>
      <c r="G223" s="121">
        <f>+Calcs!BQ943</f>
        <v>0</v>
      </c>
      <c r="H223" s="97">
        <f>+Calcs!BR943</f>
        <v>0</v>
      </c>
      <c r="I223" s="121">
        <f>+Calcs!BS943</f>
        <v>0</v>
      </c>
      <c r="J223" s="97">
        <f>+Calcs!BT943</f>
        <v>0</v>
      </c>
      <c r="K223" s="121">
        <f>+Calcs!BU943</f>
        <v>0</v>
      </c>
      <c r="L223" s="97">
        <f>+Calcs!BV943</f>
        <v>0</v>
      </c>
      <c r="M223" s="121">
        <f>+Calcs!BW943</f>
        <v>0</v>
      </c>
      <c r="N223" s="107">
        <f>SUM(D223:M223)</f>
        <v>0</v>
      </c>
      <c r="O223" s="111" t="e">
        <f>+N223/$U$218</f>
        <v>#DIV/0!</v>
      </c>
      <c r="S223" s="218" t="str">
        <f t="shared" ref="S223:AB223" si="139">IF(D221&gt;0,D226,"")</f>
        <v/>
      </c>
      <c r="T223" s="218" t="str">
        <f t="shared" si="139"/>
        <v/>
      </c>
      <c r="U223" s="218" t="str">
        <f t="shared" si="139"/>
        <v/>
      </c>
      <c r="V223" s="218" t="str">
        <f t="shared" si="139"/>
        <v/>
      </c>
      <c r="W223" s="218" t="str">
        <f t="shared" si="139"/>
        <v/>
      </c>
      <c r="X223" s="218" t="str">
        <f t="shared" si="139"/>
        <v/>
      </c>
      <c r="Y223" s="218" t="str">
        <f t="shared" si="139"/>
        <v/>
      </c>
      <c r="Z223" s="218" t="str">
        <f t="shared" si="139"/>
        <v/>
      </c>
      <c r="AA223" s="218" t="str">
        <f t="shared" si="139"/>
        <v/>
      </c>
      <c r="AB223" s="218" t="str">
        <f t="shared" si="139"/>
        <v/>
      </c>
    </row>
    <row r="224" spans="1:31" ht="36" customHeight="1" thickBot="1" x14ac:dyDescent="0.3">
      <c r="C224" s="90" t="s">
        <v>55</v>
      </c>
      <c r="D224" s="95">
        <f t="shared" ref="D224:M224" si="140">+D220-D223</f>
        <v>0</v>
      </c>
      <c r="E224" s="121">
        <f t="shared" si="140"/>
        <v>0</v>
      </c>
      <c r="F224" s="97">
        <f t="shared" si="140"/>
        <v>0</v>
      </c>
      <c r="G224" s="121">
        <f t="shared" si="140"/>
        <v>0</v>
      </c>
      <c r="H224" s="97">
        <f t="shared" si="140"/>
        <v>0</v>
      </c>
      <c r="I224" s="121">
        <f t="shared" si="140"/>
        <v>0</v>
      </c>
      <c r="J224" s="97">
        <f t="shared" si="140"/>
        <v>0</v>
      </c>
      <c r="K224" s="121">
        <f t="shared" si="140"/>
        <v>0</v>
      </c>
      <c r="L224" s="97">
        <f t="shared" si="140"/>
        <v>0</v>
      </c>
      <c r="M224" s="121">
        <f t="shared" si="140"/>
        <v>0</v>
      </c>
      <c r="N224" s="107">
        <f>SUM(D224:M224)</f>
        <v>0</v>
      </c>
      <c r="O224" s="111" t="e">
        <f>+N224/$U$218</f>
        <v>#DIV/0!</v>
      </c>
    </row>
    <row r="225" spans="3:15" ht="36" customHeight="1" thickBot="1" x14ac:dyDescent="0.3">
      <c r="C225" s="74" t="s">
        <v>56</v>
      </c>
      <c r="D225" s="95" t="e">
        <f>_xlfn.RANK.EQ(D224,$S221:$AB221)</f>
        <v>#N/A</v>
      </c>
      <c r="E225" s="121" t="e">
        <f t="shared" ref="E225:M225" si="141">_xlfn.RANK.EQ(E224,$S221:$AB221)</f>
        <v>#N/A</v>
      </c>
      <c r="F225" s="97" t="e">
        <f t="shared" si="141"/>
        <v>#N/A</v>
      </c>
      <c r="G225" s="121" t="e">
        <f t="shared" si="141"/>
        <v>#N/A</v>
      </c>
      <c r="H225" s="97" t="e">
        <f t="shared" si="141"/>
        <v>#N/A</v>
      </c>
      <c r="I225" s="121" t="e">
        <f t="shared" si="141"/>
        <v>#N/A</v>
      </c>
      <c r="J225" s="97" t="e">
        <f t="shared" si="141"/>
        <v>#N/A</v>
      </c>
      <c r="K225" s="121" t="e">
        <f t="shared" si="141"/>
        <v>#N/A</v>
      </c>
      <c r="L225" s="97" t="e">
        <f t="shared" si="141"/>
        <v>#N/A</v>
      </c>
      <c r="M225" s="121" t="e">
        <f t="shared" si="141"/>
        <v>#N/A</v>
      </c>
      <c r="N225" s="112"/>
      <c r="O225" s="110"/>
    </row>
    <row r="226" spans="3:15" ht="36" customHeight="1" thickBot="1" x14ac:dyDescent="0.3">
      <c r="C226" s="89" t="s">
        <v>57</v>
      </c>
      <c r="D226" s="95">
        <f>+D224+D172</f>
        <v>0</v>
      </c>
      <c r="E226" s="121">
        <f t="shared" ref="E226:M226" si="142">+E224+E172</f>
        <v>0</v>
      </c>
      <c r="F226" s="97">
        <f t="shared" si="142"/>
        <v>0</v>
      </c>
      <c r="G226" s="121">
        <f t="shared" si="142"/>
        <v>0</v>
      </c>
      <c r="H226" s="97">
        <f t="shared" si="142"/>
        <v>0</v>
      </c>
      <c r="I226" s="121">
        <f t="shared" si="142"/>
        <v>0</v>
      </c>
      <c r="J226" s="97">
        <f t="shared" si="142"/>
        <v>0</v>
      </c>
      <c r="K226" s="121">
        <f t="shared" si="142"/>
        <v>0</v>
      </c>
      <c r="L226" s="97">
        <f t="shared" si="142"/>
        <v>0</v>
      </c>
      <c r="M226" s="121">
        <f t="shared" si="142"/>
        <v>0</v>
      </c>
      <c r="N226" s="107">
        <f>SUM(D226:M226)</f>
        <v>0</v>
      </c>
      <c r="O226" s="111" t="e">
        <f>+N226/$U$218</f>
        <v>#DIV/0!</v>
      </c>
    </row>
    <row r="227" spans="3:15" ht="36" customHeight="1" thickBot="1" x14ac:dyDescent="0.3">
      <c r="C227" s="91" t="s">
        <v>58</v>
      </c>
      <c r="D227" s="95" t="e">
        <f>_xlfn.RANK.EQ(D226,$S223:$AB223)</f>
        <v>#N/A</v>
      </c>
      <c r="E227" s="121" t="e">
        <f t="shared" ref="E227:M227" si="143">_xlfn.RANK.EQ(E226,$S223:$AB223)</f>
        <v>#N/A</v>
      </c>
      <c r="F227" s="97" t="e">
        <f t="shared" si="143"/>
        <v>#N/A</v>
      </c>
      <c r="G227" s="121" t="e">
        <f t="shared" si="143"/>
        <v>#N/A</v>
      </c>
      <c r="H227" s="97" t="e">
        <f t="shared" si="143"/>
        <v>#N/A</v>
      </c>
      <c r="I227" s="121" t="e">
        <f t="shared" si="143"/>
        <v>#N/A</v>
      </c>
      <c r="J227" s="97" t="e">
        <f t="shared" si="143"/>
        <v>#N/A</v>
      </c>
      <c r="K227" s="121" t="e">
        <f t="shared" si="143"/>
        <v>#N/A</v>
      </c>
      <c r="L227" s="97" t="e">
        <f t="shared" si="143"/>
        <v>#N/A</v>
      </c>
      <c r="M227" s="121" t="e">
        <f t="shared" si="143"/>
        <v>#N/A</v>
      </c>
      <c r="N227" s="105"/>
      <c r="O227" s="113"/>
    </row>
    <row r="228" spans="3:15" x14ac:dyDescent="0.25">
      <c r="C228" s="126" t="s">
        <v>62</v>
      </c>
      <c r="D228" s="128" t="s">
        <v>12</v>
      </c>
      <c r="E228" s="129" t="s">
        <v>12</v>
      </c>
      <c r="F228" s="128" t="s">
        <v>12</v>
      </c>
      <c r="G228" s="129" t="s">
        <v>12</v>
      </c>
      <c r="H228" s="128" t="s">
        <v>12</v>
      </c>
      <c r="I228" s="129" t="s">
        <v>12</v>
      </c>
      <c r="J228" s="128" t="s">
        <v>12</v>
      </c>
      <c r="K228" s="129" t="s">
        <v>12</v>
      </c>
      <c r="L228" s="128" t="s">
        <v>12</v>
      </c>
      <c r="M228" s="129" t="s">
        <v>12</v>
      </c>
      <c r="N228" s="336" t="s">
        <v>68</v>
      </c>
      <c r="O228" s="337"/>
    </row>
    <row r="229" spans="3:15" ht="15.75" thickBot="1" x14ac:dyDescent="0.3">
      <c r="C229" s="127" t="s">
        <v>63</v>
      </c>
      <c r="D229" s="130">
        <v>1</v>
      </c>
      <c r="E229" s="131">
        <v>2</v>
      </c>
      <c r="F229" s="130">
        <v>3</v>
      </c>
      <c r="G229" s="131">
        <v>4</v>
      </c>
      <c r="H229" s="130">
        <v>5</v>
      </c>
      <c r="I229" s="131">
        <v>6</v>
      </c>
      <c r="J229" s="130">
        <v>7</v>
      </c>
      <c r="K229" s="131">
        <v>8</v>
      </c>
      <c r="L229" s="130">
        <v>9</v>
      </c>
      <c r="M229" s="131">
        <v>10</v>
      </c>
      <c r="N229" s="338"/>
      <c r="O229" s="339"/>
    </row>
    <row r="230" spans="3:15" ht="18" customHeight="1" thickBot="1" x14ac:dyDescent="0.3">
      <c r="C230" s="98">
        <v>1</v>
      </c>
      <c r="D230" s="100">
        <f>+Calcs!AY943+ROUNDUP(D176*0.2,0)</f>
        <v>0</v>
      </c>
      <c r="E230" s="122">
        <f>+Calcs!AZ943+ROUNDUP(E176*0.2,0)</f>
        <v>0</v>
      </c>
      <c r="F230" s="100">
        <f>+Calcs!BA943+ROUNDUP(F176*0.2,0)</f>
        <v>0</v>
      </c>
      <c r="G230" s="122">
        <f>+Calcs!BB943+ROUNDUP(G176*0.2,0)</f>
        <v>0</v>
      </c>
      <c r="H230" s="100">
        <f>+Calcs!BC943+ROUNDUP(H176*0.2,0)</f>
        <v>0</v>
      </c>
      <c r="I230" s="122">
        <f>+Calcs!BD943+ROUNDUP(I176*0.2,0)</f>
        <v>0</v>
      </c>
      <c r="J230" s="100">
        <f>+Calcs!BE943+ROUNDUP(J176*0.2,0)</f>
        <v>0</v>
      </c>
      <c r="K230" s="122">
        <f>+Calcs!BF943+ROUNDUP(K176*0.2,0)</f>
        <v>0</v>
      </c>
      <c r="L230" s="100">
        <f>+Calcs!BG943+ROUNDUP(L176*0.2,0)</f>
        <v>0</v>
      </c>
      <c r="M230" s="122">
        <f>+Calcs!BH943+ROUNDUP(M176*0.2,0)</f>
        <v>0</v>
      </c>
      <c r="N230" s="43" t="s">
        <v>67</v>
      </c>
      <c r="O230" s="30" t="s">
        <v>50</v>
      </c>
    </row>
    <row r="231" spans="3:15" ht="18" customHeight="1" x14ac:dyDescent="0.25">
      <c r="C231" s="99">
        <v>2</v>
      </c>
      <c r="D231" s="21">
        <f>+Calcs!AY944+ROUNDUP(D177*0.2,0)</f>
        <v>0</v>
      </c>
      <c r="E231" s="123">
        <f>+Calcs!AZ944+ROUNDUP(E177*0.2,0)</f>
        <v>0</v>
      </c>
      <c r="F231" s="21">
        <f>+Calcs!BA944+ROUNDUP(F177*0.2,0)</f>
        <v>0</v>
      </c>
      <c r="G231" s="123">
        <f>+Calcs!BB944+ROUNDUP(G177*0.2,0)</f>
        <v>0</v>
      </c>
      <c r="H231" s="21">
        <f>+Calcs!BC944+ROUNDUP(H177*0.2,0)</f>
        <v>0</v>
      </c>
      <c r="I231" s="123">
        <f>+Calcs!BD944+ROUNDUP(I177*0.2,0)</f>
        <v>0</v>
      </c>
      <c r="J231" s="21">
        <f>+Calcs!BE944+ROUNDUP(J177*0.2,0)</f>
        <v>0</v>
      </c>
      <c r="K231" s="123">
        <f>+Calcs!BF944+ROUNDUP(K177*0.2,0)</f>
        <v>0</v>
      </c>
      <c r="L231" s="21">
        <f>+Calcs!BG944+ROUNDUP(L177*0.2,0)</f>
        <v>0</v>
      </c>
      <c r="M231" s="123">
        <f>+Calcs!BH944+ROUNDUP(M177*0.2,0)</f>
        <v>0</v>
      </c>
      <c r="N231" s="15">
        <v>1</v>
      </c>
      <c r="O231" s="133">
        <f>LARGE(D$230:M$249,N231)</f>
        <v>0</v>
      </c>
    </row>
    <row r="232" spans="3:15" ht="19.5" customHeight="1" x14ac:dyDescent="0.25">
      <c r="C232" s="99">
        <v>3</v>
      </c>
      <c r="D232" s="21">
        <f>+Calcs!AY945+ROUNDUP(D178*0.2,0)</f>
        <v>0</v>
      </c>
      <c r="E232" s="123">
        <f>+Calcs!AZ945+ROUNDUP(E178*0.2,0)</f>
        <v>0</v>
      </c>
      <c r="F232" s="21">
        <f>+Calcs!BA945+ROUNDUP(F178*0.2,0)</f>
        <v>0</v>
      </c>
      <c r="G232" s="123">
        <f>+Calcs!BB945+ROUNDUP(G178*0.2,0)</f>
        <v>0</v>
      </c>
      <c r="H232" s="21">
        <f>+Calcs!BC945+ROUNDUP(H178*0.2,0)</f>
        <v>0</v>
      </c>
      <c r="I232" s="123">
        <f>+Calcs!BD945+ROUNDUP(I178*0.2,0)</f>
        <v>0</v>
      </c>
      <c r="J232" s="21">
        <f>+Calcs!BE945+ROUNDUP(J178*0.2,0)</f>
        <v>0</v>
      </c>
      <c r="K232" s="123">
        <f>+Calcs!BF945+ROUNDUP(K178*0.2,0)</f>
        <v>0</v>
      </c>
      <c r="L232" s="21">
        <f>+Calcs!BG945+ROUNDUP(L178*0.2,0)</f>
        <v>0</v>
      </c>
      <c r="M232" s="123">
        <f>+Calcs!BH945+ROUNDUP(M178*0.2,0)</f>
        <v>0</v>
      </c>
      <c r="N232" s="15">
        <v>2</v>
      </c>
      <c r="O232" s="133">
        <f t="shared" ref="O232:O240" si="144">LARGE(D$230:M$249,N232)</f>
        <v>0</v>
      </c>
    </row>
    <row r="233" spans="3:15" ht="19.5" customHeight="1" x14ac:dyDescent="0.25">
      <c r="C233" s="99">
        <v>4</v>
      </c>
      <c r="D233" s="21">
        <f>+Calcs!AY946+ROUNDUP(D179*0.2,0)</f>
        <v>0</v>
      </c>
      <c r="E233" s="123">
        <f>+Calcs!AZ946+ROUNDUP(E179*0.2,0)</f>
        <v>0</v>
      </c>
      <c r="F233" s="21">
        <f>+Calcs!BA946+ROUNDUP(F179*0.2,0)</f>
        <v>0</v>
      </c>
      <c r="G233" s="123">
        <f>+Calcs!BB946+ROUNDUP(G179*0.2,0)</f>
        <v>0</v>
      </c>
      <c r="H233" s="21">
        <f>+Calcs!BC946+ROUNDUP(H179*0.2,0)</f>
        <v>0</v>
      </c>
      <c r="I233" s="123">
        <f>+Calcs!BD946+ROUNDUP(I179*0.2,0)</f>
        <v>0</v>
      </c>
      <c r="J233" s="21">
        <f>+Calcs!BE946+ROUNDUP(J179*0.2,0)</f>
        <v>0</v>
      </c>
      <c r="K233" s="123">
        <f>+Calcs!BF946+ROUNDUP(K179*0.2,0)</f>
        <v>0</v>
      </c>
      <c r="L233" s="21">
        <f>+Calcs!BG946+ROUNDUP(L179*0.2,0)</f>
        <v>0</v>
      </c>
      <c r="M233" s="123">
        <f>+Calcs!BH946+ROUNDUP(M179*0.2,0)</f>
        <v>0</v>
      </c>
      <c r="N233" s="15">
        <v>3</v>
      </c>
      <c r="O233" s="133">
        <f t="shared" si="144"/>
        <v>0</v>
      </c>
    </row>
    <row r="234" spans="3:15" ht="19.5" customHeight="1" x14ac:dyDescent="0.25">
      <c r="C234" s="99">
        <v>5</v>
      </c>
      <c r="D234" s="21">
        <f>+Calcs!AY947+ROUNDUP(D180*0.2,0)</f>
        <v>0</v>
      </c>
      <c r="E234" s="123">
        <f>+Calcs!AZ947+ROUNDUP(E180*0.2,0)</f>
        <v>0</v>
      </c>
      <c r="F234" s="21">
        <f>+Calcs!BA947+ROUNDUP(F180*0.2,0)</f>
        <v>0</v>
      </c>
      <c r="G234" s="123">
        <f>+Calcs!BB947+ROUNDUP(G180*0.2,0)</f>
        <v>0</v>
      </c>
      <c r="H234" s="21">
        <f>+Calcs!BC947+ROUNDUP(H180*0.2,0)</f>
        <v>0</v>
      </c>
      <c r="I234" s="123">
        <f>+Calcs!BD947+ROUNDUP(I180*0.2,0)</f>
        <v>0</v>
      </c>
      <c r="J234" s="21">
        <f>+Calcs!BE947+ROUNDUP(J180*0.2,0)</f>
        <v>0</v>
      </c>
      <c r="K234" s="123">
        <f>+Calcs!BF947+ROUNDUP(K180*0.2,0)</f>
        <v>0</v>
      </c>
      <c r="L234" s="21">
        <f>+Calcs!BG947+ROUNDUP(L180*0.2,0)</f>
        <v>0</v>
      </c>
      <c r="M234" s="123">
        <f>+Calcs!BH947+ROUNDUP(M180*0.2,0)</f>
        <v>0</v>
      </c>
      <c r="N234" s="15">
        <v>4</v>
      </c>
      <c r="O234" s="133">
        <f t="shared" si="144"/>
        <v>0</v>
      </c>
    </row>
    <row r="235" spans="3:15" ht="19.5" customHeight="1" x14ac:dyDescent="0.25">
      <c r="C235" s="99">
        <v>6</v>
      </c>
      <c r="D235" s="21">
        <f>+Calcs!AY948+ROUNDUP(D181*0.2,0)</f>
        <v>0</v>
      </c>
      <c r="E235" s="123">
        <f>+Calcs!AZ948+ROUNDUP(E181*0.2,0)</f>
        <v>0</v>
      </c>
      <c r="F235" s="21">
        <f>+Calcs!BA948+ROUNDUP(F181*0.2,0)</f>
        <v>0</v>
      </c>
      <c r="G235" s="123">
        <f>+Calcs!BB948+ROUNDUP(G181*0.2,0)</f>
        <v>0</v>
      </c>
      <c r="H235" s="21">
        <f>+Calcs!BC948+ROUNDUP(H181*0.2,0)</f>
        <v>0</v>
      </c>
      <c r="I235" s="123">
        <f>+Calcs!BD948+ROUNDUP(I181*0.2,0)</f>
        <v>0</v>
      </c>
      <c r="J235" s="21">
        <f>+Calcs!BE948+ROUNDUP(J181*0.2,0)</f>
        <v>0</v>
      </c>
      <c r="K235" s="123">
        <f>+Calcs!BF948+ROUNDUP(K181*0.2,0)</f>
        <v>0</v>
      </c>
      <c r="L235" s="21">
        <f>+Calcs!BG948+ROUNDUP(L181*0.2,0)</f>
        <v>0</v>
      </c>
      <c r="M235" s="123">
        <f>+Calcs!BH948+ROUNDUP(M181*0.2,0)</f>
        <v>0</v>
      </c>
      <c r="N235" s="15">
        <v>5</v>
      </c>
      <c r="O235" s="133">
        <f t="shared" si="144"/>
        <v>0</v>
      </c>
    </row>
    <row r="236" spans="3:15" ht="19.5" customHeight="1" x14ac:dyDescent="0.25">
      <c r="C236" s="99">
        <v>7</v>
      </c>
      <c r="D236" s="21">
        <f>+Calcs!AY949+ROUNDUP(D182*0.2,0)</f>
        <v>0</v>
      </c>
      <c r="E236" s="123">
        <f>+Calcs!AZ949+ROUNDUP(E182*0.2,0)</f>
        <v>0</v>
      </c>
      <c r="F236" s="21">
        <f>+Calcs!BA949+ROUNDUP(F182*0.2,0)</f>
        <v>0</v>
      </c>
      <c r="G236" s="123">
        <f>+Calcs!BB949+ROUNDUP(G182*0.2,0)</f>
        <v>0</v>
      </c>
      <c r="H236" s="21">
        <f>+Calcs!BC949+ROUNDUP(H182*0.2,0)</f>
        <v>0</v>
      </c>
      <c r="I236" s="123">
        <f>+Calcs!BD949+ROUNDUP(I182*0.2,0)</f>
        <v>0</v>
      </c>
      <c r="J236" s="21">
        <f>+Calcs!BE949+ROUNDUP(J182*0.2,0)</f>
        <v>0</v>
      </c>
      <c r="K236" s="123">
        <f>+Calcs!BF949+ROUNDUP(K182*0.2,0)</f>
        <v>0</v>
      </c>
      <c r="L236" s="21">
        <f>+Calcs!BG949+ROUNDUP(L182*0.2,0)</f>
        <v>0</v>
      </c>
      <c r="M236" s="123">
        <f>+Calcs!BH949+ROUNDUP(M182*0.2,0)</f>
        <v>0</v>
      </c>
      <c r="N236" s="15">
        <v>6</v>
      </c>
      <c r="O236" s="133">
        <f t="shared" si="144"/>
        <v>0</v>
      </c>
    </row>
    <row r="237" spans="3:15" ht="19.5" customHeight="1" x14ac:dyDescent="0.25">
      <c r="C237" s="99">
        <v>8</v>
      </c>
      <c r="D237" s="21">
        <f>+Calcs!AY950+ROUNDUP(D183*0.2,0)</f>
        <v>0</v>
      </c>
      <c r="E237" s="123">
        <f>+Calcs!AZ950+ROUNDUP(E183*0.2,0)</f>
        <v>0</v>
      </c>
      <c r="F237" s="21">
        <f>+Calcs!BA950+ROUNDUP(F183*0.2,0)</f>
        <v>0</v>
      </c>
      <c r="G237" s="123">
        <f>+Calcs!BB950+ROUNDUP(G183*0.2,0)</f>
        <v>0</v>
      </c>
      <c r="H237" s="21">
        <f>+Calcs!BC950+ROUNDUP(H183*0.2,0)</f>
        <v>0</v>
      </c>
      <c r="I237" s="123">
        <f>+Calcs!BD950+ROUNDUP(I183*0.2,0)</f>
        <v>0</v>
      </c>
      <c r="J237" s="21">
        <f>+Calcs!BE950+ROUNDUP(J183*0.2,0)</f>
        <v>0</v>
      </c>
      <c r="K237" s="123">
        <f>+Calcs!BF950+ROUNDUP(K183*0.2,0)</f>
        <v>0</v>
      </c>
      <c r="L237" s="21">
        <f>+Calcs!BG950+ROUNDUP(L183*0.2,0)</f>
        <v>0</v>
      </c>
      <c r="M237" s="123">
        <f>+Calcs!BH950+ROUNDUP(M183*0.2,0)</f>
        <v>0</v>
      </c>
      <c r="N237" s="15">
        <v>7</v>
      </c>
      <c r="O237" s="133">
        <f t="shared" si="144"/>
        <v>0</v>
      </c>
    </row>
    <row r="238" spans="3:15" ht="19.5" customHeight="1" x14ac:dyDescent="0.25">
      <c r="C238" s="99">
        <v>9</v>
      </c>
      <c r="D238" s="21">
        <f>+Calcs!AY951+ROUNDUP(D184*0.2,0)</f>
        <v>0</v>
      </c>
      <c r="E238" s="123">
        <f>+Calcs!AZ951+ROUNDUP(E184*0.2,0)</f>
        <v>0</v>
      </c>
      <c r="F238" s="21">
        <f>+Calcs!BA951+ROUNDUP(F184*0.2,0)</f>
        <v>0</v>
      </c>
      <c r="G238" s="123">
        <f>+Calcs!BB951+ROUNDUP(G184*0.2,0)</f>
        <v>0</v>
      </c>
      <c r="H238" s="21">
        <f>+Calcs!BC951+ROUNDUP(H184*0.2,0)</f>
        <v>0</v>
      </c>
      <c r="I238" s="123">
        <f>+Calcs!BD951+ROUNDUP(I184*0.2,0)</f>
        <v>0</v>
      </c>
      <c r="J238" s="21">
        <f>+Calcs!BE951+ROUNDUP(J184*0.2,0)</f>
        <v>0</v>
      </c>
      <c r="K238" s="123">
        <f>+Calcs!BF951+ROUNDUP(K184*0.2,0)</f>
        <v>0</v>
      </c>
      <c r="L238" s="21">
        <f>+Calcs!BG951+ROUNDUP(L184*0.2,0)</f>
        <v>0</v>
      </c>
      <c r="M238" s="123">
        <f>+Calcs!BH951+ROUNDUP(M184*0.2,0)</f>
        <v>0</v>
      </c>
      <c r="N238" s="15">
        <v>8</v>
      </c>
      <c r="O238" s="133">
        <f t="shared" si="144"/>
        <v>0</v>
      </c>
    </row>
    <row r="239" spans="3:15" ht="19.5" customHeight="1" x14ac:dyDescent="0.25">
      <c r="C239" s="99">
        <v>10</v>
      </c>
      <c r="D239" s="21">
        <f>+Calcs!AY952+ROUNDUP(D185*0.2,0)</f>
        <v>0</v>
      </c>
      <c r="E239" s="123">
        <f>+Calcs!AZ952+ROUNDUP(E185*0.2,0)</f>
        <v>0</v>
      </c>
      <c r="F239" s="21">
        <f>+Calcs!BA952+ROUNDUP(F185*0.2,0)</f>
        <v>0</v>
      </c>
      <c r="G239" s="123">
        <f>+Calcs!BB952+ROUNDUP(G185*0.2,0)</f>
        <v>0</v>
      </c>
      <c r="H239" s="21">
        <f>+Calcs!BC952+ROUNDUP(H185*0.2,0)</f>
        <v>0</v>
      </c>
      <c r="I239" s="123">
        <f>+Calcs!BD952+ROUNDUP(I185*0.2,0)</f>
        <v>0</v>
      </c>
      <c r="J239" s="21">
        <f>+Calcs!BE952+ROUNDUP(J185*0.2,0)</f>
        <v>0</v>
      </c>
      <c r="K239" s="123">
        <f>+Calcs!BF952+ROUNDUP(K185*0.2,0)</f>
        <v>0</v>
      </c>
      <c r="L239" s="21">
        <f>+Calcs!BG952+ROUNDUP(L185*0.2,0)</f>
        <v>0</v>
      </c>
      <c r="M239" s="123">
        <f>+Calcs!BH952+ROUNDUP(M185*0.2,0)</f>
        <v>0</v>
      </c>
      <c r="N239" s="15">
        <v>9</v>
      </c>
      <c r="O239" s="133">
        <f t="shared" si="144"/>
        <v>0</v>
      </c>
    </row>
    <row r="240" spans="3:15" ht="19.5" customHeight="1" thickBot="1" x14ac:dyDescent="0.3">
      <c r="C240" s="99">
        <v>11</v>
      </c>
      <c r="D240" s="21">
        <f>+Calcs!AY953+ROUNDUP(D186*0.2,0)</f>
        <v>0</v>
      </c>
      <c r="E240" s="123">
        <f>+Calcs!AZ953+ROUNDUP(E186*0.2,0)</f>
        <v>0</v>
      </c>
      <c r="F240" s="21">
        <f>+Calcs!BA953+ROUNDUP(F186*0.2,0)</f>
        <v>0</v>
      </c>
      <c r="G240" s="123">
        <f>+Calcs!BB953+ROUNDUP(G186*0.2,0)</f>
        <v>0</v>
      </c>
      <c r="H240" s="21">
        <f>+Calcs!BC953+ROUNDUP(H186*0.2,0)</f>
        <v>0</v>
      </c>
      <c r="I240" s="123">
        <f>+Calcs!BD953+ROUNDUP(I186*0.2,0)</f>
        <v>0</v>
      </c>
      <c r="J240" s="21">
        <f>+Calcs!BE953+ROUNDUP(J186*0.2,0)</f>
        <v>0</v>
      </c>
      <c r="K240" s="123">
        <f>+Calcs!BF953+ROUNDUP(K186*0.2,0)</f>
        <v>0</v>
      </c>
      <c r="L240" s="21">
        <f>+Calcs!BG953+ROUNDUP(L186*0.2,0)</f>
        <v>0</v>
      </c>
      <c r="M240" s="123">
        <f>+Calcs!BH953+ROUNDUP(M186*0.2,0)</f>
        <v>0</v>
      </c>
      <c r="N240" s="18">
        <v>10</v>
      </c>
      <c r="O240" s="45">
        <f t="shared" si="144"/>
        <v>0</v>
      </c>
    </row>
    <row r="241" spans="3:15" ht="19.5" customHeight="1" thickBot="1" x14ac:dyDescent="0.3">
      <c r="C241" s="99">
        <v>12</v>
      </c>
      <c r="D241" s="21">
        <f>+Calcs!AY954+ROUNDUP(D187*0.2,0)</f>
        <v>0</v>
      </c>
      <c r="E241" s="123">
        <f>+Calcs!AZ954+ROUNDUP(E187*0.2,0)</f>
        <v>0</v>
      </c>
      <c r="F241" s="21">
        <f>+Calcs!BA954+ROUNDUP(F187*0.2,0)</f>
        <v>0</v>
      </c>
      <c r="G241" s="123">
        <f>+Calcs!BB954+ROUNDUP(G187*0.2,0)</f>
        <v>0</v>
      </c>
      <c r="H241" s="21">
        <f>+Calcs!BC954+ROUNDUP(H187*0.2,0)</f>
        <v>0</v>
      </c>
      <c r="I241" s="123">
        <f>+Calcs!BD954+ROUNDUP(I187*0.2,0)</f>
        <v>0</v>
      </c>
      <c r="J241" s="21">
        <f>+Calcs!BE954+ROUNDUP(J187*0.2,0)</f>
        <v>0</v>
      </c>
      <c r="K241" s="123">
        <f>+Calcs!BF954+ROUNDUP(K187*0.2,0)</f>
        <v>0</v>
      </c>
      <c r="L241" s="21">
        <f>+Calcs!BG954+ROUNDUP(L187*0.2,0)</f>
        <v>0</v>
      </c>
      <c r="M241" s="123">
        <f>+Calcs!BH954+ROUNDUP(M187*0.2,0)</f>
        <v>0</v>
      </c>
      <c r="N241" s="43" t="s">
        <v>69</v>
      </c>
      <c r="O241" s="134">
        <f>SUM(O231:O240)</f>
        <v>0</v>
      </c>
    </row>
    <row r="242" spans="3:15" ht="19.5" customHeight="1" thickBot="1" x14ac:dyDescent="0.3">
      <c r="C242" s="99">
        <v>13</v>
      </c>
      <c r="D242" s="21">
        <f>+Calcs!AY955+ROUNDUP(D188*0.2,0)</f>
        <v>0</v>
      </c>
      <c r="E242" s="123">
        <f>+Calcs!AZ955+ROUNDUP(E188*0.2,0)</f>
        <v>0</v>
      </c>
      <c r="F242" s="21">
        <f>+Calcs!BA955+ROUNDUP(F188*0.2,0)</f>
        <v>0</v>
      </c>
      <c r="G242" s="123">
        <f>+Calcs!BB955+ROUNDUP(G188*0.2,0)</f>
        <v>0</v>
      </c>
      <c r="H242" s="21">
        <f>+Calcs!BC955+ROUNDUP(H188*0.2,0)</f>
        <v>0</v>
      </c>
      <c r="I242" s="123">
        <f>+Calcs!BD955+ROUNDUP(I188*0.2,0)</f>
        <v>0</v>
      </c>
      <c r="J242" s="21">
        <f>+Calcs!BE955+ROUNDUP(J188*0.2,0)</f>
        <v>0</v>
      </c>
      <c r="K242" s="123">
        <f>+Calcs!BF955+ROUNDUP(K188*0.2,0)</f>
        <v>0</v>
      </c>
      <c r="L242" s="21">
        <f>+Calcs!BG955+ROUNDUP(L188*0.2,0)</f>
        <v>0</v>
      </c>
      <c r="M242" s="123">
        <f>+Calcs!BH955+ROUNDUP(M188*0.2,0)</f>
        <v>0</v>
      </c>
      <c r="N242" s="30" t="s">
        <v>70</v>
      </c>
      <c r="O242" s="135" t="e">
        <f>+O241/N220</f>
        <v>#DIV/0!</v>
      </c>
    </row>
    <row r="243" spans="3:15" ht="19.5" customHeight="1" x14ac:dyDescent="0.25">
      <c r="C243" s="99">
        <v>14</v>
      </c>
      <c r="D243" s="21">
        <f>+Calcs!AY956+ROUNDUP(D189*0.2,0)</f>
        <v>0</v>
      </c>
      <c r="E243" s="123">
        <f>+Calcs!AZ956+ROUNDUP(E189*0.2,0)</f>
        <v>0</v>
      </c>
      <c r="F243" s="21">
        <f>+Calcs!BA956+ROUNDUP(F189*0.2,0)</f>
        <v>0</v>
      </c>
      <c r="G243" s="123">
        <f>+Calcs!BB956+ROUNDUP(G189*0.2,0)</f>
        <v>0</v>
      </c>
      <c r="H243" s="21">
        <f>+Calcs!BC956+ROUNDUP(H189*0.2,0)</f>
        <v>0</v>
      </c>
      <c r="I243" s="123">
        <f>+Calcs!BD956+ROUNDUP(I189*0.2,0)</f>
        <v>0</v>
      </c>
      <c r="J243" s="21">
        <f>+Calcs!BE956+ROUNDUP(J189*0.2,0)</f>
        <v>0</v>
      </c>
      <c r="K243" s="123">
        <f>+Calcs!BF956+ROUNDUP(K189*0.2,0)</f>
        <v>0</v>
      </c>
      <c r="L243" s="21">
        <f>+Calcs!BG956+ROUNDUP(L189*0.2,0)</f>
        <v>0</v>
      </c>
      <c r="M243" s="123">
        <f>+Calcs!BH956+ROUNDUP(M189*0.2,0)</f>
        <v>0</v>
      </c>
      <c r="N243" s="39"/>
      <c r="O243" s="34"/>
    </row>
    <row r="244" spans="3:15" ht="19.5" customHeight="1" x14ac:dyDescent="0.25">
      <c r="C244" s="99">
        <v>15</v>
      </c>
      <c r="D244" s="21">
        <f>+Calcs!AY957+ROUNDUP(D190*0.2,0)</f>
        <v>0</v>
      </c>
      <c r="E244" s="123">
        <f>+Calcs!AZ957+ROUNDUP(E190*0.2,0)</f>
        <v>0</v>
      </c>
      <c r="F244" s="21">
        <f>+Calcs!BA957+ROUNDUP(F190*0.2,0)</f>
        <v>0</v>
      </c>
      <c r="G244" s="123">
        <f>+Calcs!BB957+ROUNDUP(G190*0.2,0)</f>
        <v>0</v>
      </c>
      <c r="H244" s="21">
        <f>+Calcs!BC957+ROUNDUP(H190*0.2,0)</f>
        <v>0</v>
      </c>
      <c r="I244" s="123">
        <f>+Calcs!BD957+ROUNDUP(I190*0.2,0)</f>
        <v>0</v>
      </c>
      <c r="J244" s="21">
        <f>+Calcs!BE957+ROUNDUP(J190*0.2,0)</f>
        <v>0</v>
      </c>
      <c r="K244" s="123">
        <f>+Calcs!BF957+ROUNDUP(K190*0.2,0)</f>
        <v>0</v>
      </c>
      <c r="L244" s="21">
        <f>+Calcs!BG957+ROUNDUP(L190*0.2,0)</f>
        <v>0</v>
      </c>
      <c r="M244" s="123">
        <f>+Calcs!BH957+ROUNDUP(M190*0.2,0)</f>
        <v>0</v>
      </c>
      <c r="N244" s="340" t="s">
        <v>71</v>
      </c>
      <c r="O244" s="341"/>
    </row>
    <row r="245" spans="3:15" ht="19.5" customHeight="1" x14ac:dyDescent="0.25">
      <c r="C245" s="99">
        <v>16</v>
      </c>
      <c r="D245" s="21">
        <f>+Calcs!AY958+ROUNDUP(D191*0.2,0)</f>
        <v>0</v>
      </c>
      <c r="E245" s="123">
        <f>+Calcs!AZ958+ROUNDUP(E191*0.2,0)</f>
        <v>0</v>
      </c>
      <c r="F245" s="21">
        <f>+Calcs!BA958+ROUNDUP(F191*0.2,0)</f>
        <v>0</v>
      </c>
      <c r="G245" s="123">
        <f>+Calcs!BB958+ROUNDUP(G191*0.2,0)</f>
        <v>0</v>
      </c>
      <c r="H245" s="21">
        <f>+Calcs!BC958+ROUNDUP(H191*0.2,0)</f>
        <v>0</v>
      </c>
      <c r="I245" s="123">
        <f>+Calcs!BD958+ROUNDUP(I191*0.2,0)</f>
        <v>0</v>
      </c>
      <c r="J245" s="21">
        <f>+Calcs!BE958+ROUNDUP(J191*0.2,0)</f>
        <v>0</v>
      </c>
      <c r="K245" s="123">
        <f>+Calcs!BF958+ROUNDUP(K191*0.2,0)</f>
        <v>0</v>
      </c>
      <c r="L245" s="21">
        <f>+Calcs!BG958+ROUNDUP(L191*0.2,0)</f>
        <v>0</v>
      </c>
      <c r="M245" s="123">
        <f>+Calcs!BH958+ROUNDUP(M191*0.2,0)</f>
        <v>0</v>
      </c>
      <c r="N245" s="340" t="s">
        <v>72</v>
      </c>
      <c r="O245" s="341"/>
    </row>
    <row r="246" spans="3:15" ht="19.5" customHeight="1" x14ac:dyDescent="0.25">
      <c r="C246" s="99">
        <v>17</v>
      </c>
      <c r="D246" s="21">
        <f>+Calcs!AY959+ROUNDUP(D192*0.2,0)</f>
        <v>0</v>
      </c>
      <c r="E246" s="123">
        <f>+Calcs!AZ959+ROUNDUP(E192*0.2,0)</f>
        <v>0</v>
      </c>
      <c r="F246" s="21">
        <f>+Calcs!BA959+ROUNDUP(F192*0.2,0)</f>
        <v>0</v>
      </c>
      <c r="G246" s="123">
        <f>+Calcs!BB959+ROUNDUP(G192*0.2,0)</f>
        <v>0</v>
      </c>
      <c r="H246" s="21">
        <f>+Calcs!BC959+ROUNDUP(H192*0.2,0)</f>
        <v>0</v>
      </c>
      <c r="I246" s="123">
        <f>+Calcs!BD959+ROUNDUP(I192*0.2,0)</f>
        <v>0</v>
      </c>
      <c r="J246" s="21">
        <f>+Calcs!BE959+ROUNDUP(J192*0.2,0)</f>
        <v>0</v>
      </c>
      <c r="K246" s="123">
        <f>+Calcs!BF959+ROUNDUP(K192*0.2,0)</f>
        <v>0</v>
      </c>
      <c r="L246" s="21">
        <f>+Calcs!BG959+ROUNDUP(L192*0.2,0)</f>
        <v>0</v>
      </c>
      <c r="M246" s="123">
        <f>+Calcs!BH959+ROUNDUP(M192*0.2,0)</f>
        <v>0</v>
      </c>
      <c r="N246" s="40"/>
      <c r="O246" s="35"/>
    </row>
    <row r="247" spans="3:15" ht="19.5" customHeight="1" x14ac:dyDescent="0.25">
      <c r="C247" s="99">
        <v>18</v>
      </c>
      <c r="D247" s="21">
        <f>+Calcs!AY960+ROUNDUP(D193*0.2,0)</f>
        <v>0</v>
      </c>
      <c r="E247" s="123">
        <f>+Calcs!AZ960+ROUNDUP(E193*0.2,0)</f>
        <v>0</v>
      </c>
      <c r="F247" s="21">
        <f>+Calcs!BA960+ROUNDUP(F193*0.2,0)</f>
        <v>0</v>
      </c>
      <c r="G247" s="123">
        <f>+Calcs!BB960+ROUNDUP(G193*0.2,0)</f>
        <v>0</v>
      </c>
      <c r="H247" s="21">
        <f>+Calcs!BC960+ROUNDUP(H193*0.2,0)</f>
        <v>0</v>
      </c>
      <c r="I247" s="123">
        <f>+Calcs!BD960+ROUNDUP(I193*0.2,0)</f>
        <v>0</v>
      </c>
      <c r="J247" s="21">
        <f>+Calcs!BE960+ROUNDUP(J193*0.2,0)</f>
        <v>0</v>
      </c>
      <c r="K247" s="123">
        <f>+Calcs!BF960+ROUNDUP(K193*0.2,0)</f>
        <v>0</v>
      </c>
      <c r="L247" s="21">
        <f>+Calcs!BG960+ROUNDUP(L193*0.2,0)</f>
        <v>0</v>
      </c>
      <c r="M247" s="123">
        <f>+Calcs!BH960+ROUNDUP(M193*0.2,0)</f>
        <v>0</v>
      </c>
      <c r="N247" s="40"/>
      <c r="O247" s="35"/>
    </row>
    <row r="248" spans="3:15" ht="19.5" customHeight="1" x14ac:dyDescent="0.25">
      <c r="C248" s="99">
        <v>19</v>
      </c>
      <c r="D248" s="21">
        <f>+Calcs!AY961+ROUNDUP(D194*0.2,0)</f>
        <v>0</v>
      </c>
      <c r="E248" s="123">
        <f>+Calcs!AZ961+ROUNDUP(E194*0.2,0)</f>
        <v>0</v>
      </c>
      <c r="F248" s="21">
        <f>+Calcs!BA961+ROUNDUP(F194*0.2,0)</f>
        <v>0</v>
      </c>
      <c r="G248" s="123">
        <f>+Calcs!BB961+ROUNDUP(G194*0.2,0)</f>
        <v>0</v>
      </c>
      <c r="H248" s="21">
        <f>+Calcs!BC961+ROUNDUP(H194*0.2,0)</f>
        <v>0</v>
      </c>
      <c r="I248" s="123">
        <f>+Calcs!BD961+ROUNDUP(I194*0.2,0)</f>
        <v>0</v>
      </c>
      <c r="J248" s="21">
        <f>+Calcs!BE961+ROUNDUP(J194*0.2,0)</f>
        <v>0</v>
      </c>
      <c r="K248" s="123">
        <f>+Calcs!BF961+ROUNDUP(K194*0.2,0)</f>
        <v>0</v>
      </c>
      <c r="L248" s="21">
        <f>+Calcs!BG961+ROUNDUP(L194*0.2,0)</f>
        <v>0</v>
      </c>
      <c r="M248" s="123">
        <f>+Calcs!BH961+ROUNDUP(M194*0.2,0)</f>
        <v>0</v>
      </c>
      <c r="N248" s="40"/>
      <c r="O248" s="35"/>
    </row>
    <row r="249" spans="3:15" ht="19.5" customHeight="1" thickBot="1" x14ac:dyDescent="0.3">
      <c r="C249" s="115">
        <v>20</v>
      </c>
      <c r="D249" s="116">
        <f>+Calcs!AY962+ROUNDUP(D195*0.2,0)</f>
        <v>0</v>
      </c>
      <c r="E249" s="124">
        <f>+Calcs!AZ962+ROUNDUP(E195*0.2,0)</f>
        <v>0</v>
      </c>
      <c r="F249" s="116">
        <f>+Calcs!BA962+ROUNDUP(F195*0.2,0)</f>
        <v>0</v>
      </c>
      <c r="G249" s="124">
        <f>+Calcs!BB962+ROUNDUP(G195*0.2,0)</f>
        <v>0</v>
      </c>
      <c r="H249" s="116">
        <f>+Calcs!BC962+ROUNDUP(H195*0.2,0)</f>
        <v>0</v>
      </c>
      <c r="I249" s="124">
        <f>+Calcs!BD962+ROUNDUP(I195*0.2,0)</f>
        <v>0</v>
      </c>
      <c r="J249" s="116">
        <f>+Calcs!BE962+ROUNDUP(J195*0.2,0)</f>
        <v>0</v>
      </c>
      <c r="K249" s="124">
        <f>+Calcs!BF962+ROUNDUP(K195*0.2,0)</f>
        <v>0</v>
      </c>
      <c r="L249" s="116">
        <f>+Calcs!BG962+ROUNDUP(L195*0.2,0)</f>
        <v>0</v>
      </c>
      <c r="M249" s="124">
        <f>+Calcs!BH962+ROUNDUP(M195*0.2,0)</f>
        <v>0</v>
      </c>
      <c r="N249" s="40"/>
      <c r="O249" s="35"/>
    </row>
    <row r="250" spans="3:15" ht="19.5" customHeight="1" thickBot="1" x14ac:dyDescent="0.3">
      <c r="C250" s="30" t="s">
        <v>54</v>
      </c>
      <c r="D250" s="46">
        <f>SUM(D230:D249)</f>
        <v>0</v>
      </c>
      <c r="E250" s="125">
        <f t="shared" ref="E250" si="145">SUM(E230:E249)</f>
        <v>0</v>
      </c>
      <c r="F250" s="46">
        <f t="shared" ref="F250" si="146">SUM(F230:F249)</f>
        <v>0</v>
      </c>
      <c r="G250" s="125">
        <f t="shared" ref="G250" si="147">SUM(G230:G249)</f>
        <v>0</v>
      </c>
      <c r="H250" s="46">
        <f t="shared" ref="H250" si="148">SUM(H230:H249)</f>
        <v>0</v>
      </c>
      <c r="I250" s="125">
        <f t="shared" ref="I250" si="149">SUM(I230:I249)</f>
        <v>0</v>
      </c>
      <c r="J250" s="46">
        <f t="shared" ref="J250" si="150">SUM(J230:J249)</f>
        <v>0</v>
      </c>
      <c r="K250" s="125">
        <f t="shared" ref="K250" si="151">SUM(K230:K249)</f>
        <v>0</v>
      </c>
      <c r="L250" s="46">
        <f t="shared" ref="L250" si="152">SUM(L230:L249)</f>
        <v>0</v>
      </c>
      <c r="M250" s="125">
        <f t="shared" ref="M250" si="153">SUM(M230:M249)</f>
        <v>0</v>
      </c>
      <c r="N250" s="41"/>
      <c r="O250" s="36"/>
    </row>
    <row r="251" spans="3:15" ht="19.5" customHeight="1" thickBot="1" x14ac:dyDescent="0.3">
      <c r="C251" s="132" t="s">
        <v>82</v>
      </c>
      <c r="D251" s="163">
        <f>COUNTIF(D230:D249,"&gt;0")</f>
        <v>0</v>
      </c>
      <c r="E251" s="164">
        <f t="shared" ref="E251:M251" si="154">COUNTIF(E230:E249,"&gt;0")</f>
        <v>0</v>
      </c>
      <c r="F251" s="164">
        <f t="shared" si="154"/>
        <v>0</v>
      </c>
      <c r="G251" s="164">
        <f t="shared" si="154"/>
        <v>0</v>
      </c>
      <c r="H251" s="164">
        <f t="shared" si="154"/>
        <v>0</v>
      </c>
      <c r="I251" s="164">
        <f t="shared" si="154"/>
        <v>0</v>
      </c>
      <c r="J251" s="164">
        <f t="shared" si="154"/>
        <v>0</v>
      </c>
      <c r="K251" s="164">
        <f t="shared" si="154"/>
        <v>0</v>
      </c>
      <c r="L251" s="164">
        <f t="shared" si="154"/>
        <v>0</v>
      </c>
      <c r="M251" s="165">
        <f t="shared" si="154"/>
        <v>0</v>
      </c>
    </row>
    <row r="252" spans="3:15" ht="25.5" customHeight="1" thickBot="1" x14ac:dyDescent="0.3">
      <c r="C252" s="136" t="s">
        <v>59</v>
      </c>
      <c r="D252" s="137">
        <f>+C219</f>
        <v>5</v>
      </c>
    </row>
    <row r="269" spans="3:31" s="139" customFormat="1" x14ac:dyDescent="0.25">
      <c r="C269" s="138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</row>
    <row r="270" spans="3:31" s="139" customFormat="1" x14ac:dyDescent="0.25">
      <c r="C270" s="138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</row>
    <row r="271" spans="3:31" ht="15.75" thickBot="1" x14ac:dyDescent="0.3"/>
    <row r="272" spans="3:31" ht="18.75" x14ac:dyDescent="0.3">
      <c r="C272" s="222" t="s">
        <v>59</v>
      </c>
      <c r="D272" s="92" t="s">
        <v>12</v>
      </c>
      <c r="E272" s="117" t="s">
        <v>12</v>
      </c>
      <c r="F272" s="86" t="s">
        <v>12</v>
      </c>
      <c r="G272" s="117" t="s">
        <v>12</v>
      </c>
      <c r="H272" s="86" t="s">
        <v>12</v>
      </c>
      <c r="I272" s="117" t="s">
        <v>12</v>
      </c>
      <c r="J272" s="86" t="s">
        <v>12</v>
      </c>
      <c r="K272" s="117" t="s">
        <v>12</v>
      </c>
      <c r="L272" s="86" t="s">
        <v>12</v>
      </c>
      <c r="M272" s="117" t="s">
        <v>12</v>
      </c>
      <c r="N272" s="103" t="s">
        <v>53</v>
      </c>
      <c r="O272" s="104" t="s">
        <v>66</v>
      </c>
      <c r="U272" s="218">
        <f>COUNTIF(D274:M274,"&gt;0")</f>
        <v>0</v>
      </c>
    </row>
    <row r="273" spans="1:28" ht="19.5" thickBot="1" x14ac:dyDescent="0.35">
      <c r="C273" s="223">
        <v>6</v>
      </c>
      <c r="D273" s="93">
        <v>1</v>
      </c>
      <c r="E273" s="118">
        <v>2</v>
      </c>
      <c r="F273" s="87">
        <v>3</v>
      </c>
      <c r="G273" s="118">
        <v>4</v>
      </c>
      <c r="H273" s="87">
        <v>5</v>
      </c>
      <c r="I273" s="118">
        <v>6</v>
      </c>
      <c r="J273" s="87">
        <v>7</v>
      </c>
      <c r="K273" s="118">
        <v>8</v>
      </c>
      <c r="L273" s="87">
        <v>9</v>
      </c>
      <c r="M273" s="118">
        <v>10</v>
      </c>
      <c r="N273" s="105" t="s">
        <v>65</v>
      </c>
      <c r="O273" s="106" t="s">
        <v>12</v>
      </c>
    </row>
    <row r="274" spans="1:28" ht="36" customHeight="1" thickBot="1" x14ac:dyDescent="0.3">
      <c r="A274" s="342" t="str">
        <f>IF(Decisions!B163="Recheck Budget/s",+Decisions!B163,"")</f>
        <v/>
      </c>
      <c r="B274" s="343"/>
      <c r="C274" s="88" t="s">
        <v>54</v>
      </c>
      <c r="D274" s="94">
        <f t="shared" ref="D274:M274" si="155">SUM(D284:D303)</f>
        <v>0</v>
      </c>
      <c r="E274" s="119">
        <f t="shared" si="155"/>
        <v>0</v>
      </c>
      <c r="F274" s="96">
        <f t="shared" si="155"/>
        <v>0</v>
      </c>
      <c r="G274" s="119">
        <f t="shared" si="155"/>
        <v>0</v>
      </c>
      <c r="H274" s="96">
        <f t="shared" si="155"/>
        <v>0</v>
      </c>
      <c r="I274" s="119">
        <f t="shared" si="155"/>
        <v>0</v>
      </c>
      <c r="J274" s="96">
        <f t="shared" si="155"/>
        <v>0</v>
      </c>
      <c r="K274" s="119">
        <f t="shared" si="155"/>
        <v>0</v>
      </c>
      <c r="L274" s="96">
        <f t="shared" si="155"/>
        <v>0</v>
      </c>
      <c r="M274" s="119">
        <f t="shared" si="155"/>
        <v>0</v>
      </c>
      <c r="N274" s="107">
        <f>SUM(D274:M274)</f>
        <v>0</v>
      </c>
      <c r="O274" s="221" t="e">
        <f>+N274/$U$2</f>
        <v>#DIV/0!</v>
      </c>
    </row>
    <row r="275" spans="1:28" ht="36" customHeight="1" thickBot="1" x14ac:dyDescent="0.3">
      <c r="C275" s="74" t="s">
        <v>60</v>
      </c>
      <c r="D275" s="101">
        <f>IFERROR((D274/SUM($D274:$M274)),0)</f>
        <v>0</v>
      </c>
      <c r="E275" s="120">
        <f t="shared" ref="E275" si="156">IFERROR((E274/SUM($D274:$M274)),0)</f>
        <v>0</v>
      </c>
      <c r="F275" s="102">
        <f t="shared" ref="F275" si="157">IFERROR((F274/SUM($D274:$M274)),0)</f>
        <v>0</v>
      </c>
      <c r="G275" s="120">
        <f t="shared" ref="G275" si="158">IFERROR((G274/SUM($D274:$M274)),0)</f>
        <v>0</v>
      </c>
      <c r="H275" s="102">
        <f t="shared" ref="H275" si="159">IFERROR((H274/SUM($D274:$M274)),0)</f>
        <v>0</v>
      </c>
      <c r="I275" s="120">
        <f t="shared" ref="I275" si="160">IFERROR((I274/SUM($D274:$M274)),0)</f>
        <v>0</v>
      </c>
      <c r="J275" s="102">
        <f t="shared" ref="J275" si="161">IFERROR((J274/SUM($D274:$M274)),0)</f>
        <v>0</v>
      </c>
      <c r="K275" s="120">
        <f t="shared" ref="K275" si="162">IFERROR((K274/SUM($D274:$M274)),0)</f>
        <v>0</v>
      </c>
      <c r="L275" s="102">
        <f t="shared" ref="L275" si="163">IFERROR((L274/SUM($D274:$M274)),0)</f>
        <v>0</v>
      </c>
      <c r="M275" s="120">
        <f t="shared" ref="M275" si="164">IFERROR((M274/SUM($D274:$M274)),0)</f>
        <v>0</v>
      </c>
      <c r="N275" s="108">
        <f>SUM(D275:M275)</f>
        <v>0</v>
      </c>
      <c r="O275" s="109" t="e">
        <f>+N275/$U$272</f>
        <v>#DIV/0!</v>
      </c>
      <c r="S275" s="218" t="str">
        <f>IF(D274&gt;0,D278,"")</f>
        <v/>
      </c>
      <c r="T275" s="218" t="str">
        <f t="shared" ref="T275" si="165">IF(E274&gt;0,E278,"")</f>
        <v/>
      </c>
      <c r="U275" s="218" t="str">
        <f t="shared" ref="U275" si="166">IF(F274&gt;0,F278,"")</f>
        <v/>
      </c>
      <c r="V275" s="218" t="str">
        <f t="shared" ref="V275" si="167">IF(G274&gt;0,G278,"")</f>
        <v/>
      </c>
      <c r="W275" s="218" t="str">
        <f t="shared" ref="W275" si="168">IF(H274&gt;0,H278,"")</f>
        <v/>
      </c>
      <c r="X275" s="218" t="str">
        <f t="shared" ref="X275" si="169">IF(I274&gt;0,I278,"")</f>
        <v/>
      </c>
      <c r="Y275" s="218" t="str">
        <f t="shared" ref="Y275" si="170">IF(J274&gt;0,J278,"")</f>
        <v/>
      </c>
      <c r="Z275" s="218" t="str">
        <f t="shared" ref="Z275" si="171">IF(K274&gt;0,K278,"")</f>
        <v/>
      </c>
      <c r="AA275" s="218" t="str">
        <f t="shared" ref="AA275" si="172">IF(L274&gt;0,L278,"")</f>
        <v/>
      </c>
      <c r="AB275" s="218" t="str">
        <f t="shared" ref="AB275" si="173">IF(M274&gt;0,M278,"")</f>
        <v/>
      </c>
    </row>
    <row r="276" spans="1:28" ht="36" customHeight="1" thickBot="1" x14ac:dyDescent="0.3">
      <c r="C276" s="74" t="s">
        <v>61</v>
      </c>
      <c r="D276" s="95">
        <f t="shared" ref="D276:M276" si="174">MAX(D284:D303)</f>
        <v>0</v>
      </c>
      <c r="E276" s="121">
        <f t="shared" si="174"/>
        <v>0</v>
      </c>
      <c r="F276" s="97">
        <f t="shared" si="174"/>
        <v>0</v>
      </c>
      <c r="G276" s="121">
        <f t="shared" si="174"/>
        <v>0</v>
      </c>
      <c r="H276" s="97">
        <f t="shared" si="174"/>
        <v>0</v>
      </c>
      <c r="I276" s="121">
        <f t="shared" si="174"/>
        <v>0</v>
      </c>
      <c r="J276" s="97">
        <f t="shared" si="174"/>
        <v>0</v>
      </c>
      <c r="K276" s="121">
        <f t="shared" si="174"/>
        <v>0</v>
      </c>
      <c r="L276" s="97">
        <f t="shared" si="174"/>
        <v>0</v>
      </c>
      <c r="M276" s="121">
        <f t="shared" si="174"/>
        <v>0</v>
      </c>
      <c r="N276" s="107"/>
      <c r="O276" s="110"/>
    </row>
    <row r="277" spans="1:28" ht="36" customHeight="1" thickBot="1" x14ac:dyDescent="0.3">
      <c r="C277" s="89" t="s">
        <v>85</v>
      </c>
      <c r="D277" s="95">
        <f>+Calcs!BN1172</f>
        <v>0</v>
      </c>
      <c r="E277" s="121">
        <f>+Calcs!BO1172</f>
        <v>0</v>
      </c>
      <c r="F277" s="97">
        <f>+Calcs!BP1172</f>
        <v>0</v>
      </c>
      <c r="G277" s="121">
        <f>+Calcs!BQ1172</f>
        <v>0</v>
      </c>
      <c r="H277" s="97">
        <f>+Calcs!BR1172</f>
        <v>0</v>
      </c>
      <c r="I277" s="121">
        <f>+Calcs!BS1172</f>
        <v>0</v>
      </c>
      <c r="J277" s="97">
        <f>+Calcs!BT1172</f>
        <v>0</v>
      </c>
      <c r="K277" s="121">
        <f>+Calcs!BU1172</f>
        <v>0</v>
      </c>
      <c r="L277" s="97">
        <f>+Calcs!BV1172</f>
        <v>0</v>
      </c>
      <c r="M277" s="121">
        <f>+Calcs!BW1172</f>
        <v>0</v>
      </c>
      <c r="N277" s="107">
        <f>SUM(D277:M277)</f>
        <v>0</v>
      </c>
      <c r="O277" s="111" t="e">
        <f>+N277/$U$272</f>
        <v>#DIV/0!</v>
      </c>
      <c r="S277" s="218" t="str">
        <f t="shared" ref="S277:AB277" si="175">IF(D275&gt;0,D280,"")</f>
        <v/>
      </c>
      <c r="T277" s="218" t="str">
        <f t="shared" si="175"/>
        <v/>
      </c>
      <c r="U277" s="218" t="str">
        <f t="shared" si="175"/>
        <v/>
      </c>
      <c r="V277" s="218" t="str">
        <f t="shared" si="175"/>
        <v/>
      </c>
      <c r="W277" s="218" t="str">
        <f t="shared" si="175"/>
        <v/>
      </c>
      <c r="X277" s="218" t="str">
        <f t="shared" si="175"/>
        <v/>
      </c>
      <c r="Y277" s="218" t="str">
        <f t="shared" si="175"/>
        <v/>
      </c>
      <c r="Z277" s="218" t="str">
        <f t="shared" si="175"/>
        <v/>
      </c>
      <c r="AA277" s="218" t="str">
        <f t="shared" si="175"/>
        <v/>
      </c>
      <c r="AB277" s="218" t="str">
        <f t="shared" si="175"/>
        <v/>
      </c>
    </row>
    <row r="278" spans="1:28" ht="36" customHeight="1" thickBot="1" x14ac:dyDescent="0.3">
      <c r="C278" s="90" t="s">
        <v>55</v>
      </c>
      <c r="D278" s="95">
        <f t="shared" ref="D278:M278" si="176">+D274-D277</f>
        <v>0</v>
      </c>
      <c r="E278" s="121">
        <f t="shared" si="176"/>
        <v>0</v>
      </c>
      <c r="F278" s="97">
        <f t="shared" si="176"/>
        <v>0</v>
      </c>
      <c r="G278" s="121">
        <f t="shared" si="176"/>
        <v>0</v>
      </c>
      <c r="H278" s="97">
        <f t="shared" si="176"/>
        <v>0</v>
      </c>
      <c r="I278" s="121">
        <f t="shared" si="176"/>
        <v>0</v>
      </c>
      <c r="J278" s="97">
        <f t="shared" si="176"/>
        <v>0</v>
      </c>
      <c r="K278" s="121">
        <f t="shared" si="176"/>
        <v>0</v>
      </c>
      <c r="L278" s="97">
        <f t="shared" si="176"/>
        <v>0</v>
      </c>
      <c r="M278" s="121">
        <f t="shared" si="176"/>
        <v>0</v>
      </c>
      <c r="N278" s="107">
        <f>SUM(D278:M278)</f>
        <v>0</v>
      </c>
      <c r="O278" s="111" t="e">
        <f>+N278/$U$272</f>
        <v>#DIV/0!</v>
      </c>
    </row>
    <row r="279" spans="1:28" ht="36" customHeight="1" thickBot="1" x14ac:dyDescent="0.3">
      <c r="C279" s="74" t="s">
        <v>56</v>
      </c>
      <c r="D279" s="95" t="e">
        <f>_xlfn.RANK.EQ(D278,$S275:$AB275)</f>
        <v>#N/A</v>
      </c>
      <c r="E279" s="121" t="e">
        <f t="shared" ref="E279:M279" si="177">_xlfn.RANK.EQ(E278,$S275:$AB275)</f>
        <v>#N/A</v>
      </c>
      <c r="F279" s="97" t="e">
        <f t="shared" si="177"/>
        <v>#N/A</v>
      </c>
      <c r="G279" s="121" t="e">
        <f t="shared" si="177"/>
        <v>#N/A</v>
      </c>
      <c r="H279" s="97" t="e">
        <f t="shared" si="177"/>
        <v>#N/A</v>
      </c>
      <c r="I279" s="121" t="e">
        <f t="shared" si="177"/>
        <v>#N/A</v>
      </c>
      <c r="J279" s="97" t="e">
        <f t="shared" si="177"/>
        <v>#N/A</v>
      </c>
      <c r="K279" s="121" t="e">
        <f t="shared" si="177"/>
        <v>#N/A</v>
      </c>
      <c r="L279" s="97" t="e">
        <f t="shared" si="177"/>
        <v>#N/A</v>
      </c>
      <c r="M279" s="121" t="e">
        <f t="shared" si="177"/>
        <v>#N/A</v>
      </c>
      <c r="N279" s="112"/>
      <c r="O279" s="110"/>
    </row>
    <row r="280" spans="1:28" ht="36" customHeight="1" thickBot="1" x14ac:dyDescent="0.3">
      <c r="C280" s="89" t="s">
        <v>57</v>
      </c>
      <c r="D280" s="95">
        <f>+D278+D226</f>
        <v>0</v>
      </c>
      <c r="E280" s="121">
        <f t="shared" ref="E280:M280" si="178">+E278+E226</f>
        <v>0</v>
      </c>
      <c r="F280" s="97">
        <f t="shared" si="178"/>
        <v>0</v>
      </c>
      <c r="G280" s="121">
        <f t="shared" si="178"/>
        <v>0</v>
      </c>
      <c r="H280" s="97">
        <f t="shared" si="178"/>
        <v>0</v>
      </c>
      <c r="I280" s="121">
        <f t="shared" si="178"/>
        <v>0</v>
      </c>
      <c r="J280" s="97">
        <f t="shared" si="178"/>
        <v>0</v>
      </c>
      <c r="K280" s="121">
        <f t="shared" si="178"/>
        <v>0</v>
      </c>
      <c r="L280" s="97">
        <f t="shared" si="178"/>
        <v>0</v>
      </c>
      <c r="M280" s="121">
        <f t="shared" si="178"/>
        <v>0</v>
      </c>
      <c r="N280" s="107">
        <f>SUM(D280:M280)</f>
        <v>0</v>
      </c>
      <c r="O280" s="111" t="e">
        <f>+N280/$U$272</f>
        <v>#DIV/0!</v>
      </c>
    </row>
    <row r="281" spans="1:28" ht="36" customHeight="1" thickBot="1" x14ac:dyDescent="0.3">
      <c r="C281" s="91" t="s">
        <v>58</v>
      </c>
      <c r="D281" s="95" t="e">
        <f>_xlfn.RANK.EQ(D280,$S277:$AB277)</f>
        <v>#N/A</v>
      </c>
      <c r="E281" s="121" t="e">
        <f t="shared" ref="E281:M281" si="179">_xlfn.RANK.EQ(E280,$S277:$AB277)</f>
        <v>#N/A</v>
      </c>
      <c r="F281" s="97" t="e">
        <f t="shared" si="179"/>
        <v>#N/A</v>
      </c>
      <c r="G281" s="121" t="e">
        <f t="shared" si="179"/>
        <v>#N/A</v>
      </c>
      <c r="H281" s="97" t="e">
        <f t="shared" si="179"/>
        <v>#N/A</v>
      </c>
      <c r="I281" s="121" t="e">
        <f t="shared" si="179"/>
        <v>#N/A</v>
      </c>
      <c r="J281" s="97" t="e">
        <f t="shared" si="179"/>
        <v>#N/A</v>
      </c>
      <c r="K281" s="121" t="e">
        <f t="shared" si="179"/>
        <v>#N/A</v>
      </c>
      <c r="L281" s="97" t="e">
        <f t="shared" si="179"/>
        <v>#N/A</v>
      </c>
      <c r="M281" s="121" t="e">
        <f t="shared" si="179"/>
        <v>#N/A</v>
      </c>
      <c r="N281" s="105"/>
      <c r="O281" s="113"/>
    </row>
    <row r="282" spans="1:28" x14ac:dyDescent="0.25">
      <c r="C282" s="126" t="s">
        <v>62</v>
      </c>
      <c r="D282" s="128" t="s">
        <v>12</v>
      </c>
      <c r="E282" s="129" t="s">
        <v>12</v>
      </c>
      <c r="F282" s="128" t="s">
        <v>12</v>
      </c>
      <c r="G282" s="129" t="s">
        <v>12</v>
      </c>
      <c r="H282" s="128" t="s">
        <v>12</v>
      </c>
      <c r="I282" s="129" t="s">
        <v>12</v>
      </c>
      <c r="J282" s="128" t="s">
        <v>12</v>
      </c>
      <c r="K282" s="129" t="s">
        <v>12</v>
      </c>
      <c r="L282" s="128" t="s">
        <v>12</v>
      </c>
      <c r="M282" s="129" t="s">
        <v>12</v>
      </c>
      <c r="N282" s="336" t="s">
        <v>68</v>
      </c>
      <c r="O282" s="337"/>
    </row>
    <row r="283" spans="1:28" ht="15.75" thickBot="1" x14ac:dyDescent="0.3">
      <c r="C283" s="127" t="s">
        <v>63</v>
      </c>
      <c r="D283" s="130">
        <v>1</v>
      </c>
      <c r="E283" s="131">
        <v>2</v>
      </c>
      <c r="F283" s="130">
        <v>3</v>
      </c>
      <c r="G283" s="131">
        <v>4</v>
      </c>
      <c r="H283" s="130">
        <v>5</v>
      </c>
      <c r="I283" s="131">
        <v>6</v>
      </c>
      <c r="J283" s="130">
        <v>7</v>
      </c>
      <c r="K283" s="131">
        <v>8</v>
      </c>
      <c r="L283" s="130">
        <v>9</v>
      </c>
      <c r="M283" s="131">
        <v>10</v>
      </c>
      <c r="N283" s="338"/>
      <c r="O283" s="339"/>
    </row>
    <row r="284" spans="1:28" ht="18.75" customHeight="1" thickBot="1" x14ac:dyDescent="0.3">
      <c r="C284" s="98">
        <v>1</v>
      </c>
      <c r="D284" s="100">
        <f>+Calcs!AY1172+ROUNDUP(D230*0.2,0)</f>
        <v>0</v>
      </c>
      <c r="E284" s="122">
        <f>+Calcs!AZ1172+ROUNDUP(E230*0.2,0)</f>
        <v>0</v>
      </c>
      <c r="F284" s="100">
        <f>+Calcs!BA1172+ROUNDUP(F230*0.2,0)</f>
        <v>0</v>
      </c>
      <c r="G284" s="122">
        <f>+Calcs!BB1172+ROUNDUP(G230*0.2,0)</f>
        <v>0</v>
      </c>
      <c r="H284" s="100">
        <f>+Calcs!BC1172+ROUNDUP(H230*0.2,0)</f>
        <v>0</v>
      </c>
      <c r="I284" s="122">
        <f>+Calcs!BD1172+ROUNDUP(I230*0.2,0)</f>
        <v>0</v>
      </c>
      <c r="J284" s="100">
        <f>+Calcs!BE1172+ROUNDUP(J230*0.2,0)</f>
        <v>0</v>
      </c>
      <c r="K284" s="122">
        <f>+Calcs!BF1172+ROUNDUP(K230*0.2,0)</f>
        <v>0</v>
      </c>
      <c r="L284" s="100">
        <f>+Calcs!BG1172+ROUNDUP(L230*0.2,0)</f>
        <v>0</v>
      </c>
      <c r="M284" s="122">
        <f>+Calcs!BH1172+ROUNDUP(M230*0.2,0)</f>
        <v>0</v>
      </c>
      <c r="N284" s="43" t="s">
        <v>67</v>
      </c>
      <c r="O284" s="30" t="s">
        <v>50</v>
      </c>
    </row>
    <row r="285" spans="1:28" ht="18.75" customHeight="1" x14ac:dyDescent="0.25">
      <c r="C285" s="99">
        <v>2</v>
      </c>
      <c r="D285" s="21">
        <f>+Calcs!AY1173+ROUNDUP(D231*0.2,0)</f>
        <v>0</v>
      </c>
      <c r="E285" s="123">
        <f>+Calcs!AZ1173+ROUNDUP(E231*0.2,0)</f>
        <v>0</v>
      </c>
      <c r="F285" s="21">
        <f>+Calcs!BA1173+ROUNDUP(F231*0.2,0)</f>
        <v>0</v>
      </c>
      <c r="G285" s="123">
        <f>+Calcs!BB1173+ROUNDUP(G231*0.2,0)</f>
        <v>0</v>
      </c>
      <c r="H285" s="21">
        <f>+Calcs!BC1173+ROUNDUP(H231*0.2,0)</f>
        <v>0</v>
      </c>
      <c r="I285" s="123">
        <f>+Calcs!BD1173+ROUNDUP(I231*0.2,0)</f>
        <v>0</v>
      </c>
      <c r="J285" s="21">
        <f>+Calcs!BE1173+ROUNDUP(J231*0.2,0)</f>
        <v>0</v>
      </c>
      <c r="K285" s="123">
        <f>+Calcs!BF1173+ROUNDUP(K231*0.2,0)</f>
        <v>0</v>
      </c>
      <c r="L285" s="21">
        <f>+Calcs!BG1173+ROUNDUP(L231*0.2,0)</f>
        <v>0</v>
      </c>
      <c r="M285" s="123">
        <f>+Calcs!BH1173+ROUNDUP(M231*0.2,0)</f>
        <v>0</v>
      </c>
      <c r="N285" s="15">
        <v>1</v>
      </c>
      <c r="O285" s="133">
        <f>LARGE(D$284:M$303,N285)</f>
        <v>0</v>
      </c>
    </row>
    <row r="286" spans="1:28" ht="19.5" customHeight="1" x14ac:dyDescent="0.25">
      <c r="C286" s="99">
        <v>3</v>
      </c>
      <c r="D286" s="21">
        <f>+Calcs!AY1174+ROUNDUP(D232*0.2,0)</f>
        <v>0</v>
      </c>
      <c r="E286" s="123">
        <f>+Calcs!AZ1174+ROUNDUP(E232*0.2,0)</f>
        <v>0</v>
      </c>
      <c r="F286" s="21">
        <f>+Calcs!BA1174+ROUNDUP(F232*0.2,0)</f>
        <v>0</v>
      </c>
      <c r="G286" s="123">
        <f>+Calcs!BB1174+ROUNDUP(G232*0.2,0)</f>
        <v>0</v>
      </c>
      <c r="H286" s="21">
        <f>+Calcs!BC1174+ROUNDUP(H232*0.2,0)</f>
        <v>0</v>
      </c>
      <c r="I286" s="123">
        <f>+Calcs!BD1174+ROUNDUP(I232*0.2,0)</f>
        <v>0</v>
      </c>
      <c r="J286" s="21">
        <f>+Calcs!BE1174+ROUNDUP(J232*0.2,0)</f>
        <v>0</v>
      </c>
      <c r="K286" s="123">
        <f>+Calcs!BF1174+ROUNDUP(K232*0.2,0)</f>
        <v>0</v>
      </c>
      <c r="L286" s="21">
        <f>+Calcs!BG1174+ROUNDUP(L232*0.2,0)</f>
        <v>0</v>
      </c>
      <c r="M286" s="123">
        <f>+Calcs!BH1174+ROUNDUP(M232*0.2,0)</f>
        <v>0</v>
      </c>
      <c r="N286" s="15">
        <v>2</v>
      </c>
      <c r="O286" s="133">
        <f t="shared" ref="O286:O294" si="180">LARGE(D$284:M$303,N286)</f>
        <v>0</v>
      </c>
    </row>
    <row r="287" spans="1:28" ht="19.5" customHeight="1" x14ac:dyDescent="0.25">
      <c r="C287" s="99">
        <v>4</v>
      </c>
      <c r="D287" s="21">
        <f>+Calcs!AY1175+ROUNDUP(D233*0.2,0)</f>
        <v>0</v>
      </c>
      <c r="E287" s="123">
        <f>+Calcs!AZ1175+ROUNDUP(E233*0.2,0)</f>
        <v>0</v>
      </c>
      <c r="F287" s="21">
        <f>+Calcs!BA1175+ROUNDUP(F233*0.2,0)</f>
        <v>0</v>
      </c>
      <c r="G287" s="123">
        <f>+Calcs!BB1175+ROUNDUP(G233*0.2,0)</f>
        <v>0</v>
      </c>
      <c r="H287" s="21">
        <f>+Calcs!BC1175+ROUNDUP(H233*0.2,0)</f>
        <v>0</v>
      </c>
      <c r="I287" s="123">
        <f>+Calcs!BD1175+ROUNDUP(I233*0.2,0)</f>
        <v>0</v>
      </c>
      <c r="J287" s="21">
        <f>+Calcs!BE1175+ROUNDUP(J233*0.2,0)</f>
        <v>0</v>
      </c>
      <c r="K287" s="123">
        <f>+Calcs!BF1175+ROUNDUP(K233*0.2,0)</f>
        <v>0</v>
      </c>
      <c r="L287" s="21">
        <f>+Calcs!BG1175+ROUNDUP(L233*0.2,0)</f>
        <v>0</v>
      </c>
      <c r="M287" s="123">
        <f>+Calcs!BH1175+ROUNDUP(M233*0.2,0)</f>
        <v>0</v>
      </c>
      <c r="N287" s="15">
        <v>3</v>
      </c>
      <c r="O287" s="133">
        <f t="shared" si="180"/>
        <v>0</v>
      </c>
    </row>
    <row r="288" spans="1:28" ht="19.5" customHeight="1" x14ac:dyDescent="0.25">
      <c r="C288" s="99">
        <v>5</v>
      </c>
      <c r="D288" s="21">
        <f>+Calcs!AY1176+ROUNDUP(D234*0.2,0)</f>
        <v>0</v>
      </c>
      <c r="E288" s="123">
        <f>+Calcs!AZ1176+ROUNDUP(E234*0.2,0)</f>
        <v>0</v>
      </c>
      <c r="F288" s="21">
        <f>+Calcs!BA1176+ROUNDUP(F234*0.2,0)</f>
        <v>0</v>
      </c>
      <c r="G288" s="123">
        <f>+Calcs!BB1176+ROUNDUP(G234*0.2,0)</f>
        <v>0</v>
      </c>
      <c r="H288" s="21">
        <f>+Calcs!BC1176+ROUNDUP(H234*0.2,0)</f>
        <v>0</v>
      </c>
      <c r="I288" s="123">
        <f>+Calcs!BD1176+ROUNDUP(I234*0.2,0)</f>
        <v>0</v>
      </c>
      <c r="J288" s="21">
        <f>+Calcs!BE1176+ROUNDUP(J234*0.2,0)</f>
        <v>0</v>
      </c>
      <c r="K288" s="123">
        <f>+Calcs!BF1176+ROUNDUP(K234*0.2,0)</f>
        <v>0</v>
      </c>
      <c r="L288" s="21">
        <f>+Calcs!BG1176+ROUNDUP(L234*0.2,0)</f>
        <v>0</v>
      </c>
      <c r="M288" s="123">
        <f>+Calcs!BH1176+ROUNDUP(M234*0.2,0)</f>
        <v>0</v>
      </c>
      <c r="N288" s="15">
        <v>4</v>
      </c>
      <c r="O288" s="133">
        <f t="shared" si="180"/>
        <v>0</v>
      </c>
    </row>
    <row r="289" spans="3:15" ht="19.5" customHeight="1" x14ac:dyDescent="0.25">
      <c r="C289" s="99">
        <v>6</v>
      </c>
      <c r="D289" s="21">
        <f>+Calcs!AY1177+ROUNDUP(D235*0.2,0)</f>
        <v>0</v>
      </c>
      <c r="E289" s="123">
        <f>+Calcs!AZ1177+ROUNDUP(E235*0.2,0)</f>
        <v>0</v>
      </c>
      <c r="F289" s="21">
        <f>+Calcs!BA1177+ROUNDUP(F235*0.2,0)</f>
        <v>0</v>
      </c>
      <c r="G289" s="123">
        <f>+Calcs!BB1177+ROUNDUP(G235*0.2,0)</f>
        <v>0</v>
      </c>
      <c r="H289" s="21">
        <f>+Calcs!BC1177+ROUNDUP(H235*0.2,0)</f>
        <v>0</v>
      </c>
      <c r="I289" s="123">
        <f>+Calcs!BD1177+ROUNDUP(I235*0.2,0)</f>
        <v>0</v>
      </c>
      <c r="J289" s="21">
        <f>+Calcs!BE1177+ROUNDUP(J235*0.2,0)</f>
        <v>0</v>
      </c>
      <c r="K289" s="123">
        <f>+Calcs!BF1177+ROUNDUP(K235*0.2,0)</f>
        <v>0</v>
      </c>
      <c r="L289" s="21">
        <f>+Calcs!BG1177+ROUNDUP(L235*0.2,0)</f>
        <v>0</v>
      </c>
      <c r="M289" s="123">
        <f>+Calcs!BH1177+ROUNDUP(M235*0.2,0)</f>
        <v>0</v>
      </c>
      <c r="N289" s="15">
        <v>5</v>
      </c>
      <c r="O289" s="133">
        <f t="shared" si="180"/>
        <v>0</v>
      </c>
    </row>
    <row r="290" spans="3:15" ht="19.5" customHeight="1" x14ac:dyDescent="0.25">
      <c r="C290" s="99">
        <v>7</v>
      </c>
      <c r="D290" s="21">
        <f>+Calcs!AY1178+ROUNDUP(D236*0.2,0)</f>
        <v>0</v>
      </c>
      <c r="E290" s="123">
        <f>+Calcs!AZ1178+ROUNDUP(E236*0.2,0)</f>
        <v>0</v>
      </c>
      <c r="F290" s="21">
        <f>+Calcs!BA1178+ROUNDUP(F236*0.2,0)</f>
        <v>0</v>
      </c>
      <c r="G290" s="123">
        <f>+Calcs!BB1178+ROUNDUP(G236*0.2,0)</f>
        <v>0</v>
      </c>
      <c r="H290" s="21">
        <f>+Calcs!BC1178+ROUNDUP(H236*0.2,0)</f>
        <v>0</v>
      </c>
      <c r="I290" s="123">
        <f>+Calcs!BD1178+ROUNDUP(I236*0.2,0)</f>
        <v>0</v>
      </c>
      <c r="J290" s="21">
        <f>+Calcs!BE1178+ROUNDUP(J236*0.2,0)</f>
        <v>0</v>
      </c>
      <c r="K290" s="123">
        <f>+Calcs!BF1178+ROUNDUP(K236*0.2,0)</f>
        <v>0</v>
      </c>
      <c r="L290" s="21">
        <f>+Calcs!BG1178+ROUNDUP(L236*0.2,0)</f>
        <v>0</v>
      </c>
      <c r="M290" s="123">
        <f>+Calcs!BH1178+ROUNDUP(M236*0.2,0)</f>
        <v>0</v>
      </c>
      <c r="N290" s="15">
        <v>6</v>
      </c>
      <c r="O290" s="133">
        <f t="shared" si="180"/>
        <v>0</v>
      </c>
    </row>
    <row r="291" spans="3:15" ht="19.5" customHeight="1" x14ac:dyDescent="0.25">
      <c r="C291" s="99">
        <v>8</v>
      </c>
      <c r="D291" s="21">
        <f>+Calcs!AY1179+ROUNDUP(D237*0.2,0)</f>
        <v>0</v>
      </c>
      <c r="E291" s="123">
        <f>+Calcs!AZ1179+ROUNDUP(E237*0.2,0)</f>
        <v>0</v>
      </c>
      <c r="F291" s="21">
        <f>+Calcs!BA1179+ROUNDUP(F237*0.2,0)</f>
        <v>0</v>
      </c>
      <c r="G291" s="123">
        <f>+Calcs!BB1179+ROUNDUP(G237*0.2,0)</f>
        <v>0</v>
      </c>
      <c r="H291" s="21">
        <f>+Calcs!BC1179+ROUNDUP(H237*0.2,0)</f>
        <v>0</v>
      </c>
      <c r="I291" s="123">
        <f>+Calcs!BD1179+ROUNDUP(I237*0.2,0)</f>
        <v>0</v>
      </c>
      <c r="J291" s="21">
        <f>+Calcs!BE1179+ROUNDUP(J237*0.2,0)</f>
        <v>0</v>
      </c>
      <c r="K291" s="123">
        <f>+Calcs!BF1179+ROUNDUP(K237*0.2,0)</f>
        <v>0</v>
      </c>
      <c r="L291" s="21">
        <f>+Calcs!BG1179+ROUNDUP(L237*0.2,0)</f>
        <v>0</v>
      </c>
      <c r="M291" s="123">
        <f>+Calcs!BH1179+ROUNDUP(M237*0.2,0)</f>
        <v>0</v>
      </c>
      <c r="N291" s="15">
        <v>7</v>
      </c>
      <c r="O291" s="133">
        <f t="shared" si="180"/>
        <v>0</v>
      </c>
    </row>
    <row r="292" spans="3:15" ht="19.5" customHeight="1" x14ac:dyDescent="0.25">
      <c r="C292" s="99">
        <v>9</v>
      </c>
      <c r="D292" s="21">
        <f>+Calcs!AY1180+ROUNDUP(D238*0.2,0)</f>
        <v>0</v>
      </c>
      <c r="E292" s="123">
        <f>+Calcs!AZ1180+ROUNDUP(E238*0.2,0)</f>
        <v>0</v>
      </c>
      <c r="F292" s="21">
        <f>+Calcs!BA1180+ROUNDUP(F238*0.2,0)</f>
        <v>0</v>
      </c>
      <c r="G292" s="123">
        <f>+Calcs!BB1180+ROUNDUP(G238*0.2,0)</f>
        <v>0</v>
      </c>
      <c r="H292" s="21">
        <f>+Calcs!BC1180+ROUNDUP(H238*0.2,0)</f>
        <v>0</v>
      </c>
      <c r="I292" s="123">
        <f>+Calcs!BD1180+ROUNDUP(I238*0.2,0)</f>
        <v>0</v>
      </c>
      <c r="J292" s="21">
        <f>+Calcs!BE1180+ROUNDUP(J238*0.2,0)</f>
        <v>0</v>
      </c>
      <c r="K292" s="123">
        <f>+Calcs!BF1180+ROUNDUP(K238*0.2,0)</f>
        <v>0</v>
      </c>
      <c r="L292" s="21">
        <f>+Calcs!BG1180+ROUNDUP(L238*0.2,0)</f>
        <v>0</v>
      </c>
      <c r="M292" s="123">
        <f>+Calcs!BH1180+ROUNDUP(M238*0.2,0)</f>
        <v>0</v>
      </c>
      <c r="N292" s="15">
        <v>8</v>
      </c>
      <c r="O292" s="133">
        <f t="shared" si="180"/>
        <v>0</v>
      </c>
    </row>
    <row r="293" spans="3:15" ht="19.5" customHeight="1" x14ac:dyDescent="0.25">
      <c r="C293" s="99">
        <v>10</v>
      </c>
      <c r="D293" s="21">
        <f>+Calcs!AY1181+ROUNDUP(D239*0.2,0)</f>
        <v>0</v>
      </c>
      <c r="E293" s="123">
        <f>+Calcs!AZ1181+ROUNDUP(E239*0.2,0)</f>
        <v>0</v>
      </c>
      <c r="F293" s="21">
        <f>+Calcs!BA1181+ROUNDUP(F239*0.2,0)</f>
        <v>0</v>
      </c>
      <c r="G293" s="123">
        <f>+Calcs!BB1181+ROUNDUP(G239*0.2,0)</f>
        <v>0</v>
      </c>
      <c r="H293" s="21">
        <f>+Calcs!BC1181+ROUNDUP(H239*0.2,0)</f>
        <v>0</v>
      </c>
      <c r="I293" s="123">
        <f>+Calcs!BD1181+ROUNDUP(I239*0.2,0)</f>
        <v>0</v>
      </c>
      <c r="J293" s="21">
        <f>+Calcs!BE1181+ROUNDUP(J239*0.2,0)</f>
        <v>0</v>
      </c>
      <c r="K293" s="123">
        <f>+Calcs!BF1181+ROUNDUP(K239*0.2,0)</f>
        <v>0</v>
      </c>
      <c r="L293" s="21">
        <f>+Calcs!BG1181+ROUNDUP(L239*0.2,0)</f>
        <v>0</v>
      </c>
      <c r="M293" s="123">
        <f>+Calcs!BH1181+ROUNDUP(M239*0.2,0)</f>
        <v>0</v>
      </c>
      <c r="N293" s="15">
        <v>9</v>
      </c>
      <c r="O293" s="133">
        <f t="shared" si="180"/>
        <v>0</v>
      </c>
    </row>
    <row r="294" spans="3:15" ht="19.5" customHeight="1" thickBot="1" x14ac:dyDescent="0.3">
      <c r="C294" s="99">
        <v>11</v>
      </c>
      <c r="D294" s="21">
        <f>+Calcs!AY1182+ROUNDUP(D240*0.2,0)</f>
        <v>0</v>
      </c>
      <c r="E294" s="123">
        <f>+Calcs!AZ1182+ROUNDUP(E240*0.2,0)</f>
        <v>0</v>
      </c>
      <c r="F294" s="21">
        <f>+Calcs!BA1182+ROUNDUP(F240*0.2,0)</f>
        <v>0</v>
      </c>
      <c r="G294" s="123">
        <f>+Calcs!BB1182+ROUNDUP(G240*0.2,0)</f>
        <v>0</v>
      </c>
      <c r="H294" s="21">
        <f>+Calcs!BC1182+ROUNDUP(H240*0.2,0)</f>
        <v>0</v>
      </c>
      <c r="I294" s="123">
        <f>+Calcs!BD1182+ROUNDUP(I240*0.2,0)</f>
        <v>0</v>
      </c>
      <c r="J294" s="21">
        <f>+Calcs!BE1182+ROUNDUP(J240*0.2,0)</f>
        <v>0</v>
      </c>
      <c r="K294" s="123">
        <f>+Calcs!BF1182+ROUNDUP(K240*0.2,0)</f>
        <v>0</v>
      </c>
      <c r="L294" s="21">
        <f>+Calcs!BG1182+ROUNDUP(L240*0.2,0)</f>
        <v>0</v>
      </c>
      <c r="M294" s="123">
        <f>+Calcs!BH1182+ROUNDUP(M240*0.2,0)</f>
        <v>0</v>
      </c>
      <c r="N294" s="18">
        <v>10</v>
      </c>
      <c r="O294" s="45">
        <f t="shared" si="180"/>
        <v>0</v>
      </c>
    </row>
    <row r="295" spans="3:15" ht="19.5" customHeight="1" thickBot="1" x14ac:dyDescent="0.3">
      <c r="C295" s="99">
        <v>12</v>
      </c>
      <c r="D295" s="21">
        <f>+Calcs!AY1183+ROUNDUP(D241*0.2,0)</f>
        <v>0</v>
      </c>
      <c r="E295" s="123">
        <f>+Calcs!AZ1183+ROUNDUP(E241*0.2,0)</f>
        <v>0</v>
      </c>
      <c r="F295" s="21">
        <f>+Calcs!BA1183+ROUNDUP(F241*0.2,0)</f>
        <v>0</v>
      </c>
      <c r="G295" s="123">
        <f>+Calcs!BB1183+ROUNDUP(G241*0.2,0)</f>
        <v>0</v>
      </c>
      <c r="H295" s="21">
        <f>+Calcs!BC1183+ROUNDUP(H241*0.2,0)</f>
        <v>0</v>
      </c>
      <c r="I295" s="123">
        <f>+Calcs!BD1183+ROUNDUP(I241*0.2,0)</f>
        <v>0</v>
      </c>
      <c r="J295" s="21">
        <f>+Calcs!BE1183+ROUNDUP(J241*0.2,0)</f>
        <v>0</v>
      </c>
      <c r="K295" s="123">
        <f>+Calcs!BF1183+ROUNDUP(K241*0.2,0)</f>
        <v>0</v>
      </c>
      <c r="L295" s="21">
        <f>+Calcs!BG1183+ROUNDUP(L241*0.2,0)</f>
        <v>0</v>
      </c>
      <c r="M295" s="123">
        <f>+Calcs!BH1183+ROUNDUP(M241*0.2,0)</f>
        <v>0</v>
      </c>
      <c r="N295" s="43" t="s">
        <v>69</v>
      </c>
      <c r="O295" s="134">
        <f>SUM(O285:O294)</f>
        <v>0</v>
      </c>
    </row>
    <row r="296" spans="3:15" ht="19.5" customHeight="1" thickBot="1" x14ac:dyDescent="0.3">
      <c r="C296" s="99">
        <v>13</v>
      </c>
      <c r="D296" s="21">
        <f>+Calcs!AY1184+ROUNDUP(D242*0.2,0)</f>
        <v>0</v>
      </c>
      <c r="E296" s="123">
        <f>+Calcs!AZ1184+ROUNDUP(E242*0.2,0)</f>
        <v>0</v>
      </c>
      <c r="F296" s="21">
        <f>+Calcs!BA1184+ROUNDUP(F242*0.2,0)</f>
        <v>0</v>
      </c>
      <c r="G296" s="123">
        <f>+Calcs!BB1184+ROUNDUP(G242*0.2,0)</f>
        <v>0</v>
      </c>
      <c r="H296" s="21">
        <f>+Calcs!BC1184+ROUNDUP(H242*0.2,0)</f>
        <v>0</v>
      </c>
      <c r="I296" s="123">
        <f>+Calcs!BD1184+ROUNDUP(I242*0.2,0)</f>
        <v>0</v>
      </c>
      <c r="J296" s="21">
        <f>+Calcs!BE1184+ROUNDUP(J242*0.2,0)</f>
        <v>0</v>
      </c>
      <c r="K296" s="123">
        <f>+Calcs!BF1184+ROUNDUP(K242*0.2,0)</f>
        <v>0</v>
      </c>
      <c r="L296" s="21">
        <f>+Calcs!BG1184+ROUNDUP(L242*0.2,0)</f>
        <v>0</v>
      </c>
      <c r="M296" s="123">
        <f>+Calcs!BH1184+ROUNDUP(M242*0.2,0)</f>
        <v>0</v>
      </c>
      <c r="N296" s="30" t="s">
        <v>70</v>
      </c>
      <c r="O296" s="135" t="e">
        <f>+O295/N274</f>
        <v>#DIV/0!</v>
      </c>
    </row>
    <row r="297" spans="3:15" ht="19.5" customHeight="1" x14ac:dyDescent="0.25">
      <c r="C297" s="99">
        <v>14</v>
      </c>
      <c r="D297" s="21">
        <f>+Calcs!AY1185+ROUNDUP(D243*0.2,0)</f>
        <v>0</v>
      </c>
      <c r="E297" s="123">
        <f>+Calcs!AZ1185+ROUNDUP(E243*0.2,0)</f>
        <v>0</v>
      </c>
      <c r="F297" s="21">
        <f>+Calcs!BA1185+ROUNDUP(F243*0.2,0)</f>
        <v>0</v>
      </c>
      <c r="G297" s="123">
        <f>+Calcs!BB1185+ROUNDUP(G243*0.2,0)</f>
        <v>0</v>
      </c>
      <c r="H297" s="21">
        <f>+Calcs!BC1185+ROUNDUP(H243*0.2,0)</f>
        <v>0</v>
      </c>
      <c r="I297" s="123">
        <f>+Calcs!BD1185+ROUNDUP(I243*0.2,0)</f>
        <v>0</v>
      </c>
      <c r="J297" s="21">
        <f>+Calcs!BE1185+ROUNDUP(J243*0.2,0)</f>
        <v>0</v>
      </c>
      <c r="K297" s="123">
        <f>+Calcs!BF1185+ROUNDUP(K243*0.2,0)</f>
        <v>0</v>
      </c>
      <c r="L297" s="21">
        <f>+Calcs!BG1185+ROUNDUP(L243*0.2,0)</f>
        <v>0</v>
      </c>
      <c r="M297" s="123">
        <f>+Calcs!BH1185+ROUNDUP(M243*0.2,0)</f>
        <v>0</v>
      </c>
      <c r="N297" s="39"/>
      <c r="O297" s="34"/>
    </row>
    <row r="298" spans="3:15" ht="19.5" customHeight="1" x14ac:dyDescent="0.25">
      <c r="C298" s="99">
        <v>15</v>
      </c>
      <c r="D298" s="21">
        <f>+Calcs!AY1186+ROUNDUP(D244*0.2,0)</f>
        <v>0</v>
      </c>
      <c r="E298" s="123">
        <f>+Calcs!AZ1186+ROUNDUP(E244*0.2,0)</f>
        <v>0</v>
      </c>
      <c r="F298" s="21">
        <f>+Calcs!BA1186+ROUNDUP(F244*0.2,0)</f>
        <v>0</v>
      </c>
      <c r="G298" s="123">
        <f>+Calcs!BB1186+ROUNDUP(G244*0.2,0)</f>
        <v>0</v>
      </c>
      <c r="H298" s="21">
        <f>+Calcs!BC1186+ROUNDUP(H244*0.2,0)</f>
        <v>0</v>
      </c>
      <c r="I298" s="123">
        <f>+Calcs!BD1186+ROUNDUP(I244*0.2,0)</f>
        <v>0</v>
      </c>
      <c r="J298" s="21">
        <f>+Calcs!BE1186+ROUNDUP(J244*0.2,0)</f>
        <v>0</v>
      </c>
      <c r="K298" s="123">
        <f>+Calcs!BF1186+ROUNDUP(K244*0.2,0)</f>
        <v>0</v>
      </c>
      <c r="L298" s="21">
        <f>+Calcs!BG1186+ROUNDUP(L244*0.2,0)</f>
        <v>0</v>
      </c>
      <c r="M298" s="123">
        <f>+Calcs!BH1186+ROUNDUP(M244*0.2,0)</f>
        <v>0</v>
      </c>
      <c r="N298" s="340" t="s">
        <v>71</v>
      </c>
      <c r="O298" s="341"/>
    </row>
    <row r="299" spans="3:15" ht="19.5" customHeight="1" x14ac:dyDescent="0.25">
      <c r="C299" s="99">
        <v>16</v>
      </c>
      <c r="D299" s="21">
        <f>+Calcs!AY1187+ROUNDUP(D245*0.2,0)</f>
        <v>0</v>
      </c>
      <c r="E299" s="123">
        <f>+Calcs!AZ1187+ROUNDUP(E245*0.2,0)</f>
        <v>0</v>
      </c>
      <c r="F299" s="21">
        <f>+Calcs!BA1187+ROUNDUP(F245*0.2,0)</f>
        <v>0</v>
      </c>
      <c r="G299" s="123">
        <f>+Calcs!BB1187+ROUNDUP(G245*0.2,0)</f>
        <v>0</v>
      </c>
      <c r="H299" s="21">
        <f>+Calcs!BC1187+ROUNDUP(H245*0.2,0)</f>
        <v>0</v>
      </c>
      <c r="I299" s="123">
        <f>+Calcs!BD1187+ROUNDUP(I245*0.2,0)</f>
        <v>0</v>
      </c>
      <c r="J299" s="21">
        <f>+Calcs!BE1187+ROUNDUP(J245*0.2,0)</f>
        <v>0</v>
      </c>
      <c r="K299" s="123">
        <f>+Calcs!BF1187+ROUNDUP(K245*0.2,0)</f>
        <v>0</v>
      </c>
      <c r="L299" s="21">
        <f>+Calcs!BG1187+ROUNDUP(L245*0.2,0)</f>
        <v>0</v>
      </c>
      <c r="M299" s="123">
        <f>+Calcs!BH1187+ROUNDUP(M245*0.2,0)</f>
        <v>0</v>
      </c>
      <c r="N299" s="340" t="s">
        <v>72</v>
      </c>
      <c r="O299" s="341"/>
    </row>
    <row r="300" spans="3:15" ht="19.5" customHeight="1" x14ac:dyDescent="0.25">
      <c r="C300" s="99">
        <v>17</v>
      </c>
      <c r="D300" s="21">
        <f>+Calcs!AY1188+ROUNDUP(D246*0.2,0)</f>
        <v>0</v>
      </c>
      <c r="E300" s="123">
        <f>+Calcs!AZ1188+ROUNDUP(E246*0.2,0)</f>
        <v>0</v>
      </c>
      <c r="F300" s="21">
        <f>+Calcs!BA1188+ROUNDUP(F246*0.2,0)</f>
        <v>0</v>
      </c>
      <c r="G300" s="123">
        <f>+Calcs!BB1188+ROUNDUP(G246*0.2,0)</f>
        <v>0</v>
      </c>
      <c r="H300" s="21">
        <f>+Calcs!BC1188+ROUNDUP(H246*0.2,0)</f>
        <v>0</v>
      </c>
      <c r="I300" s="123">
        <f>+Calcs!BD1188+ROUNDUP(I246*0.2,0)</f>
        <v>0</v>
      </c>
      <c r="J300" s="21">
        <f>+Calcs!BE1188+ROUNDUP(J246*0.2,0)</f>
        <v>0</v>
      </c>
      <c r="K300" s="123">
        <f>+Calcs!BF1188+ROUNDUP(K246*0.2,0)</f>
        <v>0</v>
      </c>
      <c r="L300" s="21">
        <f>+Calcs!BG1188+ROUNDUP(L246*0.2,0)</f>
        <v>0</v>
      </c>
      <c r="M300" s="123">
        <f>+Calcs!BH1188+ROUNDUP(M246*0.2,0)</f>
        <v>0</v>
      </c>
      <c r="N300" s="40"/>
      <c r="O300" s="35"/>
    </row>
    <row r="301" spans="3:15" ht="19.5" customHeight="1" x14ac:dyDescent="0.25">
      <c r="C301" s="99">
        <v>18</v>
      </c>
      <c r="D301" s="21">
        <f>+Calcs!AY1189+ROUNDUP(D247*0.2,0)</f>
        <v>0</v>
      </c>
      <c r="E301" s="123">
        <f>+Calcs!AZ1189+ROUNDUP(E247*0.2,0)</f>
        <v>0</v>
      </c>
      <c r="F301" s="21">
        <f>+Calcs!BA1189+ROUNDUP(F247*0.2,0)</f>
        <v>0</v>
      </c>
      <c r="G301" s="123">
        <f>+Calcs!BB1189+ROUNDUP(G247*0.2,0)</f>
        <v>0</v>
      </c>
      <c r="H301" s="21">
        <f>+Calcs!BC1189+ROUNDUP(H247*0.2,0)</f>
        <v>0</v>
      </c>
      <c r="I301" s="123">
        <f>+Calcs!BD1189+ROUNDUP(I247*0.2,0)</f>
        <v>0</v>
      </c>
      <c r="J301" s="21">
        <f>+Calcs!BE1189+ROUNDUP(J247*0.2,0)</f>
        <v>0</v>
      </c>
      <c r="K301" s="123">
        <f>+Calcs!BF1189+ROUNDUP(K247*0.2,0)</f>
        <v>0</v>
      </c>
      <c r="L301" s="21">
        <f>+Calcs!BG1189+ROUNDUP(L247*0.2,0)</f>
        <v>0</v>
      </c>
      <c r="M301" s="123">
        <f>+Calcs!BH1189+ROUNDUP(M247*0.2,0)</f>
        <v>0</v>
      </c>
      <c r="N301" s="40"/>
      <c r="O301" s="35"/>
    </row>
    <row r="302" spans="3:15" ht="19.5" customHeight="1" x14ac:dyDescent="0.25">
      <c r="C302" s="99">
        <v>19</v>
      </c>
      <c r="D302" s="21">
        <f>+Calcs!AY1190+ROUNDUP(D248*0.2,0)</f>
        <v>0</v>
      </c>
      <c r="E302" s="123">
        <f>+Calcs!AZ1190+ROUNDUP(E248*0.2,0)</f>
        <v>0</v>
      </c>
      <c r="F302" s="21">
        <f>+Calcs!BA1190+ROUNDUP(F248*0.2,0)</f>
        <v>0</v>
      </c>
      <c r="G302" s="123">
        <f>+Calcs!BB1190+ROUNDUP(G248*0.2,0)</f>
        <v>0</v>
      </c>
      <c r="H302" s="21">
        <f>+Calcs!BC1190+ROUNDUP(H248*0.2,0)</f>
        <v>0</v>
      </c>
      <c r="I302" s="123">
        <f>+Calcs!BD1190+ROUNDUP(I248*0.2,0)</f>
        <v>0</v>
      </c>
      <c r="J302" s="21">
        <f>+Calcs!BE1190+ROUNDUP(J248*0.2,0)</f>
        <v>0</v>
      </c>
      <c r="K302" s="123">
        <f>+Calcs!BF1190+ROUNDUP(K248*0.2,0)</f>
        <v>0</v>
      </c>
      <c r="L302" s="21">
        <f>+Calcs!BG1190+ROUNDUP(L248*0.2,0)</f>
        <v>0</v>
      </c>
      <c r="M302" s="123">
        <f>+Calcs!BH1190+ROUNDUP(M248*0.2,0)</f>
        <v>0</v>
      </c>
      <c r="N302" s="40"/>
      <c r="O302" s="35"/>
    </row>
    <row r="303" spans="3:15" ht="19.5" customHeight="1" thickBot="1" x14ac:dyDescent="0.3">
      <c r="C303" s="115">
        <v>20</v>
      </c>
      <c r="D303" s="116">
        <f>+Calcs!AY1191+ROUNDUP(D249*0.2,0)</f>
        <v>0</v>
      </c>
      <c r="E303" s="124">
        <f>+Calcs!AZ1191+ROUNDUP(E249*0.2,0)</f>
        <v>0</v>
      </c>
      <c r="F303" s="116">
        <f>+Calcs!BA1191+ROUNDUP(F249*0.2,0)</f>
        <v>0</v>
      </c>
      <c r="G303" s="124">
        <f>+Calcs!BB1191+ROUNDUP(G249*0.2,0)</f>
        <v>0</v>
      </c>
      <c r="H303" s="116">
        <f>+Calcs!BC1191+ROUNDUP(H249*0.2,0)</f>
        <v>0</v>
      </c>
      <c r="I303" s="124">
        <f>+Calcs!BD1191+ROUNDUP(I249*0.2,0)</f>
        <v>0</v>
      </c>
      <c r="J303" s="116">
        <f>+Calcs!BE1191+ROUNDUP(J249*0.2,0)</f>
        <v>0</v>
      </c>
      <c r="K303" s="124">
        <f>+Calcs!BF1191+ROUNDUP(K249*0.2,0)</f>
        <v>0</v>
      </c>
      <c r="L303" s="116">
        <f>+Calcs!BG1191+ROUNDUP(L249*0.2,0)</f>
        <v>0</v>
      </c>
      <c r="M303" s="124">
        <f>+Calcs!BH1191+ROUNDUP(M249*0.2,0)</f>
        <v>0</v>
      </c>
      <c r="N303" s="40"/>
      <c r="O303" s="35"/>
    </row>
    <row r="304" spans="3:15" ht="19.5" customHeight="1" thickBot="1" x14ac:dyDescent="0.3">
      <c r="C304" s="30" t="s">
        <v>54</v>
      </c>
      <c r="D304" s="46">
        <f>SUM(D284:D303)</f>
        <v>0</v>
      </c>
      <c r="E304" s="125">
        <f t="shared" ref="E304" si="181">SUM(E284:E303)</f>
        <v>0</v>
      </c>
      <c r="F304" s="46">
        <f t="shared" ref="F304" si="182">SUM(F284:F303)</f>
        <v>0</v>
      </c>
      <c r="G304" s="125">
        <f t="shared" ref="G304" si="183">SUM(G284:G303)</f>
        <v>0</v>
      </c>
      <c r="H304" s="46">
        <f t="shared" ref="H304" si="184">SUM(H284:H303)</f>
        <v>0</v>
      </c>
      <c r="I304" s="125">
        <f t="shared" ref="I304" si="185">SUM(I284:I303)</f>
        <v>0</v>
      </c>
      <c r="J304" s="46">
        <f t="shared" ref="J304" si="186">SUM(J284:J303)</f>
        <v>0</v>
      </c>
      <c r="K304" s="125">
        <f t="shared" ref="K304" si="187">SUM(K284:K303)</f>
        <v>0</v>
      </c>
      <c r="L304" s="46">
        <f t="shared" ref="L304" si="188">SUM(L284:L303)</f>
        <v>0</v>
      </c>
      <c r="M304" s="125">
        <f t="shared" ref="M304" si="189">SUM(M284:M303)</f>
        <v>0</v>
      </c>
      <c r="N304" s="41"/>
      <c r="O304" s="36"/>
    </row>
    <row r="305" spans="3:13" ht="19.5" customHeight="1" thickBot="1" x14ac:dyDescent="0.3">
      <c r="C305" s="132" t="s">
        <v>82</v>
      </c>
      <c r="D305" s="163">
        <f>COUNTIF(D284:D303,"&gt;0")</f>
        <v>0</v>
      </c>
      <c r="E305" s="164">
        <f t="shared" ref="E305:M305" si="190">COUNTIF(E284:E303,"&gt;0")</f>
        <v>0</v>
      </c>
      <c r="F305" s="164">
        <f t="shared" si="190"/>
        <v>0</v>
      </c>
      <c r="G305" s="164">
        <f t="shared" si="190"/>
        <v>0</v>
      </c>
      <c r="H305" s="164">
        <f t="shared" si="190"/>
        <v>0</v>
      </c>
      <c r="I305" s="164">
        <f t="shared" si="190"/>
        <v>0</v>
      </c>
      <c r="J305" s="164">
        <f t="shared" si="190"/>
        <v>0</v>
      </c>
      <c r="K305" s="164">
        <f t="shared" si="190"/>
        <v>0</v>
      </c>
      <c r="L305" s="164">
        <f t="shared" si="190"/>
        <v>0</v>
      </c>
      <c r="M305" s="165">
        <f t="shared" si="190"/>
        <v>0</v>
      </c>
    </row>
    <row r="306" spans="3:13" ht="25.5" customHeight="1" thickBot="1" x14ac:dyDescent="0.3">
      <c r="C306" s="136" t="s">
        <v>59</v>
      </c>
      <c r="D306" s="137">
        <f>+C273</f>
        <v>6</v>
      </c>
    </row>
    <row r="323" spans="1:31" s="139" customFormat="1" x14ac:dyDescent="0.25">
      <c r="C323" s="138"/>
      <c r="S323" s="219"/>
      <c r="T323" s="219"/>
      <c r="U323" s="219"/>
      <c r="V323" s="219"/>
      <c r="W323" s="219"/>
      <c r="X323" s="219"/>
      <c r="Y323" s="219"/>
      <c r="Z323" s="219"/>
      <c r="AA323" s="219"/>
      <c r="AB323" s="219"/>
      <c r="AC323" s="219"/>
      <c r="AD323" s="219"/>
      <c r="AE323" s="219"/>
    </row>
    <row r="324" spans="1:31" s="139" customFormat="1" x14ac:dyDescent="0.25">
      <c r="C324" s="138"/>
      <c r="S324" s="219"/>
      <c r="T324" s="219"/>
      <c r="U324" s="219"/>
      <c r="V324" s="219"/>
      <c r="W324" s="219"/>
      <c r="X324" s="219"/>
      <c r="Y324" s="219"/>
      <c r="Z324" s="219"/>
      <c r="AA324" s="219"/>
      <c r="AB324" s="219"/>
      <c r="AC324" s="219"/>
      <c r="AD324" s="219"/>
      <c r="AE324" s="219"/>
    </row>
    <row r="325" spans="1:31" ht="15.75" thickBot="1" x14ac:dyDescent="0.3"/>
    <row r="326" spans="1:31" ht="18.75" x14ac:dyDescent="0.3">
      <c r="C326" s="222" t="s">
        <v>59</v>
      </c>
      <c r="D326" s="92" t="s">
        <v>12</v>
      </c>
      <c r="E326" s="117" t="s">
        <v>12</v>
      </c>
      <c r="F326" s="86" t="s">
        <v>12</v>
      </c>
      <c r="G326" s="117" t="s">
        <v>12</v>
      </c>
      <c r="H326" s="86" t="s">
        <v>12</v>
      </c>
      <c r="I326" s="117" t="s">
        <v>12</v>
      </c>
      <c r="J326" s="86" t="s">
        <v>12</v>
      </c>
      <c r="K326" s="117" t="s">
        <v>12</v>
      </c>
      <c r="L326" s="86" t="s">
        <v>12</v>
      </c>
      <c r="M326" s="117" t="s">
        <v>12</v>
      </c>
      <c r="N326" s="103" t="s">
        <v>53</v>
      </c>
      <c r="O326" s="104" t="s">
        <v>66</v>
      </c>
      <c r="U326" s="218">
        <f>COUNTIF(D328:M328,"&gt;0")</f>
        <v>0</v>
      </c>
    </row>
    <row r="327" spans="1:31" ht="19.5" thickBot="1" x14ac:dyDescent="0.35">
      <c r="C327" s="223">
        <v>7</v>
      </c>
      <c r="D327" s="93">
        <v>1</v>
      </c>
      <c r="E327" s="118">
        <v>2</v>
      </c>
      <c r="F327" s="87">
        <v>3</v>
      </c>
      <c r="G327" s="118">
        <v>4</v>
      </c>
      <c r="H327" s="87">
        <v>5</v>
      </c>
      <c r="I327" s="118">
        <v>6</v>
      </c>
      <c r="J327" s="87">
        <v>7</v>
      </c>
      <c r="K327" s="118">
        <v>8</v>
      </c>
      <c r="L327" s="87">
        <v>9</v>
      </c>
      <c r="M327" s="118">
        <v>10</v>
      </c>
      <c r="N327" s="105" t="s">
        <v>65</v>
      </c>
      <c r="O327" s="106" t="s">
        <v>12</v>
      </c>
    </row>
    <row r="328" spans="1:31" ht="36" customHeight="1" thickBot="1" x14ac:dyDescent="0.3">
      <c r="A328" s="342" t="str">
        <f>IF(Decisions!B190="Recheck Budget/s",+Decisions!B190,"")</f>
        <v/>
      </c>
      <c r="B328" s="343"/>
      <c r="C328" s="88" t="s">
        <v>54</v>
      </c>
      <c r="D328" s="94">
        <f t="shared" ref="D328:M328" si="191">SUM(D338:D357)</f>
        <v>0</v>
      </c>
      <c r="E328" s="119">
        <f t="shared" si="191"/>
        <v>0</v>
      </c>
      <c r="F328" s="96">
        <f t="shared" si="191"/>
        <v>0</v>
      </c>
      <c r="G328" s="119">
        <f t="shared" si="191"/>
        <v>0</v>
      </c>
      <c r="H328" s="96">
        <f t="shared" si="191"/>
        <v>0</v>
      </c>
      <c r="I328" s="119">
        <f t="shared" si="191"/>
        <v>0</v>
      </c>
      <c r="J328" s="96">
        <f t="shared" si="191"/>
        <v>0</v>
      </c>
      <c r="K328" s="119">
        <f t="shared" si="191"/>
        <v>0</v>
      </c>
      <c r="L328" s="96">
        <f t="shared" si="191"/>
        <v>0</v>
      </c>
      <c r="M328" s="119">
        <f t="shared" si="191"/>
        <v>0</v>
      </c>
      <c r="N328" s="107">
        <f>SUM(D328:M328)</f>
        <v>0</v>
      </c>
      <c r="O328" s="221" t="e">
        <f>+N328/$U$2</f>
        <v>#DIV/0!</v>
      </c>
    </row>
    <row r="329" spans="1:31" ht="36" customHeight="1" thickBot="1" x14ac:dyDescent="0.3">
      <c r="C329" s="74" t="s">
        <v>60</v>
      </c>
      <c r="D329" s="101">
        <f>IFERROR((D328/SUM($D328:$M328)),0)</f>
        <v>0</v>
      </c>
      <c r="E329" s="120">
        <f t="shared" ref="E329" si="192">IFERROR((E328/SUM($D328:$M328)),0)</f>
        <v>0</v>
      </c>
      <c r="F329" s="102">
        <f t="shared" ref="F329" si="193">IFERROR((F328/SUM($D328:$M328)),0)</f>
        <v>0</v>
      </c>
      <c r="G329" s="120">
        <f t="shared" ref="G329" si="194">IFERROR((G328/SUM($D328:$M328)),0)</f>
        <v>0</v>
      </c>
      <c r="H329" s="102">
        <f t="shared" ref="H329" si="195">IFERROR((H328/SUM($D328:$M328)),0)</f>
        <v>0</v>
      </c>
      <c r="I329" s="120">
        <f t="shared" ref="I329" si="196">IFERROR((I328/SUM($D328:$M328)),0)</f>
        <v>0</v>
      </c>
      <c r="J329" s="102">
        <f t="shared" ref="J329" si="197">IFERROR((J328/SUM($D328:$M328)),0)</f>
        <v>0</v>
      </c>
      <c r="K329" s="120">
        <f t="shared" ref="K329" si="198">IFERROR((K328/SUM($D328:$M328)),0)</f>
        <v>0</v>
      </c>
      <c r="L329" s="102">
        <f t="shared" ref="L329" si="199">IFERROR((L328/SUM($D328:$M328)),0)</f>
        <v>0</v>
      </c>
      <c r="M329" s="120">
        <f t="shared" ref="M329" si="200">IFERROR((M328/SUM($D328:$M328)),0)</f>
        <v>0</v>
      </c>
      <c r="N329" s="108">
        <f>SUM(D329:M329)</f>
        <v>0</v>
      </c>
      <c r="O329" s="109" t="e">
        <f>+N329/$U$326</f>
        <v>#DIV/0!</v>
      </c>
      <c r="S329" s="218" t="str">
        <f>IF(D328&gt;0,D332,"")</f>
        <v/>
      </c>
      <c r="T329" s="218" t="str">
        <f t="shared" ref="T329" si="201">IF(E328&gt;0,E332,"")</f>
        <v/>
      </c>
      <c r="U329" s="218" t="str">
        <f t="shared" ref="U329" si="202">IF(F328&gt;0,F332,"")</f>
        <v/>
      </c>
      <c r="V329" s="218" t="str">
        <f t="shared" ref="V329" si="203">IF(G328&gt;0,G332,"")</f>
        <v/>
      </c>
      <c r="W329" s="218" t="str">
        <f t="shared" ref="W329" si="204">IF(H328&gt;0,H332,"")</f>
        <v/>
      </c>
      <c r="X329" s="218" t="str">
        <f t="shared" ref="X329" si="205">IF(I328&gt;0,I332,"")</f>
        <v/>
      </c>
      <c r="Y329" s="218" t="str">
        <f t="shared" ref="Y329" si="206">IF(J328&gt;0,J332,"")</f>
        <v/>
      </c>
      <c r="Z329" s="218" t="str">
        <f t="shared" ref="Z329" si="207">IF(K328&gt;0,K332,"")</f>
        <v/>
      </c>
      <c r="AA329" s="218" t="str">
        <f t="shared" ref="AA329" si="208">IF(L328&gt;0,L332,"")</f>
        <v/>
      </c>
      <c r="AB329" s="218" t="str">
        <f t="shared" ref="AB329" si="209">IF(M328&gt;0,M332,"")</f>
        <v/>
      </c>
    </row>
    <row r="330" spans="1:31" ht="36" customHeight="1" thickBot="1" x14ac:dyDescent="0.3">
      <c r="C330" s="74" t="s">
        <v>61</v>
      </c>
      <c r="D330" s="95">
        <f t="shared" ref="D330:M330" si="210">MAX(D338:D357)</f>
        <v>0</v>
      </c>
      <c r="E330" s="121">
        <f t="shared" si="210"/>
        <v>0</v>
      </c>
      <c r="F330" s="97">
        <f t="shared" si="210"/>
        <v>0</v>
      </c>
      <c r="G330" s="121">
        <f t="shared" si="210"/>
        <v>0</v>
      </c>
      <c r="H330" s="97">
        <f t="shared" si="210"/>
        <v>0</v>
      </c>
      <c r="I330" s="121">
        <f t="shared" si="210"/>
        <v>0</v>
      </c>
      <c r="J330" s="97">
        <f t="shared" si="210"/>
        <v>0</v>
      </c>
      <c r="K330" s="121">
        <f t="shared" si="210"/>
        <v>0</v>
      </c>
      <c r="L330" s="97">
        <f t="shared" si="210"/>
        <v>0</v>
      </c>
      <c r="M330" s="121">
        <f t="shared" si="210"/>
        <v>0</v>
      </c>
      <c r="N330" s="107"/>
      <c r="O330" s="110"/>
    </row>
    <row r="331" spans="1:31" ht="36" customHeight="1" thickBot="1" x14ac:dyDescent="0.3">
      <c r="C331" s="89" t="s">
        <v>85</v>
      </c>
      <c r="D331" s="95">
        <f>+Calcs!BN1401</f>
        <v>0</v>
      </c>
      <c r="E331" s="121">
        <f>+Calcs!BO1401</f>
        <v>0</v>
      </c>
      <c r="F331" s="97">
        <f>+Calcs!BP1401</f>
        <v>0</v>
      </c>
      <c r="G331" s="121">
        <f>+Calcs!BQ1401</f>
        <v>0</v>
      </c>
      <c r="H331" s="97">
        <f>+Calcs!BR1401</f>
        <v>0</v>
      </c>
      <c r="I331" s="121">
        <f>+Calcs!BS1401</f>
        <v>0</v>
      </c>
      <c r="J331" s="97">
        <f>+Calcs!BT1401</f>
        <v>0</v>
      </c>
      <c r="K331" s="121">
        <f>+Calcs!BU1401</f>
        <v>0</v>
      </c>
      <c r="L331" s="97">
        <f>+Calcs!BV1401</f>
        <v>0</v>
      </c>
      <c r="M331" s="121">
        <f>+Calcs!BW1401</f>
        <v>0</v>
      </c>
      <c r="N331" s="107">
        <f>SUM(D331:M331)</f>
        <v>0</v>
      </c>
      <c r="O331" s="111" t="e">
        <f>+N331/$U$326</f>
        <v>#DIV/0!</v>
      </c>
      <c r="S331" s="218" t="str">
        <f t="shared" ref="S331:AB331" si="211">IF(D329&gt;0,D334,"")</f>
        <v/>
      </c>
      <c r="T331" s="218" t="str">
        <f t="shared" si="211"/>
        <v/>
      </c>
      <c r="U331" s="218" t="str">
        <f t="shared" si="211"/>
        <v/>
      </c>
      <c r="V331" s="218" t="str">
        <f t="shared" si="211"/>
        <v/>
      </c>
      <c r="W331" s="218" t="str">
        <f t="shared" si="211"/>
        <v/>
      </c>
      <c r="X331" s="218" t="str">
        <f t="shared" si="211"/>
        <v/>
      </c>
      <c r="Y331" s="218" t="str">
        <f t="shared" si="211"/>
        <v/>
      </c>
      <c r="Z331" s="218" t="str">
        <f t="shared" si="211"/>
        <v/>
      </c>
      <c r="AA331" s="218" t="str">
        <f t="shared" si="211"/>
        <v/>
      </c>
      <c r="AB331" s="218" t="str">
        <f t="shared" si="211"/>
        <v/>
      </c>
    </row>
    <row r="332" spans="1:31" ht="36" customHeight="1" thickBot="1" x14ac:dyDescent="0.3">
      <c r="C332" s="90" t="s">
        <v>55</v>
      </c>
      <c r="D332" s="95">
        <f t="shared" ref="D332:M332" si="212">+D328-D331</f>
        <v>0</v>
      </c>
      <c r="E332" s="121">
        <f t="shared" si="212"/>
        <v>0</v>
      </c>
      <c r="F332" s="97">
        <f t="shared" si="212"/>
        <v>0</v>
      </c>
      <c r="G332" s="121">
        <f t="shared" si="212"/>
        <v>0</v>
      </c>
      <c r="H332" s="97">
        <f t="shared" si="212"/>
        <v>0</v>
      </c>
      <c r="I332" s="121">
        <f t="shared" si="212"/>
        <v>0</v>
      </c>
      <c r="J332" s="97">
        <f t="shared" si="212"/>
        <v>0</v>
      </c>
      <c r="K332" s="121">
        <f t="shared" si="212"/>
        <v>0</v>
      </c>
      <c r="L332" s="97">
        <f t="shared" si="212"/>
        <v>0</v>
      </c>
      <c r="M332" s="121">
        <f t="shared" si="212"/>
        <v>0</v>
      </c>
      <c r="N332" s="107">
        <f>SUM(D332:M332)</f>
        <v>0</v>
      </c>
      <c r="O332" s="111" t="e">
        <f>+N332/$U$326</f>
        <v>#DIV/0!</v>
      </c>
    </row>
    <row r="333" spans="1:31" ht="36" customHeight="1" thickBot="1" x14ac:dyDescent="0.3">
      <c r="C333" s="74" t="s">
        <v>56</v>
      </c>
      <c r="D333" s="95" t="e">
        <f>_xlfn.RANK.EQ(D332,$S329:$AB329)</f>
        <v>#N/A</v>
      </c>
      <c r="E333" s="121" t="e">
        <f t="shared" ref="E333:M333" si="213">_xlfn.RANK.EQ(E332,$S329:$AB329)</f>
        <v>#N/A</v>
      </c>
      <c r="F333" s="97" t="e">
        <f t="shared" si="213"/>
        <v>#N/A</v>
      </c>
      <c r="G333" s="121" t="e">
        <f t="shared" si="213"/>
        <v>#N/A</v>
      </c>
      <c r="H333" s="97" t="e">
        <f t="shared" si="213"/>
        <v>#N/A</v>
      </c>
      <c r="I333" s="121" t="e">
        <f t="shared" si="213"/>
        <v>#N/A</v>
      </c>
      <c r="J333" s="97" t="e">
        <f t="shared" si="213"/>
        <v>#N/A</v>
      </c>
      <c r="K333" s="121" t="e">
        <f t="shared" si="213"/>
        <v>#N/A</v>
      </c>
      <c r="L333" s="97" t="e">
        <f t="shared" si="213"/>
        <v>#N/A</v>
      </c>
      <c r="M333" s="121" t="e">
        <f t="shared" si="213"/>
        <v>#N/A</v>
      </c>
      <c r="N333" s="112"/>
      <c r="O333" s="110"/>
    </row>
    <row r="334" spans="1:31" ht="36" customHeight="1" thickBot="1" x14ac:dyDescent="0.3">
      <c r="C334" s="89" t="s">
        <v>57</v>
      </c>
      <c r="D334" s="95">
        <f>+D332+D280</f>
        <v>0</v>
      </c>
      <c r="E334" s="121">
        <f t="shared" ref="E334:M334" si="214">+E332+E280</f>
        <v>0</v>
      </c>
      <c r="F334" s="97">
        <f t="shared" si="214"/>
        <v>0</v>
      </c>
      <c r="G334" s="121">
        <f t="shared" si="214"/>
        <v>0</v>
      </c>
      <c r="H334" s="97">
        <f t="shared" si="214"/>
        <v>0</v>
      </c>
      <c r="I334" s="121">
        <f t="shared" si="214"/>
        <v>0</v>
      </c>
      <c r="J334" s="97">
        <f t="shared" si="214"/>
        <v>0</v>
      </c>
      <c r="K334" s="121">
        <f t="shared" si="214"/>
        <v>0</v>
      </c>
      <c r="L334" s="97">
        <f t="shared" si="214"/>
        <v>0</v>
      </c>
      <c r="M334" s="121">
        <f t="shared" si="214"/>
        <v>0</v>
      </c>
      <c r="N334" s="107">
        <f>SUM(D334:M334)</f>
        <v>0</v>
      </c>
      <c r="O334" s="111" t="e">
        <f>+N334/$U$326</f>
        <v>#DIV/0!</v>
      </c>
    </row>
    <row r="335" spans="1:31" ht="36" customHeight="1" thickBot="1" x14ac:dyDescent="0.3">
      <c r="C335" s="91" t="s">
        <v>58</v>
      </c>
      <c r="D335" s="95" t="e">
        <f>_xlfn.RANK.EQ(D334,$S331:$AB331)</f>
        <v>#N/A</v>
      </c>
      <c r="E335" s="121" t="e">
        <f t="shared" ref="E335:M335" si="215">_xlfn.RANK.EQ(E334,$S331:$AB331)</f>
        <v>#N/A</v>
      </c>
      <c r="F335" s="97" t="e">
        <f t="shared" si="215"/>
        <v>#N/A</v>
      </c>
      <c r="G335" s="121" t="e">
        <f t="shared" si="215"/>
        <v>#N/A</v>
      </c>
      <c r="H335" s="97" t="e">
        <f t="shared" si="215"/>
        <v>#N/A</v>
      </c>
      <c r="I335" s="121" t="e">
        <f t="shared" si="215"/>
        <v>#N/A</v>
      </c>
      <c r="J335" s="97" t="e">
        <f t="shared" si="215"/>
        <v>#N/A</v>
      </c>
      <c r="K335" s="121" t="e">
        <f t="shared" si="215"/>
        <v>#N/A</v>
      </c>
      <c r="L335" s="97" t="e">
        <f t="shared" si="215"/>
        <v>#N/A</v>
      </c>
      <c r="M335" s="121" t="e">
        <f t="shared" si="215"/>
        <v>#N/A</v>
      </c>
      <c r="N335" s="105"/>
      <c r="O335" s="113"/>
    </row>
    <row r="336" spans="1:31" x14ac:dyDescent="0.25">
      <c r="C336" s="126" t="s">
        <v>62</v>
      </c>
      <c r="D336" s="128" t="s">
        <v>12</v>
      </c>
      <c r="E336" s="129" t="s">
        <v>12</v>
      </c>
      <c r="F336" s="128" t="s">
        <v>12</v>
      </c>
      <c r="G336" s="129" t="s">
        <v>12</v>
      </c>
      <c r="H336" s="128" t="s">
        <v>12</v>
      </c>
      <c r="I336" s="129" t="s">
        <v>12</v>
      </c>
      <c r="J336" s="128" t="s">
        <v>12</v>
      </c>
      <c r="K336" s="129" t="s">
        <v>12</v>
      </c>
      <c r="L336" s="128" t="s">
        <v>12</v>
      </c>
      <c r="M336" s="129" t="s">
        <v>12</v>
      </c>
      <c r="N336" s="336" t="s">
        <v>68</v>
      </c>
      <c r="O336" s="337"/>
    </row>
    <row r="337" spans="3:15" ht="15.75" thickBot="1" x14ac:dyDescent="0.3">
      <c r="C337" s="127" t="s">
        <v>63</v>
      </c>
      <c r="D337" s="130">
        <v>1</v>
      </c>
      <c r="E337" s="131">
        <v>2</v>
      </c>
      <c r="F337" s="130">
        <v>3</v>
      </c>
      <c r="G337" s="131">
        <v>4</v>
      </c>
      <c r="H337" s="130">
        <v>5</v>
      </c>
      <c r="I337" s="131">
        <v>6</v>
      </c>
      <c r="J337" s="130">
        <v>7</v>
      </c>
      <c r="K337" s="131">
        <v>8</v>
      </c>
      <c r="L337" s="130">
        <v>9</v>
      </c>
      <c r="M337" s="131">
        <v>10</v>
      </c>
      <c r="N337" s="338"/>
      <c r="O337" s="339"/>
    </row>
    <row r="338" spans="3:15" ht="18.75" customHeight="1" thickBot="1" x14ac:dyDescent="0.3">
      <c r="C338" s="98">
        <v>1</v>
      </c>
      <c r="D338" s="100">
        <f>+Calcs!AY1401+ROUNDUP(D284*0.2,0)</f>
        <v>0</v>
      </c>
      <c r="E338" s="122">
        <f>+Calcs!AZ1401+ROUNDUP(E284*0.2,0)</f>
        <v>0</v>
      </c>
      <c r="F338" s="100">
        <f>+Calcs!BA1401+ROUNDUP(F284*0.2,0)</f>
        <v>0</v>
      </c>
      <c r="G338" s="122">
        <f>+Calcs!BB1401+ROUNDUP(G284*0.2,0)</f>
        <v>0</v>
      </c>
      <c r="H338" s="100">
        <f>+Calcs!BC1401+ROUNDUP(H284*0.2,0)</f>
        <v>0</v>
      </c>
      <c r="I338" s="122">
        <f>+Calcs!BD1401+ROUNDUP(I284*0.2,0)</f>
        <v>0</v>
      </c>
      <c r="J338" s="100">
        <f>+Calcs!BE1401+ROUNDUP(J284*0.2,0)</f>
        <v>0</v>
      </c>
      <c r="K338" s="122">
        <f>+Calcs!BF1401+ROUNDUP(K284*0.2,0)</f>
        <v>0</v>
      </c>
      <c r="L338" s="100">
        <f>+Calcs!BG1401+ROUNDUP(L284*0.2,0)</f>
        <v>0</v>
      </c>
      <c r="M338" s="122">
        <f>+Calcs!BH1401+ROUNDUP(M284*0.2,0)</f>
        <v>0</v>
      </c>
      <c r="N338" s="43" t="s">
        <v>67</v>
      </c>
      <c r="O338" s="30" t="s">
        <v>50</v>
      </c>
    </row>
    <row r="339" spans="3:15" ht="18.75" customHeight="1" x14ac:dyDescent="0.25">
      <c r="C339" s="99">
        <v>2</v>
      </c>
      <c r="D339" s="21">
        <f>+Calcs!AY1402+ROUNDUP(D285*0.2,0)</f>
        <v>0</v>
      </c>
      <c r="E339" s="123">
        <f>+Calcs!AZ1402+ROUNDUP(E285*0.2,0)</f>
        <v>0</v>
      </c>
      <c r="F339" s="21">
        <f>+Calcs!BA1402+ROUNDUP(F285*0.2,0)</f>
        <v>0</v>
      </c>
      <c r="G339" s="123">
        <f>+Calcs!BB1402+ROUNDUP(G285*0.2,0)</f>
        <v>0</v>
      </c>
      <c r="H339" s="21">
        <f>+Calcs!BC1402+ROUNDUP(H285*0.2,0)</f>
        <v>0</v>
      </c>
      <c r="I339" s="123">
        <f>+Calcs!BD1402+ROUNDUP(I285*0.2,0)</f>
        <v>0</v>
      </c>
      <c r="J339" s="21">
        <f>+Calcs!BE1402+ROUNDUP(J285*0.2,0)</f>
        <v>0</v>
      </c>
      <c r="K339" s="123">
        <f>+Calcs!BF1402+ROUNDUP(K285*0.2,0)</f>
        <v>0</v>
      </c>
      <c r="L339" s="21">
        <f>+Calcs!BG1402+ROUNDUP(L285*0.2,0)</f>
        <v>0</v>
      </c>
      <c r="M339" s="123">
        <f>+Calcs!BH1402+ROUNDUP(M285*0.2,0)</f>
        <v>0</v>
      </c>
      <c r="N339" s="15">
        <v>1</v>
      </c>
      <c r="O339" s="133">
        <f>LARGE(D$338:M$357,N339)</f>
        <v>0</v>
      </c>
    </row>
    <row r="340" spans="3:15" ht="19.5" customHeight="1" x14ac:dyDescent="0.25">
      <c r="C340" s="99">
        <v>3</v>
      </c>
      <c r="D340" s="21">
        <f>+Calcs!AY1403+ROUNDUP(D286*0.2,0)</f>
        <v>0</v>
      </c>
      <c r="E340" s="123">
        <f>+Calcs!AZ1403+ROUNDUP(E286*0.2,0)</f>
        <v>0</v>
      </c>
      <c r="F340" s="21">
        <f>+Calcs!BA1403+ROUNDUP(F286*0.2,0)</f>
        <v>0</v>
      </c>
      <c r="G340" s="123">
        <f>+Calcs!BB1403+ROUNDUP(G286*0.2,0)</f>
        <v>0</v>
      </c>
      <c r="H340" s="21">
        <f>+Calcs!BC1403+ROUNDUP(H286*0.2,0)</f>
        <v>0</v>
      </c>
      <c r="I340" s="123">
        <f>+Calcs!BD1403+ROUNDUP(I286*0.2,0)</f>
        <v>0</v>
      </c>
      <c r="J340" s="21">
        <f>+Calcs!BE1403+ROUNDUP(J286*0.2,0)</f>
        <v>0</v>
      </c>
      <c r="K340" s="123">
        <f>+Calcs!BF1403+ROUNDUP(K286*0.2,0)</f>
        <v>0</v>
      </c>
      <c r="L340" s="21">
        <f>+Calcs!BG1403+ROUNDUP(L286*0.2,0)</f>
        <v>0</v>
      </c>
      <c r="M340" s="123">
        <f>+Calcs!BH1403+ROUNDUP(M286*0.2,0)</f>
        <v>0</v>
      </c>
      <c r="N340" s="15">
        <v>2</v>
      </c>
      <c r="O340" s="133">
        <f t="shared" ref="O340:O348" si="216">LARGE(D$338:M$357,N340)</f>
        <v>0</v>
      </c>
    </row>
    <row r="341" spans="3:15" ht="19.5" customHeight="1" x14ac:dyDescent="0.25">
      <c r="C341" s="99">
        <v>4</v>
      </c>
      <c r="D341" s="21">
        <f>+Calcs!AY1404+ROUNDUP(D287*0.2,0)</f>
        <v>0</v>
      </c>
      <c r="E341" s="123">
        <f>+Calcs!AZ1404+ROUNDUP(E287*0.2,0)</f>
        <v>0</v>
      </c>
      <c r="F341" s="21">
        <f>+Calcs!BA1404+ROUNDUP(F287*0.2,0)</f>
        <v>0</v>
      </c>
      <c r="G341" s="123">
        <f>+Calcs!BB1404+ROUNDUP(G287*0.2,0)</f>
        <v>0</v>
      </c>
      <c r="H341" s="21">
        <f>+Calcs!BC1404+ROUNDUP(H287*0.2,0)</f>
        <v>0</v>
      </c>
      <c r="I341" s="123">
        <f>+Calcs!BD1404+ROUNDUP(I287*0.2,0)</f>
        <v>0</v>
      </c>
      <c r="J341" s="21">
        <f>+Calcs!BE1404+ROUNDUP(J287*0.2,0)</f>
        <v>0</v>
      </c>
      <c r="K341" s="123">
        <f>+Calcs!BF1404+ROUNDUP(K287*0.2,0)</f>
        <v>0</v>
      </c>
      <c r="L341" s="21">
        <f>+Calcs!BG1404+ROUNDUP(L287*0.2,0)</f>
        <v>0</v>
      </c>
      <c r="M341" s="123">
        <f>+Calcs!BH1404+ROUNDUP(M287*0.2,0)</f>
        <v>0</v>
      </c>
      <c r="N341" s="15">
        <v>3</v>
      </c>
      <c r="O341" s="133">
        <f t="shared" si="216"/>
        <v>0</v>
      </c>
    </row>
    <row r="342" spans="3:15" ht="19.5" customHeight="1" x14ac:dyDescent="0.25">
      <c r="C342" s="99">
        <v>5</v>
      </c>
      <c r="D342" s="21">
        <f>+Calcs!AY1405+ROUNDUP(D288*0.2,0)</f>
        <v>0</v>
      </c>
      <c r="E342" s="123">
        <f>+Calcs!AZ1405+ROUNDUP(E288*0.2,0)</f>
        <v>0</v>
      </c>
      <c r="F342" s="21">
        <f>+Calcs!BA1405+ROUNDUP(F288*0.2,0)</f>
        <v>0</v>
      </c>
      <c r="G342" s="123">
        <f>+Calcs!BB1405+ROUNDUP(G288*0.2,0)</f>
        <v>0</v>
      </c>
      <c r="H342" s="21">
        <f>+Calcs!BC1405+ROUNDUP(H288*0.2,0)</f>
        <v>0</v>
      </c>
      <c r="I342" s="123">
        <f>+Calcs!BD1405+ROUNDUP(I288*0.2,0)</f>
        <v>0</v>
      </c>
      <c r="J342" s="21">
        <f>+Calcs!BE1405+ROUNDUP(J288*0.2,0)</f>
        <v>0</v>
      </c>
      <c r="K342" s="123">
        <f>+Calcs!BF1405+ROUNDUP(K288*0.2,0)</f>
        <v>0</v>
      </c>
      <c r="L342" s="21">
        <f>+Calcs!BG1405+ROUNDUP(L288*0.2,0)</f>
        <v>0</v>
      </c>
      <c r="M342" s="123">
        <f>+Calcs!BH1405+ROUNDUP(M288*0.2,0)</f>
        <v>0</v>
      </c>
      <c r="N342" s="15">
        <v>4</v>
      </c>
      <c r="O342" s="133">
        <f t="shared" si="216"/>
        <v>0</v>
      </c>
    </row>
    <row r="343" spans="3:15" ht="19.5" customHeight="1" x14ac:dyDescent="0.25">
      <c r="C343" s="99">
        <v>6</v>
      </c>
      <c r="D343" s="21">
        <f>+Calcs!AY1406+ROUNDUP(D289*0.2,0)</f>
        <v>0</v>
      </c>
      <c r="E343" s="123">
        <f>+Calcs!AZ1406+ROUNDUP(E289*0.2,0)</f>
        <v>0</v>
      </c>
      <c r="F343" s="21">
        <f>+Calcs!BA1406+ROUNDUP(F289*0.2,0)</f>
        <v>0</v>
      </c>
      <c r="G343" s="123">
        <f>+Calcs!BB1406+ROUNDUP(G289*0.2,0)</f>
        <v>0</v>
      </c>
      <c r="H343" s="21">
        <f>+Calcs!BC1406+ROUNDUP(H289*0.2,0)</f>
        <v>0</v>
      </c>
      <c r="I343" s="123">
        <f>+Calcs!BD1406+ROUNDUP(I289*0.2,0)</f>
        <v>0</v>
      </c>
      <c r="J343" s="21">
        <f>+Calcs!BE1406+ROUNDUP(J289*0.2,0)</f>
        <v>0</v>
      </c>
      <c r="K343" s="123">
        <f>+Calcs!BF1406+ROUNDUP(K289*0.2,0)</f>
        <v>0</v>
      </c>
      <c r="L343" s="21">
        <f>+Calcs!BG1406+ROUNDUP(L289*0.2,0)</f>
        <v>0</v>
      </c>
      <c r="M343" s="123">
        <f>+Calcs!BH1406+ROUNDUP(M289*0.2,0)</f>
        <v>0</v>
      </c>
      <c r="N343" s="15">
        <v>5</v>
      </c>
      <c r="O343" s="133">
        <f t="shared" si="216"/>
        <v>0</v>
      </c>
    </row>
    <row r="344" spans="3:15" ht="19.5" customHeight="1" x14ac:dyDescent="0.25">
      <c r="C344" s="99">
        <v>7</v>
      </c>
      <c r="D344" s="21">
        <f>+Calcs!AY1407+ROUNDUP(D290*0.2,0)</f>
        <v>0</v>
      </c>
      <c r="E344" s="123">
        <f>+Calcs!AZ1407+ROUNDUP(E290*0.2,0)</f>
        <v>0</v>
      </c>
      <c r="F344" s="21">
        <f>+Calcs!BA1407+ROUNDUP(F290*0.2,0)</f>
        <v>0</v>
      </c>
      <c r="G344" s="123">
        <f>+Calcs!BB1407+ROUNDUP(G290*0.2,0)</f>
        <v>0</v>
      </c>
      <c r="H344" s="21">
        <f>+Calcs!BC1407+ROUNDUP(H290*0.2,0)</f>
        <v>0</v>
      </c>
      <c r="I344" s="123">
        <f>+Calcs!BD1407+ROUNDUP(I290*0.2,0)</f>
        <v>0</v>
      </c>
      <c r="J344" s="21">
        <f>+Calcs!BE1407+ROUNDUP(J290*0.2,0)</f>
        <v>0</v>
      </c>
      <c r="K344" s="123">
        <f>+Calcs!BF1407+ROUNDUP(K290*0.2,0)</f>
        <v>0</v>
      </c>
      <c r="L344" s="21">
        <f>+Calcs!BG1407+ROUNDUP(L290*0.2,0)</f>
        <v>0</v>
      </c>
      <c r="M344" s="123">
        <f>+Calcs!BH1407+ROUNDUP(M290*0.2,0)</f>
        <v>0</v>
      </c>
      <c r="N344" s="15">
        <v>6</v>
      </c>
      <c r="O344" s="133">
        <f t="shared" si="216"/>
        <v>0</v>
      </c>
    </row>
    <row r="345" spans="3:15" ht="19.5" customHeight="1" x14ac:dyDescent="0.25">
      <c r="C345" s="99">
        <v>8</v>
      </c>
      <c r="D345" s="21">
        <f>+Calcs!AY1408+ROUNDUP(D291*0.2,0)</f>
        <v>0</v>
      </c>
      <c r="E345" s="123">
        <f>+Calcs!AZ1408+ROUNDUP(E291*0.2,0)</f>
        <v>0</v>
      </c>
      <c r="F345" s="21">
        <f>+Calcs!BA1408+ROUNDUP(F291*0.2,0)</f>
        <v>0</v>
      </c>
      <c r="G345" s="123">
        <f>+Calcs!BB1408+ROUNDUP(G291*0.2,0)</f>
        <v>0</v>
      </c>
      <c r="H345" s="21">
        <f>+Calcs!BC1408+ROUNDUP(H291*0.2,0)</f>
        <v>0</v>
      </c>
      <c r="I345" s="123">
        <f>+Calcs!BD1408+ROUNDUP(I291*0.2,0)</f>
        <v>0</v>
      </c>
      <c r="J345" s="21">
        <f>+Calcs!BE1408+ROUNDUP(J291*0.2,0)</f>
        <v>0</v>
      </c>
      <c r="K345" s="123">
        <f>+Calcs!BF1408+ROUNDUP(K291*0.2,0)</f>
        <v>0</v>
      </c>
      <c r="L345" s="21">
        <f>+Calcs!BG1408+ROUNDUP(L291*0.2,0)</f>
        <v>0</v>
      </c>
      <c r="M345" s="123">
        <f>+Calcs!BH1408+ROUNDUP(M291*0.2,0)</f>
        <v>0</v>
      </c>
      <c r="N345" s="15">
        <v>7</v>
      </c>
      <c r="O345" s="133">
        <f t="shared" si="216"/>
        <v>0</v>
      </c>
    </row>
    <row r="346" spans="3:15" ht="19.5" customHeight="1" x14ac:dyDescent="0.25">
      <c r="C346" s="99">
        <v>9</v>
      </c>
      <c r="D346" s="21">
        <f>+Calcs!AY1409+ROUNDUP(D292*0.2,0)</f>
        <v>0</v>
      </c>
      <c r="E346" s="123">
        <f>+Calcs!AZ1409+ROUNDUP(E292*0.2,0)</f>
        <v>0</v>
      </c>
      <c r="F346" s="21">
        <f>+Calcs!BA1409+ROUNDUP(F292*0.2,0)</f>
        <v>0</v>
      </c>
      <c r="G346" s="123">
        <f>+Calcs!BB1409+ROUNDUP(G292*0.2,0)</f>
        <v>0</v>
      </c>
      <c r="H346" s="21">
        <f>+Calcs!BC1409+ROUNDUP(H292*0.2,0)</f>
        <v>0</v>
      </c>
      <c r="I346" s="123">
        <f>+Calcs!BD1409+ROUNDUP(I292*0.2,0)</f>
        <v>0</v>
      </c>
      <c r="J346" s="21">
        <f>+Calcs!BE1409+ROUNDUP(J292*0.2,0)</f>
        <v>0</v>
      </c>
      <c r="K346" s="123">
        <f>+Calcs!BF1409+ROUNDUP(K292*0.2,0)</f>
        <v>0</v>
      </c>
      <c r="L346" s="21">
        <f>+Calcs!BG1409+ROUNDUP(L292*0.2,0)</f>
        <v>0</v>
      </c>
      <c r="M346" s="123">
        <f>+Calcs!BH1409+ROUNDUP(M292*0.2,0)</f>
        <v>0</v>
      </c>
      <c r="N346" s="15">
        <v>8</v>
      </c>
      <c r="O346" s="133">
        <f t="shared" si="216"/>
        <v>0</v>
      </c>
    </row>
    <row r="347" spans="3:15" ht="19.5" customHeight="1" x14ac:dyDescent="0.25">
      <c r="C347" s="99">
        <v>10</v>
      </c>
      <c r="D347" s="21">
        <f>+Calcs!AY1410+ROUNDUP(D293*0.2,0)</f>
        <v>0</v>
      </c>
      <c r="E347" s="123">
        <f>+Calcs!AZ1410+ROUNDUP(E293*0.2,0)</f>
        <v>0</v>
      </c>
      <c r="F347" s="21">
        <f>+Calcs!BA1410+ROUNDUP(F293*0.2,0)</f>
        <v>0</v>
      </c>
      <c r="G347" s="123">
        <f>+Calcs!BB1410+ROUNDUP(G293*0.2,0)</f>
        <v>0</v>
      </c>
      <c r="H347" s="21">
        <f>+Calcs!BC1410+ROUNDUP(H293*0.2,0)</f>
        <v>0</v>
      </c>
      <c r="I347" s="123">
        <f>+Calcs!BD1410+ROUNDUP(I293*0.2,0)</f>
        <v>0</v>
      </c>
      <c r="J347" s="21">
        <f>+Calcs!BE1410+ROUNDUP(J293*0.2,0)</f>
        <v>0</v>
      </c>
      <c r="K347" s="123">
        <f>+Calcs!BF1410+ROUNDUP(K293*0.2,0)</f>
        <v>0</v>
      </c>
      <c r="L347" s="21">
        <f>+Calcs!BG1410+ROUNDUP(L293*0.2,0)</f>
        <v>0</v>
      </c>
      <c r="M347" s="123">
        <f>+Calcs!BH1410+ROUNDUP(M293*0.2,0)</f>
        <v>0</v>
      </c>
      <c r="N347" s="15">
        <v>9</v>
      </c>
      <c r="O347" s="133">
        <f t="shared" si="216"/>
        <v>0</v>
      </c>
    </row>
    <row r="348" spans="3:15" ht="19.5" customHeight="1" thickBot="1" x14ac:dyDescent="0.3">
      <c r="C348" s="99">
        <v>11</v>
      </c>
      <c r="D348" s="21">
        <f>+Calcs!AY1411+ROUNDUP(D294*0.2,0)</f>
        <v>0</v>
      </c>
      <c r="E348" s="123">
        <f>+Calcs!AZ1411+ROUNDUP(E294*0.2,0)</f>
        <v>0</v>
      </c>
      <c r="F348" s="21">
        <f>+Calcs!BA1411+ROUNDUP(F294*0.2,0)</f>
        <v>0</v>
      </c>
      <c r="G348" s="123">
        <f>+Calcs!BB1411+ROUNDUP(G294*0.2,0)</f>
        <v>0</v>
      </c>
      <c r="H348" s="21">
        <f>+Calcs!BC1411+ROUNDUP(H294*0.2,0)</f>
        <v>0</v>
      </c>
      <c r="I348" s="123">
        <f>+Calcs!BD1411+ROUNDUP(I294*0.2,0)</f>
        <v>0</v>
      </c>
      <c r="J348" s="21">
        <f>+Calcs!BE1411+ROUNDUP(J294*0.2,0)</f>
        <v>0</v>
      </c>
      <c r="K348" s="123">
        <f>+Calcs!BF1411+ROUNDUP(K294*0.2,0)</f>
        <v>0</v>
      </c>
      <c r="L348" s="21">
        <f>+Calcs!BG1411+ROUNDUP(L294*0.2,0)</f>
        <v>0</v>
      </c>
      <c r="M348" s="123">
        <f>+Calcs!BH1411+ROUNDUP(M294*0.2,0)</f>
        <v>0</v>
      </c>
      <c r="N348" s="18">
        <v>10</v>
      </c>
      <c r="O348" s="45">
        <f t="shared" si="216"/>
        <v>0</v>
      </c>
    </row>
    <row r="349" spans="3:15" ht="19.5" customHeight="1" thickBot="1" x14ac:dyDescent="0.3">
      <c r="C349" s="99">
        <v>12</v>
      </c>
      <c r="D349" s="21">
        <f>+Calcs!AY1412+ROUNDUP(D295*0.2,0)</f>
        <v>0</v>
      </c>
      <c r="E349" s="123">
        <f>+Calcs!AZ1412+ROUNDUP(E295*0.2,0)</f>
        <v>0</v>
      </c>
      <c r="F349" s="21">
        <f>+Calcs!BA1412+ROUNDUP(F295*0.2,0)</f>
        <v>0</v>
      </c>
      <c r="G349" s="123">
        <f>+Calcs!BB1412+ROUNDUP(G295*0.2,0)</f>
        <v>0</v>
      </c>
      <c r="H349" s="21">
        <f>+Calcs!BC1412+ROUNDUP(H295*0.2,0)</f>
        <v>0</v>
      </c>
      <c r="I349" s="123">
        <f>+Calcs!BD1412+ROUNDUP(I295*0.2,0)</f>
        <v>0</v>
      </c>
      <c r="J349" s="21">
        <f>+Calcs!BE1412+ROUNDUP(J295*0.2,0)</f>
        <v>0</v>
      </c>
      <c r="K349" s="123">
        <f>+Calcs!BF1412+ROUNDUP(K295*0.2,0)</f>
        <v>0</v>
      </c>
      <c r="L349" s="21">
        <f>+Calcs!BG1412+ROUNDUP(L295*0.2,0)</f>
        <v>0</v>
      </c>
      <c r="M349" s="123">
        <f>+Calcs!BH1412+ROUNDUP(M295*0.2,0)</f>
        <v>0</v>
      </c>
      <c r="N349" s="43" t="s">
        <v>69</v>
      </c>
      <c r="O349" s="134">
        <f>SUM(O339:O348)</f>
        <v>0</v>
      </c>
    </row>
    <row r="350" spans="3:15" ht="19.5" customHeight="1" thickBot="1" x14ac:dyDescent="0.3">
      <c r="C350" s="99">
        <v>13</v>
      </c>
      <c r="D350" s="21">
        <f>+Calcs!AY1413+ROUNDUP(D296*0.2,0)</f>
        <v>0</v>
      </c>
      <c r="E350" s="123">
        <f>+Calcs!AZ1413+ROUNDUP(E296*0.2,0)</f>
        <v>0</v>
      </c>
      <c r="F350" s="21">
        <f>+Calcs!BA1413+ROUNDUP(F296*0.2,0)</f>
        <v>0</v>
      </c>
      <c r="G350" s="123">
        <f>+Calcs!BB1413+ROUNDUP(G296*0.2,0)</f>
        <v>0</v>
      </c>
      <c r="H350" s="21">
        <f>+Calcs!BC1413+ROUNDUP(H296*0.2,0)</f>
        <v>0</v>
      </c>
      <c r="I350" s="123">
        <f>+Calcs!BD1413+ROUNDUP(I296*0.2,0)</f>
        <v>0</v>
      </c>
      <c r="J350" s="21">
        <f>+Calcs!BE1413+ROUNDUP(J296*0.2,0)</f>
        <v>0</v>
      </c>
      <c r="K350" s="123">
        <f>+Calcs!BF1413+ROUNDUP(K296*0.2,0)</f>
        <v>0</v>
      </c>
      <c r="L350" s="21">
        <f>+Calcs!BG1413+ROUNDUP(L296*0.2,0)</f>
        <v>0</v>
      </c>
      <c r="M350" s="123">
        <f>+Calcs!BH1413+ROUNDUP(M296*0.2,0)</f>
        <v>0</v>
      </c>
      <c r="N350" s="30" t="s">
        <v>70</v>
      </c>
      <c r="O350" s="135" t="e">
        <f>+O349/N328</f>
        <v>#DIV/0!</v>
      </c>
    </row>
    <row r="351" spans="3:15" ht="19.5" customHeight="1" x14ac:dyDescent="0.25">
      <c r="C351" s="99">
        <v>14</v>
      </c>
      <c r="D351" s="21">
        <f>+Calcs!AY1414+ROUNDUP(D297*0.2,0)</f>
        <v>0</v>
      </c>
      <c r="E351" s="123">
        <f>+Calcs!AZ1414+ROUNDUP(E297*0.2,0)</f>
        <v>0</v>
      </c>
      <c r="F351" s="21">
        <f>+Calcs!BA1414+ROUNDUP(F297*0.2,0)</f>
        <v>0</v>
      </c>
      <c r="G351" s="123">
        <f>+Calcs!BB1414+ROUNDUP(G297*0.2,0)</f>
        <v>0</v>
      </c>
      <c r="H351" s="21">
        <f>+Calcs!BC1414+ROUNDUP(H297*0.2,0)</f>
        <v>0</v>
      </c>
      <c r="I351" s="123">
        <f>+Calcs!BD1414+ROUNDUP(I297*0.2,0)</f>
        <v>0</v>
      </c>
      <c r="J351" s="21">
        <f>+Calcs!BE1414+ROUNDUP(J297*0.2,0)</f>
        <v>0</v>
      </c>
      <c r="K351" s="123">
        <f>+Calcs!BF1414+ROUNDUP(K297*0.2,0)</f>
        <v>0</v>
      </c>
      <c r="L351" s="21">
        <f>+Calcs!BG1414+ROUNDUP(L297*0.2,0)</f>
        <v>0</v>
      </c>
      <c r="M351" s="123">
        <f>+Calcs!BH1414+ROUNDUP(M297*0.2,0)</f>
        <v>0</v>
      </c>
      <c r="N351" s="39"/>
      <c r="O351" s="34"/>
    </row>
    <row r="352" spans="3:15" ht="19.5" customHeight="1" x14ac:dyDescent="0.25">
      <c r="C352" s="99">
        <v>15</v>
      </c>
      <c r="D352" s="21">
        <f>+Calcs!AY1415+ROUNDUP(D298*0.2,0)</f>
        <v>0</v>
      </c>
      <c r="E352" s="123">
        <f>+Calcs!AZ1415+ROUNDUP(E298*0.2,0)</f>
        <v>0</v>
      </c>
      <c r="F352" s="21">
        <f>+Calcs!BA1415+ROUNDUP(F298*0.2,0)</f>
        <v>0</v>
      </c>
      <c r="G352" s="123">
        <f>+Calcs!BB1415+ROUNDUP(G298*0.2,0)</f>
        <v>0</v>
      </c>
      <c r="H352" s="21">
        <f>+Calcs!BC1415+ROUNDUP(H298*0.2,0)</f>
        <v>0</v>
      </c>
      <c r="I352" s="123">
        <f>+Calcs!BD1415+ROUNDUP(I298*0.2,0)</f>
        <v>0</v>
      </c>
      <c r="J352" s="21">
        <f>+Calcs!BE1415+ROUNDUP(J298*0.2,0)</f>
        <v>0</v>
      </c>
      <c r="K352" s="123">
        <f>+Calcs!BF1415+ROUNDUP(K298*0.2,0)</f>
        <v>0</v>
      </c>
      <c r="L352" s="21">
        <f>+Calcs!BG1415+ROUNDUP(L298*0.2,0)</f>
        <v>0</v>
      </c>
      <c r="M352" s="123">
        <f>+Calcs!BH1415+ROUNDUP(M298*0.2,0)</f>
        <v>0</v>
      </c>
      <c r="N352" s="340" t="s">
        <v>71</v>
      </c>
      <c r="O352" s="341"/>
    </row>
    <row r="353" spans="3:15" ht="19.5" customHeight="1" x14ac:dyDescent="0.25">
      <c r="C353" s="99">
        <v>16</v>
      </c>
      <c r="D353" s="21">
        <f>+Calcs!AY1416+ROUNDUP(D299*0.2,0)</f>
        <v>0</v>
      </c>
      <c r="E353" s="123">
        <f>+Calcs!AZ1416+ROUNDUP(E299*0.2,0)</f>
        <v>0</v>
      </c>
      <c r="F353" s="21">
        <f>+Calcs!BA1416+ROUNDUP(F299*0.2,0)</f>
        <v>0</v>
      </c>
      <c r="G353" s="123">
        <f>+Calcs!BB1416+ROUNDUP(G299*0.2,0)</f>
        <v>0</v>
      </c>
      <c r="H353" s="21">
        <f>+Calcs!BC1416+ROUNDUP(H299*0.2,0)</f>
        <v>0</v>
      </c>
      <c r="I353" s="123">
        <f>+Calcs!BD1416+ROUNDUP(I299*0.2,0)</f>
        <v>0</v>
      </c>
      <c r="J353" s="21">
        <f>+Calcs!BE1416+ROUNDUP(J299*0.2,0)</f>
        <v>0</v>
      </c>
      <c r="K353" s="123">
        <f>+Calcs!BF1416+ROUNDUP(K299*0.2,0)</f>
        <v>0</v>
      </c>
      <c r="L353" s="21">
        <f>+Calcs!BG1416+ROUNDUP(L299*0.2,0)</f>
        <v>0</v>
      </c>
      <c r="M353" s="123">
        <f>+Calcs!BH1416+ROUNDUP(M299*0.2,0)</f>
        <v>0</v>
      </c>
      <c r="N353" s="340" t="s">
        <v>72</v>
      </c>
      <c r="O353" s="341"/>
    </row>
    <row r="354" spans="3:15" ht="19.5" customHeight="1" x14ac:dyDescent="0.25">
      <c r="C354" s="99">
        <v>17</v>
      </c>
      <c r="D354" s="21">
        <f>+Calcs!AY1417+ROUNDUP(D300*0.2,0)</f>
        <v>0</v>
      </c>
      <c r="E354" s="123">
        <f>+Calcs!AZ1417+ROUNDUP(E300*0.2,0)</f>
        <v>0</v>
      </c>
      <c r="F354" s="21">
        <f>+Calcs!BA1417+ROUNDUP(F300*0.2,0)</f>
        <v>0</v>
      </c>
      <c r="G354" s="123">
        <f>+Calcs!BB1417+ROUNDUP(G300*0.2,0)</f>
        <v>0</v>
      </c>
      <c r="H354" s="21">
        <f>+Calcs!BC1417+ROUNDUP(H300*0.2,0)</f>
        <v>0</v>
      </c>
      <c r="I354" s="123">
        <f>+Calcs!BD1417+ROUNDUP(I300*0.2,0)</f>
        <v>0</v>
      </c>
      <c r="J354" s="21">
        <f>+Calcs!BE1417+ROUNDUP(J300*0.2,0)</f>
        <v>0</v>
      </c>
      <c r="K354" s="123">
        <f>+Calcs!BF1417+ROUNDUP(K300*0.2,0)</f>
        <v>0</v>
      </c>
      <c r="L354" s="21">
        <f>+Calcs!BG1417+ROUNDUP(L300*0.2,0)</f>
        <v>0</v>
      </c>
      <c r="M354" s="123">
        <f>+Calcs!BH1417+ROUNDUP(M300*0.2,0)</f>
        <v>0</v>
      </c>
      <c r="N354" s="40"/>
      <c r="O354" s="35"/>
    </row>
    <row r="355" spans="3:15" ht="19.5" customHeight="1" x14ac:dyDescent="0.25">
      <c r="C355" s="99">
        <v>18</v>
      </c>
      <c r="D355" s="21">
        <f>+Calcs!AY1418+ROUNDUP(D301*0.2,0)</f>
        <v>0</v>
      </c>
      <c r="E355" s="123">
        <f>+Calcs!AZ1418+ROUNDUP(E301*0.2,0)</f>
        <v>0</v>
      </c>
      <c r="F355" s="21">
        <f>+Calcs!BA1418+ROUNDUP(F301*0.2,0)</f>
        <v>0</v>
      </c>
      <c r="G355" s="123">
        <f>+Calcs!BB1418+ROUNDUP(G301*0.2,0)</f>
        <v>0</v>
      </c>
      <c r="H355" s="21">
        <f>+Calcs!BC1418+ROUNDUP(H301*0.2,0)</f>
        <v>0</v>
      </c>
      <c r="I355" s="123">
        <f>+Calcs!BD1418+ROUNDUP(I301*0.2,0)</f>
        <v>0</v>
      </c>
      <c r="J355" s="21">
        <f>+Calcs!BE1418+ROUNDUP(J301*0.2,0)</f>
        <v>0</v>
      </c>
      <c r="K355" s="123">
        <f>+Calcs!BF1418+ROUNDUP(K301*0.2,0)</f>
        <v>0</v>
      </c>
      <c r="L355" s="21">
        <f>+Calcs!BG1418+ROUNDUP(L301*0.2,0)</f>
        <v>0</v>
      </c>
      <c r="M355" s="123">
        <f>+Calcs!BH1418+ROUNDUP(M301*0.2,0)</f>
        <v>0</v>
      </c>
      <c r="N355" s="40"/>
      <c r="O355" s="35"/>
    </row>
    <row r="356" spans="3:15" ht="19.5" customHeight="1" x14ac:dyDescent="0.25">
      <c r="C356" s="99">
        <v>19</v>
      </c>
      <c r="D356" s="21">
        <f>+Calcs!AY1419+ROUNDUP(D302*0.2,0)</f>
        <v>0</v>
      </c>
      <c r="E356" s="123">
        <f>+Calcs!AZ1419+ROUNDUP(E302*0.2,0)</f>
        <v>0</v>
      </c>
      <c r="F356" s="21">
        <f>+Calcs!BA1419+ROUNDUP(F302*0.2,0)</f>
        <v>0</v>
      </c>
      <c r="G356" s="123">
        <f>+Calcs!BB1419+ROUNDUP(G302*0.2,0)</f>
        <v>0</v>
      </c>
      <c r="H356" s="21">
        <f>+Calcs!BC1419+ROUNDUP(H302*0.2,0)</f>
        <v>0</v>
      </c>
      <c r="I356" s="123">
        <f>+Calcs!BD1419+ROUNDUP(I302*0.2,0)</f>
        <v>0</v>
      </c>
      <c r="J356" s="21">
        <f>+Calcs!BE1419+ROUNDUP(J302*0.2,0)</f>
        <v>0</v>
      </c>
      <c r="K356" s="123">
        <f>+Calcs!BF1419+ROUNDUP(K302*0.2,0)</f>
        <v>0</v>
      </c>
      <c r="L356" s="21">
        <f>+Calcs!BG1419+ROUNDUP(L302*0.2,0)</f>
        <v>0</v>
      </c>
      <c r="M356" s="123">
        <f>+Calcs!BH1419+ROUNDUP(M302*0.2,0)</f>
        <v>0</v>
      </c>
      <c r="N356" s="40"/>
      <c r="O356" s="35"/>
    </row>
    <row r="357" spans="3:15" ht="19.5" customHeight="1" thickBot="1" x14ac:dyDescent="0.3">
      <c r="C357" s="115">
        <v>20</v>
      </c>
      <c r="D357" s="116">
        <f>+Calcs!AY1420+ROUNDUP(D303*0.2,0)</f>
        <v>0</v>
      </c>
      <c r="E357" s="124">
        <f>+Calcs!AZ1420+ROUNDUP(E303*0.2,0)</f>
        <v>0</v>
      </c>
      <c r="F357" s="116">
        <f>+Calcs!BA1420+ROUNDUP(F303*0.2,0)</f>
        <v>0</v>
      </c>
      <c r="G357" s="124">
        <f>+Calcs!BB1420+ROUNDUP(G303*0.2,0)</f>
        <v>0</v>
      </c>
      <c r="H357" s="116">
        <f>+Calcs!BC1420+ROUNDUP(H303*0.2,0)</f>
        <v>0</v>
      </c>
      <c r="I357" s="124">
        <f>+Calcs!BD1420+ROUNDUP(I303*0.2,0)</f>
        <v>0</v>
      </c>
      <c r="J357" s="116">
        <f>+Calcs!BE1420+ROUNDUP(J303*0.2,0)</f>
        <v>0</v>
      </c>
      <c r="K357" s="124">
        <f>+Calcs!BF1420+ROUNDUP(K303*0.2,0)</f>
        <v>0</v>
      </c>
      <c r="L357" s="116">
        <f>+Calcs!BG1420+ROUNDUP(L303*0.2,0)</f>
        <v>0</v>
      </c>
      <c r="M357" s="124">
        <f>+Calcs!BH1420+ROUNDUP(M303*0.2,0)</f>
        <v>0</v>
      </c>
      <c r="N357" s="40"/>
      <c r="O357" s="35"/>
    </row>
    <row r="358" spans="3:15" ht="19.5" customHeight="1" thickBot="1" x14ac:dyDescent="0.3">
      <c r="C358" s="30" t="s">
        <v>54</v>
      </c>
      <c r="D358" s="46">
        <f>SUM(D338:D357)</f>
        <v>0</v>
      </c>
      <c r="E358" s="125">
        <f t="shared" ref="E358" si="217">SUM(E338:E357)</f>
        <v>0</v>
      </c>
      <c r="F358" s="46">
        <f t="shared" ref="F358" si="218">SUM(F338:F357)</f>
        <v>0</v>
      </c>
      <c r="G358" s="125">
        <f t="shared" ref="G358" si="219">SUM(G338:G357)</f>
        <v>0</v>
      </c>
      <c r="H358" s="46">
        <f t="shared" ref="H358" si="220">SUM(H338:H357)</f>
        <v>0</v>
      </c>
      <c r="I358" s="125">
        <f t="shared" ref="I358" si="221">SUM(I338:I357)</f>
        <v>0</v>
      </c>
      <c r="J358" s="46">
        <f t="shared" ref="J358" si="222">SUM(J338:J357)</f>
        <v>0</v>
      </c>
      <c r="K358" s="125">
        <f t="shared" ref="K358" si="223">SUM(K338:K357)</f>
        <v>0</v>
      </c>
      <c r="L358" s="46">
        <f t="shared" ref="L358" si="224">SUM(L338:L357)</f>
        <v>0</v>
      </c>
      <c r="M358" s="125">
        <f t="shared" ref="M358" si="225">SUM(M338:M357)</f>
        <v>0</v>
      </c>
      <c r="N358" s="41"/>
      <c r="O358" s="36"/>
    </row>
    <row r="359" spans="3:15" ht="19.5" customHeight="1" thickBot="1" x14ac:dyDescent="0.3">
      <c r="C359" s="132" t="s">
        <v>82</v>
      </c>
      <c r="D359" s="163">
        <f>COUNTIF(D338:D357,"&gt;0")</f>
        <v>0</v>
      </c>
      <c r="E359" s="164">
        <f t="shared" ref="E359:M359" si="226">COUNTIF(E338:E357,"&gt;0")</f>
        <v>0</v>
      </c>
      <c r="F359" s="164">
        <f t="shared" si="226"/>
        <v>0</v>
      </c>
      <c r="G359" s="164">
        <f t="shared" si="226"/>
        <v>0</v>
      </c>
      <c r="H359" s="164">
        <f t="shared" si="226"/>
        <v>0</v>
      </c>
      <c r="I359" s="164">
        <f t="shared" si="226"/>
        <v>0</v>
      </c>
      <c r="J359" s="164">
        <f t="shared" si="226"/>
        <v>0</v>
      </c>
      <c r="K359" s="164">
        <f t="shared" si="226"/>
        <v>0</v>
      </c>
      <c r="L359" s="164">
        <f t="shared" si="226"/>
        <v>0</v>
      </c>
      <c r="M359" s="165">
        <f t="shared" si="226"/>
        <v>0</v>
      </c>
    </row>
    <row r="360" spans="3:15" ht="25.5" customHeight="1" thickBot="1" x14ac:dyDescent="0.3">
      <c r="C360" s="136" t="s">
        <v>59</v>
      </c>
      <c r="D360" s="137">
        <f>+C327</f>
        <v>7</v>
      </c>
    </row>
    <row r="377" spans="1:31" s="139" customFormat="1" x14ac:dyDescent="0.25">
      <c r="C377" s="138"/>
      <c r="S377" s="219"/>
      <c r="T377" s="219"/>
      <c r="U377" s="219"/>
      <c r="V377" s="219"/>
      <c r="W377" s="219"/>
      <c r="X377" s="219"/>
      <c r="Y377" s="219"/>
      <c r="Z377" s="219"/>
      <c r="AA377" s="219"/>
      <c r="AB377" s="219"/>
      <c r="AC377" s="219"/>
      <c r="AD377" s="219"/>
      <c r="AE377" s="219"/>
    </row>
    <row r="378" spans="1:31" s="139" customFormat="1" x14ac:dyDescent="0.25">
      <c r="C378" s="138"/>
      <c r="S378" s="219"/>
      <c r="T378" s="219"/>
      <c r="U378" s="219"/>
      <c r="V378" s="219"/>
      <c r="W378" s="219"/>
      <c r="X378" s="219"/>
      <c r="Y378" s="219"/>
      <c r="Z378" s="219"/>
      <c r="AA378" s="219"/>
      <c r="AB378" s="219"/>
      <c r="AC378" s="219"/>
      <c r="AD378" s="219"/>
      <c r="AE378" s="219"/>
    </row>
    <row r="379" spans="1:31" ht="15.75" thickBot="1" x14ac:dyDescent="0.3"/>
    <row r="380" spans="1:31" ht="18.75" x14ac:dyDescent="0.3">
      <c r="C380" s="222" t="s">
        <v>59</v>
      </c>
      <c r="D380" s="92" t="s">
        <v>12</v>
      </c>
      <c r="E380" s="117" t="s">
        <v>12</v>
      </c>
      <c r="F380" s="86" t="s">
        <v>12</v>
      </c>
      <c r="G380" s="117" t="s">
        <v>12</v>
      </c>
      <c r="H380" s="86" t="s">
        <v>12</v>
      </c>
      <c r="I380" s="117" t="s">
        <v>12</v>
      </c>
      <c r="J380" s="86" t="s">
        <v>12</v>
      </c>
      <c r="K380" s="117" t="s">
        <v>12</v>
      </c>
      <c r="L380" s="86" t="s">
        <v>12</v>
      </c>
      <c r="M380" s="117" t="s">
        <v>12</v>
      </c>
      <c r="N380" s="103" t="s">
        <v>53</v>
      </c>
      <c r="O380" s="104" t="s">
        <v>66</v>
      </c>
      <c r="U380" s="218">
        <f>COUNTIF(D382:M382,"&gt;0")</f>
        <v>0</v>
      </c>
    </row>
    <row r="381" spans="1:31" ht="19.5" thickBot="1" x14ac:dyDescent="0.35">
      <c r="C381" s="223">
        <v>8</v>
      </c>
      <c r="D381" s="93">
        <v>1</v>
      </c>
      <c r="E381" s="118">
        <v>2</v>
      </c>
      <c r="F381" s="87">
        <v>3</v>
      </c>
      <c r="G381" s="118">
        <v>4</v>
      </c>
      <c r="H381" s="87">
        <v>5</v>
      </c>
      <c r="I381" s="118">
        <v>6</v>
      </c>
      <c r="J381" s="87">
        <v>7</v>
      </c>
      <c r="K381" s="118">
        <v>8</v>
      </c>
      <c r="L381" s="87">
        <v>9</v>
      </c>
      <c r="M381" s="118">
        <v>10</v>
      </c>
      <c r="N381" s="105" t="s">
        <v>65</v>
      </c>
      <c r="O381" s="106" t="s">
        <v>12</v>
      </c>
    </row>
    <row r="382" spans="1:31" ht="36" customHeight="1" thickBot="1" x14ac:dyDescent="0.3">
      <c r="A382" s="342" t="str">
        <f>IF(Decisions!B217="Recheck Budget/s",+Decisions!B217,"")</f>
        <v/>
      </c>
      <c r="B382" s="343"/>
      <c r="C382" s="88" t="s">
        <v>54</v>
      </c>
      <c r="D382" s="94">
        <f t="shared" ref="D382:M382" si="227">SUM(D392:D411)</f>
        <v>0</v>
      </c>
      <c r="E382" s="119">
        <f t="shared" si="227"/>
        <v>0</v>
      </c>
      <c r="F382" s="96">
        <f t="shared" si="227"/>
        <v>0</v>
      </c>
      <c r="G382" s="119">
        <f t="shared" si="227"/>
        <v>0</v>
      </c>
      <c r="H382" s="96">
        <f t="shared" si="227"/>
        <v>0</v>
      </c>
      <c r="I382" s="119">
        <f t="shared" si="227"/>
        <v>0</v>
      </c>
      <c r="J382" s="96">
        <f t="shared" si="227"/>
        <v>0</v>
      </c>
      <c r="K382" s="119">
        <f t="shared" si="227"/>
        <v>0</v>
      </c>
      <c r="L382" s="96">
        <f t="shared" si="227"/>
        <v>0</v>
      </c>
      <c r="M382" s="119">
        <f t="shared" si="227"/>
        <v>0</v>
      </c>
      <c r="N382" s="107">
        <f>SUM(D382:M382)</f>
        <v>0</v>
      </c>
      <c r="O382" s="221" t="e">
        <f>+N382/$U$2</f>
        <v>#DIV/0!</v>
      </c>
    </row>
    <row r="383" spans="1:31" ht="36" customHeight="1" thickBot="1" x14ac:dyDescent="0.3">
      <c r="C383" s="74" t="s">
        <v>60</v>
      </c>
      <c r="D383" s="101">
        <f>IFERROR((D382/SUM($D382:$M382)),0)</f>
        <v>0</v>
      </c>
      <c r="E383" s="120">
        <f t="shared" ref="E383" si="228">IFERROR((E382/SUM($D382:$M382)),0)</f>
        <v>0</v>
      </c>
      <c r="F383" s="102">
        <f t="shared" ref="F383" si="229">IFERROR((F382/SUM($D382:$M382)),0)</f>
        <v>0</v>
      </c>
      <c r="G383" s="120">
        <f t="shared" ref="G383" si="230">IFERROR((G382/SUM($D382:$M382)),0)</f>
        <v>0</v>
      </c>
      <c r="H383" s="102">
        <f t="shared" ref="H383" si="231">IFERROR((H382/SUM($D382:$M382)),0)</f>
        <v>0</v>
      </c>
      <c r="I383" s="120">
        <f t="shared" ref="I383" si="232">IFERROR((I382/SUM($D382:$M382)),0)</f>
        <v>0</v>
      </c>
      <c r="J383" s="102">
        <f t="shared" ref="J383" si="233">IFERROR((J382/SUM($D382:$M382)),0)</f>
        <v>0</v>
      </c>
      <c r="K383" s="120">
        <f t="shared" ref="K383" si="234">IFERROR((K382/SUM($D382:$M382)),0)</f>
        <v>0</v>
      </c>
      <c r="L383" s="102">
        <f t="shared" ref="L383" si="235">IFERROR((L382/SUM($D382:$M382)),0)</f>
        <v>0</v>
      </c>
      <c r="M383" s="120">
        <f t="shared" ref="M383" si="236">IFERROR((M382/SUM($D382:$M382)),0)</f>
        <v>0</v>
      </c>
      <c r="N383" s="108">
        <f>SUM(D383:M383)</f>
        <v>0</v>
      </c>
      <c r="O383" s="109" t="e">
        <f>+N383/$U$380</f>
        <v>#DIV/0!</v>
      </c>
      <c r="S383" s="218" t="str">
        <f>IF(D382&gt;0,D386,"")</f>
        <v/>
      </c>
      <c r="T383" s="218" t="str">
        <f t="shared" ref="T383" si="237">IF(E382&gt;0,E386,"")</f>
        <v/>
      </c>
      <c r="U383" s="218" t="str">
        <f t="shared" ref="U383" si="238">IF(F382&gt;0,F386,"")</f>
        <v/>
      </c>
      <c r="V383" s="218" t="str">
        <f t="shared" ref="V383" si="239">IF(G382&gt;0,G386,"")</f>
        <v/>
      </c>
      <c r="W383" s="218" t="str">
        <f t="shared" ref="W383" si="240">IF(H382&gt;0,H386,"")</f>
        <v/>
      </c>
      <c r="X383" s="218" t="str">
        <f t="shared" ref="X383" si="241">IF(I382&gt;0,I386,"")</f>
        <v/>
      </c>
      <c r="Y383" s="218" t="str">
        <f t="shared" ref="Y383" si="242">IF(J382&gt;0,J386,"")</f>
        <v/>
      </c>
      <c r="Z383" s="218" t="str">
        <f t="shared" ref="Z383" si="243">IF(K382&gt;0,K386,"")</f>
        <v/>
      </c>
      <c r="AA383" s="218" t="str">
        <f t="shared" ref="AA383" si="244">IF(L382&gt;0,L386,"")</f>
        <v/>
      </c>
      <c r="AB383" s="218" t="str">
        <f t="shared" ref="AB383" si="245">IF(M382&gt;0,M386,"")</f>
        <v/>
      </c>
    </row>
    <row r="384" spans="1:31" ht="36" customHeight="1" thickBot="1" x14ac:dyDescent="0.3">
      <c r="C384" s="74" t="s">
        <v>61</v>
      </c>
      <c r="D384" s="95">
        <f t="shared" ref="D384:M384" si="246">MAX(D392:D411)</f>
        <v>0</v>
      </c>
      <c r="E384" s="121">
        <f t="shared" si="246"/>
        <v>0</v>
      </c>
      <c r="F384" s="97">
        <f t="shared" si="246"/>
        <v>0</v>
      </c>
      <c r="G384" s="121">
        <f t="shared" si="246"/>
        <v>0</v>
      </c>
      <c r="H384" s="97">
        <f t="shared" si="246"/>
        <v>0</v>
      </c>
      <c r="I384" s="121">
        <f t="shared" si="246"/>
        <v>0</v>
      </c>
      <c r="J384" s="97">
        <f t="shared" si="246"/>
        <v>0</v>
      </c>
      <c r="K384" s="121">
        <f t="shared" si="246"/>
        <v>0</v>
      </c>
      <c r="L384" s="97">
        <f t="shared" si="246"/>
        <v>0</v>
      </c>
      <c r="M384" s="121">
        <f t="shared" si="246"/>
        <v>0</v>
      </c>
      <c r="N384" s="107"/>
      <c r="O384" s="110"/>
    </row>
    <row r="385" spans="3:28" ht="36" customHeight="1" thickBot="1" x14ac:dyDescent="0.3">
      <c r="C385" s="89" t="s">
        <v>85</v>
      </c>
      <c r="D385" s="95">
        <f>+Calcs!BN1630</f>
        <v>0</v>
      </c>
      <c r="E385" s="121">
        <f>+Calcs!BO1630</f>
        <v>0</v>
      </c>
      <c r="F385" s="97">
        <f>+Calcs!BP1630</f>
        <v>0</v>
      </c>
      <c r="G385" s="121">
        <f>+Calcs!BQ1630</f>
        <v>0</v>
      </c>
      <c r="H385" s="97">
        <f>+Calcs!BR1630</f>
        <v>0</v>
      </c>
      <c r="I385" s="121">
        <f>+Calcs!BS1630</f>
        <v>0</v>
      </c>
      <c r="J385" s="97">
        <f>+Calcs!BT1630</f>
        <v>0</v>
      </c>
      <c r="K385" s="121">
        <f>+Calcs!BU1630</f>
        <v>0</v>
      </c>
      <c r="L385" s="97">
        <f>+Calcs!BV1630</f>
        <v>0</v>
      </c>
      <c r="M385" s="121">
        <f>+Calcs!BW1630</f>
        <v>0</v>
      </c>
      <c r="N385" s="107">
        <f>SUM(D385:M385)</f>
        <v>0</v>
      </c>
      <c r="O385" s="111" t="e">
        <f>+N385/$U$380</f>
        <v>#DIV/0!</v>
      </c>
      <c r="S385" s="218" t="str">
        <f t="shared" ref="S385:AB385" si="247">IF(D383&gt;0,D388,"")</f>
        <v/>
      </c>
      <c r="T385" s="218" t="str">
        <f t="shared" si="247"/>
        <v/>
      </c>
      <c r="U385" s="218" t="str">
        <f t="shared" si="247"/>
        <v/>
      </c>
      <c r="V385" s="218" t="str">
        <f t="shared" si="247"/>
        <v/>
      </c>
      <c r="W385" s="218" t="str">
        <f t="shared" si="247"/>
        <v/>
      </c>
      <c r="X385" s="218" t="str">
        <f t="shared" si="247"/>
        <v/>
      </c>
      <c r="Y385" s="218" t="str">
        <f t="shared" si="247"/>
        <v/>
      </c>
      <c r="Z385" s="218" t="str">
        <f t="shared" si="247"/>
        <v/>
      </c>
      <c r="AA385" s="218" t="str">
        <f t="shared" si="247"/>
        <v/>
      </c>
      <c r="AB385" s="218" t="str">
        <f t="shared" si="247"/>
        <v/>
      </c>
    </row>
    <row r="386" spans="3:28" ht="36" customHeight="1" thickBot="1" x14ac:dyDescent="0.3">
      <c r="C386" s="90" t="s">
        <v>55</v>
      </c>
      <c r="D386" s="95">
        <f t="shared" ref="D386:M386" si="248">+D382-D385</f>
        <v>0</v>
      </c>
      <c r="E386" s="121">
        <f t="shared" si="248"/>
        <v>0</v>
      </c>
      <c r="F386" s="97">
        <f t="shared" si="248"/>
        <v>0</v>
      </c>
      <c r="G386" s="121">
        <f t="shared" si="248"/>
        <v>0</v>
      </c>
      <c r="H386" s="97">
        <f t="shared" si="248"/>
        <v>0</v>
      </c>
      <c r="I386" s="121">
        <f t="shared" si="248"/>
        <v>0</v>
      </c>
      <c r="J386" s="97">
        <f t="shared" si="248"/>
        <v>0</v>
      </c>
      <c r="K386" s="121">
        <f t="shared" si="248"/>
        <v>0</v>
      </c>
      <c r="L386" s="97">
        <f t="shared" si="248"/>
        <v>0</v>
      </c>
      <c r="M386" s="121">
        <f t="shared" si="248"/>
        <v>0</v>
      </c>
      <c r="N386" s="107">
        <f>SUM(D386:M386)</f>
        <v>0</v>
      </c>
      <c r="O386" s="111" t="e">
        <f>+N386/$U$380</f>
        <v>#DIV/0!</v>
      </c>
    </row>
    <row r="387" spans="3:28" ht="36" customHeight="1" thickBot="1" x14ac:dyDescent="0.3">
      <c r="C387" s="74" t="s">
        <v>56</v>
      </c>
      <c r="D387" s="95" t="e">
        <f>_xlfn.RANK.EQ(D386,$S383:$AB383)</f>
        <v>#N/A</v>
      </c>
      <c r="E387" s="121" t="e">
        <f t="shared" ref="E387:M387" si="249">_xlfn.RANK.EQ(E386,$S383:$AB383)</f>
        <v>#N/A</v>
      </c>
      <c r="F387" s="97" t="e">
        <f t="shared" si="249"/>
        <v>#N/A</v>
      </c>
      <c r="G387" s="121" t="e">
        <f t="shared" si="249"/>
        <v>#N/A</v>
      </c>
      <c r="H387" s="97" t="e">
        <f t="shared" si="249"/>
        <v>#N/A</v>
      </c>
      <c r="I387" s="121" t="e">
        <f t="shared" si="249"/>
        <v>#N/A</v>
      </c>
      <c r="J387" s="97" t="e">
        <f t="shared" si="249"/>
        <v>#N/A</v>
      </c>
      <c r="K387" s="121" t="e">
        <f t="shared" si="249"/>
        <v>#N/A</v>
      </c>
      <c r="L387" s="97" t="e">
        <f t="shared" si="249"/>
        <v>#N/A</v>
      </c>
      <c r="M387" s="121" t="e">
        <f t="shared" si="249"/>
        <v>#N/A</v>
      </c>
      <c r="N387" s="112"/>
      <c r="O387" s="110"/>
    </row>
    <row r="388" spans="3:28" ht="36" customHeight="1" thickBot="1" x14ac:dyDescent="0.3">
      <c r="C388" s="89" t="s">
        <v>57</v>
      </c>
      <c r="D388" s="95">
        <f>+D386+D334</f>
        <v>0</v>
      </c>
      <c r="E388" s="121">
        <f t="shared" ref="E388:M388" si="250">+E386+E334</f>
        <v>0</v>
      </c>
      <c r="F388" s="97">
        <f t="shared" si="250"/>
        <v>0</v>
      </c>
      <c r="G388" s="121">
        <f t="shared" si="250"/>
        <v>0</v>
      </c>
      <c r="H388" s="97">
        <f t="shared" si="250"/>
        <v>0</v>
      </c>
      <c r="I388" s="121">
        <f t="shared" si="250"/>
        <v>0</v>
      </c>
      <c r="J388" s="97">
        <f t="shared" si="250"/>
        <v>0</v>
      </c>
      <c r="K388" s="121">
        <f t="shared" si="250"/>
        <v>0</v>
      </c>
      <c r="L388" s="97">
        <f t="shared" si="250"/>
        <v>0</v>
      </c>
      <c r="M388" s="121">
        <f t="shared" si="250"/>
        <v>0</v>
      </c>
      <c r="N388" s="107">
        <f>SUM(D388:M388)</f>
        <v>0</v>
      </c>
      <c r="O388" s="111" t="e">
        <f>+N388/$U$380</f>
        <v>#DIV/0!</v>
      </c>
    </row>
    <row r="389" spans="3:28" ht="36" customHeight="1" thickBot="1" x14ac:dyDescent="0.3">
      <c r="C389" s="91" t="s">
        <v>58</v>
      </c>
      <c r="D389" s="95" t="e">
        <f>_xlfn.RANK.EQ(D388,$S385:$AB385)</f>
        <v>#N/A</v>
      </c>
      <c r="E389" s="121" t="e">
        <f t="shared" ref="E389:M389" si="251">_xlfn.RANK.EQ(E388,$S385:$AB385)</f>
        <v>#N/A</v>
      </c>
      <c r="F389" s="97" t="e">
        <f t="shared" si="251"/>
        <v>#N/A</v>
      </c>
      <c r="G389" s="121" t="e">
        <f t="shared" si="251"/>
        <v>#N/A</v>
      </c>
      <c r="H389" s="97" t="e">
        <f t="shared" si="251"/>
        <v>#N/A</v>
      </c>
      <c r="I389" s="121" t="e">
        <f t="shared" si="251"/>
        <v>#N/A</v>
      </c>
      <c r="J389" s="97" t="e">
        <f t="shared" si="251"/>
        <v>#N/A</v>
      </c>
      <c r="K389" s="121" t="e">
        <f t="shared" si="251"/>
        <v>#N/A</v>
      </c>
      <c r="L389" s="97" t="e">
        <f t="shared" si="251"/>
        <v>#N/A</v>
      </c>
      <c r="M389" s="121" t="e">
        <f t="shared" si="251"/>
        <v>#N/A</v>
      </c>
      <c r="N389" s="105"/>
      <c r="O389" s="113"/>
    </row>
    <row r="390" spans="3:28" x14ac:dyDescent="0.25">
      <c r="C390" s="126" t="s">
        <v>62</v>
      </c>
      <c r="D390" s="128" t="s">
        <v>12</v>
      </c>
      <c r="E390" s="129" t="s">
        <v>12</v>
      </c>
      <c r="F390" s="128" t="s">
        <v>12</v>
      </c>
      <c r="G390" s="129" t="s">
        <v>12</v>
      </c>
      <c r="H390" s="128" t="s">
        <v>12</v>
      </c>
      <c r="I390" s="129" t="s">
        <v>12</v>
      </c>
      <c r="J390" s="128" t="s">
        <v>12</v>
      </c>
      <c r="K390" s="129" t="s">
        <v>12</v>
      </c>
      <c r="L390" s="128" t="s">
        <v>12</v>
      </c>
      <c r="M390" s="129" t="s">
        <v>12</v>
      </c>
      <c r="N390" s="336" t="s">
        <v>68</v>
      </c>
      <c r="O390" s="337"/>
    </row>
    <row r="391" spans="3:28" ht="15.75" thickBot="1" x14ac:dyDescent="0.3">
      <c r="C391" s="127" t="s">
        <v>63</v>
      </c>
      <c r="D391" s="130">
        <v>1</v>
      </c>
      <c r="E391" s="131">
        <v>2</v>
      </c>
      <c r="F391" s="130">
        <v>3</v>
      </c>
      <c r="G391" s="131">
        <v>4</v>
      </c>
      <c r="H391" s="130">
        <v>5</v>
      </c>
      <c r="I391" s="131">
        <v>6</v>
      </c>
      <c r="J391" s="130">
        <v>7</v>
      </c>
      <c r="K391" s="131">
        <v>8</v>
      </c>
      <c r="L391" s="130">
        <v>9</v>
      </c>
      <c r="M391" s="131">
        <v>10</v>
      </c>
      <c r="N391" s="338"/>
      <c r="O391" s="339"/>
    </row>
    <row r="392" spans="3:28" ht="19.5" customHeight="1" thickBot="1" x14ac:dyDescent="0.3">
      <c r="C392" s="98">
        <v>1</v>
      </c>
      <c r="D392" s="100">
        <f>+Calcs!AY1630+ROUNDUP(D338*0.2,0)</f>
        <v>0</v>
      </c>
      <c r="E392" s="122">
        <f>+Calcs!AZ1630+ROUNDUP(E338*0.2,0)</f>
        <v>0</v>
      </c>
      <c r="F392" s="100">
        <f>+Calcs!BA1630+ROUNDUP(F338*0.2,0)</f>
        <v>0</v>
      </c>
      <c r="G392" s="122">
        <f>+Calcs!BB1630+ROUNDUP(G338*0.2,0)</f>
        <v>0</v>
      </c>
      <c r="H392" s="100">
        <f>+Calcs!BC1630+ROUNDUP(H338*0.2,0)</f>
        <v>0</v>
      </c>
      <c r="I392" s="122">
        <f>+Calcs!BD1630+ROUNDUP(I338*0.2,0)</f>
        <v>0</v>
      </c>
      <c r="J392" s="100">
        <f>+Calcs!BE1630+ROUNDUP(J338*0.2,0)</f>
        <v>0</v>
      </c>
      <c r="K392" s="122">
        <f>+Calcs!BF1630+ROUNDUP(K338*0.2,0)</f>
        <v>0</v>
      </c>
      <c r="L392" s="100">
        <f>+Calcs!BG1630+ROUNDUP(L338*0.2,0)</f>
        <v>0</v>
      </c>
      <c r="M392" s="122">
        <f>+Calcs!BH1630+ROUNDUP(M338*0.2,0)</f>
        <v>0</v>
      </c>
      <c r="N392" s="43" t="s">
        <v>67</v>
      </c>
      <c r="O392" s="30" t="s">
        <v>50</v>
      </c>
    </row>
    <row r="393" spans="3:28" ht="19.5" customHeight="1" x14ac:dyDescent="0.25">
      <c r="C393" s="99">
        <v>2</v>
      </c>
      <c r="D393" s="21">
        <f>+Calcs!AY1631+ROUNDUP(D339*0.2,0)</f>
        <v>0</v>
      </c>
      <c r="E393" s="123">
        <f>+Calcs!AZ1631+ROUNDUP(E339*0.2,0)</f>
        <v>0</v>
      </c>
      <c r="F393" s="21">
        <f>+Calcs!BA1631+ROUNDUP(F339*0.2,0)</f>
        <v>0</v>
      </c>
      <c r="G393" s="123">
        <f>+Calcs!BB1631+ROUNDUP(G339*0.2,0)</f>
        <v>0</v>
      </c>
      <c r="H393" s="21">
        <f>+Calcs!BC1631+ROUNDUP(H339*0.2,0)</f>
        <v>0</v>
      </c>
      <c r="I393" s="123">
        <f>+Calcs!BD1631+ROUNDUP(I339*0.2,0)</f>
        <v>0</v>
      </c>
      <c r="J393" s="21">
        <f>+Calcs!BE1631+ROUNDUP(J339*0.2,0)</f>
        <v>0</v>
      </c>
      <c r="K393" s="123">
        <f>+Calcs!BF1631+ROUNDUP(K339*0.2,0)</f>
        <v>0</v>
      </c>
      <c r="L393" s="21">
        <f>+Calcs!BG1631+ROUNDUP(L339*0.2,0)</f>
        <v>0</v>
      </c>
      <c r="M393" s="123">
        <f>+Calcs!BH1631+ROUNDUP(M339*0.2,0)</f>
        <v>0</v>
      </c>
      <c r="N393" s="15">
        <v>1</v>
      </c>
      <c r="O393" s="133">
        <f>LARGE(D$392:M$411,N393)</f>
        <v>0</v>
      </c>
    </row>
    <row r="394" spans="3:28" ht="19.5" customHeight="1" x14ac:dyDescent="0.25">
      <c r="C394" s="99">
        <v>3</v>
      </c>
      <c r="D394" s="21">
        <f>+Calcs!AY1632+ROUNDUP(D340*0.2,0)</f>
        <v>0</v>
      </c>
      <c r="E394" s="123">
        <f>+Calcs!AZ1632+ROUNDUP(E340*0.2,0)</f>
        <v>0</v>
      </c>
      <c r="F394" s="21">
        <f>+Calcs!BA1632+ROUNDUP(F340*0.2,0)</f>
        <v>0</v>
      </c>
      <c r="G394" s="123">
        <f>+Calcs!BB1632+ROUNDUP(G340*0.2,0)</f>
        <v>0</v>
      </c>
      <c r="H394" s="21">
        <f>+Calcs!BC1632+ROUNDUP(H340*0.2,0)</f>
        <v>0</v>
      </c>
      <c r="I394" s="123">
        <f>+Calcs!BD1632+ROUNDUP(I340*0.2,0)</f>
        <v>0</v>
      </c>
      <c r="J394" s="21">
        <f>+Calcs!BE1632+ROUNDUP(J340*0.2,0)</f>
        <v>0</v>
      </c>
      <c r="K394" s="123">
        <f>+Calcs!BF1632+ROUNDUP(K340*0.2,0)</f>
        <v>0</v>
      </c>
      <c r="L394" s="21">
        <f>+Calcs!BG1632+ROUNDUP(L340*0.2,0)</f>
        <v>0</v>
      </c>
      <c r="M394" s="123">
        <f>+Calcs!BH1632+ROUNDUP(M340*0.2,0)</f>
        <v>0</v>
      </c>
      <c r="N394" s="15">
        <v>2</v>
      </c>
      <c r="O394" s="133">
        <f t="shared" ref="O394:O402" si="252">LARGE(D$392:M$411,N394)</f>
        <v>0</v>
      </c>
    </row>
    <row r="395" spans="3:28" ht="19.5" customHeight="1" x14ac:dyDescent="0.25">
      <c r="C395" s="99">
        <v>4</v>
      </c>
      <c r="D395" s="21">
        <f>+Calcs!AY1633+ROUNDUP(D341*0.2,0)</f>
        <v>0</v>
      </c>
      <c r="E395" s="123">
        <f>+Calcs!AZ1633+ROUNDUP(E341*0.2,0)</f>
        <v>0</v>
      </c>
      <c r="F395" s="21">
        <f>+Calcs!BA1633+ROUNDUP(F341*0.2,0)</f>
        <v>0</v>
      </c>
      <c r="G395" s="123">
        <f>+Calcs!BB1633+ROUNDUP(G341*0.2,0)</f>
        <v>0</v>
      </c>
      <c r="H395" s="21">
        <f>+Calcs!BC1633+ROUNDUP(H341*0.2,0)</f>
        <v>0</v>
      </c>
      <c r="I395" s="123">
        <f>+Calcs!BD1633+ROUNDUP(I341*0.2,0)</f>
        <v>0</v>
      </c>
      <c r="J395" s="21">
        <f>+Calcs!BE1633+ROUNDUP(J341*0.2,0)</f>
        <v>0</v>
      </c>
      <c r="K395" s="123">
        <f>+Calcs!BF1633+ROUNDUP(K341*0.2,0)</f>
        <v>0</v>
      </c>
      <c r="L395" s="21">
        <f>+Calcs!BG1633+ROUNDUP(L341*0.2,0)</f>
        <v>0</v>
      </c>
      <c r="M395" s="123">
        <f>+Calcs!BH1633+ROUNDUP(M341*0.2,0)</f>
        <v>0</v>
      </c>
      <c r="N395" s="15">
        <v>3</v>
      </c>
      <c r="O395" s="133">
        <f t="shared" si="252"/>
        <v>0</v>
      </c>
    </row>
    <row r="396" spans="3:28" ht="19.5" customHeight="1" x14ac:dyDescent="0.25">
      <c r="C396" s="99">
        <v>5</v>
      </c>
      <c r="D396" s="21">
        <f>+Calcs!AY1634+ROUNDUP(D342*0.2,0)</f>
        <v>0</v>
      </c>
      <c r="E396" s="123">
        <f>+Calcs!AZ1634+ROUNDUP(E342*0.2,0)</f>
        <v>0</v>
      </c>
      <c r="F396" s="21">
        <f>+Calcs!BA1634+ROUNDUP(F342*0.2,0)</f>
        <v>0</v>
      </c>
      <c r="G396" s="123">
        <f>+Calcs!BB1634+ROUNDUP(G342*0.2,0)</f>
        <v>0</v>
      </c>
      <c r="H396" s="21">
        <f>+Calcs!BC1634+ROUNDUP(H342*0.2,0)</f>
        <v>0</v>
      </c>
      <c r="I396" s="123">
        <f>+Calcs!BD1634+ROUNDUP(I342*0.2,0)</f>
        <v>0</v>
      </c>
      <c r="J396" s="21">
        <f>+Calcs!BE1634+ROUNDUP(J342*0.2,0)</f>
        <v>0</v>
      </c>
      <c r="K396" s="123">
        <f>+Calcs!BF1634+ROUNDUP(K342*0.2,0)</f>
        <v>0</v>
      </c>
      <c r="L396" s="21">
        <f>+Calcs!BG1634+ROUNDUP(L342*0.2,0)</f>
        <v>0</v>
      </c>
      <c r="M396" s="123">
        <f>+Calcs!BH1634+ROUNDUP(M342*0.2,0)</f>
        <v>0</v>
      </c>
      <c r="N396" s="15">
        <v>4</v>
      </c>
      <c r="O396" s="133">
        <f t="shared" si="252"/>
        <v>0</v>
      </c>
    </row>
    <row r="397" spans="3:28" ht="19.5" customHeight="1" x14ac:dyDescent="0.25">
      <c r="C397" s="99">
        <v>6</v>
      </c>
      <c r="D397" s="21">
        <f>+Calcs!AY1635+ROUNDUP(D343*0.2,0)</f>
        <v>0</v>
      </c>
      <c r="E397" s="123">
        <f>+Calcs!AZ1635+ROUNDUP(E343*0.2,0)</f>
        <v>0</v>
      </c>
      <c r="F397" s="21">
        <f>+Calcs!BA1635+ROUNDUP(F343*0.2,0)</f>
        <v>0</v>
      </c>
      <c r="G397" s="123">
        <f>+Calcs!BB1635+ROUNDUP(G343*0.2,0)</f>
        <v>0</v>
      </c>
      <c r="H397" s="21">
        <f>+Calcs!BC1635+ROUNDUP(H343*0.2,0)</f>
        <v>0</v>
      </c>
      <c r="I397" s="123">
        <f>+Calcs!BD1635+ROUNDUP(I343*0.2,0)</f>
        <v>0</v>
      </c>
      <c r="J397" s="21">
        <f>+Calcs!BE1635+ROUNDUP(J343*0.2,0)</f>
        <v>0</v>
      </c>
      <c r="K397" s="123">
        <f>+Calcs!BF1635+ROUNDUP(K343*0.2,0)</f>
        <v>0</v>
      </c>
      <c r="L397" s="21">
        <f>+Calcs!BG1635+ROUNDUP(L343*0.2,0)</f>
        <v>0</v>
      </c>
      <c r="M397" s="123">
        <f>+Calcs!BH1635+ROUNDUP(M343*0.2,0)</f>
        <v>0</v>
      </c>
      <c r="N397" s="15">
        <v>5</v>
      </c>
      <c r="O397" s="133">
        <f t="shared" si="252"/>
        <v>0</v>
      </c>
    </row>
    <row r="398" spans="3:28" ht="19.5" customHeight="1" x14ac:dyDescent="0.25">
      <c r="C398" s="99">
        <v>7</v>
      </c>
      <c r="D398" s="21">
        <f>+Calcs!AY1636+ROUNDUP(D344*0.2,0)</f>
        <v>0</v>
      </c>
      <c r="E398" s="123">
        <f>+Calcs!AZ1636+ROUNDUP(E344*0.2,0)</f>
        <v>0</v>
      </c>
      <c r="F398" s="21">
        <f>+Calcs!BA1636+ROUNDUP(F344*0.2,0)</f>
        <v>0</v>
      </c>
      <c r="G398" s="123">
        <f>+Calcs!BB1636+ROUNDUP(G344*0.2,0)</f>
        <v>0</v>
      </c>
      <c r="H398" s="21">
        <f>+Calcs!BC1636+ROUNDUP(H344*0.2,0)</f>
        <v>0</v>
      </c>
      <c r="I398" s="123">
        <f>+Calcs!BD1636+ROUNDUP(I344*0.2,0)</f>
        <v>0</v>
      </c>
      <c r="J398" s="21">
        <f>+Calcs!BE1636+ROUNDUP(J344*0.2,0)</f>
        <v>0</v>
      </c>
      <c r="K398" s="123">
        <f>+Calcs!BF1636+ROUNDUP(K344*0.2,0)</f>
        <v>0</v>
      </c>
      <c r="L398" s="21">
        <f>+Calcs!BG1636+ROUNDUP(L344*0.2,0)</f>
        <v>0</v>
      </c>
      <c r="M398" s="123">
        <f>+Calcs!BH1636+ROUNDUP(M344*0.2,0)</f>
        <v>0</v>
      </c>
      <c r="N398" s="15">
        <v>6</v>
      </c>
      <c r="O398" s="133">
        <f t="shared" si="252"/>
        <v>0</v>
      </c>
    </row>
    <row r="399" spans="3:28" ht="19.5" customHeight="1" x14ac:dyDescent="0.25">
      <c r="C399" s="99">
        <v>8</v>
      </c>
      <c r="D399" s="21">
        <f>+Calcs!AY1637+ROUNDUP(D345*0.2,0)</f>
        <v>0</v>
      </c>
      <c r="E399" s="123">
        <f>+Calcs!AZ1637+ROUNDUP(E345*0.2,0)</f>
        <v>0</v>
      </c>
      <c r="F399" s="21">
        <f>+Calcs!BA1637+ROUNDUP(F345*0.2,0)</f>
        <v>0</v>
      </c>
      <c r="G399" s="123">
        <f>+Calcs!BB1637+ROUNDUP(G345*0.2,0)</f>
        <v>0</v>
      </c>
      <c r="H399" s="21">
        <f>+Calcs!BC1637+ROUNDUP(H345*0.2,0)</f>
        <v>0</v>
      </c>
      <c r="I399" s="123">
        <f>+Calcs!BD1637+ROUNDUP(I345*0.2,0)</f>
        <v>0</v>
      </c>
      <c r="J399" s="21">
        <f>+Calcs!BE1637+ROUNDUP(J345*0.2,0)</f>
        <v>0</v>
      </c>
      <c r="K399" s="123">
        <f>+Calcs!BF1637+ROUNDUP(K345*0.2,0)</f>
        <v>0</v>
      </c>
      <c r="L399" s="21">
        <f>+Calcs!BG1637+ROUNDUP(L345*0.2,0)</f>
        <v>0</v>
      </c>
      <c r="M399" s="123">
        <f>+Calcs!BH1637+ROUNDUP(M345*0.2,0)</f>
        <v>0</v>
      </c>
      <c r="N399" s="15">
        <v>7</v>
      </c>
      <c r="O399" s="133">
        <f t="shared" si="252"/>
        <v>0</v>
      </c>
    </row>
    <row r="400" spans="3:28" ht="19.5" customHeight="1" x14ac:dyDescent="0.25">
      <c r="C400" s="99">
        <v>9</v>
      </c>
      <c r="D400" s="21">
        <f>+Calcs!AY1638+ROUNDUP(D346*0.2,0)</f>
        <v>0</v>
      </c>
      <c r="E400" s="123">
        <f>+Calcs!AZ1638+ROUNDUP(E346*0.2,0)</f>
        <v>0</v>
      </c>
      <c r="F400" s="21">
        <f>+Calcs!BA1638+ROUNDUP(F346*0.2,0)</f>
        <v>0</v>
      </c>
      <c r="G400" s="123">
        <f>+Calcs!BB1638+ROUNDUP(G346*0.2,0)</f>
        <v>0</v>
      </c>
      <c r="H400" s="21">
        <f>+Calcs!BC1638+ROUNDUP(H346*0.2,0)</f>
        <v>0</v>
      </c>
      <c r="I400" s="123">
        <f>+Calcs!BD1638+ROUNDUP(I346*0.2,0)</f>
        <v>0</v>
      </c>
      <c r="J400" s="21">
        <f>+Calcs!BE1638+ROUNDUP(J346*0.2,0)</f>
        <v>0</v>
      </c>
      <c r="K400" s="123">
        <f>+Calcs!BF1638+ROUNDUP(K346*0.2,0)</f>
        <v>0</v>
      </c>
      <c r="L400" s="21">
        <f>+Calcs!BG1638+ROUNDUP(L346*0.2,0)</f>
        <v>0</v>
      </c>
      <c r="M400" s="123">
        <f>+Calcs!BH1638+ROUNDUP(M346*0.2,0)</f>
        <v>0</v>
      </c>
      <c r="N400" s="15">
        <v>8</v>
      </c>
      <c r="O400" s="133">
        <f t="shared" si="252"/>
        <v>0</v>
      </c>
    </row>
    <row r="401" spans="3:15" ht="19.5" customHeight="1" x14ac:dyDescent="0.25">
      <c r="C401" s="99">
        <v>10</v>
      </c>
      <c r="D401" s="21">
        <f>+Calcs!AY1639+ROUNDUP(D347*0.2,0)</f>
        <v>0</v>
      </c>
      <c r="E401" s="123">
        <f>+Calcs!AZ1639+ROUNDUP(E347*0.2,0)</f>
        <v>0</v>
      </c>
      <c r="F401" s="21">
        <f>+Calcs!BA1639+ROUNDUP(F347*0.2,0)</f>
        <v>0</v>
      </c>
      <c r="G401" s="123">
        <f>+Calcs!BB1639+ROUNDUP(G347*0.2,0)</f>
        <v>0</v>
      </c>
      <c r="H401" s="21">
        <f>+Calcs!BC1639+ROUNDUP(H347*0.2,0)</f>
        <v>0</v>
      </c>
      <c r="I401" s="123">
        <f>+Calcs!BD1639+ROUNDUP(I347*0.2,0)</f>
        <v>0</v>
      </c>
      <c r="J401" s="21">
        <f>+Calcs!BE1639+ROUNDUP(J347*0.2,0)</f>
        <v>0</v>
      </c>
      <c r="K401" s="123">
        <f>+Calcs!BF1639+ROUNDUP(K347*0.2,0)</f>
        <v>0</v>
      </c>
      <c r="L401" s="21">
        <f>+Calcs!BG1639+ROUNDUP(L347*0.2,0)</f>
        <v>0</v>
      </c>
      <c r="M401" s="123">
        <f>+Calcs!BH1639+ROUNDUP(M347*0.2,0)</f>
        <v>0</v>
      </c>
      <c r="N401" s="15">
        <v>9</v>
      </c>
      <c r="O401" s="133">
        <f t="shared" si="252"/>
        <v>0</v>
      </c>
    </row>
    <row r="402" spans="3:15" ht="19.5" customHeight="1" thickBot="1" x14ac:dyDescent="0.3">
      <c r="C402" s="99">
        <v>11</v>
      </c>
      <c r="D402" s="21">
        <f>+Calcs!AY1640+ROUNDUP(D348*0.2,0)</f>
        <v>0</v>
      </c>
      <c r="E402" s="123">
        <f>+Calcs!AZ1640+ROUNDUP(E348*0.2,0)</f>
        <v>0</v>
      </c>
      <c r="F402" s="21">
        <f>+Calcs!BA1640+ROUNDUP(F348*0.2,0)</f>
        <v>0</v>
      </c>
      <c r="G402" s="123">
        <f>+Calcs!BB1640+ROUNDUP(G348*0.2,0)</f>
        <v>0</v>
      </c>
      <c r="H402" s="21">
        <f>+Calcs!BC1640+ROUNDUP(H348*0.2,0)</f>
        <v>0</v>
      </c>
      <c r="I402" s="123">
        <f>+Calcs!BD1640+ROUNDUP(I348*0.2,0)</f>
        <v>0</v>
      </c>
      <c r="J402" s="21">
        <f>+Calcs!BE1640+ROUNDUP(J348*0.2,0)</f>
        <v>0</v>
      </c>
      <c r="K402" s="123">
        <f>+Calcs!BF1640+ROUNDUP(K348*0.2,0)</f>
        <v>0</v>
      </c>
      <c r="L402" s="21">
        <f>+Calcs!BG1640+ROUNDUP(L348*0.2,0)</f>
        <v>0</v>
      </c>
      <c r="M402" s="123">
        <f>+Calcs!BH1640+ROUNDUP(M348*0.2,0)</f>
        <v>0</v>
      </c>
      <c r="N402" s="18">
        <v>10</v>
      </c>
      <c r="O402" s="45">
        <f t="shared" si="252"/>
        <v>0</v>
      </c>
    </row>
    <row r="403" spans="3:15" ht="19.5" customHeight="1" thickBot="1" x14ac:dyDescent="0.3">
      <c r="C403" s="99">
        <v>12</v>
      </c>
      <c r="D403" s="21">
        <f>+Calcs!AY1641+ROUNDUP(D349*0.2,0)</f>
        <v>0</v>
      </c>
      <c r="E403" s="123">
        <f>+Calcs!AZ1641+ROUNDUP(E349*0.2,0)</f>
        <v>0</v>
      </c>
      <c r="F403" s="21">
        <f>+Calcs!BA1641+ROUNDUP(F349*0.2,0)</f>
        <v>0</v>
      </c>
      <c r="G403" s="123">
        <f>+Calcs!BB1641+ROUNDUP(G349*0.2,0)</f>
        <v>0</v>
      </c>
      <c r="H403" s="21">
        <f>+Calcs!BC1641+ROUNDUP(H349*0.2,0)</f>
        <v>0</v>
      </c>
      <c r="I403" s="123">
        <f>+Calcs!BD1641+ROUNDUP(I349*0.2,0)</f>
        <v>0</v>
      </c>
      <c r="J403" s="21">
        <f>+Calcs!BE1641+ROUNDUP(J349*0.2,0)</f>
        <v>0</v>
      </c>
      <c r="K403" s="123">
        <f>+Calcs!BF1641+ROUNDUP(K349*0.2,0)</f>
        <v>0</v>
      </c>
      <c r="L403" s="21">
        <f>+Calcs!BG1641+ROUNDUP(L349*0.2,0)</f>
        <v>0</v>
      </c>
      <c r="M403" s="123">
        <f>+Calcs!BH1641+ROUNDUP(M349*0.2,0)</f>
        <v>0</v>
      </c>
      <c r="N403" s="43" t="s">
        <v>69</v>
      </c>
      <c r="O403" s="134">
        <f>SUM(O393:O402)</f>
        <v>0</v>
      </c>
    </row>
    <row r="404" spans="3:15" ht="19.5" customHeight="1" thickBot="1" x14ac:dyDescent="0.3">
      <c r="C404" s="99">
        <v>13</v>
      </c>
      <c r="D404" s="21">
        <f>+Calcs!AY1642+ROUNDUP(D350*0.2,0)</f>
        <v>0</v>
      </c>
      <c r="E404" s="123">
        <f>+Calcs!AZ1642+ROUNDUP(E350*0.2,0)</f>
        <v>0</v>
      </c>
      <c r="F404" s="21">
        <f>+Calcs!BA1642+ROUNDUP(F350*0.2,0)</f>
        <v>0</v>
      </c>
      <c r="G404" s="123">
        <f>+Calcs!BB1642+ROUNDUP(G350*0.2,0)</f>
        <v>0</v>
      </c>
      <c r="H404" s="21">
        <f>+Calcs!BC1642+ROUNDUP(H350*0.2,0)</f>
        <v>0</v>
      </c>
      <c r="I404" s="123">
        <f>+Calcs!BD1642+ROUNDUP(I350*0.2,0)</f>
        <v>0</v>
      </c>
      <c r="J404" s="21">
        <f>+Calcs!BE1642+ROUNDUP(J350*0.2,0)</f>
        <v>0</v>
      </c>
      <c r="K404" s="123">
        <f>+Calcs!BF1642+ROUNDUP(K350*0.2,0)</f>
        <v>0</v>
      </c>
      <c r="L404" s="21">
        <f>+Calcs!BG1642+ROUNDUP(L350*0.2,0)</f>
        <v>0</v>
      </c>
      <c r="M404" s="123">
        <f>+Calcs!BH1642+ROUNDUP(M350*0.2,0)</f>
        <v>0</v>
      </c>
      <c r="N404" s="30" t="s">
        <v>70</v>
      </c>
      <c r="O404" s="135" t="e">
        <f>+O403/N382</f>
        <v>#DIV/0!</v>
      </c>
    </row>
    <row r="405" spans="3:15" ht="19.5" customHeight="1" x14ac:dyDescent="0.25">
      <c r="C405" s="99">
        <v>14</v>
      </c>
      <c r="D405" s="21">
        <f>+Calcs!AY1643+ROUNDUP(D351*0.2,0)</f>
        <v>0</v>
      </c>
      <c r="E405" s="123">
        <f>+Calcs!AZ1643+ROUNDUP(E351*0.2,0)</f>
        <v>0</v>
      </c>
      <c r="F405" s="21">
        <f>+Calcs!BA1643+ROUNDUP(F351*0.2,0)</f>
        <v>0</v>
      </c>
      <c r="G405" s="123">
        <f>+Calcs!BB1643+ROUNDUP(G351*0.2,0)</f>
        <v>0</v>
      </c>
      <c r="H405" s="21">
        <f>+Calcs!BC1643+ROUNDUP(H351*0.2,0)</f>
        <v>0</v>
      </c>
      <c r="I405" s="123">
        <f>+Calcs!BD1643+ROUNDUP(I351*0.2,0)</f>
        <v>0</v>
      </c>
      <c r="J405" s="21">
        <f>+Calcs!BE1643+ROUNDUP(J351*0.2,0)</f>
        <v>0</v>
      </c>
      <c r="K405" s="123">
        <f>+Calcs!BF1643+ROUNDUP(K351*0.2,0)</f>
        <v>0</v>
      </c>
      <c r="L405" s="21">
        <f>+Calcs!BG1643+ROUNDUP(L351*0.2,0)</f>
        <v>0</v>
      </c>
      <c r="M405" s="123">
        <f>+Calcs!BH1643+ROUNDUP(M351*0.2,0)</f>
        <v>0</v>
      </c>
      <c r="N405" s="39"/>
      <c r="O405" s="34"/>
    </row>
    <row r="406" spans="3:15" ht="19.5" customHeight="1" x14ac:dyDescent="0.25">
      <c r="C406" s="99">
        <v>15</v>
      </c>
      <c r="D406" s="21">
        <f>+Calcs!AY1644+ROUNDUP(D352*0.2,0)</f>
        <v>0</v>
      </c>
      <c r="E406" s="123">
        <f>+Calcs!AZ1644+ROUNDUP(E352*0.2,0)</f>
        <v>0</v>
      </c>
      <c r="F406" s="21">
        <f>+Calcs!BA1644+ROUNDUP(F352*0.2,0)</f>
        <v>0</v>
      </c>
      <c r="G406" s="123">
        <f>+Calcs!BB1644+ROUNDUP(G352*0.2,0)</f>
        <v>0</v>
      </c>
      <c r="H406" s="21">
        <f>+Calcs!BC1644+ROUNDUP(H352*0.2,0)</f>
        <v>0</v>
      </c>
      <c r="I406" s="123">
        <f>+Calcs!BD1644+ROUNDUP(I352*0.2,0)</f>
        <v>0</v>
      </c>
      <c r="J406" s="21">
        <f>+Calcs!BE1644+ROUNDUP(J352*0.2,0)</f>
        <v>0</v>
      </c>
      <c r="K406" s="123">
        <f>+Calcs!BF1644+ROUNDUP(K352*0.2,0)</f>
        <v>0</v>
      </c>
      <c r="L406" s="21">
        <f>+Calcs!BG1644+ROUNDUP(L352*0.2,0)</f>
        <v>0</v>
      </c>
      <c r="M406" s="123">
        <f>+Calcs!BH1644+ROUNDUP(M352*0.2,0)</f>
        <v>0</v>
      </c>
      <c r="N406" s="340" t="s">
        <v>71</v>
      </c>
      <c r="O406" s="341"/>
    </row>
    <row r="407" spans="3:15" ht="19.5" customHeight="1" x14ac:dyDescent="0.25">
      <c r="C407" s="99">
        <v>16</v>
      </c>
      <c r="D407" s="21">
        <f>+Calcs!AY1645+ROUNDUP(D353*0.2,0)</f>
        <v>0</v>
      </c>
      <c r="E407" s="123">
        <f>+Calcs!AZ1645+ROUNDUP(E353*0.2,0)</f>
        <v>0</v>
      </c>
      <c r="F407" s="21">
        <f>+Calcs!BA1645+ROUNDUP(F353*0.2,0)</f>
        <v>0</v>
      </c>
      <c r="G407" s="123">
        <f>+Calcs!BB1645+ROUNDUP(G353*0.2,0)</f>
        <v>0</v>
      </c>
      <c r="H407" s="21">
        <f>+Calcs!BC1645+ROUNDUP(H353*0.2,0)</f>
        <v>0</v>
      </c>
      <c r="I407" s="123">
        <f>+Calcs!BD1645+ROUNDUP(I353*0.2,0)</f>
        <v>0</v>
      </c>
      <c r="J407" s="21">
        <f>+Calcs!BE1645+ROUNDUP(J353*0.2,0)</f>
        <v>0</v>
      </c>
      <c r="K407" s="123">
        <f>+Calcs!BF1645+ROUNDUP(K353*0.2,0)</f>
        <v>0</v>
      </c>
      <c r="L407" s="21">
        <f>+Calcs!BG1645+ROUNDUP(L353*0.2,0)</f>
        <v>0</v>
      </c>
      <c r="M407" s="123">
        <f>+Calcs!BH1645+ROUNDUP(M353*0.2,0)</f>
        <v>0</v>
      </c>
      <c r="N407" s="340" t="s">
        <v>72</v>
      </c>
      <c r="O407" s="341"/>
    </row>
    <row r="408" spans="3:15" ht="19.5" customHeight="1" x14ac:dyDescent="0.25">
      <c r="C408" s="99">
        <v>17</v>
      </c>
      <c r="D408" s="21">
        <f>+Calcs!AY1646+ROUNDUP(D354*0.2,0)</f>
        <v>0</v>
      </c>
      <c r="E408" s="123">
        <f>+Calcs!AZ1646+ROUNDUP(E354*0.2,0)</f>
        <v>0</v>
      </c>
      <c r="F408" s="21">
        <f>+Calcs!BA1646+ROUNDUP(F354*0.2,0)</f>
        <v>0</v>
      </c>
      <c r="G408" s="123">
        <f>+Calcs!BB1646+ROUNDUP(G354*0.2,0)</f>
        <v>0</v>
      </c>
      <c r="H408" s="21">
        <f>+Calcs!BC1646+ROUNDUP(H354*0.2,0)</f>
        <v>0</v>
      </c>
      <c r="I408" s="123">
        <f>+Calcs!BD1646+ROUNDUP(I354*0.2,0)</f>
        <v>0</v>
      </c>
      <c r="J408" s="21">
        <f>+Calcs!BE1646+ROUNDUP(J354*0.2,0)</f>
        <v>0</v>
      </c>
      <c r="K408" s="123">
        <f>+Calcs!BF1646+ROUNDUP(K354*0.2,0)</f>
        <v>0</v>
      </c>
      <c r="L408" s="21">
        <f>+Calcs!BG1646+ROUNDUP(L354*0.2,0)</f>
        <v>0</v>
      </c>
      <c r="M408" s="123">
        <f>+Calcs!BH1646+ROUNDUP(M354*0.2,0)</f>
        <v>0</v>
      </c>
      <c r="N408" s="40"/>
      <c r="O408" s="35"/>
    </row>
    <row r="409" spans="3:15" ht="19.5" customHeight="1" x14ac:dyDescent="0.25">
      <c r="C409" s="99">
        <v>18</v>
      </c>
      <c r="D409" s="21">
        <f>+Calcs!AY1647+ROUNDUP(D355*0.2,0)</f>
        <v>0</v>
      </c>
      <c r="E409" s="123">
        <f>+Calcs!AZ1647+ROUNDUP(E355*0.2,0)</f>
        <v>0</v>
      </c>
      <c r="F409" s="21">
        <f>+Calcs!BA1647+ROUNDUP(F355*0.2,0)</f>
        <v>0</v>
      </c>
      <c r="G409" s="123">
        <f>+Calcs!BB1647+ROUNDUP(G355*0.2,0)</f>
        <v>0</v>
      </c>
      <c r="H409" s="21">
        <f>+Calcs!BC1647+ROUNDUP(H355*0.2,0)</f>
        <v>0</v>
      </c>
      <c r="I409" s="123">
        <f>+Calcs!BD1647+ROUNDUP(I355*0.2,0)</f>
        <v>0</v>
      </c>
      <c r="J409" s="21">
        <f>+Calcs!BE1647+ROUNDUP(J355*0.2,0)</f>
        <v>0</v>
      </c>
      <c r="K409" s="123">
        <f>+Calcs!BF1647+ROUNDUP(K355*0.2,0)</f>
        <v>0</v>
      </c>
      <c r="L409" s="21">
        <f>+Calcs!BG1647+ROUNDUP(L355*0.2,0)</f>
        <v>0</v>
      </c>
      <c r="M409" s="123">
        <f>+Calcs!BH1647+ROUNDUP(M355*0.2,0)</f>
        <v>0</v>
      </c>
      <c r="N409" s="40"/>
      <c r="O409" s="35"/>
    </row>
    <row r="410" spans="3:15" ht="19.5" customHeight="1" x14ac:dyDescent="0.25">
      <c r="C410" s="99">
        <v>19</v>
      </c>
      <c r="D410" s="21">
        <f>+Calcs!AY1648+ROUNDUP(D356*0.2,0)</f>
        <v>0</v>
      </c>
      <c r="E410" s="123">
        <f>+Calcs!AZ1648+ROUNDUP(E356*0.2,0)</f>
        <v>0</v>
      </c>
      <c r="F410" s="21">
        <f>+Calcs!BA1648+ROUNDUP(F356*0.2,0)</f>
        <v>0</v>
      </c>
      <c r="G410" s="123">
        <f>+Calcs!BB1648+ROUNDUP(G356*0.2,0)</f>
        <v>0</v>
      </c>
      <c r="H410" s="21">
        <f>+Calcs!BC1648+ROUNDUP(H356*0.2,0)</f>
        <v>0</v>
      </c>
      <c r="I410" s="123">
        <f>+Calcs!BD1648+ROUNDUP(I356*0.2,0)</f>
        <v>0</v>
      </c>
      <c r="J410" s="21">
        <f>+Calcs!BE1648+ROUNDUP(J356*0.2,0)</f>
        <v>0</v>
      </c>
      <c r="K410" s="123">
        <f>+Calcs!BF1648+ROUNDUP(K356*0.2,0)</f>
        <v>0</v>
      </c>
      <c r="L410" s="21">
        <f>+Calcs!BG1648+ROUNDUP(L356*0.2,0)</f>
        <v>0</v>
      </c>
      <c r="M410" s="123">
        <f>+Calcs!BH1648+ROUNDUP(M356*0.2,0)</f>
        <v>0</v>
      </c>
      <c r="N410" s="40"/>
      <c r="O410" s="35"/>
    </row>
    <row r="411" spans="3:15" ht="19.5" customHeight="1" thickBot="1" x14ac:dyDescent="0.3">
      <c r="C411" s="115">
        <v>20</v>
      </c>
      <c r="D411" s="116">
        <f>+Calcs!AY1649+ROUNDUP(D357*0.2,0)</f>
        <v>0</v>
      </c>
      <c r="E411" s="124">
        <f>+Calcs!AZ1649+ROUNDUP(E357*0.2,0)</f>
        <v>0</v>
      </c>
      <c r="F411" s="116">
        <f>+Calcs!BA1649+ROUNDUP(F357*0.2,0)</f>
        <v>0</v>
      </c>
      <c r="G411" s="124">
        <f>+Calcs!BB1649+ROUNDUP(G357*0.2,0)</f>
        <v>0</v>
      </c>
      <c r="H411" s="116">
        <f>+Calcs!BC1649+ROUNDUP(H357*0.2,0)</f>
        <v>0</v>
      </c>
      <c r="I411" s="124">
        <f>+Calcs!BD1649+ROUNDUP(I357*0.2,0)</f>
        <v>0</v>
      </c>
      <c r="J411" s="116">
        <f>+Calcs!BE1649+ROUNDUP(J357*0.2,0)</f>
        <v>0</v>
      </c>
      <c r="K411" s="124">
        <f>+Calcs!BF1649+ROUNDUP(K357*0.2,0)</f>
        <v>0</v>
      </c>
      <c r="L411" s="116">
        <f>+Calcs!BG1649+ROUNDUP(L357*0.2,0)</f>
        <v>0</v>
      </c>
      <c r="M411" s="124">
        <f>+Calcs!BH1649+ROUNDUP(M357*0.2,0)</f>
        <v>0</v>
      </c>
      <c r="N411" s="40"/>
      <c r="O411" s="35"/>
    </row>
    <row r="412" spans="3:15" ht="19.5" customHeight="1" thickBot="1" x14ac:dyDescent="0.3">
      <c r="C412" s="30" t="s">
        <v>54</v>
      </c>
      <c r="D412" s="46">
        <f>SUM(D392:D411)</f>
        <v>0</v>
      </c>
      <c r="E412" s="125">
        <f t="shared" ref="E412" si="253">SUM(E392:E411)</f>
        <v>0</v>
      </c>
      <c r="F412" s="46">
        <f t="shared" ref="F412" si="254">SUM(F392:F411)</f>
        <v>0</v>
      </c>
      <c r="G412" s="125">
        <f t="shared" ref="G412" si="255">SUM(G392:G411)</f>
        <v>0</v>
      </c>
      <c r="H412" s="46">
        <f t="shared" ref="H412" si="256">SUM(H392:H411)</f>
        <v>0</v>
      </c>
      <c r="I412" s="125">
        <f t="shared" ref="I412" si="257">SUM(I392:I411)</f>
        <v>0</v>
      </c>
      <c r="J412" s="46">
        <f t="shared" ref="J412" si="258">SUM(J392:J411)</f>
        <v>0</v>
      </c>
      <c r="K412" s="125">
        <f t="shared" ref="K412" si="259">SUM(K392:K411)</f>
        <v>0</v>
      </c>
      <c r="L412" s="46">
        <f t="shared" ref="L412" si="260">SUM(L392:L411)</f>
        <v>0</v>
      </c>
      <c r="M412" s="125">
        <f t="shared" ref="M412" si="261">SUM(M392:M411)</f>
        <v>0</v>
      </c>
      <c r="N412" s="41"/>
      <c r="O412" s="36"/>
    </row>
    <row r="413" spans="3:15" ht="19.5" customHeight="1" thickBot="1" x14ac:dyDescent="0.3">
      <c r="C413" s="132" t="s">
        <v>82</v>
      </c>
      <c r="D413" s="163">
        <f>COUNTIF(D392:D411,"&gt;0")</f>
        <v>0</v>
      </c>
      <c r="E413" s="164">
        <f t="shared" ref="E413:M413" si="262">COUNTIF(E392:E411,"&gt;0")</f>
        <v>0</v>
      </c>
      <c r="F413" s="164">
        <f t="shared" si="262"/>
        <v>0</v>
      </c>
      <c r="G413" s="164">
        <f t="shared" si="262"/>
        <v>0</v>
      </c>
      <c r="H413" s="164">
        <f t="shared" si="262"/>
        <v>0</v>
      </c>
      <c r="I413" s="164">
        <f t="shared" si="262"/>
        <v>0</v>
      </c>
      <c r="J413" s="164">
        <f t="shared" si="262"/>
        <v>0</v>
      </c>
      <c r="K413" s="164">
        <f t="shared" si="262"/>
        <v>0</v>
      </c>
      <c r="L413" s="164">
        <f t="shared" si="262"/>
        <v>0</v>
      </c>
      <c r="M413" s="165">
        <f t="shared" si="262"/>
        <v>0</v>
      </c>
    </row>
    <row r="414" spans="3:15" ht="25.5" customHeight="1" thickBot="1" x14ac:dyDescent="0.3">
      <c r="C414" s="136" t="s">
        <v>59</v>
      </c>
      <c r="D414" s="137">
        <f>+C381</f>
        <v>8</v>
      </c>
    </row>
    <row r="431" spans="3:31" s="139" customFormat="1" x14ac:dyDescent="0.25">
      <c r="C431" s="138"/>
      <c r="S431" s="219"/>
      <c r="T431" s="219"/>
      <c r="U431" s="219"/>
      <c r="V431" s="219"/>
      <c r="W431" s="219"/>
      <c r="X431" s="219"/>
      <c r="Y431" s="219"/>
      <c r="Z431" s="219"/>
      <c r="AA431" s="219"/>
      <c r="AB431" s="219"/>
      <c r="AC431" s="219"/>
      <c r="AD431" s="219"/>
      <c r="AE431" s="219"/>
    </row>
    <row r="432" spans="3:31" s="139" customFormat="1" x14ac:dyDescent="0.25">
      <c r="C432" s="138"/>
      <c r="S432" s="219"/>
      <c r="T432" s="219"/>
      <c r="U432" s="219"/>
      <c r="V432" s="219"/>
      <c r="W432" s="219"/>
      <c r="X432" s="219"/>
      <c r="Y432" s="219"/>
      <c r="Z432" s="219"/>
      <c r="AA432" s="219"/>
      <c r="AB432" s="219"/>
      <c r="AC432" s="219"/>
      <c r="AD432" s="219"/>
      <c r="AE432" s="219"/>
    </row>
    <row r="433" spans="3:31" s="140" customFormat="1" x14ac:dyDescent="0.25">
      <c r="C433" s="143"/>
      <c r="S433" s="219"/>
      <c r="T433" s="219"/>
      <c r="U433" s="219"/>
      <c r="V433" s="219"/>
      <c r="W433" s="219"/>
      <c r="X433" s="219"/>
      <c r="Y433" s="219"/>
      <c r="Z433" s="219"/>
      <c r="AA433" s="219"/>
      <c r="AB433" s="219"/>
      <c r="AC433" s="219"/>
      <c r="AD433" s="219"/>
      <c r="AE433" s="219"/>
    </row>
    <row r="434" spans="3:31" s="140" customFormat="1" x14ac:dyDescent="0.25">
      <c r="C434" s="143"/>
      <c r="S434" s="219"/>
      <c r="T434" s="219"/>
      <c r="U434" s="219"/>
      <c r="V434" s="219"/>
      <c r="W434" s="219"/>
      <c r="X434" s="219"/>
      <c r="Y434" s="219"/>
      <c r="Z434" s="219"/>
      <c r="AA434" s="219"/>
      <c r="AB434" s="219"/>
      <c r="AC434" s="219"/>
      <c r="AD434" s="219"/>
      <c r="AE434" s="219"/>
    </row>
    <row r="435" spans="3:31" s="159" customFormat="1" ht="28.5" x14ac:dyDescent="0.45">
      <c r="C435" s="166"/>
      <c r="E435" s="167" t="s">
        <v>83</v>
      </c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</row>
    <row r="436" spans="3:31" s="159" customFormat="1" x14ac:dyDescent="0.25">
      <c r="C436" s="166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</row>
    <row r="437" spans="3:31" s="159" customFormat="1" x14ac:dyDescent="0.25">
      <c r="C437" s="166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</row>
  </sheetData>
  <sheetProtection password="84AD" sheet="1" objects="1" scenarios="1"/>
  <mergeCells count="32">
    <mergeCell ref="A274:B274"/>
    <mergeCell ref="A328:B328"/>
    <mergeCell ref="A382:B382"/>
    <mergeCell ref="A4:B4"/>
    <mergeCell ref="A58:B58"/>
    <mergeCell ref="A112:B112"/>
    <mergeCell ref="A166:B166"/>
    <mergeCell ref="A220:B220"/>
    <mergeCell ref="N406:O406"/>
    <mergeCell ref="N407:O407"/>
    <mergeCell ref="N298:O298"/>
    <mergeCell ref="N299:O299"/>
    <mergeCell ref="N336:O337"/>
    <mergeCell ref="N352:O352"/>
    <mergeCell ref="N353:O353"/>
    <mergeCell ref="N390:O391"/>
    <mergeCell ref="N12:O13"/>
    <mergeCell ref="N28:O28"/>
    <mergeCell ref="N29:O29"/>
    <mergeCell ref="N66:O67"/>
    <mergeCell ref="N282:O283"/>
    <mergeCell ref="N82:O82"/>
    <mergeCell ref="N83:O83"/>
    <mergeCell ref="N120:O121"/>
    <mergeCell ref="N136:O136"/>
    <mergeCell ref="N137:O137"/>
    <mergeCell ref="N174:O175"/>
    <mergeCell ref="N190:O190"/>
    <mergeCell ref="N191:O191"/>
    <mergeCell ref="N228:O229"/>
    <mergeCell ref="N244:O244"/>
    <mergeCell ref="N245:O24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05"/>
  <sheetViews>
    <sheetView workbookViewId="0">
      <selection activeCell="D2" sqref="D2:E2"/>
    </sheetView>
  </sheetViews>
  <sheetFormatPr defaultRowHeight="15" x14ac:dyDescent="0.25"/>
  <cols>
    <col min="13" max="25" width="9.140625" style="257"/>
    <col min="27" max="27" width="9.140625" style="253"/>
  </cols>
  <sheetData>
    <row r="1" spans="1:65" ht="15.75" thickBot="1" x14ac:dyDescent="0.3"/>
    <row r="2" spans="1:65" ht="19.5" thickBot="1" x14ac:dyDescent="0.3">
      <c r="B2" s="136" t="s">
        <v>59</v>
      </c>
      <c r="C2" s="137">
        <v>1</v>
      </c>
      <c r="D2" s="350" t="s">
        <v>131</v>
      </c>
      <c r="E2" s="351"/>
      <c r="AQ2" t="s">
        <v>130</v>
      </c>
      <c r="AT2">
        <v>2</v>
      </c>
      <c r="AW2">
        <v>3</v>
      </c>
      <c r="AZ2">
        <v>4</v>
      </c>
      <c r="BC2">
        <v>5</v>
      </c>
      <c r="BF2">
        <v>6</v>
      </c>
      <c r="BI2">
        <v>7</v>
      </c>
      <c r="BL2">
        <v>8</v>
      </c>
    </row>
    <row r="3" spans="1:65" ht="21" x14ac:dyDescent="0.25">
      <c r="B3" s="305" t="s">
        <v>86</v>
      </c>
      <c r="C3" s="306"/>
      <c r="D3" s="306"/>
      <c r="E3" s="306"/>
      <c r="F3" s="306"/>
      <c r="G3" s="306"/>
      <c r="H3" s="306"/>
      <c r="I3" s="306"/>
      <c r="J3" s="306"/>
      <c r="K3" s="306"/>
      <c r="L3" s="307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AL3" s="39">
        <f>+Calcs!AS27</f>
        <v>1</v>
      </c>
      <c r="AM3" s="34">
        <f>+Calcs!AT27</f>
        <v>0</v>
      </c>
      <c r="AP3" s="39">
        <f>+Calcs!AN27</f>
        <v>1</v>
      </c>
      <c r="AQ3" s="58">
        <f>+Calcs!AO27</f>
        <v>1</v>
      </c>
      <c r="AR3" s="34" t="str">
        <f>+Calcs!AP27</f>
        <v/>
      </c>
      <c r="AS3">
        <f>+Calcs!AN256</f>
        <v>1</v>
      </c>
      <c r="AT3">
        <f>+Calcs!AO256</f>
        <v>1</v>
      </c>
      <c r="AU3" t="str">
        <f>+Calcs!AP256</f>
        <v/>
      </c>
      <c r="AV3" s="39">
        <f>+Calcs!AN485</f>
        <v>1</v>
      </c>
      <c r="AW3" s="58">
        <f>+Calcs!AO485</f>
        <v>1</v>
      </c>
      <c r="AX3" s="34" t="str">
        <f>+Calcs!AP485</f>
        <v/>
      </c>
      <c r="AY3">
        <f>+Calcs!AN714</f>
        <v>1</v>
      </c>
      <c r="AZ3">
        <f>+Calcs!AO714</f>
        <v>1</v>
      </c>
      <c r="BA3" t="str">
        <f>+Calcs!AP714</f>
        <v/>
      </c>
      <c r="BB3" s="39">
        <f>+Calcs!AN943</f>
        <v>1</v>
      </c>
      <c r="BC3" s="58">
        <f>+Calcs!AO943</f>
        <v>1</v>
      </c>
      <c r="BD3" s="34" t="str">
        <f>+Calcs!AP943</f>
        <v/>
      </c>
      <c r="BE3">
        <f>+Calcs!AN1172</f>
        <v>1</v>
      </c>
      <c r="BF3">
        <f>+Calcs!AO1172</f>
        <v>1</v>
      </c>
      <c r="BG3" t="str">
        <f>+Calcs!AP1172</f>
        <v/>
      </c>
      <c r="BH3" s="39">
        <f>+Calcs!AN1401</f>
        <v>1</v>
      </c>
      <c r="BI3" s="58">
        <f>+Calcs!AO1401</f>
        <v>1</v>
      </c>
      <c r="BJ3" s="34" t="str">
        <f>+Calcs!AP1401</f>
        <v/>
      </c>
      <c r="BK3">
        <f>+Calcs!AN1630</f>
        <v>1</v>
      </c>
      <c r="BL3">
        <f>+Calcs!AO1630</f>
        <v>1</v>
      </c>
      <c r="BM3" t="str">
        <f>+Calcs!AP1630</f>
        <v/>
      </c>
    </row>
    <row r="4" spans="1:65" ht="21.75" thickBot="1" x14ac:dyDescent="0.3"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10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AL4" s="40">
        <f>+Calcs!AS28</f>
        <v>2</v>
      </c>
      <c r="AM4" s="35">
        <f>+Calcs!AT28</f>
        <v>0</v>
      </c>
      <c r="AP4" s="40">
        <f>+Calcs!AN28</f>
        <v>1</v>
      </c>
      <c r="AQ4" s="33">
        <f>+Calcs!AO28</f>
        <v>2</v>
      </c>
      <c r="AR4" s="35" t="str">
        <f>+Calcs!AP28</f>
        <v/>
      </c>
      <c r="AS4">
        <f>+Calcs!AN257</f>
        <v>1</v>
      </c>
      <c r="AT4">
        <f>+Calcs!AO257</f>
        <v>2</v>
      </c>
      <c r="AU4" t="str">
        <f>+Calcs!AP257</f>
        <v/>
      </c>
      <c r="AV4" s="40">
        <f>+Calcs!AN486</f>
        <v>1</v>
      </c>
      <c r="AW4" s="33">
        <f>+Calcs!AO486</f>
        <v>2</v>
      </c>
      <c r="AX4" s="35" t="str">
        <f>+Calcs!AP486</f>
        <v/>
      </c>
      <c r="AY4">
        <f>+Calcs!AN715</f>
        <v>1</v>
      </c>
      <c r="AZ4">
        <f>+Calcs!AO715</f>
        <v>2</v>
      </c>
      <c r="BA4" t="str">
        <f>+Calcs!AP715</f>
        <v/>
      </c>
      <c r="BB4" s="40">
        <f>+Calcs!AN944</f>
        <v>1</v>
      </c>
      <c r="BC4" s="33">
        <f>+Calcs!AO944</f>
        <v>2</v>
      </c>
      <c r="BD4" s="35" t="str">
        <f>+Calcs!AP944</f>
        <v/>
      </c>
      <c r="BE4">
        <f>+Calcs!AN1173</f>
        <v>1</v>
      </c>
      <c r="BF4">
        <f>+Calcs!AO1173</f>
        <v>2</v>
      </c>
      <c r="BG4" t="str">
        <f>+Calcs!AP1173</f>
        <v/>
      </c>
      <c r="BH4" s="40">
        <f>+Calcs!AN1402</f>
        <v>1</v>
      </c>
      <c r="BI4" s="33">
        <f>+Calcs!AO1402</f>
        <v>2</v>
      </c>
      <c r="BJ4" s="35" t="str">
        <f>+Calcs!AP1402</f>
        <v/>
      </c>
      <c r="BK4">
        <f>+Calcs!AN1631</f>
        <v>1</v>
      </c>
      <c r="BL4">
        <f>+Calcs!AO1631</f>
        <v>2</v>
      </c>
      <c r="BM4" t="str">
        <f>+Calcs!AP1631</f>
        <v/>
      </c>
    </row>
    <row r="5" spans="1:65" ht="34.5" customHeight="1" thickBot="1" x14ac:dyDescent="0.3">
      <c r="B5" s="31" t="s">
        <v>11</v>
      </c>
      <c r="C5" s="28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5">
        <v>10</v>
      </c>
      <c r="M5" s="37"/>
      <c r="N5" s="344" t="s">
        <v>143</v>
      </c>
      <c r="O5" s="345"/>
      <c r="P5" s="345"/>
      <c r="Q5" s="345"/>
      <c r="R5" s="345"/>
      <c r="S5" s="346"/>
      <c r="T5" s="37"/>
      <c r="U5" s="37"/>
      <c r="V5" s="37"/>
      <c r="W5" s="37"/>
      <c r="X5" s="37"/>
      <c r="Y5" s="37"/>
      <c r="AL5" s="40">
        <f>+Calcs!AS29</f>
        <v>3</v>
      </c>
      <c r="AM5" s="35">
        <f>+Calcs!AT29</f>
        <v>0</v>
      </c>
      <c r="AP5" s="40">
        <f>+Calcs!AN29</f>
        <v>1</v>
      </c>
      <c r="AQ5" s="33">
        <f>+Calcs!AO29</f>
        <v>3</v>
      </c>
      <c r="AR5" s="35" t="str">
        <f>+Calcs!AP29</f>
        <v/>
      </c>
      <c r="AS5">
        <f>+Calcs!AN258</f>
        <v>1</v>
      </c>
      <c r="AT5">
        <f>+Calcs!AO258</f>
        <v>3</v>
      </c>
      <c r="AU5" t="str">
        <f>+Calcs!AP258</f>
        <v/>
      </c>
      <c r="AV5" s="40">
        <f>+Calcs!AN487</f>
        <v>1</v>
      </c>
      <c r="AW5" s="33">
        <f>+Calcs!AO487</f>
        <v>3</v>
      </c>
      <c r="AX5" s="35" t="str">
        <f>+Calcs!AP487</f>
        <v/>
      </c>
      <c r="AY5">
        <f>+Calcs!AN716</f>
        <v>1</v>
      </c>
      <c r="AZ5">
        <f>+Calcs!AO716</f>
        <v>3</v>
      </c>
      <c r="BA5" t="str">
        <f>+Calcs!AP716</f>
        <v/>
      </c>
      <c r="BB5" s="40">
        <f>+Calcs!AN945</f>
        <v>1</v>
      </c>
      <c r="BC5" s="33">
        <f>+Calcs!AO945</f>
        <v>3</v>
      </c>
      <c r="BD5" s="35" t="str">
        <f>+Calcs!AP945</f>
        <v/>
      </c>
      <c r="BE5">
        <f>+Calcs!AN1174</f>
        <v>1</v>
      </c>
      <c r="BF5">
        <f>+Calcs!AO1174</f>
        <v>3</v>
      </c>
      <c r="BG5" t="str">
        <f>+Calcs!AP1174</f>
        <v/>
      </c>
      <c r="BH5" s="40">
        <f>+Calcs!AN1403</f>
        <v>1</v>
      </c>
      <c r="BI5" s="33">
        <f>+Calcs!AO1403</f>
        <v>3</v>
      </c>
      <c r="BJ5" s="35" t="str">
        <f>+Calcs!AP1403</f>
        <v/>
      </c>
      <c r="BK5">
        <f>+Calcs!AN1632</f>
        <v>1</v>
      </c>
      <c r="BL5">
        <f>+Calcs!AO1632</f>
        <v>3</v>
      </c>
      <c r="BM5" t="str">
        <f>+Calcs!AP1632</f>
        <v/>
      </c>
    </row>
    <row r="6" spans="1:65" ht="34.5" customHeight="1" thickBot="1" x14ac:dyDescent="0.3">
      <c r="A6" s="114">
        <v>0</v>
      </c>
      <c r="B6" s="29" t="s">
        <v>0</v>
      </c>
      <c r="C6" s="7">
        <f t="shared" ref="C6:C14" si="0">LOOKUP(AA6,round1)</f>
        <v>0</v>
      </c>
      <c r="D6" s="8">
        <f t="shared" ref="D6:D14" si="1">LOOKUP(AB6,round1)</f>
        <v>0</v>
      </c>
      <c r="E6" s="8">
        <f t="shared" ref="E6:E14" si="2">LOOKUP(AC6,round1)</f>
        <v>0</v>
      </c>
      <c r="F6" s="8">
        <f t="shared" ref="F6:F14" si="3">LOOKUP(AD6,round1)</f>
        <v>0</v>
      </c>
      <c r="G6" s="8">
        <f t="shared" ref="G6:G14" si="4">LOOKUP(AE6,round1)</f>
        <v>0</v>
      </c>
      <c r="H6" s="8">
        <f t="shared" ref="H6:H14" si="5">LOOKUP(AF6,round1)</f>
        <v>0</v>
      </c>
      <c r="I6" s="22">
        <f t="shared" ref="I6:I14" si="6">LOOKUP(AG6,round1)</f>
        <v>0</v>
      </c>
      <c r="J6" s="7">
        <f t="shared" ref="J6:J14" si="7">LOOKUP(AH6,round1)</f>
        <v>0</v>
      </c>
      <c r="K6" s="8">
        <f t="shared" ref="K6:K14" si="8">LOOKUP(AI6,round1)</f>
        <v>0</v>
      </c>
      <c r="L6" s="76">
        <f t="shared" ref="L6:L14" si="9">LOOKUP(AJ6,round1)</f>
        <v>0</v>
      </c>
      <c r="M6" s="259"/>
      <c r="N6" s="347"/>
      <c r="O6" s="348"/>
      <c r="P6" s="348"/>
      <c r="Q6" s="348"/>
      <c r="R6" s="348"/>
      <c r="S6" s="349"/>
      <c r="T6" s="259"/>
      <c r="U6" s="259"/>
      <c r="V6" s="259"/>
      <c r="W6" s="259"/>
      <c r="X6" s="259"/>
      <c r="Y6" s="259"/>
      <c r="AA6" s="253">
        <v>1</v>
      </c>
      <c r="AB6" s="255">
        <f>+AA6+1</f>
        <v>2</v>
      </c>
      <c r="AC6" s="255">
        <f t="shared" ref="AC6:AH6" si="10">+AB6+1</f>
        <v>3</v>
      </c>
      <c r="AD6" s="255">
        <f t="shared" si="10"/>
        <v>4</v>
      </c>
      <c r="AE6" s="255">
        <f t="shared" si="10"/>
        <v>5</v>
      </c>
      <c r="AF6" s="255">
        <f t="shared" si="10"/>
        <v>6</v>
      </c>
      <c r="AG6" s="255">
        <f t="shared" si="10"/>
        <v>7</v>
      </c>
      <c r="AH6" s="255">
        <f t="shared" si="10"/>
        <v>8</v>
      </c>
      <c r="AI6" s="255">
        <v>9</v>
      </c>
      <c r="AJ6" s="255">
        <v>10</v>
      </c>
      <c r="AK6" s="255"/>
      <c r="AL6" s="40">
        <f>+Calcs!AS30</f>
        <v>4</v>
      </c>
      <c r="AM6" s="35">
        <f>+Calcs!AT30</f>
        <v>0</v>
      </c>
      <c r="AP6" s="40">
        <f>+Calcs!AN30</f>
        <v>1</v>
      </c>
      <c r="AQ6" s="33">
        <f>+Calcs!AO30</f>
        <v>4</v>
      </c>
      <c r="AR6" s="35" t="str">
        <f>+Calcs!AP30</f>
        <v/>
      </c>
      <c r="AS6">
        <f>+Calcs!AN259</f>
        <v>1</v>
      </c>
      <c r="AT6">
        <f>+Calcs!AO259</f>
        <v>4</v>
      </c>
      <c r="AU6" t="str">
        <f>+Calcs!AP259</f>
        <v/>
      </c>
      <c r="AV6" s="40">
        <f>+Calcs!AN488</f>
        <v>1</v>
      </c>
      <c r="AW6" s="33">
        <f>+Calcs!AO488</f>
        <v>4</v>
      </c>
      <c r="AX6" s="35" t="str">
        <f>+Calcs!AP488</f>
        <v/>
      </c>
      <c r="AY6">
        <f>+Calcs!AN717</f>
        <v>1</v>
      </c>
      <c r="AZ6">
        <f>+Calcs!AO717</f>
        <v>4</v>
      </c>
      <c r="BA6" t="str">
        <f>+Calcs!AP717</f>
        <v/>
      </c>
      <c r="BB6" s="40">
        <f>+Calcs!AN946</f>
        <v>1</v>
      </c>
      <c r="BC6" s="33">
        <f>+Calcs!AO946</f>
        <v>4</v>
      </c>
      <c r="BD6" s="35" t="str">
        <f>+Calcs!AP946</f>
        <v/>
      </c>
      <c r="BE6">
        <f>+Calcs!AN1175</f>
        <v>1</v>
      </c>
      <c r="BF6">
        <f>+Calcs!AO1175</f>
        <v>4</v>
      </c>
      <c r="BG6" t="str">
        <f>+Calcs!AP1175</f>
        <v/>
      </c>
      <c r="BH6" s="40">
        <f>+Calcs!AN1404</f>
        <v>1</v>
      </c>
      <c r="BI6" s="33">
        <f>+Calcs!AO1404</f>
        <v>4</v>
      </c>
      <c r="BJ6" s="35" t="str">
        <f>+Calcs!AP1404</f>
        <v/>
      </c>
      <c r="BK6">
        <f>+Calcs!AN1633</f>
        <v>1</v>
      </c>
      <c r="BL6">
        <f>+Calcs!AO1633</f>
        <v>4</v>
      </c>
      <c r="BM6" t="str">
        <f>+Calcs!AP1633</f>
        <v/>
      </c>
    </row>
    <row r="7" spans="1:65" ht="34.5" customHeight="1" thickBot="1" x14ac:dyDescent="0.3">
      <c r="A7" s="114">
        <v>1</v>
      </c>
      <c r="B7" s="23" t="s">
        <v>1</v>
      </c>
      <c r="C7" s="7">
        <f t="shared" si="0"/>
        <v>0</v>
      </c>
      <c r="D7" s="5">
        <f t="shared" si="1"/>
        <v>0</v>
      </c>
      <c r="E7" s="5">
        <f t="shared" si="2"/>
        <v>0</v>
      </c>
      <c r="F7" s="5">
        <f t="shared" si="3"/>
        <v>0</v>
      </c>
      <c r="G7" s="2">
        <f t="shared" si="4"/>
        <v>0</v>
      </c>
      <c r="H7" s="2">
        <f t="shared" si="5"/>
        <v>0</v>
      </c>
      <c r="I7" s="3">
        <f t="shared" si="6"/>
        <v>0</v>
      </c>
      <c r="J7" s="10">
        <f t="shared" si="7"/>
        <v>0</v>
      </c>
      <c r="K7" s="2">
        <f t="shared" si="8"/>
        <v>0</v>
      </c>
      <c r="L7" s="11">
        <f t="shared" si="9"/>
        <v>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AA7" s="254">
        <f>+AA6+10</f>
        <v>11</v>
      </c>
      <c r="AB7" s="256">
        <f t="shared" ref="AB7:AJ7" si="11">+AB6+10</f>
        <v>12</v>
      </c>
      <c r="AC7" s="256">
        <f t="shared" si="11"/>
        <v>13</v>
      </c>
      <c r="AD7" s="256">
        <f t="shared" si="11"/>
        <v>14</v>
      </c>
      <c r="AE7" s="256">
        <f t="shared" si="11"/>
        <v>15</v>
      </c>
      <c r="AF7" s="256">
        <f t="shared" si="11"/>
        <v>16</v>
      </c>
      <c r="AG7" s="256">
        <f t="shared" si="11"/>
        <v>17</v>
      </c>
      <c r="AH7" s="256">
        <f t="shared" si="11"/>
        <v>18</v>
      </c>
      <c r="AI7" s="256">
        <f t="shared" si="11"/>
        <v>19</v>
      </c>
      <c r="AJ7" s="256">
        <f t="shared" si="11"/>
        <v>20</v>
      </c>
      <c r="AK7" s="255"/>
      <c r="AL7" s="40">
        <f>+Calcs!AS31</f>
        <v>5</v>
      </c>
      <c r="AM7" s="35">
        <f>+Calcs!AT31</f>
        <v>0</v>
      </c>
      <c r="AP7" s="40">
        <f>+Calcs!AN31</f>
        <v>1</v>
      </c>
      <c r="AQ7" s="33">
        <f>+Calcs!AO31</f>
        <v>5</v>
      </c>
      <c r="AR7" s="35" t="str">
        <f>+Calcs!AP31</f>
        <v/>
      </c>
      <c r="AS7">
        <f>+Calcs!AN260</f>
        <v>1</v>
      </c>
      <c r="AT7">
        <f>+Calcs!AO260</f>
        <v>5</v>
      </c>
      <c r="AU7" t="str">
        <f>+Calcs!AP260</f>
        <v/>
      </c>
      <c r="AV7" s="40">
        <f>+Calcs!AN489</f>
        <v>1</v>
      </c>
      <c r="AW7" s="33">
        <f>+Calcs!AO489</f>
        <v>5</v>
      </c>
      <c r="AX7" s="35" t="str">
        <f>+Calcs!AP489</f>
        <v/>
      </c>
      <c r="AY7">
        <f>+Calcs!AN718</f>
        <v>1</v>
      </c>
      <c r="AZ7">
        <f>+Calcs!AO718</f>
        <v>5</v>
      </c>
      <c r="BA7" t="str">
        <f>+Calcs!AP718</f>
        <v/>
      </c>
      <c r="BB7" s="40">
        <f>+Calcs!AN947</f>
        <v>1</v>
      </c>
      <c r="BC7" s="33">
        <f>+Calcs!AO947</f>
        <v>5</v>
      </c>
      <c r="BD7" s="35" t="str">
        <f>+Calcs!AP947</f>
        <v/>
      </c>
      <c r="BE7">
        <f>+Calcs!AN1176</f>
        <v>1</v>
      </c>
      <c r="BF7">
        <f>+Calcs!AO1176</f>
        <v>5</v>
      </c>
      <c r="BG7" t="str">
        <f>+Calcs!AP1176</f>
        <v/>
      </c>
      <c r="BH7" s="40">
        <f>+Calcs!AN1405</f>
        <v>1</v>
      </c>
      <c r="BI7" s="33">
        <f>+Calcs!AO1405</f>
        <v>5</v>
      </c>
      <c r="BJ7" s="35" t="str">
        <f>+Calcs!AP1405</f>
        <v/>
      </c>
      <c r="BK7">
        <f>+Calcs!AN1634</f>
        <v>1</v>
      </c>
      <c r="BL7">
        <f>+Calcs!AO1634</f>
        <v>5</v>
      </c>
      <c r="BM7" t="str">
        <f>+Calcs!AP1634</f>
        <v/>
      </c>
    </row>
    <row r="8" spans="1:65" ht="34.5" customHeight="1" thickBot="1" x14ac:dyDescent="0.3">
      <c r="A8" s="114">
        <v>2</v>
      </c>
      <c r="B8" s="23" t="s">
        <v>2</v>
      </c>
      <c r="C8" s="23">
        <f t="shared" si="0"/>
        <v>0</v>
      </c>
      <c r="D8" s="7">
        <f t="shared" si="1"/>
        <v>0</v>
      </c>
      <c r="E8" s="8">
        <f t="shared" si="2"/>
        <v>0</v>
      </c>
      <c r="F8" s="9">
        <f t="shared" si="3"/>
        <v>0</v>
      </c>
      <c r="G8" s="4">
        <f t="shared" si="4"/>
        <v>0</v>
      </c>
      <c r="H8" s="2">
        <f t="shared" si="5"/>
        <v>0</v>
      </c>
      <c r="I8" s="3">
        <f t="shared" si="6"/>
        <v>0</v>
      </c>
      <c r="J8" s="12">
        <f t="shared" si="7"/>
        <v>0</v>
      </c>
      <c r="K8" s="13">
        <f t="shared" si="8"/>
        <v>0</v>
      </c>
      <c r="L8" s="14">
        <f t="shared" si="9"/>
        <v>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AA8" s="254">
        <f t="shared" ref="AA8:AA15" si="12">+AA7+10</f>
        <v>21</v>
      </c>
      <c r="AB8" s="256">
        <f t="shared" ref="AB8:AB15" si="13">+AB7+10</f>
        <v>22</v>
      </c>
      <c r="AC8" s="256">
        <f t="shared" ref="AC8:AC15" si="14">+AC7+10</f>
        <v>23</v>
      </c>
      <c r="AD8" s="256">
        <f t="shared" ref="AD8:AD15" si="15">+AD7+10</f>
        <v>24</v>
      </c>
      <c r="AE8" s="256">
        <f t="shared" ref="AE8:AE15" si="16">+AE7+10</f>
        <v>25</v>
      </c>
      <c r="AF8" s="256">
        <f t="shared" ref="AF8:AF15" si="17">+AF7+10</f>
        <v>26</v>
      </c>
      <c r="AG8" s="256">
        <f t="shared" ref="AG8:AG15" si="18">+AG7+10</f>
        <v>27</v>
      </c>
      <c r="AH8" s="256">
        <f t="shared" ref="AH8:AH15" si="19">+AH7+10</f>
        <v>28</v>
      </c>
      <c r="AI8" s="256">
        <f t="shared" ref="AI8:AI15" si="20">+AI7+10</f>
        <v>29</v>
      </c>
      <c r="AJ8" s="256">
        <f t="shared" ref="AJ8:AJ15" si="21">+AJ7+10</f>
        <v>30</v>
      </c>
      <c r="AK8" s="255"/>
      <c r="AL8" s="40">
        <f>+Calcs!AS32</f>
        <v>6</v>
      </c>
      <c r="AM8" s="35">
        <f>+Calcs!AT32</f>
        <v>0</v>
      </c>
      <c r="AP8" s="40">
        <f>+Calcs!AN32</f>
        <v>1</v>
      </c>
      <c r="AQ8" s="33">
        <f>+Calcs!AO32</f>
        <v>6</v>
      </c>
      <c r="AR8" s="35" t="str">
        <f>+Calcs!AP32</f>
        <v/>
      </c>
      <c r="AS8">
        <f>+Calcs!AN261</f>
        <v>1</v>
      </c>
      <c r="AT8">
        <f>+Calcs!AO261</f>
        <v>6</v>
      </c>
      <c r="AU8" t="str">
        <f>+Calcs!AP261</f>
        <v/>
      </c>
      <c r="AV8" s="40">
        <f>+Calcs!AN490</f>
        <v>1</v>
      </c>
      <c r="AW8" s="33">
        <f>+Calcs!AO490</f>
        <v>6</v>
      </c>
      <c r="AX8" s="35" t="str">
        <f>+Calcs!AP490</f>
        <v/>
      </c>
      <c r="AY8">
        <f>+Calcs!AN719</f>
        <v>1</v>
      </c>
      <c r="AZ8">
        <f>+Calcs!AO719</f>
        <v>6</v>
      </c>
      <c r="BA8" t="str">
        <f>+Calcs!AP719</f>
        <v/>
      </c>
      <c r="BB8" s="40">
        <f>+Calcs!AN948</f>
        <v>1</v>
      </c>
      <c r="BC8" s="33">
        <f>+Calcs!AO948</f>
        <v>6</v>
      </c>
      <c r="BD8" s="35" t="str">
        <f>+Calcs!AP948</f>
        <v/>
      </c>
      <c r="BE8">
        <f>+Calcs!AN1177</f>
        <v>1</v>
      </c>
      <c r="BF8">
        <f>+Calcs!AO1177</f>
        <v>6</v>
      </c>
      <c r="BG8" t="str">
        <f>+Calcs!AP1177</f>
        <v/>
      </c>
      <c r="BH8" s="40">
        <f>+Calcs!AN1406</f>
        <v>1</v>
      </c>
      <c r="BI8" s="33">
        <f>+Calcs!AO1406</f>
        <v>6</v>
      </c>
      <c r="BJ8" s="35" t="str">
        <f>+Calcs!AP1406</f>
        <v/>
      </c>
      <c r="BK8">
        <f>+Calcs!AN1635</f>
        <v>1</v>
      </c>
      <c r="BL8">
        <f>+Calcs!AO1635</f>
        <v>6</v>
      </c>
      <c r="BM8" t="str">
        <f>+Calcs!AP1635</f>
        <v/>
      </c>
    </row>
    <row r="9" spans="1:65" ht="34.5" customHeight="1" x14ac:dyDescent="0.25">
      <c r="A9" s="114">
        <v>3</v>
      </c>
      <c r="B9" s="23" t="s">
        <v>3</v>
      </c>
      <c r="C9" s="23">
        <f t="shared" si="0"/>
        <v>0</v>
      </c>
      <c r="D9" s="10">
        <f t="shared" si="1"/>
        <v>0</v>
      </c>
      <c r="E9" s="27">
        <f t="shared" si="2"/>
        <v>0</v>
      </c>
      <c r="F9" s="11">
        <f t="shared" si="3"/>
        <v>0</v>
      </c>
      <c r="G9" s="4">
        <f t="shared" si="4"/>
        <v>0</v>
      </c>
      <c r="H9" s="2">
        <f t="shared" si="5"/>
        <v>0</v>
      </c>
      <c r="I9" s="2">
        <f t="shared" si="6"/>
        <v>0</v>
      </c>
      <c r="J9" s="6">
        <f t="shared" si="7"/>
        <v>0</v>
      </c>
      <c r="K9" s="6">
        <f t="shared" si="8"/>
        <v>0</v>
      </c>
      <c r="L9" s="16">
        <f t="shared" si="9"/>
        <v>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AA9" s="254">
        <f t="shared" si="12"/>
        <v>31</v>
      </c>
      <c r="AB9" s="256">
        <f t="shared" si="13"/>
        <v>32</v>
      </c>
      <c r="AC9" s="256">
        <f t="shared" si="14"/>
        <v>33</v>
      </c>
      <c r="AD9" s="256">
        <f t="shared" si="15"/>
        <v>34</v>
      </c>
      <c r="AE9" s="256">
        <f t="shared" si="16"/>
        <v>35</v>
      </c>
      <c r="AF9" s="256">
        <f t="shared" si="17"/>
        <v>36</v>
      </c>
      <c r="AG9" s="256">
        <f t="shared" si="18"/>
        <v>37</v>
      </c>
      <c r="AH9" s="256">
        <f t="shared" si="19"/>
        <v>38</v>
      </c>
      <c r="AI9" s="256">
        <f t="shared" si="20"/>
        <v>39</v>
      </c>
      <c r="AJ9" s="256">
        <f t="shared" si="21"/>
        <v>40</v>
      </c>
      <c r="AK9" s="255"/>
      <c r="AL9" s="40">
        <f>+Calcs!AS33</f>
        <v>7</v>
      </c>
      <c r="AM9" s="35">
        <f>+Calcs!AT33</f>
        <v>0</v>
      </c>
      <c r="AP9" s="40">
        <f>+Calcs!AN33</f>
        <v>1</v>
      </c>
      <c r="AQ9" s="33">
        <f>+Calcs!AO33</f>
        <v>7</v>
      </c>
      <c r="AR9" s="35" t="str">
        <f>+Calcs!AP33</f>
        <v/>
      </c>
      <c r="AS9">
        <f>+Calcs!AN262</f>
        <v>1</v>
      </c>
      <c r="AT9">
        <f>+Calcs!AO262</f>
        <v>7</v>
      </c>
      <c r="AU9" t="str">
        <f>+Calcs!AP262</f>
        <v/>
      </c>
      <c r="AV9" s="40">
        <f>+Calcs!AN491</f>
        <v>1</v>
      </c>
      <c r="AW9" s="33">
        <f>+Calcs!AO491</f>
        <v>7</v>
      </c>
      <c r="AX9" s="35" t="str">
        <f>+Calcs!AP491</f>
        <v/>
      </c>
      <c r="AY9">
        <f>+Calcs!AN720</f>
        <v>1</v>
      </c>
      <c r="AZ9">
        <f>+Calcs!AO720</f>
        <v>7</v>
      </c>
      <c r="BA9" t="str">
        <f>+Calcs!AP720</f>
        <v/>
      </c>
      <c r="BB9" s="40">
        <f>+Calcs!AN949</f>
        <v>1</v>
      </c>
      <c r="BC9" s="33">
        <f>+Calcs!AO949</f>
        <v>7</v>
      </c>
      <c r="BD9" s="35" t="str">
        <f>+Calcs!AP949</f>
        <v/>
      </c>
      <c r="BE9">
        <f>+Calcs!AN1178</f>
        <v>1</v>
      </c>
      <c r="BF9">
        <f>+Calcs!AO1178</f>
        <v>7</v>
      </c>
      <c r="BG9" t="str">
        <f>+Calcs!AP1178</f>
        <v/>
      </c>
      <c r="BH9" s="40">
        <f>+Calcs!AN1407</f>
        <v>1</v>
      </c>
      <c r="BI9" s="33">
        <f>+Calcs!AO1407</f>
        <v>7</v>
      </c>
      <c r="BJ9" s="35" t="str">
        <f>+Calcs!AP1407</f>
        <v/>
      </c>
      <c r="BK9">
        <f>+Calcs!AN1636</f>
        <v>1</v>
      </c>
      <c r="BL9">
        <f>+Calcs!AO1636</f>
        <v>7</v>
      </c>
      <c r="BM9" t="str">
        <f>+Calcs!AP1636</f>
        <v/>
      </c>
    </row>
    <row r="10" spans="1:65" ht="34.5" customHeight="1" thickBot="1" x14ac:dyDescent="0.3">
      <c r="A10" s="114">
        <v>4</v>
      </c>
      <c r="B10" s="23" t="s">
        <v>4</v>
      </c>
      <c r="C10" s="23">
        <f t="shared" si="0"/>
        <v>0</v>
      </c>
      <c r="D10" s="12">
        <f t="shared" si="1"/>
        <v>0</v>
      </c>
      <c r="E10" s="13">
        <f t="shared" si="2"/>
        <v>0</v>
      </c>
      <c r="F10" s="14">
        <f t="shared" si="3"/>
        <v>0</v>
      </c>
      <c r="G10" s="4">
        <f t="shared" si="4"/>
        <v>0</v>
      </c>
      <c r="H10" s="2">
        <f t="shared" si="5"/>
        <v>0</v>
      </c>
      <c r="I10" s="2">
        <f t="shared" si="6"/>
        <v>0</v>
      </c>
      <c r="J10" s="2">
        <f t="shared" si="7"/>
        <v>0</v>
      </c>
      <c r="K10" s="2">
        <f t="shared" si="8"/>
        <v>0</v>
      </c>
      <c r="L10" s="11">
        <f t="shared" si="9"/>
        <v>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AA10" s="254">
        <f t="shared" si="12"/>
        <v>41</v>
      </c>
      <c r="AB10" s="256">
        <f t="shared" si="13"/>
        <v>42</v>
      </c>
      <c r="AC10" s="256">
        <f t="shared" si="14"/>
        <v>43</v>
      </c>
      <c r="AD10" s="256">
        <f t="shared" si="15"/>
        <v>44</v>
      </c>
      <c r="AE10" s="256">
        <f t="shared" si="16"/>
        <v>45</v>
      </c>
      <c r="AF10" s="256">
        <f t="shared" si="17"/>
        <v>46</v>
      </c>
      <c r="AG10" s="256">
        <f t="shared" si="18"/>
        <v>47</v>
      </c>
      <c r="AH10" s="256">
        <f t="shared" si="19"/>
        <v>48</v>
      </c>
      <c r="AI10" s="256">
        <f t="shared" si="20"/>
        <v>49</v>
      </c>
      <c r="AJ10" s="256">
        <f t="shared" si="21"/>
        <v>50</v>
      </c>
      <c r="AK10" s="255"/>
      <c r="AL10" s="40">
        <f>+Calcs!AS34</f>
        <v>8</v>
      </c>
      <c r="AM10" s="35">
        <f>+Calcs!AT34</f>
        <v>0</v>
      </c>
      <c r="AP10" s="40">
        <f>+Calcs!AN34</f>
        <v>1</v>
      </c>
      <c r="AQ10" s="33">
        <f>+Calcs!AO34</f>
        <v>8</v>
      </c>
      <c r="AR10" s="35" t="str">
        <f>+Calcs!AP34</f>
        <v/>
      </c>
      <c r="AS10">
        <f>+Calcs!AN263</f>
        <v>1</v>
      </c>
      <c r="AT10">
        <f>+Calcs!AO263</f>
        <v>8</v>
      </c>
      <c r="AU10" t="str">
        <f>+Calcs!AP263</f>
        <v/>
      </c>
      <c r="AV10" s="40">
        <f>+Calcs!AN492</f>
        <v>1</v>
      </c>
      <c r="AW10" s="33">
        <f>+Calcs!AO492</f>
        <v>8</v>
      </c>
      <c r="AX10" s="35" t="str">
        <f>+Calcs!AP492</f>
        <v/>
      </c>
      <c r="AY10">
        <f>+Calcs!AN721</f>
        <v>1</v>
      </c>
      <c r="AZ10">
        <f>+Calcs!AO721</f>
        <v>8</v>
      </c>
      <c r="BA10" t="str">
        <f>+Calcs!AP721</f>
        <v/>
      </c>
      <c r="BB10" s="40">
        <f>+Calcs!AN950</f>
        <v>1</v>
      </c>
      <c r="BC10" s="33">
        <f>+Calcs!AO950</f>
        <v>8</v>
      </c>
      <c r="BD10" s="35" t="str">
        <f>+Calcs!AP950</f>
        <v/>
      </c>
      <c r="BE10">
        <f>+Calcs!AN1179</f>
        <v>1</v>
      </c>
      <c r="BF10">
        <f>+Calcs!AO1179</f>
        <v>8</v>
      </c>
      <c r="BG10" t="str">
        <f>+Calcs!AP1179</f>
        <v/>
      </c>
      <c r="BH10" s="40">
        <f>+Calcs!AN1408</f>
        <v>1</v>
      </c>
      <c r="BI10" s="33">
        <f>+Calcs!AO1408</f>
        <v>8</v>
      </c>
      <c r="BJ10" s="35" t="str">
        <f>+Calcs!AP1408</f>
        <v/>
      </c>
      <c r="BK10">
        <f>+Calcs!AN1637</f>
        <v>1</v>
      </c>
      <c r="BL10">
        <f>+Calcs!AO1637</f>
        <v>8</v>
      </c>
      <c r="BM10" t="str">
        <f>+Calcs!AP1637</f>
        <v/>
      </c>
    </row>
    <row r="11" spans="1:65" ht="34.5" customHeight="1" thickBot="1" x14ac:dyDescent="0.3">
      <c r="A11" s="114">
        <v>5</v>
      </c>
      <c r="B11" s="23" t="s">
        <v>5</v>
      </c>
      <c r="C11" s="10">
        <f t="shared" si="0"/>
        <v>0</v>
      </c>
      <c r="D11" s="154">
        <f t="shared" si="1"/>
        <v>0</v>
      </c>
      <c r="E11" s="154">
        <f t="shared" si="2"/>
        <v>0</v>
      </c>
      <c r="F11" s="154">
        <f t="shared" si="3"/>
        <v>0</v>
      </c>
      <c r="G11" s="145">
        <f t="shared" si="4"/>
        <v>0</v>
      </c>
      <c r="H11" s="2">
        <f t="shared" si="5"/>
        <v>0</v>
      </c>
      <c r="I11" s="2">
        <f t="shared" si="6"/>
        <v>0</v>
      </c>
      <c r="J11" s="2">
        <f t="shared" si="7"/>
        <v>0</v>
      </c>
      <c r="K11" s="2">
        <f t="shared" si="8"/>
        <v>0</v>
      </c>
      <c r="L11" s="11">
        <f t="shared" si="9"/>
        <v>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AA11" s="254">
        <f t="shared" si="12"/>
        <v>51</v>
      </c>
      <c r="AB11" s="256">
        <f t="shared" si="13"/>
        <v>52</v>
      </c>
      <c r="AC11" s="256">
        <f t="shared" si="14"/>
        <v>53</v>
      </c>
      <c r="AD11" s="256">
        <f t="shared" si="15"/>
        <v>54</v>
      </c>
      <c r="AE11" s="256">
        <f t="shared" si="16"/>
        <v>55</v>
      </c>
      <c r="AF11" s="256">
        <f t="shared" si="17"/>
        <v>56</v>
      </c>
      <c r="AG11" s="256">
        <f t="shared" si="18"/>
        <v>57</v>
      </c>
      <c r="AH11" s="256">
        <f t="shared" si="19"/>
        <v>58</v>
      </c>
      <c r="AI11" s="256">
        <f t="shared" si="20"/>
        <v>59</v>
      </c>
      <c r="AJ11" s="256">
        <f t="shared" si="21"/>
        <v>60</v>
      </c>
      <c r="AK11" s="255"/>
      <c r="AL11" s="40">
        <f>+Calcs!AS35</f>
        <v>9</v>
      </c>
      <c r="AM11" s="35">
        <f>+Calcs!AT35</f>
        <v>0</v>
      </c>
      <c r="AP11" s="40">
        <f>+Calcs!AN35</f>
        <v>1</v>
      </c>
      <c r="AQ11" s="33">
        <f>+Calcs!AO35</f>
        <v>9</v>
      </c>
      <c r="AR11" s="35" t="str">
        <f>+Calcs!AP35</f>
        <v/>
      </c>
      <c r="AS11">
        <f>+Calcs!AN264</f>
        <v>1</v>
      </c>
      <c r="AT11">
        <f>+Calcs!AO264</f>
        <v>9</v>
      </c>
      <c r="AU11" t="str">
        <f>+Calcs!AP264</f>
        <v/>
      </c>
      <c r="AV11" s="40">
        <f>+Calcs!AN493</f>
        <v>1</v>
      </c>
      <c r="AW11" s="33">
        <f>+Calcs!AO493</f>
        <v>9</v>
      </c>
      <c r="AX11" s="35" t="str">
        <f>+Calcs!AP493</f>
        <v/>
      </c>
      <c r="AY11">
        <f>+Calcs!AN722</f>
        <v>1</v>
      </c>
      <c r="AZ11">
        <f>+Calcs!AO722</f>
        <v>9</v>
      </c>
      <c r="BA11" t="str">
        <f>+Calcs!AP722</f>
        <v/>
      </c>
      <c r="BB11" s="40">
        <f>+Calcs!AN951</f>
        <v>1</v>
      </c>
      <c r="BC11" s="33">
        <f>+Calcs!AO951</f>
        <v>9</v>
      </c>
      <c r="BD11" s="35" t="str">
        <f>+Calcs!AP951</f>
        <v/>
      </c>
      <c r="BE11">
        <f>+Calcs!AN1180</f>
        <v>1</v>
      </c>
      <c r="BF11">
        <f>+Calcs!AO1180</f>
        <v>9</v>
      </c>
      <c r="BG11" t="str">
        <f>+Calcs!AP1180</f>
        <v/>
      </c>
      <c r="BH11" s="40">
        <f>+Calcs!AN1409</f>
        <v>1</v>
      </c>
      <c r="BI11" s="33">
        <f>+Calcs!AO1409</f>
        <v>9</v>
      </c>
      <c r="BJ11" s="35" t="str">
        <f>+Calcs!AP1409</f>
        <v/>
      </c>
      <c r="BK11">
        <f>+Calcs!AN1638</f>
        <v>1</v>
      </c>
      <c r="BL11">
        <f>+Calcs!AO1638</f>
        <v>9</v>
      </c>
      <c r="BM11" t="str">
        <f>+Calcs!AP1638</f>
        <v/>
      </c>
    </row>
    <row r="12" spans="1:65" ht="34.5" customHeight="1" thickBot="1" x14ac:dyDescent="0.3">
      <c r="A12" s="114">
        <v>6</v>
      </c>
      <c r="B12" s="23" t="s">
        <v>6</v>
      </c>
      <c r="C12" s="23">
        <f t="shared" si="0"/>
        <v>0</v>
      </c>
      <c r="D12" s="7">
        <f t="shared" si="1"/>
        <v>0</v>
      </c>
      <c r="E12" s="8">
        <f t="shared" si="2"/>
        <v>0</v>
      </c>
      <c r="F12" s="9">
        <f t="shared" si="3"/>
        <v>0</v>
      </c>
      <c r="G12" s="4">
        <f t="shared" si="4"/>
        <v>0</v>
      </c>
      <c r="H12" s="2">
        <f t="shared" si="5"/>
        <v>0</v>
      </c>
      <c r="I12" s="5">
        <f t="shared" si="6"/>
        <v>0</v>
      </c>
      <c r="J12" s="5">
        <f t="shared" si="7"/>
        <v>0</v>
      </c>
      <c r="K12" s="5">
        <f t="shared" si="8"/>
        <v>0</v>
      </c>
      <c r="L12" s="11">
        <f t="shared" si="9"/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AA12" s="254">
        <f t="shared" si="12"/>
        <v>61</v>
      </c>
      <c r="AB12" s="256">
        <f t="shared" si="13"/>
        <v>62</v>
      </c>
      <c r="AC12" s="256">
        <f t="shared" si="14"/>
        <v>63</v>
      </c>
      <c r="AD12" s="256">
        <f t="shared" si="15"/>
        <v>64</v>
      </c>
      <c r="AE12" s="256">
        <f t="shared" si="16"/>
        <v>65</v>
      </c>
      <c r="AF12" s="256">
        <f t="shared" si="17"/>
        <v>66</v>
      </c>
      <c r="AG12" s="256">
        <f t="shared" si="18"/>
        <v>67</v>
      </c>
      <c r="AH12" s="256">
        <f t="shared" si="19"/>
        <v>68</v>
      </c>
      <c r="AI12" s="256">
        <f t="shared" si="20"/>
        <v>69</v>
      </c>
      <c r="AJ12" s="256">
        <f t="shared" si="21"/>
        <v>70</v>
      </c>
      <c r="AK12" s="255"/>
      <c r="AL12" s="40">
        <f>+Calcs!AS36</f>
        <v>10</v>
      </c>
      <c r="AM12" s="35">
        <f>+Calcs!AT36</f>
        <v>0</v>
      </c>
      <c r="AP12" s="40">
        <f>+Calcs!AN36</f>
        <v>1</v>
      </c>
      <c r="AQ12" s="33">
        <f>+Calcs!AO36</f>
        <v>10</v>
      </c>
      <c r="AR12" s="35" t="str">
        <f>+Calcs!AP36</f>
        <v/>
      </c>
      <c r="AS12">
        <f>+Calcs!AN265</f>
        <v>1</v>
      </c>
      <c r="AT12">
        <f>+Calcs!AO265</f>
        <v>10</v>
      </c>
      <c r="AU12" t="str">
        <f>+Calcs!AP265</f>
        <v/>
      </c>
      <c r="AV12" s="40">
        <f>+Calcs!AN494</f>
        <v>1</v>
      </c>
      <c r="AW12" s="33">
        <f>+Calcs!AO494</f>
        <v>10</v>
      </c>
      <c r="AX12" s="35" t="str">
        <f>+Calcs!AP494</f>
        <v/>
      </c>
      <c r="AY12">
        <f>+Calcs!AN723</f>
        <v>1</v>
      </c>
      <c r="AZ12">
        <f>+Calcs!AO723</f>
        <v>10</v>
      </c>
      <c r="BA12" t="str">
        <f>+Calcs!AP723</f>
        <v/>
      </c>
      <c r="BB12" s="40">
        <f>+Calcs!AN952</f>
        <v>1</v>
      </c>
      <c r="BC12" s="33">
        <f>+Calcs!AO952</f>
        <v>10</v>
      </c>
      <c r="BD12" s="35" t="str">
        <f>+Calcs!AP952</f>
        <v/>
      </c>
      <c r="BE12">
        <f>+Calcs!AN1181</f>
        <v>1</v>
      </c>
      <c r="BF12">
        <f>+Calcs!AO1181</f>
        <v>10</v>
      </c>
      <c r="BG12" t="str">
        <f>+Calcs!AP1181</f>
        <v/>
      </c>
      <c r="BH12" s="40">
        <f>+Calcs!AN1410</f>
        <v>1</v>
      </c>
      <c r="BI12" s="33">
        <f>+Calcs!AO1410</f>
        <v>10</v>
      </c>
      <c r="BJ12" s="35" t="str">
        <f>+Calcs!AP1410</f>
        <v/>
      </c>
      <c r="BK12">
        <f>+Calcs!AN1639</f>
        <v>1</v>
      </c>
      <c r="BL12">
        <f>+Calcs!AO1639</f>
        <v>10</v>
      </c>
      <c r="BM12" t="str">
        <f>+Calcs!AP1639</f>
        <v/>
      </c>
    </row>
    <row r="13" spans="1:65" ht="34.5" customHeight="1" x14ac:dyDescent="0.25">
      <c r="A13" s="114">
        <v>7</v>
      </c>
      <c r="B13" s="23" t="s">
        <v>7</v>
      </c>
      <c r="C13" s="23">
        <f t="shared" si="0"/>
        <v>0</v>
      </c>
      <c r="D13" s="10">
        <f t="shared" si="1"/>
        <v>0</v>
      </c>
      <c r="E13" s="144">
        <f t="shared" si="2"/>
        <v>0</v>
      </c>
      <c r="F13" s="11">
        <f t="shared" si="3"/>
        <v>0</v>
      </c>
      <c r="G13" s="4">
        <f t="shared" si="4"/>
        <v>0</v>
      </c>
      <c r="H13" s="3">
        <f t="shared" si="5"/>
        <v>0</v>
      </c>
      <c r="I13" s="7">
        <f t="shared" si="6"/>
        <v>0</v>
      </c>
      <c r="J13" s="8">
        <f t="shared" si="7"/>
        <v>0</v>
      </c>
      <c r="K13" s="9">
        <f t="shared" si="8"/>
        <v>0</v>
      </c>
      <c r="L13" s="17">
        <f t="shared" si="9"/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AA13" s="254">
        <f t="shared" si="12"/>
        <v>71</v>
      </c>
      <c r="AB13" s="256">
        <f t="shared" si="13"/>
        <v>72</v>
      </c>
      <c r="AC13" s="256">
        <f t="shared" si="14"/>
        <v>73</v>
      </c>
      <c r="AD13" s="256">
        <f t="shared" si="15"/>
        <v>74</v>
      </c>
      <c r="AE13" s="256">
        <f t="shared" si="16"/>
        <v>75</v>
      </c>
      <c r="AF13" s="256">
        <f t="shared" si="17"/>
        <v>76</v>
      </c>
      <c r="AG13" s="256">
        <f t="shared" si="18"/>
        <v>77</v>
      </c>
      <c r="AH13" s="256">
        <f t="shared" si="19"/>
        <v>78</v>
      </c>
      <c r="AI13" s="256">
        <f t="shared" si="20"/>
        <v>79</v>
      </c>
      <c r="AJ13" s="256">
        <f t="shared" si="21"/>
        <v>80</v>
      </c>
      <c r="AK13" s="255"/>
      <c r="AL13" s="40">
        <f>+Calcs!AS37</f>
        <v>11</v>
      </c>
      <c r="AM13" s="35">
        <f>+Calcs!AT37</f>
        <v>0</v>
      </c>
      <c r="AP13" s="40">
        <f>+Calcs!AN37</f>
        <v>1</v>
      </c>
      <c r="AQ13" s="33">
        <f>+Calcs!AO37</f>
        <v>11</v>
      </c>
      <c r="AR13" s="35" t="str">
        <f>+Calcs!AP37</f>
        <v/>
      </c>
      <c r="AS13">
        <f>+Calcs!AN266</f>
        <v>1</v>
      </c>
      <c r="AT13">
        <f>+Calcs!AO266</f>
        <v>11</v>
      </c>
      <c r="AU13" t="str">
        <f>+Calcs!AP266</f>
        <v/>
      </c>
      <c r="AV13" s="40">
        <f>+Calcs!AN495</f>
        <v>1</v>
      </c>
      <c r="AW13" s="33">
        <f>+Calcs!AO495</f>
        <v>11</v>
      </c>
      <c r="AX13" s="35" t="str">
        <f>+Calcs!AP495</f>
        <v/>
      </c>
      <c r="AY13">
        <f>+Calcs!AN724</f>
        <v>1</v>
      </c>
      <c r="AZ13">
        <f>+Calcs!AO724</f>
        <v>11</v>
      </c>
      <c r="BA13" t="str">
        <f>+Calcs!AP724</f>
        <v/>
      </c>
      <c r="BB13" s="40">
        <f>+Calcs!AN953</f>
        <v>1</v>
      </c>
      <c r="BC13" s="33">
        <f>+Calcs!AO953</f>
        <v>11</v>
      </c>
      <c r="BD13" s="35" t="str">
        <f>+Calcs!AP953</f>
        <v/>
      </c>
      <c r="BE13">
        <f>+Calcs!AN1182</f>
        <v>1</v>
      </c>
      <c r="BF13">
        <f>+Calcs!AO1182</f>
        <v>11</v>
      </c>
      <c r="BG13" t="str">
        <f>+Calcs!AP1182</f>
        <v/>
      </c>
      <c r="BH13" s="40">
        <f>+Calcs!AN1411</f>
        <v>1</v>
      </c>
      <c r="BI13" s="33">
        <f>+Calcs!AO1411</f>
        <v>11</v>
      </c>
      <c r="BJ13" s="35" t="str">
        <f>+Calcs!AP1411</f>
        <v/>
      </c>
      <c r="BK13">
        <f>+Calcs!AN1640</f>
        <v>1</v>
      </c>
      <c r="BL13">
        <f>+Calcs!AO1640</f>
        <v>11</v>
      </c>
      <c r="BM13" t="str">
        <f>+Calcs!AP1640</f>
        <v/>
      </c>
    </row>
    <row r="14" spans="1:65" ht="34.5" customHeight="1" thickBot="1" x14ac:dyDescent="0.3">
      <c r="A14" s="114">
        <v>8</v>
      </c>
      <c r="B14" s="23" t="s">
        <v>8</v>
      </c>
      <c r="C14" s="157">
        <f t="shared" si="0"/>
        <v>0</v>
      </c>
      <c r="D14" s="12">
        <f t="shared" si="1"/>
        <v>0</v>
      </c>
      <c r="E14" s="13">
        <f t="shared" si="2"/>
        <v>0</v>
      </c>
      <c r="F14" s="14">
        <f t="shared" si="3"/>
        <v>0</v>
      </c>
      <c r="G14" s="4">
        <f t="shared" si="4"/>
        <v>0</v>
      </c>
      <c r="H14" s="3">
        <f t="shared" si="5"/>
        <v>0</v>
      </c>
      <c r="I14" s="10">
        <f t="shared" si="6"/>
        <v>0</v>
      </c>
      <c r="J14" s="27">
        <f t="shared" si="7"/>
        <v>0</v>
      </c>
      <c r="K14" s="11">
        <f t="shared" si="8"/>
        <v>0</v>
      </c>
      <c r="L14" s="17">
        <f t="shared" si="9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AA14" s="254">
        <f t="shared" si="12"/>
        <v>81</v>
      </c>
      <c r="AB14" s="256">
        <f t="shared" si="13"/>
        <v>82</v>
      </c>
      <c r="AC14" s="256">
        <f t="shared" si="14"/>
        <v>83</v>
      </c>
      <c r="AD14" s="256">
        <f t="shared" si="15"/>
        <v>84</v>
      </c>
      <c r="AE14" s="256">
        <f t="shared" si="16"/>
        <v>85</v>
      </c>
      <c r="AF14" s="256">
        <f t="shared" si="17"/>
        <v>86</v>
      </c>
      <c r="AG14" s="256">
        <f t="shared" si="18"/>
        <v>87</v>
      </c>
      <c r="AH14" s="256">
        <f t="shared" si="19"/>
        <v>88</v>
      </c>
      <c r="AI14" s="256">
        <f t="shared" si="20"/>
        <v>89</v>
      </c>
      <c r="AJ14" s="256">
        <f t="shared" si="21"/>
        <v>90</v>
      </c>
      <c r="AK14" s="255"/>
      <c r="AL14" s="40">
        <f>+Calcs!AS38</f>
        <v>12</v>
      </c>
      <c r="AM14" s="35">
        <f>+Calcs!AT38</f>
        <v>0</v>
      </c>
      <c r="AP14" s="40">
        <f>+Calcs!AN38</f>
        <v>1</v>
      </c>
      <c r="AQ14" s="33">
        <f>+Calcs!AO38</f>
        <v>12</v>
      </c>
      <c r="AR14" s="35" t="str">
        <f>+Calcs!AP38</f>
        <v/>
      </c>
      <c r="AS14">
        <f>+Calcs!AN267</f>
        <v>1</v>
      </c>
      <c r="AT14">
        <f>+Calcs!AO267</f>
        <v>12</v>
      </c>
      <c r="AU14" t="str">
        <f>+Calcs!AP267</f>
        <v/>
      </c>
      <c r="AV14" s="40">
        <f>+Calcs!AN496</f>
        <v>1</v>
      </c>
      <c r="AW14" s="33">
        <f>+Calcs!AO496</f>
        <v>12</v>
      </c>
      <c r="AX14" s="35" t="str">
        <f>+Calcs!AP496</f>
        <v/>
      </c>
      <c r="AY14">
        <f>+Calcs!AN725</f>
        <v>1</v>
      </c>
      <c r="AZ14">
        <f>+Calcs!AO725</f>
        <v>12</v>
      </c>
      <c r="BA14" t="str">
        <f>+Calcs!AP725</f>
        <v/>
      </c>
      <c r="BB14" s="40">
        <f>+Calcs!AN954</f>
        <v>1</v>
      </c>
      <c r="BC14" s="33">
        <f>+Calcs!AO954</f>
        <v>12</v>
      </c>
      <c r="BD14" s="35" t="str">
        <f>+Calcs!AP954</f>
        <v/>
      </c>
      <c r="BE14">
        <f>+Calcs!AN1183</f>
        <v>1</v>
      </c>
      <c r="BF14">
        <f>+Calcs!AO1183</f>
        <v>12</v>
      </c>
      <c r="BG14" t="str">
        <f>+Calcs!AP1183</f>
        <v/>
      </c>
      <c r="BH14" s="40">
        <f>+Calcs!AN1412</f>
        <v>1</v>
      </c>
      <c r="BI14" s="33">
        <f>+Calcs!AO1412</f>
        <v>12</v>
      </c>
      <c r="BJ14" s="35" t="str">
        <f>+Calcs!AP1412</f>
        <v/>
      </c>
      <c r="BK14">
        <f>+Calcs!AN1641</f>
        <v>1</v>
      </c>
      <c r="BL14">
        <f>+Calcs!AO1641</f>
        <v>12</v>
      </c>
      <c r="BM14" t="str">
        <f>+Calcs!AP1641</f>
        <v/>
      </c>
    </row>
    <row r="15" spans="1:65" ht="34.5" customHeight="1" thickBot="1" x14ac:dyDescent="0.3">
      <c r="A15" s="114">
        <v>9</v>
      </c>
      <c r="B15" s="26" t="s">
        <v>9</v>
      </c>
      <c r="C15" s="158" t="s">
        <v>10</v>
      </c>
      <c r="D15" s="156">
        <f t="shared" ref="D15:L15" si="22">LOOKUP(AB15,round1)</f>
        <v>0</v>
      </c>
      <c r="E15" s="155">
        <f t="shared" si="22"/>
        <v>0</v>
      </c>
      <c r="F15" s="155">
        <f t="shared" si="22"/>
        <v>0</v>
      </c>
      <c r="G15" s="13">
        <f t="shared" si="22"/>
        <v>0</v>
      </c>
      <c r="H15" s="19">
        <f t="shared" si="22"/>
        <v>0</v>
      </c>
      <c r="I15" s="12">
        <f t="shared" si="22"/>
        <v>0</v>
      </c>
      <c r="J15" s="13">
        <f t="shared" si="22"/>
        <v>0</v>
      </c>
      <c r="K15" s="14">
        <f t="shared" si="22"/>
        <v>0</v>
      </c>
      <c r="L15" s="20">
        <f t="shared" si="22"/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AA15" s="254">
        <f t="shared" si="12"/>
        <v>91</v>
      </c>
      <c r="AB15" s="256">
        <f t="shared" si="13"/>
        <v>92</v>
      </c>
      <c r="AC15" s="256">
        <f t="shared" si="14"/>
        <v>93</v>
      </c>
      <c r="AD15" s="256">
        <f t="shared" si="15"/>
        <v>94</v>
      </c>
      <c r="AE15" s="256">
        <f t="shared" si="16"/>
        <v>95</v>
      </c>
      <c r="AF15" s="256">
        <f t="shared" si="17"/>
        <v>96</v>
      </c>
      <c r="AG15" s="256">
        <f t="shared" si="18"/>
        <v>97</v>
      </c>
      <c r="AH15" s="256">
        <f t="shared" si="19"/>
        <v>98</v>
      </c>
      <c r="AI15" s="256">
        <f t="shared" si="20"/>
        <v>99</v>
      </c>
      <c r="AJ15" s="256">
        <f t="shared" si="21"/>
        <v>100</v>
      </c>
      <c r="AK15" s="255"/>
      <c r="AL15" s="40">
        <f>+Calcs!AS39</f>
        <v>13</v>
      </c>
      <c r="AM15" s="35">
        <f>+Calcs!AT39</f>
        <v>0</v>
      </c>
      <c r="AP15" s="40">
        <f>+Calcs!AN39</f>
        <v>1</v>
      </c>
      <c r="AQ15" s="33">
        <f>+Calcs!AO39</f>
        <v>13</v>
      </c>
      <c r="AR15" s="35" t="str">
        <f>+Calcs!AP39</f>
        <v/>
      </c>
      <c r="AS15">
        <f>+Calcs!AN268</f>
        <v>1</v>
      </c>
      <c r="AT15">
        <f>+Calcs!AO268</f>
        <v>13</v>
      </c>
      <c r="AU15" t="str">
        <f>+Calcs!AP268</f>
        <v/>
      </c>
      <c r="AV15" s="40">
        <f>+Calcs!AN497</f>
        <v>1</v>
      </c>
      <c r="AW15" s="33">
        <f>+Calcs!AO497</f>
        <v>13</v>
      </c>
      <c r="AX15" s="35" t="str">
        <f>+Calcs!AP497</f>
        <v/>
      </c>
      <c r="AY15">
        <f>+Calcs!AN726</f>
        <v>1</v>
      </c>
      <c r="AZ15">
        <f>+Calcs!AO726</f>
        <v>13</v>
      </c>
      <c r="BA15" t="str">
        <f>+Calcs!AP726</f>
        <v/>
      </c>
      <c r="BB15" s="40">
        <f>+Calcs!AN955</f>
        <v>1</v>
      </c>
      <c r="BC15" s="33">
        <f>+Calcs!AO955</f>
        <v>13</v>
      </c>
      <c r="BD15" s="35" t="str">
        <f>+Calcs!AP955</f>
        <v/>
      </c>
      <c r="BE15">
        <f>+Calcs!AN1184</f>
        <v>1</v>
      </c>
      <c r="BF15">
        <f>+Calcs!AO1184</f>
        <v>13</v>
      </c>
      <c r="BG15" t="str">
        <f>+Calcs!AP1184</f>
        <v/>
      </c>
      <c r="BH15" s="40">
        <f>+Calcs!AN1413</f>
        <v>1</v>
      </c>
      <c r="BI15" s="33">
        <f>+Calcs!AO1413</f>
        <v>13</v>
      </c>
      <c r="BJ15" s="35" t="str">
        <f>+Calcs!AP1413</f>
        <v/>
      </c>
      <c r="BK15">
        <f>+Calcs!AN1642</f>
        <v>1</v>
      </c>
      <c r="BL15">
        <f>+Calcs!AO1642</f>
        <v>13</v>
      </c>
      <c r="BM15" t="str">
        <f>+Calcs!AP1642</f>
        <v/>
      </c>
    </row>
    <row r="16" spans="1:65" x14ac:dyDescent="0.25">
      <c r="AL16" s="40">
        <f>+Calcs!AS40</f>
        <v>14</v>
      </c>
      <c r="AM16" s="35">
        <f>+Calcs!AT40</f>
        <v>0</v>
      </c>
      <c r="AP16" s="40">
        <f>+Calcs!AN40</f>
        <v>1</v>
      </c>
      <c r="AQ16" s="33">
        <f>+Calcs!AO40</f>
        <v>14</v>
      </c>
      <c r="AR16" s="35" t="str">
        <f>+Calcs!AP40</f>
        <v/>
      </c>
      <c r="AS16">
        <f>+Calcs!AN269</f>
        <v>1</v>
      </c>
      <c r="AT16">
        <f>+Calcs!AO269</f>
        <v>14</v>
      </c>
      <c r="AU16" t="str">
        <f>+Calcs!AP269</f>
        <v/>
      </c>
      <c r="AV16" s="40">
        <f>+Calcs!AN498</f>
        <v>1</v>
      </c>
      <c r="AW16" s="33">
        <f>+Calcs!AO498</f>
        <v>14</v>
      </c>
      <c r="AX16" s="35" t="str">
        <f>+Calcs!AP498</f>
        <v/>
      </c>
      <c r="AY16">
        <f>+Calcs!AN727</f>
        <v>1</v>
      </c>
      <c r="AZ16">
        <f>+Calcs!AO727</f>
        <v>14</v>
      </c>
      <c r="BA16" t="str">
        <f>+Calcs!AP727</f>
        <v/>
      </c>
      <c r="BB16" s="40">
        <f>+Calcs!AN956</f>
        <v>1</v>
      </c>
      <c r="BC16" s="33">
        <f>+Calcs!AO956</f>
        <v>14</v>
      </c>
      <c r="BD16" s="35" t="str">
        <f>+Calcs!AP956</f>
        <v/>
      </c>
      <c r="BE16">
        <f>+Calcs!AN1185</f>
        <v>1</v>
      </c>
      <c r="BF16">
        <f>+Calcs!AO1185</f>
        <v>14</v>
      </c>
      <c r="BG16" t="str">
        <f>+Calcs!AP1185</f>
        <v/>
      </c>
      <c r="BH16" s="40">
        <f>+Calcs!AN1414</f>
        <v>1</v>
      </c>
      <c r="BI16" s="33">
        <f>+Calcs!AO1414</f>
        <v>14</v>
      </c>
      <c r="BJ16" s="35" t="str">
        <f>+Calcs!AP1414</f>
        <v/>
      </c>
      <c r="BK16">
        <f>+Calcs!AN1643</f>
        <v>1</v>
      </c>
      <c r="BL16">
        <f>+Calcs!AO1643</f>
        <v>14</v>
      </c>
      <c r="BM16" t="str">
        <f>+Calcs!AP1643</f>
        <v/>
      </c>
    </row>
    <row r="17" spans="2:65" ht="15.75" thickBot="1" x14ac:dyDescent="0.3">
      <c r="AL17" s="40">
        <f>+Calcs!AS41</f>
        <v>15</v>
      </c>
      <c r="AM17" s="35">
        <f>+Calcs!AT41</f>
        <v>0</v>
      </c>
      <c r="AP17" s="40">
        <f>+Calcs!AN41</f>
        <v>1</v>
      </c>
      <c r="AQ17" s="33">
        <f>+Calcs!AO41</f>
        <v>15</v>
      </c>
      <c r="AR17" s="35" t="str">
        <f>+Calcs!AP41</f>
        <v/>
      </c>
      <c r="AS17">
        <f>+Calcs!AN270</f>
        <v>1</v>
      </c>
      <c r="AT17">
        <f>+Calcs!AO270</f>
        <v>15</v>
      </c>
      <c r="AU17" t="str">
        <f>+Calcs!AP270</f>
        <v/>
      </c>
      <c r="AV17" s="40">
        <f>+Calcs!AN499</f>
        <v>1</v>
      </c>
      <c r="AW17" s="33">
        <f>+Calcs!AO499</f>
        <v>15</v>
      </c>
      <c r="AX17" s="35" t="str">
        <f>+Calcs!AP499</f>
        <v/>
      </c>
      <c r="AY17">
        <f>+Calcs!AN728</f>
        <v>1</v>
      </c>
      <c r="AZ17">
        <f>+Calcs!AO728</f>
        <v>15</v>
      </c>
      <c r="BA17" t="str">
        <f>+Calcs!AP728</f>
        <v/>
      </c>
      <c r="BB17" s="40">
        <f>+Calcs!AN957</f>
        <v>1</v>
      </c>
      <c r="BC17" s="33">
        <f>+Calcs!AO957</f>
        <v>15</v>
      </c>
      <c r="BD17" s="35" t="str">
        <f>+Calcs!AP957</f>
        <v/>
      </c>
      <c r="BE17">
        <f>+Calcs!AN1186</f>
        <v>1</v>
      </c>
      <c r="BF17">
        <f>+Calcs!AO1186</f>
        <v>15</v>
      </c>
      <c r="BG17" t="str">
        <f>+Calcs!AP1186</f>
        <v/>
      </c>
      <c r="BH17" s="40">
        <f>+Calcs!AN1415</f>
        <v>1</v>
      </c>
      <c r="BI17" s="33">
        <f>+Calcs!AO1415</f>
        <v>15</v>
      </c>
      <c r="BJ17" s="35" t="str">
        <f>+Calcs!AP1415</f>
        <v/>
      </c>
      <c r="BK17">
        <f>+Calcs!AN1644</f>
        <v>1</v>
      </c>
      <c r="BL17">
        <f>+Calcs!AO1644</f>
        <v>15</v>
      </c>
      <c r="BM17" t="str">
        <f>+Calcs!AP1644</f>
        <v/>
      </c>
    </row>
    <row r="18" spans="2:65" ht="19.5" thickBot="1" x14ac:dyDescent="0.3">
      <c r="B18" s="136" t="s">
        <v>59</v>
      </c>
      <c r="C18" s="137">
        <v>2</v>
      </c>
      <c r="D18" s="350" t="s">
        <v>131</v>
      </c>
      <c r="E18" s="351"/>
      <c r="AL18" s="40">
        <f>+Calcs!AS42</f>
        <v>16</v>
      </c>
      <c r="AM18" s="35">
        <f>+Calcs!AT42</f>
        <v>0</v>
      </c>
      <c r="AP18" s="40">
        <f>+Calcs!AN42</f>
        <v>1</v>
      </c>
      <c r="AQ18" s="33">
        <f>+Calcs!AO42</f>
        <v>16</v>
      </c>
      <c r="AR18" s="35" t="str">
        <f>+Calcs!AP42</f>
        <v/>
      </c>
      <c r="AS18">
        <f>+Calcs!AN271</f>
        <v>1</v>
      </c>
      <c r="AT18">
        <f>+Calcs!AO271</f>
        <v>16</v>
      </c>
      <c r="AU18" t="str">
        <f>+Calcs!AP271</f>
        <v/>
      </c>
      <c r="AV18" s="40">
        <f>+Calcs!AN500</f>
        <v>1</v>
      </c>
      <c r="AW18" s="33">
        <f>+Calcs!AO500</f>
        <v>16</v>
      </c>
      <c r="AX18" s="35" t="str">
        <f>+Calcs!AP500</f>
        <v/>
      </c>
      <c r="AY18">
        <f>+Calcs!AN729</f>
        <v>1</v>
      </c>
      <c r="AZ18">
        <f>+Calcs!AO729</f>
        <v>16</v>
      </c>
      <c r="BA18" t="str">
        <f>+Calcs!AP729</f>
        <v/>
      </c>
      <c r="BB18" s="40">
        <f>+Calcs!AN958</f>
        <v>1</v>
      </c>
      <c r="BC18" s="33">
        <f>+Calcs!AO958</f>
        <v>16</v>
      </c>
      <c r="BD18" s="35" t="str">
        <f>+Calcs!AP958</f>
        <v/>
      </c>
      <c r="BE18">
        <f>+Calcs!AN1187</f>
        <v>1</v>
      </c>
      <c r="BF18">
        <f>+Calcs!AO1187</f>
        <v>16</v>
      </c>
      <c r="BG18" t="str">
        <f>+Calcs!AP1187</f>
        <v/>
      </c>
      <c r="BH18" s="40">
        <f>+Calcs!AN1416</f>
        <v>1</v>
      </c>
      <c r="BI18" s="33">
        <f>+Calcs!AO1416</f>
        <v>16</v>
      </c>
      <c r="BJ18" s="35" t="str">
        <f>+Calcs!AP1416</f>
        <v/>
      </c>
      <c r="BK18">
        <f>+Calcs!AN1645</f>
        <v>1</v>
      </c>
      <c r="BL18">
        <f>+Calcs!AO1645</f>
        <v>16</v>
      </c>
      <c r="BM18" t="str">
        <f>+Calcs!AP1645</f>
        <v/>
      </c>
    </row>
    <row r="19" spans="2:65" ht="21" x14ac:dyDescent="0.25">
      <c r="B19" s="305" t="s">
        <v>86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AL19" s="40">
        <f>+Calcs!AS43</f>
        <v>17</v>
      </c>
      <c r="AM19" s="35">
        <f>+Calcs!AT43</f>
        <v>0</v>
      </c>
      <c r="AP19" s="40">
        <f>+Calcs!AN43</f>
        <v>1</v>
      </c>
      <c r="AQ19" s="33">
        <f>+Calcs!AO43</f>
        <v>17</v>
      </c>
      <c r="AR19" s="35" t="str">
        <f>+Calcs!AP43</f>
        <v/>
      </c>
      <c r="AS19">
        <f>+Calcs!AN272</f>
        <v>1</v>
      </c>
      <c r="AT19">
        <f>+Calcs!AO272</f>
        <v>17</v>
      </c>
      <c r="AU19" t="str">
        <f>+Calcs!AP272</f>
        <v/>
      </c>
      <c r="AV19" s="40">
        <f>+Calcs!AN501</f>
        <v>1</v>
      </c>
      <c r="AW19" s="33">
        <f>+Calcs!AO501</f>
        <v>17</v>
      </c>
      <c r="AX19" s="35" t="str">
        <f>+Calcs!AP501</f>
        <v/>
      </c>
      <c r="AY19">
        <f>+Calcs!AN730</f>
        <v>1</v>
      </c>
      <c r="AZ19">
        <f>+Calcs!AO730</f>
        <v>17</v>
      </c>
      <c r="BA19" t="str">
        <f>+Calcs!AP730</f>
        <v/>
      </c>
      <c r="BB19" s="40">
        <f>+Calcs!AN959</f>
        <v>1</v>
      </c>
      <c r="BC19" s="33">
        <f>+Calcs!AO959</f>
        <v>17</v>
      </c>
      <c r="BD19" s="35" t="str">
        <f>+Calcs!AP959</f>
        <v/>
      </c>
      <c r="BE19">
        <f>+Calcs!AN1188</f>
        <v>1</v>
      </c>
      <c r="BF19">
        <f>+Calcs!AO1188</f>
        <v>17</v>
      </c>
      <c r="BG19" t="str">
        <f>+Calcs!AP1188</f>
        <v/>
      </c>
      <c r="BH19" s="40">
        <f>+Calcs!AN1417</f>
        <v>1</v>
      </c>
      <c r="BI19" s="33">
        <f>+Calcs!AO1417</f>
        <v>17</v>
      </c>
      <c r="BJ19" s="35" t="str">
        <f>+Calcs!AP1417</f>
        <v/>
      </c>
      <c r="BK19">
        <f>+Calcs!AN1646</f>
        <v>1</v>
      </c>
      <c r="BL19">
        <f>+Calcs!AO1646</f>
        <v>17</v>
      </c>
      <c r="BM19" t="str">
        <f>+Calcs!AP1646</f>
        <v/>
      </c>
    </row>
    <row r="20" spans="2:65" ht="21.75" thickBot="1" x14ac:dyDescent="0.3">
      <c r="B20" s="308"/>
      <c r="C20" s="309"/>
      <c r="D20" s="309"/>
      <c r="E20" s="309"/>
      <c r="F20" s="309"/>
      <c r="G20" s="309"/>
      <c r="H20" s="309"/>
      <c r="I20" s="309"/>
      <c r="J20" s="309"/>
      <c r="K20" s="309"/>
      <c r="L20" s="310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AL20" s="40">
        <f>+Calcs!AS44</f>
        <v>18</v>
      </c>
      <c r="AM20" s="35">
        <f>+Calcs!AT44</f>
        <v>0</v>
      </c>
      <c r="AP20" s="40">
        <f>+Calcs!AN44</f>
        <v>1</v>
      </c>
      <c r="AQ20" s="33">
        <f>+Calcs!AO44</f>
        <v>18</v>
      </c>
      <c r="AR20" s="35" t="str">
        <f>+Calcs!AP44</f>
        <v/>
      </c>
      <c r="AS20">
        <f>+Calcs!AN273</f>
        <v>1</v>
      </c>
      <c r="AT20">
        <f>+Calcs!AO273</f>
        <v>18</v>
      </c>
      <c r="AU20" t="str">
        <f>+Calcs!AP273</f>
        <v/>
      </c>
      <c r="AV20" s="40">
        <f>+Calcs!AN502</f>
        <v>1</v>
      </c>
      <c r="AW20" s="33">
        <f>+Calcs!AO502</f>
        <v>18</v>
      </c>
      <c r="AX20" s="35" t="str">
        <f>+Calcs!AP502</f>
        <v/>
      </c>
      <c r="AY20">
        <f>+Calcs!AN731</f>
        <v>1</v>
      </c>
      <c r="AZ20">
        <f>+Calcs!AO731</f>
        <v>18</v>
      </c>
      <c r="BA20" t="str">
        <f>+Calcs!AP731</f>
        <v/>
      </c>
      <c r="BB20" s="40">
        <f>+Calcs!AN960</f>
        <v>1</v>
      </c>
      <c r="BC20" s="33">
        <f>+Calcs!AO960</f>
        <v>18</v>
      </c>
      <c r="BD20" s="35" t="str">
        <f>+Calcs!AP960</f>
        <v/>
      </c>
      <c r="BE20">
        <f>+Calcs!AN1189</f>
        <v>1</v>
      </c>
      <c r="BF20">
        <f>+Calcs!AO1189</f>
        <v>18</v>
      </c>
      <c r="BG20" t="str">
        <f>+Calcs!AP1189</f>
        <v/>
      </c>
      <c r="BH20" s="40">
        <f>+Calcs!AN1418</f>
        <v>1</v>
      </c>
      <c r="BI20" s="33">
        <f>+Calcs!AO1418</f>
        <v>18</v>
      </c>
      <c r="BJ20" s="35" t="str">
        <f>+Calcs!AP1418</f>
        <v/>
      </c>
      <c r="BK20">
        <f>+Calcs!AN1647</f>
        <v>1</v>
      </c>
      <c r="BL20">
        <f>+Calcs!AO1647</f>
        <v>18</v>
      </c>
      <c r="BM20" t="str">
        <f>+Calcs!AP1647</f>
        <v/>
      </c>
    </row>
    <row r="21" spans="2:65" ht="35.25" customHeight="1" thickBot="1" x14ac:dyDescent="0.3">
      <c r="B21" s="31" t="s">
        <v>11</v>
      </c>
      <c r="C21" s="28">
        <v>1</v>
      </c>
      <c r="D21" s="24">
        <v>2</v>
      </c>
      <c r="E21" s="24">
        <v>3</v>
      </c>
      <c r="F21" s="24">
        <v>4</v>
      </c>
      <c r="G21" s="24">
        <v>5</v>
      </c>
      <c r="H21" s="24">
        <v>6</v>
      </c>
      <c r="I21" s="24">
        <v>7</v>
      </c>
      <c r="J21" s="24">
        <v>8</v>
      </c>
      <c r="K21" s="24">
        <v>9</v>
      </c>
      <c r="L21" s="25">
        <v>10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AL21" s="40">
        <f>+Calcs!AS45</f>
        <v>19</v>
      </c>
      <c r="AM21" s="35">
        <f>+Calcs!AT45</f>
        <v>0</v>
      </c>
      <c r="AP21" s="40">
        <f>+Calcs!AN45</f>
        <v>1</v>
      </c>
      <c r="AQ21" s="33">
        <f>+Calcs!AO45</f>
        <v>19</v>
      </c>
      <c r="AR21" s="35" t="str">
        <f>+Calcs!AP45</f>
        <v/>
      </c>
      <c r="AS21">
        <f>+Calcs!AN274</f>
        <v>1</v>
      </c>
      <c r="AT21">
        <f>+Calcs!AO274</f>
        <v>19</v>
      </c>
      <c r="AU21" t="str">
        <f>+Calcs!AP274</f>
        <v/>
      </c>
      <c r="AV21" s="40">
        <f>+Calcs!AN503</f>
        <v>1</v>
      </c>
      <c r="AW21" s="33">
        <f>+Calcs!AO503</f>
        <v>19</v>
      </c>
      <c r="AX21" s="35" t="str">
        <f>+Calcs!AP503</f>
        <v/>
      </c>
      <c r="AY21">
        <f>+Calcs!AN732</f>
        <v>1</v>
      </c>
      <c r="AZ21">
        <f>+Calcs!AO732</f>
        <v>19</v>
      </c>
      <c r="BA21" t="str">
        <f>+Calcs!AP732</f>
        <v/>
      </c>
      <c r="BB21" s="40">
        <f>+Calcs!AN961</f>
        <v>1</v>
      </c>
      <c r="BC21" s="33">
        <f>+Calcs!AO961</f>
        <v>19</v>
      </c>
      <c r="BD21" s="35" t="str">
        <f>+Calcs!AP961</f>
        <v/>
      </c>
      <c r="BE21">
        <f>+Calcs!AN1190</f>
        <v>1</v>
      </c>
      <c r="BF21">
        <f>+Calcs!AO1190</f>
        <v>19</v>
      </c>
      <c r="BG21" t="str">
        <f>+Calcs!AP1190</f>
        <v/>
      </c>
      <c r="BH21" s="40">
        <f>+Calcs!AN1419</f>
        <v>1</v>
      </c>
      <c r="BI21" s="33">
        <f>+Calcs!AO1419</f>
        <v>19</v>
      </c>
      <c r="BJ21" s="35" t="str">
        <f>+Calcs!AP1419</f>
        <v/>
      </c>
      <c r="BK21">
        <f>+Calcs!AN1648</f>
        <v>1</v>
      </c>
      <c r="BL21">
        <f>+Calcs!AO1648</f>
        <v>19</v>
      </c>
      <c r="BM21" t="str">
        <f>+Calcs!AP1648</f>
        <v/>
      </c>
    </row>
    <row r="22" spans="2:65" ht="35.25" customHeight="1" thickBot="1" x14ac:dyDescent="0.3">
      <c r="B22" s="29" t="s">
        <v>0</v>
      </c>
      <c r="C22" s="7">
        <f t="shared" ref="C22:C30" si="23">LOOKUP(AA22,round2)</f>
        <v>0</v>
      </c>
      <c r="D22" s="8">
        <f t="shared" ref="D22:D30" si="24">LOOKUP(AB22,round2)</f>
        <v>0</v>
      </c>
      <c r="E22" s="8">
        <f t="shared" ref="E22:E30" si="25">LOOKUP(AC22,round2)</f>
        <v>0</v>
      </c>
      <c r="F22" s="8">
        <f t="shared" ref="F22:F30" si="26">LOOKUP(AD22,round2)</f>
        <v>0</v>
      </c>
      <c r="G22" s="8">
        <f t="shared" ref="G22:G30" si="27">LOOKUP(AE22,round2)</f>
        <v>0</v>
      </c>
      <c r="H22" s="8">
        <f t="shared" ref="H22:H30" si="28">LOOKUP(AF22,round2)</f>
        <v>0</v>
      </c>
      <c r="I22" s="22">
        <f t="shared" ref="I22:I30" si="29">LOOKUP(AG22,round2)</f>
        <v>0</v>
      </c>
      <c r="J22" s="7">
        <f t="shared" ref="J22:J30" si="30">LOOKUP(AH22,round2)</f>
        <v>0</v>
      </c>
      <c r="K22" s="8">
        <f t="shared" ref="K22:K30" si="31">LOOKUP(AI22,round2)</f>
        <v>0</v>
      </c>
      <c r="L22" s="76">
        <f t="shared" ref="L22:L30" si="32">LOOKUP(AJ22,round2)</f>
        <v>0</v>
      </c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AA22" s="253">
        <v>1</v>
      </c>
      <c r="AB22" s="114">
        <f>+AA22+1</f>
        <v>2</v>
      </c>
      <c r="AC22" s="114">
        <f t="shared" ref="AC22:AH22" si="33">+AB22+1</f>
        <v>3</v>
      </c>
      <c r="AD22" s="114">
        <f t="shared" si="33"/>
        <v>4</v>
      </c>
      <c r="AE22" s="114">
        <f t="shared" si="33"/>
        <v>5</v>
      </c>
      <c r="AF22" s="114">
        <f t="shared" si="33"/>
        <v>6</v>
      </c>
      <c r="AG22" s="114">
        <f t="shared" si="33"/>
        <v>7</v>
      </c>
      <c r="AH22" s="114">
        <f t="shared" si="33"/>
        <v>8</v>
      </c>
      <c r="AI22" s="114">
        <v>9</v>
      </c>
      <c r="AJ22" s="114">
        <v>10</v>
      </c>
      <c r="AL22" s="40">
        <f>+Calcs!AS46</f>
        <v>20</v>
      </c>
      <c r="AM22" s="35">
        <f>+Calcs!AT46</f>
        <v>0</v>
      </c>
      <c r="AP22" s="40">
        <f>+Calcs!AN46</f>
        <v>1</v>
      </c>
      <c r="AQ22" s="33">
        <f>+Calcs!AO46</f>
        <v>20</v>
      </c>
      <c r="AR22" s="35" t="str">
        <f>+Calcs!AP46</f>
        <v/>
      </c>
      <c r="AS22">
        <f>+Calcs!AN275</f>
        <v>1</v>
      </c>
      <c r="AT22">
        <f>+Calcs!AO275</f>
        <v>20</v>
      </c>
      <c r="AU22" t="str">
        <f>+Calcs!AP275</f>
        <v/>
      </c>
      <c r="AV22" s="40">
        <f>+Calcs!AN504</f>
        <v>1</v>
      </c>
      <c r="AW22" s="33">
        <f>+Calcs!AO504</f>
        <v>20</v>
      </c>
      <c r="AX22" s="35" t="str">
        <f>+Calcs!AP504</f>
        <v/>
      </c>
      <c r="AY22">
        <f>+Calcs!AN733</f>
        <v>1</v>
      </c>
      <c r="AZ22">
        <f>+Calcs!AO733</f>
        <v>20</v>
      </c>
      <c r="BA22" t="str">
        <f>+Calcs!AP733</f>
        <v/>
      </c>
      <c r="BB22" s="40">
        <f>+Calcs!AN962</f>
        <v>1</v>
      </c>
      <c r="BC22" s="33">
        <f>+Calcs!AO962</f>
        <v>20</v>
      </c>
      <c r="BD22" s="35" t="str">
        <f>+Calcs!AP962</f>
        <v/>
      </c>
      <c r="BE22">
        <f>+Calcs!AN1191</f>
        <v>1</v>
      </c>
      <c r="BF22">
        <f>+Calcs!AO1191</f>
        <v>20</v>
      </c>
      <c r="BG22" t="str">
        <f>+Calcs!AP1191</f>
        <v/>
      </c>
      <c r="BH22" s="40">
        <f>+Calcs!AN1420</f>
        <v>1</v>
      </c>
      <c r="BI22" s="33">
        <f>+Calcs!AO1420</f>
        <v>20</v>
      </c>
      <c r="BJ22" s="35" t="str">
        <f>+Calcs!AP1420</f>
        <v/>
      </c>
      <c r="BK22">
        <f>+Calcs!AN1649</f>
        <v>1</v>
      </c>
      <c r="BL22">
        <f>+Calcs!AO1649</f>
        <v>20</v>
      </c>
      <c r="BM22" t="str">
        <f>+Calcs!AP1649</f>
        <v/>
      </c>
    </row>
    <row r="23" spans="2:65" ht="35.25" customHeight="1" thickBot="1" x14ac:dyDescent="0.3">
      <c r="B23" s="23" t="s">
        <v>1</v>
      </c>
      <c r="C23" s="7">
        <f t="shared" si="23"/>
        <v>0</v>
      </c>
      <c r="D23" s="5">
        <f t="shared" si="24"/>
        <v>0</v>
      </c>
      <c r="E23" s="5">
        <f t="shared" si="25"/>
        <v>0</v>
      </c>
      <c r="F23" s="5">
        <f t="shared" si="26"/>
        <v>0</v>
      </c>
      <c r="G23" s="2">
        <f t="shared" si="27"/>
        <v>0</v>
      </c>
      <c r="H23" s="2">
        <f t="shared" si="28"/>
        <v>0</v>
      </c>
      <c r="I23" s="3">
        <f t="shared" si="29"/>
        <v>0</v>
      </c>
      <c r="J23" s="10">
        <f t="shared" si="30"/>
        <v>0</v>
      </c>
      <c r="K23" s="2">
        <f t="shared" si="31"/>
        <v>0</v>
      </c>
      <c r="L23" s="11">
        <f t="shared" si="32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AA23" s="254">
        <f>+AA22+10</f>
        <v>11</v>
      </c>
      <c r="AB23" s="169">
        <f t="shared" ref="AB23:AB31" si="34">+AB22+10</f>
        <v>12</v>
      </c>
      <c r="AC23" s="169">
        <f t="shared" ref="AC23:AC31" si="35">+AC22+10</f>
        <v>13</v>
      </c>
      <c r="AD23" s="169">
        <f t="shared" ref="AD23:AD31" si="36">+AD22+10</f>
        <v>14</v>
      </c>
      <c r="AE23" s="169">
        <f t="shared" ref="AE23:AE31" si="37">+AE22+10</f>
        <v>15</v>
      </c>
      <c r="AF23" s="169">
        <f t="shared" ref="AF23:AF31" si="38">+AF22+10</f>
        <v>16</v>
      </c>
      <c r="AG23" s="169">
        <f t="shared" ref="AG23:AG31" si="39">+AG22+10</f>
        <v>17</v>
      </c>
      <c r="AH23" s="169">
        <f t="shared" ref="AH23:AH31" si="40">+AH22+10</f>
        <v>18</v>
      </c>
      <c r="AI23" s="169">
        <f t="shared" ref="AI23:AI31" si="41">+AI22+10</f>
        <v>19</v>
      </c>
      <c r="AJ23" s="169">
        <f t="shared" ref="AJ23:AJ31" si="42">+AJ22+10</f>
        <v>20</v>
      </c>
      <c r="AL23" s="40">
        <f>+Calcs!AS47</f>
        <v>21</v>
      </c>
      <c r="AM23" s="35">
        <f>+Calcs!AT47</f>
        <v>0</v>
      </c>
      <c r="AP23" s="40">
        <f>+Calcs!AN47</f>
        <v>2</v>
      </c>
      <c r="AQ23" s="33">
        <f>+Calcs!AO47</f>
        <v>1</v>
      </c>
      <c r="AR23" s="35" t="str">
        <f>+Calcs!AP47</f>
        <v/>
      </c>
      <c r="AS23">
        <f>+Calcs!AN276</f>
        <v>2</v>
      </c>
      <c r="AT23">
        <f>+Calcs!AO276</f>
        <v>1</v>
      </c>
      <c r="AU23" t="str">
        <f>+Calcs!AP276</f>
        <v/>
      </c>
      <c r="AV23" s="40">
        <f>+Calcs!AN505</f>
        <v>2</v>
      </c>
      <c r="AW23" s="33">
        <f>+Calcs!AO505</f>
        <v>1</v>
      </c>
      <c r="AX23" s="35" t="str">
        <f>+Calcs!AP505</f>
        <v/>
      </c>
      <c r="AY23">
        <f>+Calcs!AN734</f>
        <v>2</v>
      </c>
      <c r="AZ23">
        <f>+Calcs!AO734</f>
        <v>1</v>
      </c>
      <c r="BA23" t="str">
        <f>+Calcs!AP734</f>
        <v/>
      </c>
      <c r="BB23" s="40">
        <f>+Calcs!AN963</f>
        <v>2</v>
      </c>
      <c r="BC23" s="33">
        <f>+Calcs!AO963</f>
        <v>1</v>
      </c>
      <c r="BD23" s="35" t="str">
        <f>+Calcs!AP963</f>
        <v/>
      </c>
      <c r="BE23">
        <f>+Calcs!AN1192</f>
        <v>2</v>
      </c>
      <c r="BF23">
        <f>+Calcs!AO1192</f>
        <v>1</v>
      </c>
      <c r="BG23" t="str">
        <f>+Calcs!AP1192</f>
        <v/>
      </c>
      <c r="BH23" s="40">
        <f>+Calcs!AN1421</f>
        <v>2</v>
      </c>
      <c r="BI23" s="33">
        <f>+Calcs!AO1421</f>
        <v>1</v>
      </c>
      <c r="BJ23" s="35" t="str">
        <f>+Calcs!AP1421</f>
        <v/>
      </c>
      <c r="BK23">
        <f>+Calcs!AN1650</f>
        <v>2</v>
      </c>
      <c r="BL23">
        <f>+Calcs!AO1650</f>
        <v>1</v>
      </c>
      <c r="BM23" t="str">
        <f>+Calcs!AP1650</f>
        <v/>
      </c>
    </row>
    <row r="24" spans="2:65" ht="35.25" customHeight="1" thickBot="1" x14ac:dyDescent="0.3">
      <c r="B24" s="23" t="s">
        <v>2</v>
      </c>
      <c r="C24" s="23">
        <f t="shared" si="23"/>
        <v>0</v>
      </c>
      <c r="D24" s="7">
        <f t="shared" si="24"/>
        <v>0</v>
      </c>
      <c r="E24" s="8">
        <f t="shared" si="25"/>
        <v>0</v>
      </c>
      <c r="F24" s="9">
        <f t="shared" si="26"/>
        <v>0</v>
      </c>
      <c r="G24" s="4">
        <f t="shared" si="27"/>
        <v>0</v>
      </c>
      <c r="H24" s="2">
        <f t="shared" si="28"/>
        <v>0</v>
      </c>
      <c r="I24" s="3">
        <f t="shared" si="29"/>
        <v>0</v>
      </c>
      <c r="J24" s="12">
        <f t="shared" si="30"/>
        <v>0</v>
      </c>
      <c r="K24" s="13">
        <f t="shared" si="31"/>
        <v>0</v>
      </c>
      <c r="L24" s="14">
        <f t="shared" si="32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AA24" s="254">
        <f t="shared" ref="AA24:AA31" si="43">+AA23+10</f>
        <v>21</v>
      </c>
      <c r="AB24" s="169">
        <f t="shared" si="34"/>
        <v>22</v>
      </c>
      <c r="AC24" s="169">
        <f t="shared" si="35"/>
        <v>23</v>
      </c>
      <c r="AD24" s="169">
        <f t="shared" si="36"/>
        <v>24</v>
      </c>
      <c r="AE24" s="169">
        <f t="shared" si="37"/>
        <v>25</v>
      </c>
      <c r="AF24" s="169">
        <f t="shared" si="38"/>
        <v>26</v>
      </c>
      <c r="AG24" s="169">
        <f t="shared" si="39"/>
        <v>27</v>
      </c>
      <c r="AH24" s="169">
        <f t="shared" si="40"/>
        <v>28</v>
      </c>
      <c r="AI24" s="169">
        <f t="shared" si="41"/>
        <v>29</v>
      </c>
      <c r="AJ24" s="169">
        <f t="shared" si="42"/>
        <v>30</v>
      </c>
      <c r="AL24" s="40">
        <f>+Calcs!AS48</f>
        <v>22</v>
      </c>
      <c r="AM24" s="35">
        <f>+Calcs!AT48</f>
        <v>0</v>
      </c>
      <c r="AP24" s="40">
        <f>+Calcs!AN48</f>
        <v>2</v>
      </c>
      <c r="AQ24" s="33">
        <f>+Calcs!AO48</f>
        <v>2</v>
      </c>
      <c r="AR24" s="35" t="str">
        <f>+Calcs!AP48</f>
        <v/>
      </c>
      <c r="AS24">
        <f>+Calcs!AN277</f>
        <v>2</v>
      </c>
      <c r="AT24">
        <f>+Calcs!AO277</f>
        <v>2</v>
      </c>
      <c r="AU24" t="str">
        <f>+Calcs!AP277</f>
        <v/>
      </c>
      <c r="AV24" s="40">
        <f>+Calcs!AN506</f>
        <v>2</v>
      </c>
      <c r="AW24" s="33">
        <f>+Calcs!AO506</f>
        <v>2</v>
      </c>
      <c r="AX24" s="35" t="str">
        <f>+Calcs!AP506</f>
        <v/>
      </c>
      <c r="AY24">
        <f>+Calcs!AN735</f>
        <v>2</v>
      </c>
      <c r="AZ24">
        <f>+Calcs!AO735</f>
        <v>2</v>
      </c>
      <c r="BA24" t="str">
        <f>+Calcs!AP735</f>
        <v/>
      </c>
      <c r="BB24" s="40">
        <f>+Calcs!AN964</f>
        <v>2</v>
      </c>
      <c r="BC24" s="33">
        <f>+Calcs!AO964</f>
        <v>2</v>
      </c>
      <c r="BD24" s="35" t="str">
        <f>+Calcs!AP964</f>
        <v/>
      </c>
      <c r="BE24">
        <f>+Calcs!AN1193</f>
        <v>2</v>
      </c>
      <c r="BF24">
        <f>+Calcs!AO1193</f>
        <v>2</v>
      </c>
      <c r="BG24" t="str">
        <f>+Calcs!AP1193</f>
        <v/>
      </c>
      <c r="BH24" s="40">
        <f>+Calcs!AN1422</f>
        <v>2</v>
      </c>
      <c r="BI24" s="33">
        <f>+Calcs!AO1422</f>
        <v>2</v>
      </c>
      <c r="BJ24" s="35" t="str">
        <f>+Calcs!AP1422</f>
        <v/>
      </c>
      <c r="BK24">
        <f>+Calcs!AN1651</f>
        <v>2</v>
      </c>
      <c r="BL24">
        <f>+Calcs!AO1651</f>
        <v>2</v>
      </c>
      <c r="BM24" t="str">
        <f>+Calcs!AP1651</f>
        <v/>
      </c>
    </row>
    <row r="25" spans="2:65" ht="35.25" customHeight="1" x14ac:dyDescent="0.25">
      <c r="B25" s="23" t="s">
        <v>3</v>
      </c>
      <c r="C25" s="23">
        <f t="shared" si="23"/>
        <v>0</v>
      </c>
      <c r="D25" s="10">
        <f t="shared" si="24"/>
        <v>0</v>
      </c>
      <c r="E25" s="27">
        <f t="shared" si="25"/>
        <v>0</v>
      </c>
      <c r="F25" s="11">
        <f t="shared" si="26"/>
        <v>0</v>
      </c>
      <c r="G25" s="4">
        <f t="shared" si="27"/>
        <v>0</v>
      </c>
      <c r="H25" s="2">
        <f t="shared" si="28"/>
        <v>0</v>
      </c>
      <c r="I25" s="2">
        <f t="shared" si="29"/>
        <v>0</v>
      </c>
      <c r="J25" s="6">
        <f t="shared" si="30"/>
        <v>0</v>
      </c>
      <c r="K25" s="6">
        <f t="shared" si="31"/>
        <v>0</v>
      </c>
      <c r="L25" s="16">
        <f t="shared" si="32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AA25" s="254">
        <f t="shared" si="43"/>
        <v>31</v>
      </c>
      <c r="AB25" s="169">
        <f t="shared" si="34"/>
        <v>32</v>
      </c>
      <c r="AC25" s="169">
        <f t="shared" si="35"/>
        <v>33</v>
      </c>
      <c r="AD25" s="169">
        <f t="shared" si="36"/>
        <v>34</v>
      </c>
      <c r="AE25" s="169">
        <f t="shared" si="37"/>
        <v>35</v>
      </c>
      <c r="AF25" s="169">
        <f t="shared" si="38"/>
        <v>36</v>
      </c>
      <c r="AG25" s="169">
        <f t="shared" si="39"/>
        <v>37</v>
      </c>
      <c r="AH25" s="169">
        <f t="shared" si="40"/>
        <v>38</v>
      </c>
      <c r="AI25" s="169">
        <f t="shared" si="41"/>
        <v>39</v>
      </c>
      <c r="AJ25" s="169">
        <f t="shared" si="42"/>
        <v>40</v>
      </c>
      <c r="AL25" s="40">
        <f>+Calcs!AS49</f>
        <v>23</v>
      </c>
      <c r="AM25" s="35">
        <f>+Calcs!AT49</f>
        <v>0</v>
      </c>
      <c r="AP25" s="40">
        <f>+Calcs!AN49</f>
        <v>2</v>
      </c>
      <c r="AQ25" s="33">
        <f>+Calcs!AO49</f>
        <v>3</v>
      </c>
      <c r="AR25" s="35" t="str">
        <f>+Calcs!AP49</f>
        <v/>
      </c>
      <c r="AS25">
        <f>+Calcs!AN278</f>
        <v>2</v>
      </c>
      <c r="AT25">
        <f>+Calcs!AO278</f>
        <v>3</v>
      </c>
      <c r="AU25" t="str">
        <f>+Calcs!AP278</f>
        <v/>
      </c>
      <c r="AV25" s="40">
        <f>+Calcs!AN507</f>
        <v>2</v>
      </c>
      <c r="AW25" s="33">
        <f>+Calcs!AO507</f>
        <v>3</v>
      </c>
      <c r="AX25" s="35" t="str">
        <f>+Calcs!AP507</f>
        <v/>
      </c>
      <c r="AY25">
        <f>+Calcs!AN736</f>
        <v>2</v>
      </c>
      <c r="AZ25">
        <f>+Calcs!AO736</f>
        <v>3</v>
      </c>
      <c r="BA25" t="str">
        <f>+Calcs!AP736</f>
        <v/>
      </c>
      <c r="BB25" s="40">
        <f>+Calcs!AN965</f>
        <v>2</v>
      </c>
      <c r="BC25" s="33">
        <f>+Calcs!AO965</f>
        <v>3</v>
      </c>
      <c r="BD25" s="35" t="str">
        <f>+Calcs!AP965</f>
        <v/>
      </c>
      <c r="BE25">
        <f>+Calcs!AN1194</f>
        <v>2</v>
      </c>
      <c r="BF25">
        <f>+Calcs!AO1194</f>
        <v>3</v>
      </c>
      <c r="BG25" t="str">
        <f>+Calcs!AP1194</f>
        <v/>
      </c>
      <c r="BH25" s="40">
        <f>+Calcs!AN1423</f>
        <v>2</v>
      </c>
      <c r="BI25" s="33">
        <f>+Calcs!AO1423</f>
        <v>3</v>
      </c>
      <c r="BJ25" s="35" t="str">
        <f>+Calcs!AP1423</f>
        <v/>
      </c>
      <c r="BK25">
        <f>+Calcs!AN1652</f>
        <v>2</v>
      </c>
      <c r="BL25">
        <f>+Calcs!AO1652</f>
        <v>3</v>
      </c>
      <c r="BM25" t="str">
        <f>+Calcs!AP1652</f>
        <v/>
      </c>
    </row>
    <row r="26" spans="2:65" ht="35.25" customHeight="1" thickBot="1" x14ac:dyDescent="0.3">
      <c r="B26" s="23" t="s">
        <v>4</v>
      </c>
      <c r="C26" s="23">
        <f t="shared" si="23"/>
        <v>0</v>
      </c>
      <c r="D26" s="12">
        <f t="shared" si="24"/>
        <v>0</v>
      </c>
      <c r="E26" s="13">
        <f t="shared" si="25"/>
        <v>0</v>
      </c>
      <c r="F26" s="14">
        <f t="shared" si="26"/>
        <v>0</v>
      </c>
      <c r="G26" s="4">
        <f t="shared" si="27"/>
        <v>0</v>
      </c>
      <c r="H26" s="2">
        <f t="shared" si="28"/>
        <v>0</v>
      </c>
      <c r="I26" s="2">
        <f t="shared" si="29"/>
        <v>0</v>
      </c>
      <c r="J26" s="2">
        <f t="shared" si="30"/>
        <v>0</v>
      </c>
      <c r="K26" s="2">
        <f t="shared" si="31"/>
        <v>0</v>
      </c>
      <c r="L26" s="11">
        <f t="shared" si="32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AA26" s="254">
        <f t="shared" si="43"/>
        <v>41</v>
      </c>
      <c r="AB26" s="169">
        <f t="shared" si="34"/>
        <v>42</v>
      </c>
      <c r="AC26" s="169">
        <f t="shared" si="35"/>
        <v>43</v>
      </c>
      <c r="AD26" s="169">
        <f t="shared" si="36"/>
        <v>44</v>
      </c>
      <c r="AE26" s="169">
        <f t="shared" si="37"/>
        <v>45</v>
      </c>
      <c r="AF26" s="169">
        <f t="shared" si="38"/>
        <v>46</v>
      </c>
      <c r="AG26" s="169">
        <f t="shared" si="39"/>
        <v>47</v>
      </c>
      <c r="AH26" s="169">
        <f t="shared" si="40"/>
        <v>48</v>
      </c>
      <c r="AI26" s="169">
        <f t="shared" si="41"/>
        <v>49</v>
      </c>
      <c r="AJ26" s="169">
        <f t="shared" si="42"/>
        <v>50</v>
      </c>
      <c r="AL26" s="40">
        <f>+Calcs!AS50</f>
        <v>24</v>
      </c>
      <c r="AM26" s="35">
        <f>+Calcs!AT50</f>
        <v>0</v>
      </c>
      <c r="AP26" s="40">
        <f>+Calcs!AN50</f>
        <v>2</v>
      </c>
      <c r="AQ26" s="33">
        <f>+Calcs!AO50</f>
        <v>4</v>
      </c>
      <c r="AR26" s="35" t="str">
        <f>+Calcs!AP50</f>
        <v/>
      </c>
      <c r="AS26">
        <f>+Calcs!AN279</f>
        <v>2</v>
      </c>
      <c r="AT26">
        <f>+Calcs!AO279</f>
        <v>4</v>
      </c>
      <c r="AU26" t="str">
        <f>+Calcs!AP279</f>
        <v/>
      </c>
      <c r="AV26" s="40">
        <f>+Calcs!AN508</f>
        <v>2</v>
      </c>
      <c r="AW26" s="33">
        <f>+Calcs!AO508</f>
        <v>4</v>
      </c>
      <c r="AX26" s="35" t="str">
        <f>+Calcs!AP508</f>
        <v/>
      </c>
      <c r="AY26">
        <f>+Calcs!AN737</f>
        <v>2</v>
      </c>
      <c r="AZ26">
        <f>+Calcs!AO737</f>
        <v>4</v>
      </c>
      <c r="BA26" t="str">
        <f>+Calcs!AP737</f>
        <v/>
      </c>
      <c r="BB26" s="40">
        <f>+Calcs!AN966</f>
        <v>2</v>
      </c>
      <c r="BC26" s="33">
        <f>+Calcs!AO966</f>
        <v>4</v>
      </c>
      <c r="BD26" s="35" t="str">
        <f>+Calcs!AP966</f>
        <v/>
      </c>
      <c r="BE26">
        <f>+Calcs!AN1195</f>
        <v>2</v>
      </c>
      <c r="BF26">
        <f>+Calcs!AO1195</f>
        <v>4</v>
      </c>
      <c r="BG26" t="str">
        <f>+Calcs!AP1195</f>
        <v/>
      </c>
      <c r="BH26" s="40">
        <f>+Calcs!AN1424</f>
        <v>2</v>
      </c>
      <c r="BI26" s="33">
        <f>+Calcs!AO1424</f>
        <v>4</v>
      </c>
      <c r="BJ26" s="35" t="str">
        <f>+Calcs!AP1424</f>
        <v/>
      </c>
      <c r="BK26">
        <f>+Calcs!AN1653</f>
        <v>2</v>
      </c>
      <c r="BL26">
        <f>+Calcs!AO1653</f>
        <v>4</v>
      </c>
      <c r="BM26" t="str">
        <f>+Calcs!AP1653</f>
        <v/>
      </c>
    </row>
    <row r="27" spans="2:65" ht="35.25" customHeight="1" thickBot="1" x14ac:dyDescent="0.3">
      <c r="B27" s="23" t="s">
        <v>5</v>
      </c>
      <c r="C27" s="10">
        <f t="shared" si="23"/>
        <v>0</v>
      </c>
      <c r="D27" s="154">
        <f t="shared" si="24"/>
        <v>0</v>
      </c>
      <c r="E27" s="154">
        <f t="shared" si="25"/>
        <v>0</v>
      </c>
      <c r="F27" s="154">
        <f t="shared" si="26"/>
        <v>0</v>
      </c>
      <c r="G27" s="145">
        <f t="shared" si="27"/>
        <v>0</v>
      </c>
      <c r="H27" s="2">
        <f t="shared" si="28"/>
        <v>0</v>
      </c>
      <c r="I27" s="2">
        <f t="shared" si="29"/>
        <v>0</v>
      </c>
      <c r="J27" s="2">
        <f t="shared" si="30"/>
        <v>0</v>
      </c>
      <c r="K27" s="2">
        <f t="shared" si="31"/>
        <v>0</v>
      </c>
      <c r="L27" s="11">
        <f t="shared" si="32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AA27" s="254">
        <f t="shared" si="43"/>
        <v>51</v>
      </c>
      <c r="AB27" s="169">
        <f t="shared" si="34"/>
        <v>52</v>
      </c>
      <c r="AC27" s="169">
        <f t="shared" si="35"/>
        <v>53</v>
      </c>
      <c r="AD27" s="169">
        <f t="shared" si="36"/>
        <v>54</v>
      </c>
      <c r="AE27" s="169">
        <f t="shared" si="37"/>
        <v>55</v>
      </c>
      <c r="AF27" s="169">
        <f t="shared" si="38"/>
        <v>56</v>
      </c>
      <c r="AG27" s="169">
        <f t="shared" si="39"/>
        <v>57</v>
      </c>
      <c r="AH27" s="169">
        <f t="shared" si="40"/>
        <v>58</v>
      </c>
      <c r="AI27" s="169">
        <f t="shared" si="41"/>
        <v>59</v>
      </c>
      <c r="AJ27" s="169">
        <f t="shared" si="42"/>
        <v>60</v>
      </c>
      <c r="AL27" s="40">
        <f>+Calcs!AS51</f>
        <v>25</v>
      </c>
      <c r="AM27" s="35">
        <f>+Calcs!AT51</f>
        <v>0</v>
      </c>
      <c r="AP27" s="40">
        <f>+Calcs!AN51</f>
        <v>2</v>
      </c>
      <c r="AQ27" s="33">
        <f>+Calcs!AO51</f>
        <v>5</v>
      </c>
      <c r="AR27" s="35" t="str">
        <f>+Calcs!AP51</f>
        <v/>
      </c>
      <c r="AS27">
        <f>+Calcs!AN280</f>
        <v>2</v>
      </c>
      <c r="AT27">
        <f>+Calcs!AO280</f>
        <v>5</v>
      </c>
      <c r="AU27" t="str">
        <f>+Calcs!AP280</f>
        <v/>
      </c>
      <c r="AV27" s="40">
        <f>+Calcs!AN509</f>
        <v>2</v>
      </c>
      <c r="AW27" s="33">
        <f>+Calcs!AO509</f>
        <v>5</v>
      </c>
      <c r="AX27" s="35" t="str">
        <f>+Calcs!AP509</f>
        <v/>
      </c>
      <c r="AY27">
        <f>+Calcs!AN738</f>
        <v>2</v>
      </c>
      <c r="AZ27">
        <f>+Calcs!AO738</f>
        <v>5</v>
      </c>
      <c r="BA27" t="str">
        <f>+Calcs!AP738</f>
        <v/>
      </c>
      <c r="BB27" s="40">
        <f>+Calcs!AN967</f>
        <v>2</v>
      </c>
      <c r="BC27" s="33">
        <f>+Calcs!AO967</f>
        <v>5</v>
      </c>
      <c r="BD27" s="35" t="str">
        <f>+Calcs!AP967</f>
        <v/>
      </c>
      <c r="BE27">
        <f>+Calcs!AN1196</f>
        <v>2</v>
      </c>
      <c r="BF27">
        <f>+Calcs!AO1196</f>
        <v>5</v>
      </c>
      <c r="BG27" t="str">
        <f>+Calcs!AP1196</f>
        <v/>
      </c>
      <c r="BH27" s="40">
        <f>+Calcs!AN1425</f>
        <v>2</v>
      </c>
      <c r="BI27" s="33">
        <f>+Calcs!AO1425</f>
        <v>5</v>
      </c>
      <c r="BJ27" s="35" t="str">
        <f>+Calcs!AP1425</f>
        <v/>
      </c>
      <c r="BK27">
        <f>+Calcs!AN1654</f>
        <v>2</v>
      </c>
      <c r="BL27">
        <f>+Calcs!AO1654</f>
        <v>5</v>
      </c>
      <c r="BM27" t="str">
        <f>+Calcs!AP1654</f>
        <v/>
      </c>
    </row>
    <row r="28" spans="2:65" ht="35.25" customHeight="1" thickBot="1" x14ac:dyDescent="0.3">
      <c r="B28" s="23" t="s">
        <v>6</v>
      </c>
      <c r="C28" s="23">
        <f t="shared" si="23"/>
        <v>0</v>
      </c>
      <c r="D28" s="7">
        <f t="shared" si="24"/>
        <v>0</v>
      </c>
      <c r="E28" s="8">
        <f t="shared" si="25"/>
        <v>0</v>
      </c>
      <c r="F28" s="9">
        <f t="shared" si="26"/>
        <v>0</v>
      </c>
      <c r="G28" s="4">
        <f t="shared" si="27"/>
        <v>0</v>
      </c>
      <c r="H28" s="2">
        <f t="shared" si="28"/>
        <v>0</v>
      </c>
      <c r="I28" s="5">
        <f t="shared" si="29"/>
        <v>0</v>
      </c>
      <c r="J28" s="5">
        <f t="shared" si="30"/>
        <v>0</v>
      </c>
      <c r="K28" s="5">
        <f t="shared" si="31"/>
        <v>0</v>
      </c>
      <c r="L28" s="11">
        <f t="shared" si="32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AA28" s="254">
        <f t="shared" si="43"/>
        <v>61</v>
      </c>
      <c r="AB28" s="169">
        <f t="shared" si="34"/>
        <v>62</v>
      </c>
      <c r="AC28" s="169">
        <f t="shared" si="35"/>
        <v>63</v>
      </c>
      <c r="AD28" s="169">
        <f t="shared" si="36"/>
        <v>64</v>
      </c>
      <c r="AE28" s="169">
        <f t="shared" si="37"/>
        <v>65</v>
      </c>
      <c r="AF28" s="169">
        <f t="shared" si="38"/>
        <v>66</v>
      </c>
      <c r="AG28" s="169">
        <f t="shared" si="39"/>
        <v>67</v>
      </c>
      <c r="AH28" s="169">
        <f t="shared" si="40"/>
        <v>68</v>
      </c>
      <c r="AI28" s="169">
        <f t="shared" si="41"/>
        <v>69</v>
      </c>
      <c r="AJ28" s="169">
        <f t="shared" si="42"/>
        <v>70</v>
      </c>
      <c r="AL28" s="40">
        <f>+Calcs!AS52</f>
        <v>26</v>
      </c>
      <c r="AM28" s="35">
        <f>+Calcs!AT52</f>
        <v>0</v>
      </c>
      <c r="AP28" s="40">
        <f>+Calcs!AN52</f>
        <v>2</v>
      </c>
      <c r="AQ28" s="33">
        <f>+Calcs!AO52</f>
        <v>6</v>
      </c>
      <c r="AR28" s="35" t="str">
        <f>+Calcs!AP52</f>
        <v/>
      </c>
      <c r="AS28">
        <f>+Calcs!AN281</f>
        <v>2</v>
      </c>
      <c r="AT28">
        <f>+Calcs!AO281</f>
        <v>6</v>
      </c>
      <c r="AU28" t="str">
        <f>+Calcs!AP281</f>
        <v/>
      </c>
      <c r="AV28" s="40">
        <f>+Calcs!AN510</f>
        <v>2</v>
      </c>
      <c r="AW28" s="33">
        <f>+Calcs!AO510</f>
        <v>6</v>
      </c>
      <c r="AX28" s="35" t="str">
        <f>+Calcs!AP510</f>
        <v/>
      </c>
      <c r="AY28">
        <f>+Calcs!AN739</f>
        <v>2</v>
      </c>
      <c r="AZ28">
        <f>+Calcs!AO739</f>
        <v>6</v>
      </c>
      <c r="BA28" t="str">
        <f>+Calcs!AP739</f>
        <v/>
      </c>
      <c r="BB28" s="40">
        <f>+Calcs!AN968</f>
        <v>2</v>
      </c>
      <c r="BC28" s="33">
        <f>+Calcs!AO968</f>
        <v>6</v>
      </c>
      <c r="BD28" s="35" t="str">
        <f>+Calcs!AP968</f>
        <v/>
      </c>
      <c r="BE28">
        <f>+Calcs!AN1197</f>
        <v>2</v>
      </c>
      <c r="BF28">
        <f>+Calcs!AO1197</f>
        <v>6</v>
      </c>
      <c r="BG28" t="str">
        <f>+Calcs!AP1197</f>
        <v/>
      </c>
      <c r="BH28" s="40">
        <f>+Calcs!AN1426</f>
        <v>2</v>
      </c>
      <c r="BI28" s="33">
        <f>+Calcs!AO1426</f>
        <v>6</v>
      </c>
      <c r="BJ28" s="35" t="str">
        <f>+Calcs!AP1426</f>
        <v/>
      </c>
      <c r="BK28">
        <f>+Calcs!AN1655</f>
        <v>2</v>
      </c>
      <c r="BL28">
        <f>+Calcs!AO1655</f>
        <v>6</v>
      </c>
      <c r="BM28" t="str">
        <f>+Calcs!AP1655</f>
        <v/>
      </c>
    </row>
    <row r="29" spans="2:65" ht="35.25" customHeight="1" x14ac:dyDescent="0.25">
      <c r="B29" s="23" t="s">
        <v>7</v>
      </c>
      <c r="C29" s="23">
        <f t="shared" si="23"/>
        <v>0</v>
      </c>
      <c r="D29" s="10">
        <f t="shared" si="24"/>
        <v>0</v>
      </c>
      <c r="E29" s="144">
        <f t="shared" si="25"/>
        <v>0</v>
      </c>
      <c r="F29" s="11">
        <f t="shared" si="26"/>
        <v>0</v>
      </c>
      <c r="G29" s="4">
        <f t="shared" si="27"/>
        <v>0</v>
      </c>
      <c r="H29" s="3">
        <f t="shared" si="28"/>
        <v>0</v>
      </c>
      <c r="I29" s="7">
        <f t="shared" si="29"/>
        <v>0</v>
      </c>
      <c r="J29" s="8">
        <f t="shared" si="30"/>
        <v>0</v>
      </c>
      <c r="K29" s="9">
        <f t="shared" si="31"/>
        <v>0</v>
      </c>
      <c r="L29" s="17">
        <f t="shared" si="32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AA29" s="254">
        <f t="shared" si="43"/>
        <v>71</v>
      </c>
      <c r="AB29" s="169">
        <f t="shared" si="34"/>
        <v>72</v>
      </c>
      <c r="AC29" s="169">
        <f t="shared" si="35"/>
        <v>73</v>
      </c>
      <c r="AD29" s="169">
        <f t="shared" si="36"/>
        <v>74</v>
      </c>
      <c r="AE29" s="169">
        <f t="shared" si="37"/>
        <v>75</v>
      </c>
      <c r="AF29" s="169">
        <f t="shared" si="38"/>
        <v>76</v>
      </c>
      <c r="AG29" s="169">
        <f t="shared" si="39"/>
        <v>77</v>
      </c>
      <c r="AH29" s="169">
        <f t="shared" si="40"/>
        <v>78</v>
      </c>
      <c r="AI29" s="169">
        <f t="shared" si="41"/>
        <v>79</v>
      </c>
      <c r="AJ29" s="169">
        <f t="shared" si="42"/>
        <v>80</v>
      </c>
      <c r="AL29" s="40">
        <f>+Calcs!AS53</f>
        <v>27</v>
      </c>
      <c r="AM29" s="35">
        <f>+Calcs!AT53</f>
        <v>0</v>
      </c>
      <c r="AP29" s="40">
        <f>+Calcs!AN53</f>
        <v>2</v>
      </c>
      <c r="AQ29" s="33">
        <f>+Calcs!AO53</f>
        <v>7</v>
      </c>
      <c r="AR29" s="35" t="str">
        <f>+Calcs!AP53</f>
        <v/>
      </c>
      <c r="AS29">
        <f>+Calcs!AN282</f>
        <v>2</v>
      </c>
      <c r="AT29">
        <f>+Calcs!AO282</f>
        <v>7</v>
      </c>
      <c r="AU29" t="str">
        <f>+Calcs!AP282</f>
        <v/>
      </c>
      <c r="AV29" s="40">
        <f>+Calcs!AN511</f>
        <v>2</v>
      </c>
      <c r="AW29" s="33">
        <f>+Calcs!AO511</f>
        <v>7</v>
      </c>
      <c r="AX29" s="35" t="str">
        <f>+Calcs!AP511</f>
        <v/>
      </c>
      <c r="AY29">
        <f>+Calcs!AN740</f>
        <v>2</v>
      </c>
      <c r="AZ29">
        <f>+Calcs!AO740</f>
        <v>7</v>
      </c>
      <c r="BA29" t="str">
        <f>+Calcs!AP740</f>
        <v/>
      </c>
      <c r="BB29" s="40">
        <f>+Calcs!AN969</f>
        <v>2</v>
      </c>
      <c r="BC29" s="33">
        <f>+Calcs!AO969</f>
        <v>7</v>
      </c>
      <c r="BD29" s="35" t="str">
        <f>+Calcs!AP969</f>
        <v/>
      </c>
      <c r="BE29">
        <f>+Calcs!AN1198</f>
        <v>2</v>
      </c>
      <c r="BF29">
        <f>+Calcs!AO1198</f>
        <v>7</v>
      </c>
      <c r="BG29" t="str">
        <f>+Calcs!AP1198</f>
        <v/>
      </c>
      <c r="BH29" s="40">
        <f>+Calcs!AN1427</f>
        <v>2</v>
      </c>
      <c r="BI29" s="33">
        <f>+Calcs!AO1427</f>
        <v>7</v>
      </c>
      <c r="BJ29" s="35" t="str">
        <f>+Calcs!AP1427</f>
        <v/>
      </c>
      <c r="BK29">
        <f>+Calcs!AN1656</f>
        <v>2</v>
      </c>
      <c r="BL29">
        <f>+Calcs!AO1656</f>
        <v>7</v>
      </c>
      <c r="BM29" t="str">
        <f>+Calcs!AP1656</f>
        <v/>
      </c>
    </row>
    <row r="30" spans="2:65" ht="35.25" customHeight="1" thickBot="1" x14ac:dyDescent="0.3">
      <c r="B30" s="23" t="s">
        <v>8</v>
      </c>
      <c r="C30" s="157">
        <f t="shared" si="23"/>
        <v>0</v>
      </c>
      <c r="D30" s="12">
        <f t="shared" si="24"/>
        <v>0</v>
      </c>
      <c r="E30" s="13">
        <f t="shared" si="25"/>
        <v>0</v>
      </c>
      <c r="F30" s="14">
        <f t="shared" si="26"/>
        <v>0</v>
      </c>
      <c r="G30" s="4">
        <f t="shared" si="27"/>
        <v>0</v>
      </c>
      <c r="H30" s="3">
        <f t="shared" si="28"/>
        <v>0</v>
      </c>
      <c r="I30" s="10">
        <f t="shared" si="29"/>
        <v>0</v>
      </c>
      <c r="J30" s="27">
        <f t="shared" si="30"/>
        <v>0</v>
      </c>
      <c r="K30" s="11">
        <f t="shared" si="31"/>
        <v>0</v>
      </c>
      <c r="L30" s="17">
        <f t="shared" si="32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AA30" s="254">
        <f t="shared" si="43"/>
        <v>81</v>
      </c>
      <c r="AB30" s="169">
        <f t="shared" si="34"/>
        <v>82</v>
      </c>
      <c r="AC30" s="169">
        <f t="shared" si="35"/>
        <v>83</v>
      </c>
      <c r="AD30" s="169">
        <f t="shared" si="36"/>
        <v>84</v>
      </c>
      <c r="AE30" s="169">
        <f t="shared" si="37"/>
        <v>85</v>
      </c>
      <c r="AF30" s="169">
        <f t="shared" si="38"/>
        <v>86</v>
      </c>
      <c r="AG30" s="169">
        <f t="shared" si="39"/>
        <v>87</v>
      </c>
      <c r="AH30" s="169">
        <f t="shared" si="40"/>
        <v>88</v>
      </c>
      <c r="AI30" s="169">
        <f t="shared" si="41"/>
        <v>89</v>
      </c>
      <c r="AJ30" s="169">
        <f t="shared" si="42"/>
        <v>90</v>
      </c>
      <c r="AL30" s="40">
        <f>+Calcs!AS54</f>
        <v>28</v>
      </c>
      <c r="AM30" s="35">
        <f>+Calcs!AT54</f>
        <v>0</v>
      </c>
      <c r="AP30" s="40">
        <f>+Calcs!AN54</f>
        <v>2</v>
      </c>
      <c r="AQ30" s="33">
        <f>+Calcs!AO54</f>
        <v>8</v>
      </c>
      <c r="AR30" s="35" t="str">
        <f>+Calcs!AP54</f>
        <v/>
      </c>
      <c r="AS30">
        <f>+Calcs!AN283</f>
        <v>2</v>
      </c>
      <c r="AT30">
        <f>+Calcs!AO283</f>
        <v>8</v>
      </c>
      <c r="AU30" t="str">
        <f>+Calcs!AP283</f>
        <v/>
      </c>
      <c r="AV30" s="40">
        <f>+Calcs!AN512</f>
        <v>2</v>
      </c>
      <c r="AW30" s="33">
        <f>+Calcs!AO512</f>
        <v>8</v>
      </c>
      <c r="AX30" s="35" t="str">
        <f>+Calcs!AP512</f>
        <v/>
      </c>
      <c r="AY30">
        <f>+Calcs!AN741</f>
        <v>2</v>
      </c>
      <c r="AZ30">
        <f>+Calcs!AO741</f>
        <v>8</v>
      </c>
      <c r="BA30" t="str">
        <f>+Calcs!AP741</f>
        <v/>
      </c>
      <c r="BB30" s="40">
        <f>+Calcs!AN970</f>
        <v>2</v>
      </c>
      <c r="BC30" s="33">
        <f>+Calcs!AO970</f>
        <v>8</v>
      </c>
      <c r="BD30" s="35" t="str">
        <f>+Calcs!AP970</f>
        <v/>
      </c>
      <c r="BE30">
        <f>+Calcs!AN1199</f>
        <v>2</v>
      </c>
      <c r="BF30">
        <f>+Calcs!AO1199</f>
        <v>8</v>
      </c>
      <c r="BG30" t="str">
        <f>+Calcs!AP1199</f>
        <v/>
      </c>
      <c r="BH30" s="40">
        <f>+Calcs!AN1428</f>
        <v>2</v>
      </c>
      <c r="BI30" s="33">
        <f>+Calcs!AO1428</f>
        <v>8</v>
      </c>
      <c r="BJ30" s="35" t="str">
        <f>+Calcs!AP1428</f>
        <v/>
      </c>
      <c r="BK30">
        <f>+Calcs!AN1657</f>
        <v>2</v>
      </c>
      <c r="BL30">
        <f>+Calcs!AO1657</f>
        <v>8</v>
      </c>
      <c r="BM30" t="str">
        <f>+Calcs!AP1657</f>
        <v/>
      </c>
    </row>
    <row r="31" spans="2:65" ht="35.25" customHeight="1" thickBot="1" x14ac:dyDescent="0.3">
      <c r="B31" s="26" t="s">
        <v>9</v>
      </c>
      <c r="C31" s="158" t="s">
        <v>10</v>
      </c>
      <c r="D31" s="156">
        <f t="shared" ref="D31:L31" si="44">LOOKUP(AB31,round2)</f>
        <v>0</v>
      </c>
      <c r="E31" s="155">
        <f t="shared" si="44"/>
        <v>0</v>
      </c>
      <c r="F31" s="155">
        <f t="shared" si="44"/>
        <v>0</v>
      </c>
      <c r="G31" s="13">
        <f t="shared" si="44"/>
        <v>0</v>
      </c>
      <c r="H31" s="19">
        <f t="shared" si="44"/>
        <v>0</v>
      </c>
      <c r="I31" s="12">
        <f t="shared" si="44"/>
        <v>0</v>
      </c>
      <c r="J31" s="13">
        <f t="shared" si="44"/>
        <v>0</v>
      </c>
      <c r="K31" s="14">
        <f t="shared" si="44"/>
        <v>0</v>
      </c>
      <c r="L31" s="20">
        <f t="shared" si="44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AA31" s="254">
        <f t="shared" si="43"/>
        <v>91</v>
      </c>
      <c r="AB31" s="169">
        <f t="shared" si="34"/>
        <v>92</v>
      </c>
      <c r="AC31" s="169">
        <f t="shared" si="35"/>
        <v>93</v>
      </c>
      <c r="AD31" s="169">
        <f t="shared" si="36"/>
        <v>94</v>
      </c>
      <c r="AE31" s="169">
        <f t="shared" si="37"/>
        <v>95</v>
      </c>
      <c r="AF31" s="169">
        <f t="shared" si="38"/>
        <v>96</v>
      </c>
      <c r="AG31" s="169">
        <f t="shared" si="39"/>
        <v>97</v>
      </c>
      <c r="AH31" s="169">
        <f t="shared" si="40"/>
        <v>98</v>
      </c>
      <c r="AI31" s="169">
        <f t="shared" si="41"/>
        <v>99</v>
      </c>
      <c r="AJ31" s="169">
        <f t="shared" si="42"/>
        <v>100</v>
      </c>
      <c r="AL31" s="40">
        <f>+Calcs!AS55</f>
        <v>29</v>
      </c>
      <c r="AM31" s="35">
        <f>+Calcs!AT55</f>
        <v>0</v>
      </c>
      <c r="AP31" s="40">
        <f>+Calcs!AN55</f>
        <v>2</v>
      </c>
      <c r="AQ31" s="33">
        <f>+Calcs!AO55</f>
        <v>9</v>
      </c>
      <c r="AR31" s="35" t="str">
        <f>+Calcs!AP55</f>
        <v/>
      </c>
      <c r="AS31">
        <f>+Calcs!AN284</f>
        <v>2</v>
      </c>
      <c r="AT31">
        <f>+Calcs!AO284</f>
        <v>9</v>
      </c>
      <c r="AU31" t="str">
        <f>+Calcs!AP284</f>
        <v/>
      </c>
      <c r="AV31" s="40">
        <f>+Calcs!AN513</f>
        <v>2</v>
      </c>
      <c r="AW31" s="33">
        <f>+Calcs!AO513</f>
        <v>9</v>
      </c>
      <c r="AX31" s="35" t="str">
        <f>+Calcs!AP513</f>
        <v/>
      </c>
      <c r="AY31">
        <f>+Calcs!AN742</f>
        <v>2</v>
      </c>
      <c r="AZ31">
        <f>+Calcs!AO742</f>
        <v>9</v>
      </c>
      <c r="BA31" t="str">
        <f>+Calcs!AP742</f>
        <v/>
      </c>
      <c r="BB31" s="40">
        <f>+Calcs!AN971</f>
        <v>2</v>
      </c>
      <c r="BC31" s="33">
        <f>+Calcs!AO971</f>
        <v>9</v>
      </c>
      <c r="BD31" s="35" t="str">
        <f>+Calcs!AP971</f>
        <v/>
      </c>
      <c r="BE31">
        <f>+Calcs!AN1200</f>
        <v>2</v>
      </c>
      <c r="BF31">
        <f>+Calcs!AO1200</f>
        <v>9</v>
      </c>
      <c r="BG31" t="str">
        <f>+Calcs!AP1200</f>
        <v/>
      </c>
      <c r="BH31" s="40">
        <f>+Calcs!AN1429</f>
        <v>2</v>
      </c>
      <c r="BI31" s="33">
        <f>+Calcs!AO1429</f>
        <v>9</v>
      </c>
      <c r="BJ31" s="35" t="str">
        <f>+Calcs!AP1429</f>
        <v/>
      </c>
      <c r="BK31">
        <f>+Calcs!AN1658</f>
        <v>2</v>
      </c>
      <c r="BL31">
        <f>+Calcs!AO1658</f>
        <v>9</v>
      </c>
      <c r="BM31" t="str">
        <f>+Calcs!AP1658</f>
        <v/>
      </c>
    </row>
    <row r="32" spans="2:65" x14ac:dyDescent="0.25">
      <c r="AL32" s="40">
        <f>+Calcs!AS56</f>
        <v>30</v>
      </c>
      <c r="AM32" s="35">
        <f>+Calcs!AT56</f>
        <v>0</v>
      </c>
      <c r="AP32" s="40">
        <f>+Calcs!AN56</f>
        <v>2</v>
      </c>
      <c r="AQ32" s="33">
        <f>+Calcs!AO56</f>
        <v>10</v>
      </c>
      <c r="AR32" s="35" t="str">
        <f>+Calcs!AP56</f>
        <v/>
      </c>
      <c r="AS32">
        <f>+Calcs!AN285</f>
        <v>2</v>
      </c>
      <c r="AT32">
        <f>+Calcs!AO285</f>
        <v>10</v>
      </c>
      <c r="AU32" t="str">
        <f>+Calcs!AP285</f>
        <v/>
      </c>
      <c r="AV32" s="40">
        <f>+Calcs!AN514</f>
        <v>2</v>
      </c>
      <c r="AW32" s="33">
        <f>+Calcs!AO514</f>
        <v>10</v>
      </c>
      <c r="AX32" s="35" t="str">
        <f>+Calcs!AP514</f>
        <v/>
      </c>
      <c r="AY32">
        <f>+Calcs!AN743</f>
        <v>2</v>
      </c>
      <c r="AZ32">
        <f>+Calcs!AO743</f>
        <v>10</v>
      </c>
      <c r="BA32" t="str">
        <f>+Calcs!AP743</f>
        <v/>
      </c>
      <c r="BB32" s="40">
        <f>+Calcs!AN972</f>
        <v>2</v>
      </c>
      <c r="BC32" s="33">
        <f>+Calcs!AO972</f>
        <v>10</v>
      </c>
      <c r="BD32" s="35" t="str">
        <f>+Calcs!AP972</f>
        <v/>
      </c>
      <c r="BE32">
        <f>+Calcs!AN1201</f>
        <v>2</v>
      </c>
      <c r="BF32">
        <f>+Calcs!AO1201</f>
        <v>10</v>
      </c>
      <c r="BG32" t="str">
        <f>+Calcs!AP1201</f>
        <v/>
      </c>
      <c r="BH32" s="40">
        <f>+Calcs!AN1430</f>
        <v>2</v>
      </c>
      <c r="BI32" s="33">
        <f>+Calcs!AO1430</f>
        <v>10</v>
      </c>
      <c r="BJ32" s="35" t="str">
        <f>+Calcs!AP1430</f>
        <v/>
      </c>
      <c r="BK32">
        <f>+Calcs!AN1659</f>
        <v>2</v>
      </c>
      <c r="BL32">
        <f>+Calcs!AO1659</f>
        <v>10</v>
      </c>
      <c r="BM32" t="str">
        <f>+Calcs!AP1659</f>
        <v/>
      </c>
    </row>
    <row r="33" spans="2:65" ht="15.75" thickBot="1" x14ac:dyDescent="0.3">
      <c r="AL33" s="40">
        <f>+Calcs!AS57</f>
        <v>31</v>
      </c>
      <c r="AM33" s="35">
        <f>+Calcs!AT57</f>
        <v>0</v>
      </c>
      <c r="AP33" s="40">
        <f>+Calcs!AN57</f>
        <v>2</v>
      </c>
      <c r="AQ33" s="33">
        <f>+Calcs!AO57</f>
        <v>11</v>
      </c>
      <c r="AR33" s="35" t="str">
        <f>+Calcs!AP57</f>
        <v/>
      </c>
      <c r="AS33">
        <f>+Calcs!AN286</f>
        <v>2</v>
      </c>
      <c r="AT33">
        <f>+Calcs!AO286</f>
        <v>11</v>
      </c>
      <c r="AU33" t="str">
        <f>+Calcs!AP286</f>
        <v/>
      </c>
      <c r="AV33" s="40">
        <f>+Calcs!AN515</f>
        <v>2</v>
      </c>
      <c r="AW33" s="33">
        <f>+Calcs!AO515</f>
        <v>11</v>
      </c>
      <c r="AX33" s="35" t="str">
        <f>+Calcs!AP515</f>
        <v/>
      </c>
      <c r="AY33">
        <f>+Calcs!AN744</f>
        <v>2</v>
      </c>
      <c r="AZ33">
        <f>+Calcs!AO744</f>
        <v>11</v>
      </c>
      <c r="BA33" t="str">
        <f>+Calcs!AP744</f>
        <v/>
      </c>
      <c r="BB33" s="40">
        <f>+Calcs!AN973</f>
        <v>2</v>
      </c>
      <c r="BC33" s="33">
        <f>+Calcs!AO973</f>
        <v>11</v>
      </c>
      <c r="BD33" s="35" t="str">
        <f>+Calcs!AP973</f>
        <v/>
      </c>
      <c r="BE33">
        <f>+Calcs!AN1202</f>
        <v>2</v>
      </c>
      <c r="BF33">
        <f>+Calcs!AO1202</f>
        <v>11</v>
      </c>
      <c r="BG33" t="str">
        <f>+Calcs!AP1202</f>
        <v/>
      </c>
      <c r="BH33" s="40">
        <f>+Calcs!AN1431</f>
        <v>2</v>
      </c>
      <c r="BI33" s="33">
        <f>+Calcs!AO1431</f>
        <v>11</v>
      </c>
      <c r="BJ33" s="35" t="str">
        <f>+Calcs!AP1431</f>
        <v/>
      </c>
      <c r="BK33">
        <f>+Calcs!AN1660</f>
        <v>2</v>
      </c>
      <c r="BL33">
        <f>+Calcs!AO1660</f>
        <v>11</v>
      </c>
      <c r="BM33" t="str">
        <f>+Calcs!AP1660</f>
        <v/>
      </c>
    </row>
    <row r="34" spans="2:65" ht="19.5" thickBot="1" x14ac:dyDescent="0.3">
      <c r="B34" s="136" t="s">
        <v>59</v>
      </c>
      <c r="C34" s="137">
        <v>3</v>
      </c>
      <c r="D34" s="350" t="s">
        <v>131</v>
      </c>
      <c r="E34" s="351"/>
      <c r="AL34" s="40">
        <f>+Calcs!AS58</f>
        <v>32</v>
      </c>
      <c r="AM34" s="35">
        <f>+Calcs!AT58</f>
        <v>0</v>
      </c>
      <c r="AP34" s="40">
        <f>+Calcs!AN58</f>
        <v>2</v>
      </c>
      <c r="AQ34" s="33">
        <f>+Calcs!AO58</f>
        <v>12</v>
      </c>
      <c r="AR34" s="35" t="str">
        <f>+Calcs!AP58</f>
        <v/>
      </c>
      <c r="AS34">
        <f>+Calcs!AN287</f>
        <v>2</v>
      </c>
      <c r="AT34">
        <f>+Calcs!AO287</f>
        <v>12</v>
      </c>
      <c r="AU34" t="str">
        <f>+Calcs!AP287</f>
        <v/>
      </c>
      <c r="AV34" s="40">
        <f>+Calcs!AN516</f>
        <v>2</v>
      </c>
      <c r="AW34" s="33">
        <f>+Calcs!AO516</f>
        <v>12</v>
      </c>
      <c r="AX34" s="35" t="str">
        <f>+Calcs!AP516</f>
        <v/>
      </c>
      <c r="AY34">
        <f>+Calcs!AN745</f>
        <v>2</v>
      </c>
      <c r="AZ34">
        <f>+Calcs!AO745</f>
        <v>12</v>
      </c>
      <c r="BA34" t="str">
        <f>+Calcs!AP745</f>
        <v/>
      </c>
      <c r="BB34" s="40">
        <f>+Calcs!AN974</f>
        <v>2</v>
      </c>
      <c r="BC34" s="33">
        <f>+Calcs!AO974</f>
        <v>12</v>
      </c>
      <c r="BD34" s="35" t="str">
        <f>+Calcs!AP974</f>
        <v/>
      </c>
      <c r="BE34">
        <f>+Calcs!AN1203</f>
        <v>2</v>
      </c>
      <c r="BF34">
        <f>+Calcs!AO1203</f>
        <v>12</v>
      </c>
      <c r="BG34" t="str">
        <f>+Calcs!AP1203</f>
        <v/>
      </c>
      <c r="BH34" s="40">
        <f>+Calcs!AN1432</f>
        <v>2</v>
      </c>
      <c r="BI34" s="33">
        <f>+Calcs!AO1432</f>
        <v>12</v>
      </c>
      <c r="BJ34" s="35" t="str">
        <f>+Calcs!AP1432</f>
        <v/>
      </c>
      <c r="BK34">
        <f>+Calcs!AN1661</f>
        <v>2</v>
      </c>
      <c r="BL34">
        <f>+Calcs!AO1661</f>
        <v>12</v>
      </c>
      <c r="BM34" t="str">
        <f>+Calcs!AP1661</f>
        <v/>
      </c>
    </row>
    <row r="35" spans="2:65" ht="21" x14ac:dyDescent="0.25">
      <c r="B35" s="305" t="s">
        <v>86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7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AL35" s="40">
        <f>+Calcs!AS59</f>
        <v>33</v>
      </c>
      <c r="AM35" s="35">
        <f>+Calcs!AT59</f>
        <v>0</v>
      </c>
      <c r="AP35" s="40">
        <f>+Calcs!AN59</f>
        <v>2</v>
      </c>
      <c r="AQ35" s="33">
        <f>+Calcs!AO59</f>
        <v>13</v>
      </c>
      <c r="AR35" s="35" t="str">
        <f>+Calcs!AP59</f>
        <v/>
      </c>
      <c r="AS35">
        <f>+Calcs!AN288</f>
        <v>2</v>
      </c>
      <c r="AT35">
        <f>+Calcs!AO288</f>
        <v>13</v>
      </c>
      <c r="AU35" t="str">
        <f>+Calcs!AP288</f>
        <v/>
      </c>
      <c r="AV35" s="40">
        <f>+Calcs!AN517</f>
        <v>2</v>
      </c>
      <c r="AW35" s="33">
        <f>+Calcs!AO517</f>
        <v>13</v>
      </c>
      <c r="AX35" s="35" t="str">
        <f>+Calcs!AP517</f>
        <v/>
      </c>
      <c r="AY35">
        <f>+Calcs!AN746</f>
        <v>2</v>
      </c>
      <c r="AZ35">
        <f>+Calcs!AO746</f>
        <v>13</v>
      </c>
      <c r="BA35" t="str">
        <f>+Calcs!AP746</f>
        <v/>
      </c>
      <c r="BB35" s="40">
        <f>+Calcs!AN975</f>
        <v>2</v>
      </c>
      <c r="BC35" s="33">
        <f>+Calcs!AO975</f>
        <v>13</v>
      </c>
      <c r="BD35" s="35" t="str">
        <f>+Calcs!AP975</f>
        <v/>
      </c>
      <c r="BE35">
        <f>+Calcs!AN1204</f>
        <v>2</v>
      </c>
      <c r="BF35">
        <f>+Calcs!AO1204</f>
        <v>13</v>
      </c>
      <c r="BG35" t="str">
        <f>+Calcs!AP1204</f>
        <v/>
      </c>
      <c r="BH35" s="40">
        <f>+Calcs!AN1433</f>
        <v>2</v>
      </c>
      <c r="BI35" s="33">
        <f>+Calcs!AO1433</f>
        <v>13</v>
      </c>
      <c r="BJ35" s="35" t="str">
        <f>+Calcs!AP1433</f>
        <v/>
      </c>
      <c r="BK35">
        <f>+Calcs!AN1662</f>
        <v>2</v>
      </c>
      <c r="BL35">
        <f>+Calcs!AO1662</f>
        <v>13</v>
      </c>
      <c r="BM35" t="str">
        <f>+Calcs!AP1662</f>
        <v/>
      </c>
    </row>
    <row r="36" spans="2:65" ht="21.75" thickBot="1" x14ac:dyDescent="0.3">
      <c r="B36" s="308"/>
      <c r="C36" s="309"/>
      <c r="D36" s="309"/>
      <c r="E36" s="309"/>
      <c r="F36" s="309"/>
      <c r="G36" s="309"/>
      <c r="H36" s="309"/>
      <c r="I36" s="309"/>
      <c r="J36" s="309"/>
      <c r="K36" s="309"/>
      <c r="L36" s="310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AL36" s="40">
        <f>+Calcs!AS60</f>
        <v>34</v>
      </c>
      <c r="AM36" s="35">
        <f>+Calcs!AT60</f>
        <v>0</v>
      </c>
      <c r="AP36" s="40">
        <f>+Calcs!AN60</f>
        <v>2</v>
      </c>
      <c r="AQ36" s="33">
        <f>+Calcs!AO60</f>
        <v>14</v>
      </c>
      <c r="AR36" s="35" t="str">
        <f>+Calcs!AP60</f>
        <v/>
      </c>
      <c r="AS36">
        <f>+Calcs!AN289</f>
        <v>2</v>
      </c>
      <c r="AT36">
        <f>+Calcs!AO289</f>
        <v>14</v>
      </c>
      <c r="AU36" t="str">
        <f>+Calcs!AP289</f>
        <v/>
      </c>
      <c r="AV36" s="40">
        <f>+Calcs!AN518</f>
        <v>2</v>
      </c>
      <c r="AW36" s="33">
        <f>+Calcs!AO518</f>
        <v>14</v>
      </c>
      <c r="AX36" s="35" t="str">
        <f>+Calcs!AP518</f>
        <v/>
      </c>
      <c r="AY36">
        <f>+Calcs!AN747</f>
        <v>2</v>
      </c>
      <c r="AZ36">
        <f>+Calcs!AO747</f>
        <v>14</v>
      </c>
      <c r="BA36" t="str">
        <f>+Calcs!AP747</f>
        <v/>
      </c>
      <c r="BB36" s="40">
        <f>+Calcs!AN976</f>
        <v>2</v>
      </c>
      <c r="BC36" s="33">
        <f>+Calcs!AO976</f>
        <v>14</v>
      </c>
      <c r="BD36" s="35" t="str">
        <f>+Calcs!AP976</f>
        <v/>
      </c>
      <c r="BE36">
        <f>+Calcs!AN1205</f>
        <v>2</v>
      </c>
      <c r="BF36">
        <f>+Calcs!AO1205</f>
        <v>14</v>
      </c>
      <c r="BG36" t="str">
        <f>+Calcs!AP1205</f>
        <v/>
      </c>
      <c r="BH36" s="40">
        <f>+Calcs!AN1434</f>
        <v>2</v>
      </c>
      <c r="BI36" s="33">
        <f>+Calcs!AO1434</f>
        <v>14</v>
      </c>
      <c r="BJ36" s="35" t="str">
        <f>+Calcs!AP1434</f>
        <v/>
      </c>
      <c r="BK36">
        <f>+Calcs!AN1663</f>
        <v>2</v>
      </c>
      <c r="BL36">
        <f>+Calcs!AO1663</f>
        <v>14</v>
      </c>
      <c r="BM36" t="str">
        <f>+Calcs!AP1663</f>
        <v/>
      </c>
    </row>
    <row r="37" spans="2:65" ht="34.5" customHeight="1" thickBot="1" x14ac:dyDescent="0.3">
      <c r="B37" s="31" t="s">
        <v>11</v>
      </c>
      <c r="C37" s="28">
        <v>1</v>
      </c>
      <c r="D37" s="24">
        <v>2</v>
      </c>
      <c r="E37" s="24">
        <v>3</v>
      </c>
      <c r="F37" s="24">
        <v>4</v>
      </c>
      <c r="G37" s="24">
        <v>5</v>
      </c>
      <c r="H37" s="24">
        <v>6</v>
      </c>
      <c r="I37" s="24">
        <v>7</v>
      </c>
      <c r="J37" s="24">
        <v>8</v>
      </c>
      <c r="K37" s="24">
        <v>9</v>
      </c>
      <c r="L37" s="25">
        <v>10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AL37" s="40">
        <f>+Calcs!AS61</f>
        <v>35</v>
      </c>
      <c r="AM37" s="35">
        <f>+Calcs!AT61</f>
        <v>0</v>
      </c>
      <c r="AP37" s="40">
        <f>+Calcs!AN61</f>
        <v>2</v>
      </c>
      <c r="AQ37" s="33">
        <f>+Calcs!AO61</f>
        <v>15</v>
      </c>
      <c r="AR37" s="35" t="str">
        <f>+Calcs!AP61</f>
        <v/>
      </c>
      <c r="AS37">
        <f>+Calcs!AN290</f>
        <v>2</v>
      </c>
      <c r="AT37">
        <f>+Calcs!AO290</f>
        <v>15</v>
      </c>
      <c r="AU37" t="str">
        <f>+Calcs!AP290</f>
        <v/>
      </c>
      <c r="AV37" s="40">
        <f>+Calcs!AN519</f>
        <v>2</v>
      </c>
      <c r="AW37" s="33">
        <f>+Calcs!AO519</f>
        <v>15</v>
      </c>
      <c r="AX37" s="35" t="str">
        <f>+Calcs!AP519</f>
        <v/>
      </c>
      <c r="AY37">
        <f>+Calcs!AN748</f>
        <v>2</v>
      </c>
      <c r="AZ37">
        <f>+Calcs!AO748</f>
        <v>15</v>
      </c>
      <c r="BA37" t="str">
        <f>+Calcs!AP748</f>
        <v/>
      </c>
      <c r="BB37" s="40">
        <f>+Calcs!AN977</f>
        <v>2</v>
      </c>
      <c r="BC37" s="33">
        <f>+Calcs!AO977</f>
        <v>15</v>
      </c>
      <c r="BD37" s="35" t="str">
        <f>+Calcs!AP977</f>
        <v/>
      </c>
      <c r="BE37">
        <f>+Calcs!AN1206</f>
        <v>2</v>
      </c>
      <c r="BF37">
        <f>+Calcs!AO1206</f>
        <v>15</v>
      </c>
      <c r="BG37" t="str">
        <f>+Calcs!AP1206</f>
        <v/>
      </c>
      <c r="BH37" s="40">
        <f>+Calcs!AN1435</f>
        <v>2</v>
      </c>
      <c r="BI37" s="33">
        <f>+Calcs!AO1435</f>
        <v>15</v>
      </c>
      <c r="BJ37" s="35" t="str">
        <f>+Calcs!AP1435</f>
        <v/>
      </c>
      <c r="BK37">
        <f>+Calcs!AN1664</f>
        <v>2</v>
      </c>
      <c r="BL37">
        <f>+Calcs!AO1664</f>
        <v>15</v>
      </c>
      <c r="BM37" t="str">
        <f>+Calcs!AP1664</f>
        <v/>
      </c>
    </row>
    <row r="38" spans="2:65" ht="34.5" customHeight="1" thickBot="1" x14ac:dyDescent="0.3">
      <c r="B38" s="29" t="s">
        <v>0</v>
      </c>
      <c r="C38" s="7">
        <f t="shared" ref="C38:C46" si="45">LOOKUP(AA38,round3)</f>
        <v>0</v>
      </c>
      <c r="D38" s="8">
        <f t="shared" ref="D38:D46" si="46">LOOKUP(AB38,round3)</f>
        <v>0</v>
      </c>
      <c r="E38" s="8">
        <f t="shared" ref="E38:E46" si="47">LOOKUP(AC38,round3)</f>
        <v>0</v>
      </c>
      <c r="F38" s="8">
        <f t="shared" ref="F38:F46" si="48">LOOKUP(AD38,round3)</f>
        <v>0</v>
      </c>
      <c r="G38" s="8">
        <f t="shared" ref="G38:G46" si="49">LOOKUP(AE38,round3)</f>
        <v>0</v>
      </c>
      <c r="H38" s="8">
        <f t="shared" ref="H38:H46" si="50">LOOKUP(AF38,round3)</f>
        <v>0</v>
      </c>
      <c r="I38" s="22">
        <f t="shared" ref="I38:I46" si="51">LOOKUP(AG38,round3)</f>
        <v>0</v>
      </c>
      <c r="J38" s="7">
        <f t="shared" ref="J38:J46" si="52">LOOKUP(AH38,round3)</f>
        <v>0</v>
      </c>
      <c r="K38" s="8">
        <f t="shared" ref="K38:K46" si="53">LOOKUP(AI38,round3)</f>
        <v>0</v>
      </c>
      <c r="L38" s="76">
        <f t="shared" ref="L38:L46" si="54">LOOKUP(AJ38,round3)</f>
        <v>0</v>
      </c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AA38" s="253">
        <v>1</v>
      </c>
      <c r="AB38" s="114">
        <f>+AA38+1</f>
        <v>2</v>
      </c>
      <c r="AC38" s="114">
        <f t="shared" ref="AC38:AH38" si="55">+AB38+1</f>
        <v>3</v>
      </c>
      <c r="AD38" s="114">
        <f t="shared" si="55"/>
        <v>4</v>
      </c>
      <c r="AE38" s="114">
        <f t="shared" si="55"/>
        <v>5</v>
      </c>
      <c r="AF38" s="114">
        <f t="shared" si="55"/>
        <v>6</v>
      </c>
      <c r="AG38" s="114">
        <f t="shared" si="55"/>
        <v>7</v>
      </c>
      <c r="AH38" s="114">
        <f t="shared" si="55"/>
        <v>8</v>
      </c>
      <c r="AI38" s="114">
        <v>9</v>
      </c>
      <c r="AJ38" s="114">
        <v>10</v>
      </c>
      <c r="AL38" s="40">
        <f>+Calcs!AS62</f>
        <v>36</v>
      </c>
      <c r="AM38" s="35">
        <f>+Calcs!AT62</f>
        <v>0</v>
      </c>
      <c r="AP38" s="40">
        <f>+Calcs!AN62</f>
        <v>2</v>
      </c>
      <c r="AQ38" s="33">
        <f>+Calcs!AO62</f>
        <v>16</v>
      </c>
      <c r="AR38" s="35" t="str">
        <f>+Calcs!AP62</f>
        <v/>
      </c>
      <c r="AS38">
        <f>+Calcs!AN291</f>
        <v>2</v>
      </c>
      <c r="AT38">
        <f>+Calcs!AO291</f>
        <v>16</v>
      </c>
      <c r="AU38" t="str">
        <f>+Calcs!AP291</f>
        <v/>
      </c>
      <c r="AV38" s="40">
        <f>+Calcs!AN520</f>
        <v>2</v>
      </c>
      <c r="AW38" s="33">
        <f>+Calcs!AO520</f>
        <v>16</v>
      </c>
      <c r="AX38" s="35" t="str">
        <f>+Calcs!AP520</f>
        <v/>
      </c>
      <c r="AY38">
        <f>+Calcs!AN749</f>
        <v>2</v>
      </c>
      <c r="AZ38">
        <f>+Calcs!AO749</f>
        <v>16</v>
      </c>
      <c r="BA38" t="str">
        <f>+Calcs!AP749</f>
        <v/>
      </c>
      <c r="BB38" s="40">
        <f>+Calcs!AN978</f>
        <v>2</v>
      </c>
      <c r="BC38" s="33">
        <f>+Calcs!AO978</f>
        <v>16</v>
      </c>
      <c r="BD38" s="35" t="str">
        <f>+Calcs!AP978</f>
        <v/>
      </c>
      <c r="BE38">
        <f>+Calcs!AN1207</f>
        <v>2</v>
      </c>
      <c r="BF38">
        <f>+Calcs!AO1207</f>
        <v>16</v>
      </c>
      <c r="BG38" t="str">
        <f>+Calcs!AP1207</f>
        <v/>
      </c>
      <c r="BH38" s="40">
        <f>+Calcs!AN1436</f>
        <v>2</v>
      </c>
      <c r="BI38" s="33">
        <f>+Calcs!AO1436</f>
        <v>16</v>
      </c>
      <c r="BJ38" s="35" t="str">
        <f>+Calcs!AP1436</f>
        <v/>
      </c>
      <c r="BK38">
        <f>+Calcs!AN1665</f>
        <v>2</v>
      </c>
      <c r="BL38">
        <f>+Calcs!AO1665</f>
        <v>16</v>
      </c>
      <c r="BM38" t="str">
        <f>+Calcs!AP1665</f>
        <v/>
      </c>
    </row>
    <row r="39" spans="2:65" ht="34.5" customHeight="1" thickBot="1" x14ac:dyDescent="0.3">
      <c r="B39" s="23" t="s">
        <v>1</v>
      </c>
      <c r="C39" s="7">
        <f t="shared" si="45"/>
        <v>0</v>
      </c>
      <c r="D39" s="5">
        <f t="shared" si="46"/>
        <v>0</v>
      </c>
      <c r="E39" s="5">
        <f t="shared" si="47"/>
        <v>0</v>
      </c>
      <c r="F39" s="5">
        <f t="shared" si="48"/>
        <v>0</v>
      </c>
      <c r="G39" s="2">
        <f t="shared" si="49"/>
        <v>0</v>
      </c>
      <c r="H39" s="2">
        <f t="shared" si="50"/>
        <v>0</v>
      </c>
      <c r="I39" s="3">
        <f t="shared" si="51"/>
        <v>0</v>
      </c>
      <c r="J39" s="10">
        <f t="shared" si="52"/>
        <v>0</v>
      </c>
      <c r="K39" s="2">
        <f t="shared" si="53"/>
        <v>0</v>
      </c>
      <c r="L39" s="11">
        <f t="shared" si="54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AA39" s="254">
        <f>+AA38+10</f>
        <v>11</v>
      </c>
      <c r="AB39" s="169">
        <f t="shared" ref="AB39:AB47" si="56">+AB38+10</f>
        <v>12</v>
      </c>
      <c r="AC39" s="169">
        <f t="shared" ref="AC39:AC47" si="57">+AC38+10</f>
        <v>13</v>
      </c>
      <c r="AD39" s="169">
        <f t="shared" ref="AD39:AD47" si="58">+AD38+10</f>
        <v>14</v>
      </c>
      <c r="AE39" s="169">
        <f t="shared" ref="AE39:AE47" si="59">+AE38+10</f>
        <v>15</v>
      </c>
      <c r="AF39" s="169">
        <f t="shared" ref="AF39:AF47" si="60">+AF38+10</f>
        <v>16</v>
      </c>
      <c r="AG39" s="169">
        <f t="shared" ref="AG39:AG47" si="61">+AG38+10</f>
        <v>17</v>
      </c>
      <c r="AH39" s="169">
        <f t="shared" ref="AH39:AH47" si="62">+AH38+10</f>
        <v>18</v>
      </c>
      <c r="AI39" s="169">
        <f t="shared" ref="AI39:AI47" si="63">+AI38+10</f>
        <v>19</v>
      </c>
      <c r="AJ39" s="169">
        <f t="shared" ref="AJ39:AJ47" si="64">+AJ38+10</f>
        <v>20</v>
      </c>
      <c r="AL39" s="40">
        <f>+Calcs!AS63</f>
        <v>37</v>
      </c>
      <c r="AM39" s="35">
        <f>+Calcs!AT63</f>
        <v>0</v>
      </c>
      <c r="AP39" s="40">
        <f>+Calcs!AN63</f>
        <v>2</v>
      </c>
      <c r="AQ39" s="33">
        <f>+Calcs!AO63</f>
        <v>17</v>
      </c>
      <c r="AR39" s="35" t="str">
        <f>+Calcs!AP63</f>
        <v/>
      </c>
      <c r="AS39">
        <f>+Calcs!AN292</f>
        <v>2</v>
      </c>
      <c r="AT39">
        <f>+Calcs!AO292</f>
        <v>17</v>
      </c>
      <c r="AU39" t="str">
        <f>+Calcs!AP292</f>
        <v/>
      </c>
      <c r="AV39" s="40">
        <f>+Calcs!AN521</f>
        <v>2</v>
      </c>
      <c r="AW39" s="33">
        <f>+Calcs!AO521</f>
        <v>17</v>
      </c>
      <c r="AX39" s="35" t="str">
        <f>+Calcs!AP521</f>
        <v/>
      </c>
      <c r="AY39">
        <f>+Calcs!AN750</f>
        <v>2</v>
      </c>
      <c r="AZ39">
        <f>+Calcs!AO750</f>
        <v>17</v>
      </c>
      <c r="BA39" t="str">
        <f>+Calcs!AP750</f>
        <v/>
      </c>
      <c r="BB39" s="40">
        <f>+Calcs!AN979</f>
        <v>2</v>
      </c>
      <c r="BC39" s="33">
        <f>+Calcs!AO979</f>
        <v>17</v>
      </c>
      <c r="BD39" s="35" t="str">
        <f>+Calcs!AP979</f>
        <v/>
      </c>
      <c r="BE39">
        <f>+Calcs!AN1208</f>
        <v>2</v>
      </c>
      <c r="BF39">
        <f>+Calcs!AO1208</f>
        <v>17</v>
      </c>
      <c r="BG39" t="str">
        <f>+Calcs!AP1208</f>
        <v/>
      </c>
      <c r="BH39" s="40">
        <f>+Calcs!AN1437</f>
        <v>2</v>
      </c>
      <c r="BI39" s="33">
        <f>+Calcs!AO1437</f>
        <v>17</v>
      </c>
      <c r="BJ39" s="35" t="str">
        <f>+Calcs!AP1437</f>
        <v/>
      </c>
      <c r="BK39">
        <f>+Calcs!AN1666</f>
        <v>2</v>
      </c>
      <c r="BL39">
        <f>+Calcs!AO1666</f>
        <v>17</v>
      </c>
      <c r="BM39" t="str">
        <f>+Calcs!AP1666</f>
        <v/>
      </c>
    </row>
    <row r="40" spans="2:65" ht="34.5" customHeight="1" thickBot="1" x14ac:dyDescent="0.3">
      <c r="B40" s="23" t="s">
        <v>2</v>
      </c>
      <c r="C40" s="23">
        <f t="shared" si="45"/>
        <v>0</v>
      </c>
      <c r="D40" s="7">
        <f t="shared" si="46"/>
        <v>0</v>
      </c>
      <c r="E40" s="8">
        <f t="shared" si="47"/>
        <v>0</v>
      </c>
      <c r="F40" s="9">
        <f t="shared" si="48"/>
        <v>0</v>
      </c>
      <c r="G40" s="4">
        <f t="shared" si="49"/>
        <v>0</v>
      </c>
      <c r="H40" s="2">
        <f t="shared" si="50"/>
        <v>0</v>
      </c>
      <c r="I40" s="3">
        <f t="shared" si="51"/>
        <v>0</v>
      </c>
      <c r="J40" s="12">
        <f t="shared" si="52"/>
        <v>0</v>
      </c>
      <c r="K40" s="13">
        <f t="shared" si="53"/>
        <v>0</v>
      </c>
      <c r="L40" s="14">
        <f t="shared" si="54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AA40" s="254">
        <f t="shared" ref="AA40:AA47" si="65">+AA39+10</f>
        <v>21</v>
      </c>
      <c r="AB40" s="169">
        <f t="shared" si="56"/>
        <v>22</v>
      </c>
      <c r="AC40" s="169">
        <f t="shared" si="57"/>
        <v>23</v>
      </c>
      <c r="AD40" s="169">
        <f t="shared" si="58"/>
        <v>24</v>
      </c>
      <c r="AE40" s="169">
        <f t="shared" si="59"/>
        <v>25</v>
      </c>
      <c r="AF40" s="169">
        <f t="shared" si="60"/>
        <v>26</v>
      </c>
      <c r="AG40" s="169">
        <f t="shared" si="61"/>
        <v>27</v>
      </c>
      <c r="AH40" s="169">
        <f t="shared" si="62"/>
        <v>28</v>
      </c>
      <c r="AI40" s="169">
        <f t="shared" si="63"/>
        <v>29</v>
      </c>
      <c r="AJ40" s="169">
        <f t="shared" si="64"/>
        <v>30</v>
      </c>
      <c r="AL40" s="40">
        <f>+Calcs!AS64</f>
        <v>38</v>
      </c>
      <c r="AM40" s="35">
        <f>+Calcs!AT64</f>
        <v>0</v>
      </c>
      <c r="AP40" s="40">
        <f>+Calcs!AN64</f>
        <v>2</v>
      </c>
      <c r="AQ40" s="33">
        <f>+Calcs!AO64</f>
        <v>18</v>
      </c>
      <c r="AR40" s="35" t="str">
        <f>+Calcs!AP64</f>
        <v/>
      </c>
      <c r="AS40">
        <f>+Calcs!AN293</f>
        <v>2</v>
      </c>
      <c r="AT40">
        <f>+Calcs!AO293</f>
        <v>18</v>
      </c>
      <c r="AU40" t="str">
        <f>+Calcs!AP293</f>
        <v/>
      </c>
      <c r="AV40" s="40">
        <f>+Calcs!AN522</f>
        <v>2</v>
      </c>
      <c r="AW40" s="33">
        <f>+Calcs!AO522</f>
        <v>18</v>
      </c>
      <c r="AX40" s="35" t="str">
        <f>+Calcs!AP522</f>
        <v/>
      </c>
      <c r="AY40">
        <f>+Calcs!AN751</f>
        <v>2</v>
      </c>
      <c r="AZ40">
        <f>+Calcs!AO751</f>
        <v>18</v>
      </c>
      <c r="BA40" t="str">
        <f>+Calcs!AP751</f>
        <v/>
      </c>
      <c r="BB40" s="40">
        <f>+Calcs!AN980</f>
        <v>2</v>
      </c>
      <c r="BC40" s="33">
        <f>+Calcs!AO980</f>
        <v>18</v>
      </c>
      <c r="BD40" s="35" t="str">
        <f>+Calcs!AP980</f>
        <v/>
      </c>
      <c r="BE40">
        <f>+Calcs!AN1209</f>
        <v>2</v>
      </c>
      <c r="BF40">
        <f>+Calcs!AO1209</f>
        <v>18</v>
      </c>
      <c r="BG40" t="str">
        <f>+Calcs!AP1209</f>
        <v/>
      </c>
      <c r="BH40" s="40">
        <f>+Calcs!AN1438</f>
        <v>2</v>
      </c>
      <c r="BI40" s="33">
        <f>+Calcs!AO1438</f>
        <v>18</v>
      </c>
      <c r="BJ40" s="35" t="str">
        <f>+Calcs!AP1438</f>
        <v/>
      </c>
      <c r="BK40">
        <f>+Calcs!AN1667</f>
        <v>2</v>
      </c>
      <c r="BL40">
        <f>+Calcs!AO1667</f>
        <v>18</v>
      </c>
      <c r="BM40" t="str">
        <f>+Calcs!AP1667</f>
        <v/>
      </c>
    </row>
    <row r="41" spans="2:65" ht="34.5" customHeight="1" x14ac:dyDescent="0.25">
      <c r="B41" s="23" t="s">
        <v>3</v>
      </c>
      <c r="C41" s="23">
        <f t="shared" si="45"/>
        <v>0</v>
      </c>
      <c r="D41" s="10">
        <f t="shared" si="46"/>
        <v>0</v>
      </c>
      <c r="E41" s="27">
        <f t="shared" si="47"/>
        <v>0</v>
      </c>
      <c r="F41" s="11">
        <f t="shared" si="48"/>
        <v>0</v>
      </c>
      <c r="G41" s="4">
        <f t="shared" si="49"/>
        <v>0</v>
      </c>
      <c r="H41" s="2">
        <f t="shared" si="50"/>
        <v>0</v>
      </c>
      <c r="I41" s="2">
        <f t="shared" si="51"/>
        <v>0</v>
      </c>
      <c r="J41" s="6">
        <f t="shared" si="52"/>
        <v>0</v>
      </c>
      <c r="K41" s="6">
        <f t="shared" si="53"/>
        <v>0</v>
      </c>
      <c r="L41" s="16">
        <f t="shared" si="54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AA41" s="254">
        <f t="shared" si="65"/>
        <v>31</v>
      </c>
      <c r="AB41" s="169">
        <f t="shared" si="56"/>
        <v>32</v>
      </c>
      <c r="AC41" s="169">
        <f t="shared" si="57"/>
        <v>33</v>
      </c>
      <c r="AD41" s="169">
        <f t="shared" si="58"/>
        <v>34</v>
      </c>
      <c r="AE41" s="169">
        <f t="shared" si="59"/>
        <v>35</v>
      </c>
      <c r="AF41" s="169">
        <f t="shared" si="60"/>
        <v>36</v>
      </c>
      <c r="AG41" s="169">
        <f t="shared" si="61"/>
        <v>37</v>
      </c>
      <c r="AH41" s="169">
        <f t="shared" si="62"/>
        <v>38</v>
      </c>
      <c r="AI41" s="169">
        <f t="shared" si="63"/>
        <v>39</v>
      </c>
      <c r="AJ41" s="169">
        <f t="shared" si="64"/>
        <v>40</v>
      </c>
      <c r="AL41" s="40">
        <f>+Calcs!AS65</f>
        <v>39</v>
      </c>
      <c r="AM41" s="35">
        <f>+Calcs!AT65</f>
        <v>0</v>
      </c>
      <c r="AP41" s="40">
        <f>+Calcs!AN65</f>
        <v>2</v>
      </c>
      <c r="AQ41" s="33">
        <f>+Calcs!AO65</f>
        <v>19</v>
      </c>
      <c r="AR41" s="35" t="str">
        <f>+Calcs!AP65</f>
        <v/>
      </c>
      <c r="AS41">
        <f>+Calcs!AN294</f>
        <v>2</v>
      </c>
      <c r="AT41">
        <f>+Calcs!AO294</f>
        <v>19</v>
      </c>
      <c r="AU41" t="str">
        <f>+Calcs!AP294</f>
        <v/>
      </c>
      <c r="AV41" s="40">
        <f>+Calcs!AN523</f>
        <v>2</v>
      </c>
      <c r="AW41" s="33">
        <f>+Calcs!AO523</f>
        <v>19</v>
      </c>
      <c r="AX41" s="35" t="str">
        <f>+Calcs!AP523</f>
        <v/>
      </c>
      <c r="AY41">
        <f>+Calcs!AN752</f>
        <v>2</v>
      </c>
      <c r="AZ41">
        <f>+Calcs!AO752</f>
        <v>19</v>
      </c>
      <c r="BA41" t="str">
        <f>+Calcs!AP752</f>
        <v/>
      </c>
      <c r="BB41" s="40">
        <f>+Calcs!AN981</f>
        <v>2</v>
      </c>
      <c r="BC41" s="33">
        <f>+Calcs!AO981</f>
        <v>19</v>
      </c>
      <c r="BD41" s="35" t="str">
        <f>+Calcs!AP981</f>
        <v/>
      </c>
      <c r="BE41">
        <f>+Calcs!AN1210</f>
        <v>2</v>
      </c>
      <c r="BF41">
        <f>+Calcs!AO1210</f>
        <v>19</v>
      </c>
      <c r="BG41" t="str">
        <f>+Calcs!AP1210</f>
        <v/>
      </c>
      <c r="BH41" s="40">
        <f>+Calcs!AN1439</f>
        <v>2</v>
      </c>
      <c r="BI41" s="33">
        <f>+Calcs!AO1439</f>
        <v>19</v>
      </c>
      <c r="BJ41" s="35" t="str">
        <f>+Calcs!AP1439</f>
        <v/>
      </c>
      <c r="BK41">
        <f>+Calcs!AN1668</f>
        <v>2</v>
      </c>
      <c r="BL41">
        <f>+Calcs!AO1668</f>
        <v>19</v>
      </c>
      <c r="BM41" t="str">
        <f>+Calcs!AP1668</f>
        <v/>
      </c>
    </row>
    <row r="42" spans="2:65" ht="34.5" customHeight="1" thickBot="1" x14ac:dyDescent="0.3">
      <c r="B42" s="23" t="s">
        <v>4</v>
      </c>
      <c r="C42" s="23">
        <f t="shared" si="45"/>
        <v>0</v>
      </c>
      <c r="D42" s="12">
        <f t="shared" si="46"/>
        <v>0</v>
      </c>
      <c r="E42" s="13">
        <f t="shared" si="47"/>
        <v>0</v>
      </c>
      <c r="F42" s="14">
        <f t="shared" si="48"/>
        <v>0</v>
      </c>
      <c r="G42" s="4">
        <f t="shared" si="49"/>
        <v>0</v>
      </c>
      <c r="H42" s="2">
        <f t="shared" si="50"/>
        <v>0</v>
      </c>
      <c r="I42" s="2">
        <f t="shared" si="51"/>
        <v>0</v>
      </c>
      <c r="J42" s="2">
        <f t="shared" si="52"/>
        <v>0</v>
      </c>
      <c r="K42" s="2">
        <f t="shared" si="53"/>
        <v>0</v>
      </c>
      <c r="L42" s="11">
        <f t="shared" si="54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AA42" s="254">
        <f t="shared" si="65"/>
        <v>41</v>
      </c>
      <c r="AB42" s="169">
        <f t="shared" si="56"/>
        <v>42</v>
      </c>
      <c r="AC42" s="169">
        <f t="shared" si="57"/>
        <v>43</v>
      </c>
      <c r="AD42" s="169">
        <f t="shared" si="58"/>
        <v>44</v>
      </c>
      <c r="AE42" s="169">
        <f t="shared" si="59"/>
        <v>45</v>
      </c>
      <c r="AF42" s="169">
        <f t="shared" si="60"/>
        <v>46</v>
      </c>
      <c r="AG42" s="169">
        <f t="shared" si="61"/>
        <v>47</v>
      </c>
      <c r="AH42" s="169">
        <f t="shared" si="62"/>
        <v>48</v>
      </c>
      <c r="AI42" s="169">
        <f t="shared" si="63"/>
        <v>49</v>
      </c>
      <c r="AJ42" s="169">
        <f t="shared" si="64"/>
        <v>50</v>
      </c>
      <c r="AL42" s="40">
        <f>+Calcs!AS66</f>
        <v>40</v>
      </c>
      <c r="AM42" s="35">
        <f>+Calcs!AT66</f>
        <v>0</v>
      </c>
      <c r="AP42" s="40">
        <f>+Calcs!AN66</f>
        <v>2</v>
      </c>
      <c r="AQ42" s="33">
        <f>+Calcs!AO66</f>
        <v>20</v>
      </c>
      <c r="AR42" s="35" t="str">
        <f>+Calcs!AP66</f>
        <v/>
      </c>
      <c r="AS42">
        <f>+Calcs!AN295</f>
        <v>2</v>
      </c>
      <c r="AT42">
        <f>+Calcs!AO295</f>
        <v>20</v>
      </c>
      <c r="AU42" t="str">
        <f>+Calcs!AP295</f>
        <v/>
      </c>
      <c r="AV42" s="40">
        <f>+Calcs!AN524</f>
        <v>2</v>
      </c>
      <c r="AW42" s="33">
        <f>+Calcs!AO524</f>
        <v>20</v>
      </c>
      <c r="AX42" s="35" t="str">
        <f>+Calcs!AP524</f>
        <v/>
      </c>
      <c r="AY42">
        <f>+Calcs!AN753</f>
        <v>2</v>
      </c>
      <c r="AZ42">
        <f>+Calcs!AO753</f>
        <v>20</v>
      </c>
      <c r="BA42" t="str">
        <f>+Calcs!AP753</f>
        <v/>
      </c>
      <c r="BB42" s="40">
        <f>+Calcs!AN982</f>
        <v>2</v>
      </c>
      <c r="BC42" s="33">
        <f>+Calcs!AO982</f>
        <v>20</v>
      </c>
      <c r="BD42" s="35" t="str">
        <f>+Calcs!AP982</f>
        <v/>
      </c>
      <c r="BE42">
        <f>+Calcs!AN1211</f>
        <v>2</v>
      </c>
      <c r="BF42">
        <f>+Calcs!AO1211</f>
        <v>20</v>
      </c>
      <c r="BG42" t="str">
        <f>+Calcs!AP1211</f>
        <v/>
      </c>
      <c r="BH42" s="40">
        <f>+Calcs!AN1440</f>
        <v>2</v>
      </c>
      <c r="BI42" s="33">
        <f>+Calcs!AO1440</f>
        <v>20</v>
      </c>
      <c r="BJ42" s="35" t="str">
        <f>+Calcs!AP1440</f>
        <v/>
      </c>
      <c r="BK42">
        <f>+Calcs!AN1669</f>
        <v>2</v>
      </c>
      <c r="BL42">
        <f>+Calcs!AO1669</f>
        <v>20</v>
      </c>
      <c r="BM42" t="str">
        <f>+Calcs!AP1669</f>
        <v/>
      </c>
    </row>
    <row r="43" spans="2:65" ht="34.5" customHeight="1" thickBot="1" x14ac:dyDescent="0.3">
      <c r="B43" s="23" t="s">
        <v>5</v>
      </c>
      <c r="C43" s="10">
        <f t="shared" si="45"/>
        <v>0</v>
      </c>
      <c r="D43" s="154">
        <f t="shared" si="46"/>
        <v>0</v>
      </c>
      <c r="E43" s="154">
        <f t="shared" si="47"/>
        <v>0</v>
      </c>
      <c r="F43" s="154">
        <f t="shared" si="48"/>
        <v>0</v>
      </c>
      <c r="G43" s="145">
        <f t="shared" si="49"/>
        <v>0</v>
      </c>
      <c r="H43" s="2">
        <f t="shared" si="50"/>
        <v>0</v>
      </c>
      <c r="I43" s="2">
        <f t="shared" si="51"/>
        <v>0</v>
      </c>
      <c r="J43" s="2">
        <f t="shared" si="52"/>
        <v>0</v>
      </c>
      <c r="K43" s="2">
        <f t="shared" si="53"/>
        <v>0</v>
      </c>
      <c r="L43" s="11">
        <f t="shared" si="54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AA43" s="254">
        <f t="shared" si="65"/>
        <v>51</v>
      </c>
      <c r="AB43" s="169">
        <f t="shared" si="56"/>
        <v>52</v>
      </c>
      <c r="AC43" s="169">
        <f t="shared" si="57"/>
        <v>53</v>
      </c>
      <c r="AD43" s="169">
        <f t="shared" si="58"/>
        <v>54</v>
      </c>
      <c r="AE43" s="169">
        <f t="shared" si="59"/>
        <v>55</v>
      </c>
      <c r="AF43" s="169">
        <f t="shared" si="60"/>
        <v>56</v>
      </c>
      <c r="AG43" s="169">
        <f t="shared" si="61"/>
        <v>57</v>
      </c>
      <c r="AH43" s="169">
        <f t="shared" si="62"/>
        <v>58</v>
      </c>
      <c r="AI43" s="169">
        <f t="shared" si="63"/>
        <v>59</v>
      </c>
      <c r="AJ43" s="169">
        <f t="shared" si="64"/>
        <v>60</v>
      </c>
      <c r="AL43" s="40">
        <f>+Calcs!AS67</f>
        <v>41</v>
      </c>
      <c r="AM43" s="35">
        <f>+Calcs!AT67</f>
        <v>0</v>
      </c>
      <c r="AP43" s="40">
        <f>+Calcs!AN67</f>
        <v>3</v>
      </c>
      <c r="AQ43" s="33">
        <f>+Calcs!AO67</f>
        <v>1</v>
      </c>
      <c r="AR43" s="35" t="str">
        <f>+Calcs!AP67</f>
        <v/>
      </c>
      <c r="AS43">
        <f>+Calcs!AN296</f>
        <v>3</v>
      </c>
      <c r="AT43">
        <f>+Calcs!AO296</f>
        <v>1</v>
      </c>
      <c r="AU43" t="str">
        <f>+Calcs!AP296</f>
        <v/>
      </c>
      <c r="AV43" s="40">
        <f>+Calcs!AN525</f>
        <v>3</v>
      </c>
      <c r="AW43" s="33">
        <f>+Calcs!AO525</f>
        <v>1</v>
      </c>
      <c r="AX43" s="35" t="str">
        <f>+Calcs!AP525</f>
        <v/>
      </c>
      <c r="AY43">
        <f>+Calcs!AN754</f>
        <v>3</v>
      </c>
      <c r="AZ43">
        <f>+Calcs!AO754</f>
        <v>1</v>
      </c>
      <c r="BA43" t="str">
        <f>+Calcs!AP754</f>
        <v/>
      </c>
      <c r="BB43" s="40">
        <f>+Calcs!AN983</f>
        <v>3</v>
      </c>
      <c r="BC43" s="33">
        <f>+Calcs!AO983</f>
        <v>1</v>
      </c>
      <c r="BD43" s="35" t="str">
        <f>+Calcs!AP983</f>
        <v/>
      </c>
      <c r="BE43">
        <f>+Calcs!AN1212</f>
        <v>3</v>
      </c>
      <c r="BF43">
        <f>+Calcs!AO1212</f>
        <v>1</v>
      </c>
      <c r="BG43" t="str">
        <f>+Calcs!AP1212</f>
        <v/>
      </c>
      <c r="BH43" s="40">
        <f>+Calcs!AN1441</f>
        <v>3</v>
      </c>
      <c r="BI43" s="33">
        <f>+Calcs!AO1441</f>
        <v>1</v>
      </c>
      <c r="BJ43" s="35" t="str">
        <f>+Calcs!AP1441</f>
        <v/>
      </c>
      <c r="BK43">
        <f>+Calcs!AN1670</f>
        <v>3</v>
      </c>
      <c r="BL43">
        <f>+Calcs!AO1670</f>
        <v>1</v>
      </c>
      <c r="BM43" t="str">
        <f>+Calcs!AP1670</f>
        <v/>
      </c>
    </row>
    <row r="44" spans="2:65" ht="34.5" customHeight="1" thickBot="1" x14ac:dyDescent="0.3">
      <c r="B44" s="23" t="s">
        <v>6</v>
      </c>
      <c r="C44" s="23">
        <f t="shared" si="45"/>
        <v>0</v>
      </c>
      <c r="D44" s="7">
        <f t="shared" si="46"/>
        <v>0</v>
      </c>
      <c r="E44" s="8">
        <f t="shared" si="47"/>
        <v>0</v>
      </c>
      <c r="F44" s="9">
        <f t="shared" si="48"/>
        <v>0</v>
      </c>
      <c r="G44" s="4">
        <f t="shared" si="49"/>
        <v>0</v>
      </c>
      <c r="H44" s="2">
        <f t="shared" si="50"/>
        <v>0</v>
      </c>
      <c r="I44" s="5">
        <f t="shared" si="51"/>
        <v>0</v>
      </c>
      <c r="J44" s="5">
        <f t="shared" si="52"/>
        <v>0</v>
      </c>
      <c r="K44" s="5">
        <f t="shared" si="53"/>
        <v>0</v>
      </c>
      <c r="L44" s="11">
        <f t="shared" si="54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AA44" s="254">
        <f t="shared" si="65"/>
        <v>61</v>
      </c>
      <c r="AB44" s="169">
        <f t="shared" si="56"/>
        <v>62</v>
      </c>
      <c r="AC44" s="169">
        <f t="shared" si="57"/>
        <v>63</v>
      </c>
      <c r="AD44" s="169">
        <f t="shared" si="58"/>
        <v>64</v>
      </c>
      <c r="AE44" s="169">
        <f t="shared" si="59"/>
        <v>65</v>
      </c>
      <c r="AF44" s="169">
        <f t="shared" si="60"/>
        <v>66</v>
      </c>
      <c r="AG44" s="169">
        <f t="shared" si="61"/>
        <v>67</v>
      </c>
      <c r="AH44" s="169">
        <f t="shared" si="62"/>
        <v>68</v>
      </c>
      <c r="AI44" s="169">
        <f t="shared" si="63"/>
        <v>69</v>
      </c>
      <c r="AJ44" s="169">
        <f t="shared" si="64"/>
        <v>70</v>
      </c>
      <c r="AL44" s="40">
        <f>+Calcs!AS68</f>
        <v>42</v>
      </c>
      <c r="AM44" s="35">
        <f>+Calcs!AT68</f>
        <v>0</v>
      </c>
      <c r="AP44" s="40">
        <f>+Calcs!AN68</f>
        <v>3</v>
      </c>
      <c r="AQ44" s="33">
        <f>+Calcs!AO68</f>
        <v>2</v>
      </c>
      <c r="AR44" s="35" t="str">
        <f>+Calcs!AP68</f>
        <v/>
      </c>
      <c r="AS44">
        <f>+Calcs!AN297</f>
        <v>3</v>
      </c>
      <c r="AT44">
        <f>+Calcs!AO297</f>
        <v>2</v>
      </c>
      <c r="AU44" t="str">
        <f>+Calcs!AP297</f>
        <v/>
      </c>
      <c r="AV44" s="40">
        <f>+Calcs!AN526</f>
        <v>3</v>
      </c>
      <c r="AW44" s="33">
        <f>+Calcs!AO526</f>
        <v>2</v>
      </c>
      <c r="AX44" s="35" t="str">
        <f>+Calcs!AP526</f>
        <v/>
      </c>
      <c r="AY44">
        <f>+Calcs!AN755</f>
        <v>3</v>
      </c>
      <c r="AZ44">
        <f>+Calcs!AO755</f>
        <v>2</v>
      </c>
      <c r="BA44" t="str">
        <f>+Calcs!AP755</f>
        <v/>
      </c>
      <c r="BB44" s="40">
        <f>+Calcs!AN984</f>
        <v>3</v>
      </c>
      <c r="BC44" s="33">
        <f>+Calcs!AO984</f>
        <v>2</v>
      </c>
      <c r="BD44" s="35" t="str">
        <f>+Calcs!AP984</f>
        <v/>
      </c>
      <c r="BE44">
        <f>+Calcs!AN1213</f>
        <v>3</v>
      </c>
      <c r="BF44">
        <f>+Calcs!AO1213</f>
        <v>2</v>
      </c>
      <c r="BG44" t="str">
        <f>+Calcs!AP1213</f>
        <v/>
      </c>
      <c r="BH44" s="40">
        <f>+Calcs!AN1442</f>
        <v>3</v>
      </c>
      <c r="BI44" s="33">
        <f>+Calcs!AO1442</f>
        <v>2</v>
      </c>
      <c r="BJ44" s="35" t="str">
        <f>+Calcs!AP1442</f>
        <v/>
      </c>
      <c r="BK44">
        <f>+Calcs!AN1671</f>
        <v>3</v>
      </c>
      <c r="BL44">
        <f>+Calcs!AO1671</f>
        <v>2</v>
      </c>
      <c r="BM44" t="str">
        <f>+Calcs!AP1671</f>
        <v/>
      </c>
    </row>
    <row r="45" spans="2:65" ht="34.5" customHeight="1" x14ac:dyDescent="0.25">
      <c r="B45" s="23" t="s">
        <v>7</v>
      </c>
      <c r="C45" s="23">
        <f t="shared" si="45"/>
        <v>0</v>
      </c>
      <c r="D45" s="10">
        <f t="shared" si="46"/>
        <v>0</v>
      </c>
      <c r="E45" s="144">
        <f t="shared" si="47"/>
        <v>0</v>
      </c>
      <c r="F45" s="11">
        <f t="shared" si="48"/>
        <v>0</v>
      </c>
      <c r="G45" s="4">
        <f t="shared" si="49"/>
        <v>0</v>
      </c>
      <c r="H45" s="3">
        <f t="shared" si="50"/>
        <v>0</v>
      </c>
      <c r="I45" s="7">
        <f t="shared" si="51"/>
        <v>0</v>
      </c>
      <c r="J45" s="8">
        <f t="shared" si="52"/>
        <v>0</v>
      </c>
      <c r="K45" s="9">
        <f t="shared" si="53"/>
        <v>0</v>
      </c>
      <c r="L45" s="17">
        <f t="shared" si="54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AA45" s="254">
        <f t="shared" si="65"/>
        <v>71</v>
      </c>
      <c r="AB45" s="169">
        <f t="shared" si="56"/>
        <v>72</v>
      </c>
      <c r="AC45" s="169">
        <f t="shared" si="57"/>
        <v>73</v>
      </c>
      <c r="AD45" s="169">
        <f t="shared" si="58"/>
        <v>74</v>
      </c>
      <c r="AE45" s="169">
        <f t="shared" si="59"/>
        <v>75</v>
      </c>
      <c r="AF45" s="169">
        <f t="shared" si="60"/>
        <v>76</v>
      </c>
      <c r="AG45" s="169">
        <f t="shared" si="61"/>
        <v>77</v>
      </c>
      <c r="AH45" s="169">
        <f t="shared" si="62"/>
        <v>78</v>
      </c>
      <c r="AI45" s="169">
        <f t="shared" si="63"/>
        <v>79</v>
      </c>
      <c r="AJ45" s="169">
        <f t="shared" si="64"/>
        <v>80</v>
      </c>
      <c r="AL45" s="40">
        <f>+Calcs!AS69</f>
        <v>43</v>
      </c>
      <c r="AM45" s="35">
        <f>+Calcs!AT69</f>
        <v>0</v>
      </c>
      <c r="AP45" s="40">
        <f>+Calcs!AN69</f>
        <v>3</v>
      </c>
      <c r="AQ45" s="33">
        <f>+Calcs!AO69</f>
        <v>3</v>
      </c>
      <c r="AR45" s="35" t="str">
        <f>+Calcs!AP69</f>
        <v/>
      </c>
      <c r="AS45">
        <f>+Calcs!AN298</f>
        <v>3</v>
      </c>
      <c r="AT45">
        <f>+Calcs!AO298</f>
        <v>3</v>
      </c>
      <c r="AU45" t="str">
        <f>+Calcs!AP298</f>
        <v/>
      </c>
      <c r="AV45" s="40">
        <f>+Calcs!AN527</f>
        <v>3</v>
      </c>
      <c r="AW45" s="33">
        <f>+Calcs!AO527</f>
        <v>3</v>
      </c>
      <c r="AX45" s="35" t="str">
        <f>+Calcs!AP527</f>
        <v/>
      </c>
      <c r="AY45">
        <f>+Calcs!AN756</f>
        <v>3</v>
      </c>
      <c r="AZ45">
        <f>+Calcs!AO756</f>
        <v>3</v>
      </c>
      <c r="BA45" t="str">
        <f>+Calcs!AP756</f>
        <v/>
      </c>
      <c r="BB45" s="40">
        <f>+Calcs!AN985</f>
        <v>3</v>
      </c>
      <c r="BC45" s="33">
        <f>+Calcs!AO985</f>
        <v>3</v>
      </c>
      <c r="BD45" s="35" t="str">
        <f>+Calcs!AP985</f>
        <v/>
      </c>
      <c r="BE45">
        <f>+Calcs!AN1214</f>
        <v>3</v>
      </c>
      <c r="BF45">
        <f>+Calcs!AO1214</f>
        <v>3</v>
      </c>
      <c r="BG45" t="str">
        <f>+Calcs!AP1214</f>
        <v/>
      </c>
      <c r="BH45" s="40">
        <f>+Calcs!AN1443</f>
        <v>3</v>
      </c>
      <c r="BI45" s="33">
        <f>+Calcs!AO1443</f>
        <v>3</v>
      </c>
      <c r="BJ45" s="35" t="str">
        <f>+Calcs!AP1443</f>
        <v/>
      </c>
      <c r="BK45">
        <f>+Calcs!AN1672</f>
        <v>3</v>
      </c>
      <c r="BL45">
        <f>+Calcs!AO1672</f>
        <v>3</v>
      </c>
      <c r="BM45" t="str">
        <f>+Calcs!AP1672</f>
        <v/>
      </c>
    </row>
    <row r="46" spans="2:65" ht="34.5" customHeight="1" thickBot="1" x14ac:dyDescent="0.3">
      <c r="B46" s="23" t="s">
        <v>8</v>
      </c>
      <c r="C46" s="157">
        <f t="shared" si="45"/>
        <v>0</v>
      </c>
      <c r="D46" s="12">
        <f t="shared" si="46"/>
        <v>0</v>
      </c>
      <c r="E46" s="13">
        <f t="shared" si="47"/>
        <v>0</v>
      </c>
      <c r="F46" s="14">
        <f t="shared" si="48"/>
        <v>0</v>
      </c>
      <c r="G46" s="4">
        <f t="shared" si="49"/>
        <v>0</v>
      </c>
      <c r="H46" s="3">
        <f t="shared" si="50"/>
        <v>0</v>
      </c>
      <c r="I46" s="10">
        <f t="shared" si="51"/>
        <v>0</v>
      </c>
      <c r="J46" s="27">
        <f t="shared" si="52"/>
        <v>0</v>
      </c>
      <c r="K46" s="11">
        <f t="shared" si="53"/>
        <v>0</v>
      </c>
      <c r="L46" s="17">
        <f t="shared" si="54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AA46" s="254">
        <f t="shared" si="65"/>
        <v>81</v>
      </c>
      <c r="AB46" s="169">
        <f t="shared" si="56"/>
        <v>82</v>
      </c>
      <c r="AC46" s="169">
        <f t="shared" si="57"/>
        <v>83</v>
      </c>
      <c r="AD46" s="169">
        <f t="shared" si="58"/>
        <v>84</v>
      </c>
      <c r="AE46" s="169">
        <f t="shared" si="59"/>
        <v>85</v>
      </c>
      <c r="AF46" s="169">
        <f t="shared" si="60"/>
        <v>86</v>
      </c>
      <c r="AG46" s="169">
        <f t="shared" si="61"/>
        <v>87</v>
      </c>
      <c r="AH46" s="169">
        <f t="shared" si="62"/>
        <v>88</v>
      </c>
      <c r="AI46" s="169">
        <f t="shared" si="63"/>
        <v>89</v>
      </c>
      <c r="AJ46" s="169">
        <f t="shared" si="64"/>
        <v>90</v>
      </c>
      <c r="AL46" s="40">
        <f>+Calcs!AS70</f>
        <v>44</v>
      </c>
      <c r="AM46" s="35">
        <f>+Calcs!AT70</f>
        <v>0</v>
      </c>
      <c r="AP46" s="40">
        <f>+Calcs!AN70</f>
        <v>3</v>
      </c>
      <c r="AQ46" s="33">
        <f>+Calcs!AO70</f>
        <v>4</v>
      </c>
      <c r="AR46" s="35" t="str">
        <f>+Calcs!AP70</f>
        <v/>
      </c>
      <c r="AS46">
        <f>+Calcs!AN299</f>
        <v>3</v>
      </c>
      <c r="AT46">
        <f>+Calcs!AO299</f>
        <v>4</v>
      </c>
      <c r="AU46" t="str">
        <f>+Calcs!AP299</f>
        <v/>
      </c>
      <c r="AV46" s="40">
        <f>+Calcs!AN528</f>
        <v>3</v>
      </c>
      <c r="AW46" s="33">
        <f>+Calcs!AO528</f>
        <v>4</v>
      </c>
      <c r="AX46" s="35" t="str">
        <f>+Calcs!AP528</f>
        <v/>
      </c>
      <c r="AY46">
        <f>+Calcs!AN757</f>
        <v>3</v>
      </c>
      <c r="AZ46">
        <f>+Calcs!AO757</f>
        <v>4</v>
      </c>
      <c r="BA46" t="str">
        <f>+Calcs!AP757</f>
        <v/>
      </c>
      <c r="BB46" s="40">
        <f>+Calcs!AN986</f>
        <v>3</v>
      </c>
      <c r="BC46" s="33">
        <f>+Calcs!AO986</f>
        <v>4</v>
      </c>
      <c r="BD46" s="35" t="str">
        <f>+Calcs!AP986</f>
        <v/>
      </c>
      <c r="BE46">
        <f>+Calcs!AN1215</f>
        <v>3</v>
      </c>
      <c r="BF46">
        <f>+Calcs!AO1215</f>
        <v>4</v>
      </c>
      <c r="BG46" t="str">
        <f>+Calcs!AP1215</f>
        <v/>
      </c>
      <c r="BH46" s="40">
        <f>+Calcs!AN1444</f>
        <v>3</v>
      </c>
      <c r="BI46" s="33">
        <f>+Calcs!AO1444</f>
        <v>4</v>
      </c>
      <c r="BJ46" s="35" t="str">
        <f>+Calcs!AP1444</f>
        <v/>
      </c>
      <c r="BK46">
        <f>+Calcs!AN1673</f>
        <v>3</v>
      </c>
      <c r="BL46">
        <f>+Calcs!AO1673</f>
        <v>4</v>
      </c>
      <c r="BM46" t="str">
        <f>+Calcs!AP1673</f>
        <v/>
      </c>
    </row>
    <row r="47" spans="2:65" ht="34.5" customHeight="1" thickBot="1" x14ac:dyDescent="0.3">
      <c r="B47" s="26" t="s">
        <v>9</v>
      </c>
      <c r="C47" s="158" t="s">
        <v>10</v>
      </c>
      <c r="D47" s="156">
        <f t="shared" ref="D47:L47" si="66">LOOKUP(AB47,round3)</f>
        <v>0</v>
      </c>
      <c r="E47" s="155">
        <f t="shared" si="66"/>
        <v>0</v>
      </c>
      <c r="F47" s="155">
        <f t="shared" si="66"/>
        <v>0</v>
      </c>
      <c r="G47" s="13">
        <f t="shared" si="66"/>
        <v>0</v>
      </c>
      <c r="H47" s="19">
        <f t="shared" si="66"/>
        <v>0</v>
      </c>
      <c r="I47" s="12">
        <f t="shared" si="66"/>
        <v>0</v>
      </c>
      <c r="J47" s="13">
        <f t="shared" si="66"/>
        <v>0</v>
      </c>
      <c r="K47" s="14">
        <f t="shared" si="66"/>
        <v>0</v>
      </c>
      <c r="L47" s="20">
        <f t="shared" si="66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AA47" s="254">
        <f t="shared" si="65"/>
        <v>91</v>
      </c>
      <c r="AB47" s="169">
        <f t="shared" si="56"/>
        <v>92</v>
      </c>
      <c r="AC47" s="169">
        <f t="shared" si="57"/>
        <v>93</v>
      </c>
      <c r="AD47" s="169">
        <f t="shared" si="58"/>
        <v>94</v>
      </c>
      <c r="AE47" s="169">
        <f t="shared" si="59"/>
        <v>95</v>
      </c>
      <c r="AF47" s="169">
        <f t="shared" si="60"/>
        <v>96</v>
      </c>
      <c r="AG47" s="169">
        <f t="shared" si="61"/>
        <v>97</v>
      </c>
      <c r="AH47" s="169">
        <f t="shared" si="62"/>
        <v>98</v>
      </c>
      <c r="AI47" s="169">
        <f t="shared" si="63"/>
        <v>99</v>
      </c>
      <c r="AJ47" s="169">
        <f t="shared" si="64"/>
        <v>100</v>
      </c>
      <c r="AL47" s="40">
        <f>+Calcs!AS71</f>
        <v>45</v>
      </c>
      <c r="AM47" s="35">
        <f>+Calcs!AT71</f>
        <v>0</v>
      </c>
      <c r="AP47" s="40">
        <f>+Calcs!AN71</f>
        <v>3</v>
      </c>
      <c r="AQ47" s="33">
        <f>+Calcs!AO71</f>
        <v>5</v>
      </c>
      <c r="AR47" s="35" t="str">
        <f>+Calcs!AP71</f>
        <v/>
      </c>
      <c r="AS47">
        <f>+Calcs!AN300</f>
        <v>3</v>
      </c>
      <c r="AT47">
        <f>+Calcs!AO300</f>
        <v>5</v>
      </c>
      <c r="AU47" t="str">
        <f>+Calcs!AP300</f>
        <v/>
      </c>
      <c r="AV47" s="40">
        <f>+Calcs!AN529</f>
        <v>3</v>
      </c>
      <c r="AW47" s="33">
        <f>+Calcs!AO529</f>
        <v>5</v>
      </c>
      <c r="AX47" s="35" t="str">
        <f>+Calcs!AP529</f>
        <v/>
      </c>
      <c r="AY47">
        <f>+Calcs!AN758</f>
        <v>3</v>
      </c>
      <c r="AZ47">
        <f>+Calcs!AO758</f>
        <v>5</v>
      </c>
      <c r="BA47" t="str">
        <f>+Calcs!AP758</f>
        <v/>
      </c>
      <c r="BB47" s="40">
        <f>+Calcs!AN987</f>
        <v>3</v>
      </c>
      <c r="BC47" s="33">
        <f>+Calcs!AO987</f>
        <v>5</v>
      </c>
      <c r="BD47" s="35" t="str">
        <f>+Calcs!AP987</f>
        <v/>
      </c>
      <c r="BE47">
        <f>+Calcs!AN1216</f>
        <v>3</v>
      </c>
      <c r="BF47">
        <f>+Calcs!AO1216</f>
        <v>5</v>
      </c>
      <c r="BG47" t="str">
        <f>+Calcs!AP1216</f>
        <v/>
      </c>
      <c r="BH47" s="40">
        <f>+Calcs!AN1445</f>
        <v>3</v>
      </c>
      <c r="BI47" s="33">
        <f>+Calcs!AO1445</f>
        <v>5</v>
      </c>
      <c r="BJ47" s="35" t="str">
        <f>+Calcs!AP1445</f>
        <v/>
      </c>
      <c r="BK47">
        <f>+Calcs!AN1674</f>
        <v>3</v>
      </c>
      <c r="BL47">
        <f>+Calcs!AO1674</f>
        <v>5</v>
      </c>
      <c r="BM47" t="str">
        <f>+Calcs!AP1674</f>
        <v/>
      </c>
    </row>
    <row r="48" spans="2:65" x14ac:dyDescent="0.25">
      <c r="AL48" s="40">
        <f>+Calcs!AS72</f>
        <v>46</v>
      </c>
      <c r="AM48" s="35">
        <f>+Calcs!AT72</f>
        <v>0</v>
      </c>
      <c r="AP48" s="40">
        <f>+Calcs!AN72</f>
        <v>3</v>
      </c>
      <c r="AQ48" s="33">
        <f>+Calcs!AO72</f>
        <v>6</v>
      </c>
      <c r="AR48" s="35" t="str">
        <f>+Calcs!AP72</f>
        <v/>
      </c>
      <c r="AS48">
        <f>+Calcs!AN301</f>
        <v>3</v>
      </c>
      <c r="AT48">
        <f>+Calcs!AO301</f>
        <v>6</v>
      </c>
      <c r="AU48" t="str">
        <f>+Calcs!AP301</f>
        <v/>
      </c>
      <c r="AV48" s="40">
        <f>+Calcs!AN530</f>
        <v>3</v>
      </c>
      <c r="AW48" s="33">
        <f>+Calcs!AO530</f>
        <v>6</v>
      </c>
      <c r="AX48" s="35" t="str">
        <f>+Calcs!AP530</f>
        <v/>
      </c>
      <c r="AY48">
        <f>+Calcs!AN759</f>
        <v>3</v>
      </c>
      <c r="AZ48">
        <f>+Calcs!AO759</f>
        <v>6</v>
      </c>
      <c r="BA48" t="str">
        <f>+Calcs!AP759</f>
        <v/>
      </c>
      <c r="BB48" s="40">
        <f>+Calcs!AN988</f>
        <v>3</v>
      </c>
      <c r="BC48" s="33">
        <f>+Calcs!AO988</f>
        <v>6</v>
      </c>
      <c r="BD48" s="35" t="str">
        <f>+Calcs!AP988</f>
        <v/>
      </c>
      <c r="BE48">
        <f>+Calcs!AN1217</f>
        <v>3</v>
      </c>
      <c r="BF48">
        <f>+Calcs!AO1217</f>
        <v>6</v>
      </c>
      <c r="BG48" t="str">
        <f>+Calcs!AP1217</f>
        <v/>
      </c>
      <c r="BH48" s="40">
        <f>+Calcs!AN1446</f>
        <v>3</v>
      </c>
      <c r="BI48" s="33">
        <f>+Calcs!AO1446</f>
        <v>6</v>
      </c>
      <c r="BJ48" s="35" t="str">
        <f>+Calcs!AP1446</f>
        <v/>
      </c>
      <c r="BK48">
        <f>+Calcs!AN1675</f>
        <v>3</v>
      </c>
      <c r="BL48">
        <f>+Calcs!AO1675</f>
        <v>6</v>
      </c>
      <c r="BM48" t="str">
        <f>+Calcs!AP1675</f>
        <v/>
      </c>
    </row>
    <row r="49" spans="2:65" ht="15.75" thickBot="1" x14ac:dyDescent="0.3">
      <c r="AL49" s="40">
        <f>+Calcs!AS73</f>
        <v>47</v>
      </c>
      <c r="AM49" s="35">
        <f>+Calcs!AT73</f>
        <v>0</v>
      </c>
      <c r="AP49" s="40">
        <f>+Calcs!AN73</f>
        <v>3</v>
      </c>
      <c r="AQ49" s="33">
        <f>+Calcs!AO73</f>
        <v>7</v>
      </c>
      <c r="AR49" s="35" t="str">
        <f>+Calcs!AP73</f>
        <v/>
      </c>
      <c r="AS49">
        <f>+Calcs!AN302</f>
        <v>3</v>
      </c>
      <c r="AT49">
        <f>+Calcs!AO302</f>
        <v>7</v>
      </c>
      <c r="AU49" t="str">
        <f>+Calcs!AP302</f>
        <v/>
      </c>
      <c r="AV49" s="40">
        <f>+Calcs!AN531</f>
        <v>3</v>
      </c>
      <c r="AW49" s="33">
        <f>+Calcs!AO531</f>
        <v>7</v>
      </c>
      <c r="AX49" s="35" t="str">
        <f>+Calcs!AP531</f>
        <v/>
      </c>
      <c r="AY49">
        <f>+Calcs!AN760</f>
        <v>3</v>
      </c>
      <c r="AZ49">
        <f>+Calcs!AO760</f>
        <v>7</v>
      </c>
      <c r="BA49" t="str">
        <f>+Calcs!AP760</f>
        <v/>
      </c>
      <c r="BB49" s="40">
        <f>+Calcs!AN989</f>
        <v>3</v>
      </c>
      <c r="BC49" s="33">
        <f>+Calcs!AO989</f>
        <v>7</v>
      </c>
      <c r="BD49" s="35" t="str">
        <f>+Calcs!AP989</f>
        <v/>
      </c>
      <c r="BE49">
        <f>+Calcs!AN1218</f>
        <v>3</v>
      </c>
      <c r="BF49">
        <f>+Calcs!AO1218</f>
        <v>7</v>
      </c>
      <c r="BG49" t="str">
        <f>+Calcs!AP1218</f>
        <v/>
      </c>
      <c r="BH49" s="40">
        <f>+Calcs!AN1447</f>
        <v>3</v>
      </c>
      <c r="BI49" s="33">
        <f>+Calcs!AO1447</f>
        <v>7</v>
      </c>
      <c r="BJ49" s="35" t="str">
        <f>+Calcs!AP1447</f>
        <v/>
      </c>
      <c r="BK49">
        <f>+Calcs!AN1676</f>
        <v>3</v>
      </c>
      <c r="BL49">
        <f>+Calcs!AO1676</f>
        <v>7</v>
      </c>
      <c r="BM49" t="str">
        <f>+Calcs!AP1676</f>
        <v/>
      </c>
    </row>
    <row r="50" spans="2:65" ht="19.5" thickBot="1" x14ac:dyDescent="0.3">
      <c r="B50" s="136" t="s">
        <v>59</v>
      </c>
      <c r="C50" s="137">
        <v>4</v>
      </c>
      <c r="D50" s="350" t="s">
        <v>131</v>
      </c>
      <c r="E50" s="351"/>
      <c r="AL50" s="40">
        <f>+Calcs!AS74</f>
        <v>48</v>
      </c>
      <c r="AM50" s="35">
        <f>+Calcs!AT74</f>
        <v>0</v>
      </c>
      <c r="AP50" s="40">
        <f>+Calcs!AN74</f>
        <v>3</v>
      </c>
      <c r="AQ50" s="33">
        <f>+Calcs!AO74</f>
        <v>8</v>
      </c>
      <c r="AR50" s="35" t="str">
        <f>+Calcs!AP74</f>
        <v/>
      </c>
      <c r="AS50">
        <f>+Calcs!AN303</f>
        <v>3</v>
      </c>
      <c r="AT50">
        <f>+Calcs!AO303</f>
        <v>8</v>
      </c>
      <c r="AU50" t="str">
        <f>+Calcs!AP303</f>
        <v/>
      </c>
      <c r="AV50" s="40">
        <f>+Calcs!AN532</f>
        <v>3</v>
      </c>
      <c r="AW50" s="33">
        <f>+Calcs!AO532</f>
        <v>8</v>
      </c>
      <c r="AX50" s="35" t="str">
        <f>+Calcs!AP532</f>
        <v/>
      </c>
      <c r="AY50">
        <f>+Calcs!AN761</f>
        <v>3</v>
      </c>
      <c r="AZ50">
        <f>+Calcs!AO761</f>
        <v>8</v>
      </c>
      <c r="BA50" t="str">
        <f>+Calcs!AP761</f>
        <v/>
      </c>
      <c r="BB50" s="40">
        <f>+Calcs!AN990</f>
        <v>3</v>
      </c>
      <c r="BC50" s="33">
        <f>+Calcs!AO990</f>
        <v>8</v>
      </c>
      <c r="BD50" s="35" t="str">
        <f>+Calcs!AP990</f>
        <v/>
      </c>
      <c r="BE50">
        <f>+Calcs!AN1219</f>
        <v>3</v>
      </c>
      <c r="BF50">
        <f>+Calcs!AO1219</f>
        <v>8</v>
      </c>
      <c r="BG50" t="str">
        <f>+Calcs!AP1219</f>
        <v/>
      </c>
      <c r="BH50" s="40">
        <f>+Calcs!AN1448</f>
        <v>3</v>
      </c>
      <c r="BI50" s="33">
        <f>+Calcs!AO1448</f>
        <v>8</v>
      </c>
      <c r="BJ50" s="35" t="str">
        <f>+Calcs!AP1448</f>
        <v/>
      </c>
      <c r="BK50">
        <f>+Calcs!AN1677</f>
        <v>3</v>
      </c>
      <c r="BL50">
        <f>+Calcs!AO1677</f>
        <v>8</v>
      </c>
      <c r="BM50" t="str">
        <f>+Calcs!AP1677</f>
        <v/>
      </c>
    </row>
    <row r="51" spans="2:65" ht="21" x14ac:dyDescent="0.25">
      <c r="B51" s="305" t="s">
        <v>86</v>
      </c>
      <c r="C51" s="306"/>
      <c r="D51" s="306"/>
      <c r="E51" s="306"/>
      <c r="F51" s="306"/>
      <c r="G51" s="306"/>
      <c r="H51" s="306"/>
      <c r="I51" s="306"/>
      <c r="J51" s="306"/>
      <c r="K51" s="306"/>
      <c r="L51" s="307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AL51" s="40">
        <f>+Calcs!AS75</f>
        <v>49</v>
      </c>
      <c r="AM51" s="35">
        <f>+Calcs!AT75</f>
        <v>0</v>
      </c>
      <c r="AP51" s="40">
        <f>+Calcs!AN75</f>
        <v>3</v>
      </c>
      <c r="AQ51" s="33">
        <f>+Calcs!AO75</f>
        <v>9</v>
      </c>
      <c r="AR51" s="35" t="str">
        <f>+Calcs!AP75</f>
        <v/>
      </c>
      <c r="AS51">
        <f>+Calcs!AN304</f>
        <v>3</v>
      </c>
      <c r="AT51">
        <f>+Calcs!AO304</f>
        <v>9</v>
      </c>
      <c r="AU51" t="str">
        <f>+Calcs!AP304</f>
        <v/>
      </c>
      <c r="AV51" s="40">
        <f>+Calcs!AN533</f>
        <v>3</v>
      </c>
      <c r="AW51" s="33">
        <f>+Calcs!AO533</f>
        <v>9</v>
      </c>
      <c r="AX51" s="35" t="str">
        <f>+Calcs!AP533</f>
        <v/>
      </c>
      <c r="AY51">
        <f>+Calcs!AN762</f>
        <v>3</v>
      </c>
      <c r="AZ51">
        <f>+Calcs!AO762</f>
        <v>9</v>
      </c>
      <c r="BA51" t="str">
        <f>+Calcs!AP762</f>
        <v/>
      </c>
      <c r="BB51" s="40">
        <f>+Calcs!AN991</f>
        <v>3</v>
      </c>
      <c r="BC51" s="33">
        <f>+Calcs!AO991</f>
        <v>9</v>
      </c>
      <c r="BD51" s="35" t="str">
        <f>+Calcs!AP991</f>
        <v/>
      </c>
      <c r="BE51">
        <f>+Calcs!AN1220</f>
        <v>3</v>
      </c>
      <c r="BF51">
        <f>+Calcs!AO1220</f>
        <v>9</v>
      </c>
      <c r="BG51" t="str">
        <f>+Calcs!AP1220</f>
        <v/>
      </c>
      <c r="BH51" s="40">
        <f>+Calcs!AN1449</f>
        <v>3</v>
      </c>
      <c r="BI51" s="33">
        <f>+Calcs!AO1449</f>
        <v>9</v>
      </c>
      <c r="BJ51" s="35" t="str">
        <f>+Calcs!AP1449</f>
        <v/>
      </c>
      <c r="BK51">
        <f>+Calcs!AN1678</f>
        <v>3</v>
      </c>
      <c r="BL51">
        <f>+Calcs!AO1678</f>
        <v>9</v>
      </c>
      <c r="BM51" t="str">
        <f>+Calcs!AP1678</f>
        <v/>
      </c>
    </row>
    <row r="52" spans="2:65" ht="21.75" thickBot="1" x14ac:dyDescent="0.3">
      <c r="B52" s="308"/>
      <c r="C52" s="309"/>
      <c r="D52" s="309"/>
      <c r="E52" s="309"/>
      <c r="F52" s="309"/>
      <c r="G52" s="309"/>
      <c r="H52" s="309"/>
      <c r="I52" s="309"/>
      <c r="J52" s="309"/>
      <c r="K52" s="309"/>
      <c r="L52" s="310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AL52" s="40">
        <f>+Calcs!AS76</f>
        <v>50</v>
      </c>
      <c r="AM52" s="35">
        <f>+Calcs!AT76</f>
        <v>0</v>
      </c>
      <c r="AP52" s="40">
        <f>+Calcs!AN76</f>
        <v>3</v>
      </c>
      <c r="AQ52" s="33">
        <f>+Calcs!AO76</f>
        <v>10</v>
      </c>
      <c r="AR52" s="35" t="str">
        <f>+Calcs!AP76</f>
        <v/>
      </c>
      <c r="AS52">
        <f>+Calcs!AN305</f>
        <v>3</v>
      </c>
      <c r="AT52">
        <f>+Calcs!AO305</f>
        <v>10</v>
      </c>
      <c r="AU52" t="str">
        <f>+Calcs!AP305</f>
        <v/>
      </c>
      <c r="AV52" s="40">
        <f>+Calcs!AN534</f>
        <v>3</v>
      </c>
      <c r="AW52" s="33">
        <f>+Calcs!AO534</f>
        <v>10</v>
      </c>
      <c r="AX52" s="35" t="str">
        <f>+Calcs!AP534</f>
        <v/>
      </c>
      <c r="AY52">
        <f>+Calcs!AN763</f>
        <v>3</v>
      </c>
      <c r="AZ52">
        <f>+Calcs!AO763</f>
        <v>10</v>
      </c>
      <c r="BA52" t="str">
        <f>+Calcs!AP763</f>
        <v/>
      </c>
      <c r="BB52" s="40">
        <f>+Calcs!AN992</f>
        <v>3</v>
      </c>
      <c r="BC52" s="33">
        <f>+Calcs!AO992</f>
        <v>10</v>
      </c>
      <c r="BD52" s="35" t="str">
        <f>+Calcs!AP992</f>
        <v/>
      </c>
      <c r="BE52">
        <f>+Calcs!AN1221</f>
        <v>3</v>
      </c>
      <c r="BF52">
        <f>+Calcs!AO1221</f>
        <v>10</v>
      </c>
      <c r="BG52" t="str">
        <f>+Calcs!AP1221</f>
        <v/>
      </c>
      <c r="BH52" s="40">
        <f>+Calcs!AN1450</f>
        <v>3</v>
      </c>
      <c r="BI52" s="33">
        <f>+Calcs!AO1450</f>
        <v>10</v>
      </c>
      <c r="BJ52" s="35" t="str">
        <f>+Calcs!AP1450</f>
        <v/>
      </c>
      <c r="BK52">
        <f>+Calcs!AN1679</f>
        <v>3</v>
      </c>
      <c r="BL52">
        <f>+Calcs!AO1679</f>
        <v>10</v>
      </c>
      <c r="BM52" t="str">
        <f>+Calcs!AP1679</f>
        <v/>
      </c>
    </row>
    <row r="53" spans="2:65" ht="15.75" thickBot="1" x14ac:dyDescent="0.3">
      <c r="B53" s="31" t="s">
        <v>11</v>
      </c>
      <c r="C53" s="28">
        <v>1</v>
      </c>
      <c r="D53" s="24">
        <v>2</v>
      </c>
      <c r="E53" s="24">
        <v>3</v>
      </c>
      <c r="F53" s="24">
        <v>4</v>
      </c>
      <c r="G53" s="24">
        <v>5</v>
      </c>
      <c r="H53" s="24">
        <v>6</v>
      </c>
      <c r="I53" s="24">
        <v>7</v>
      </c>
      <c r="J53" s="24">
        <v>8</v>
      </c>
      <c r="K53" s="24">
        <v>9</v>
      </c>
      <c r="L53" s="25">
        <v>10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AL53" s="40">
        <f>+Calcs!AS77</f>
        <v>51</v>
      </c>
      <c r="AM53" s="35">
        <f>+Calcs!AT77</f>
        <v>0</v>
      </c>
      <c r="AP53" s="40">
        <f>+Calcs!AN77</f>
        <v>3</v>
      </c>
      <c r="AQ53" s="33">
        <f>+Calcs!AO77</f>
        <v>11</v>
      </c>
      <c r="AR53" s="35" t="str">
        <f>+Calcs!AP77</f>
        <v/>
      </c>
      <c r="AS53">
        <f>+Calcs!AN306</f>
        <v>3</v>
      </c>
      <c r="AT53">
        <f>+Calcs!AO306</f>
        <v>11</v>
      </c>
      <c r="AU53" t="str">
        <f>+Calcs!AP306</f>
        <v/>
      </c>
      <c r="AV53" s="40">
        <f>+Calcs!AN535</f>
        <v>3</v>
      </c>
      <c r="AW53" s="33">
        <f>+Calcs!AO535</f>
        <v>11</v>
      </c>
      <c r="AX53" s="35" t="str">
        <f>+Calcs!AP535</f>
        <v/>
      </c>
      <c r="AY53">
        <f>+Calcs!AN764</f>
        <v>3</v>
      </c>
      <c r="AZ53">
        <f>+Calcs!AO764</f>
        <v>11</v>
      </c>
      <c r="BA53" t="str">
        <f>+Calcs!AP764</f>
        <v/>
      </c>
      <c r="BB53" s="40">
        <f>+Calcs!AN993</f>
        <v>3</v>
      </c>
      <c r="BC53" s="33">
        <f>+Calcs!AO993</f>
        <v>11</v>
      </c>
      <c r="BD53" s="35" t="str">
        <f>+Calcs!AP993</f>
        <v/>
      </c>
      <c r="BE53">
        <f>+Calcs!AN1222</f>
        <v>3</v>
      </c>
      <c r="BF53">
        <f>+Calcs!AO1222</f>
        <v>11</v>
      </c>
      <c r="BG53" t="str">
        <f>+Calcs!AP1222</f>
        <v/>
      </c>
      <c r="BH53" s="40">
        <f>+Calcs!AN1451</f>
        <v>3</v>
      </c>
      <c r="BI53" s="33">
        <f>+Calcs!AO1451</f>
        <v>11</v>
      </c>
      <c r="BJ53" s="35" t="str">
        <f>+Calcs!AP1451</f>
        <v/>
      </c>
      <c r="BK53">
        <f>+Calcs!AN1680</f>
        <v>3</v>
      </c>
      <c r="BL53">
        <f>+Calcs!AO1680</f>
        <v>11</v>
      </c>
      <c r="BM53" t="str">
        <f>+Calcs!AP1680</f>
        <v/>
      </c>
    </row>
    <row r="54" spans="2:65" ht="34.5" customHeight="1" thickBot="1" x14ac:dyDescent="0.3">
      <c r="B54" s="29" t="s">
        <v>0</v>
      </c>
      <c r="C54" s="7">
        <f t="shared" ref="C54:L63" si="67">LOOKUP(AA54,round4)</f>
        <v>0</v>
      </c>
      <c r="D54" s="8">
        <f t="shared" si="67"/>
        <v>0</v>
      </c>
      <c r="E54" s="8">
        <f t="shared" si="67"/>
        <v>0</v>
      </c>
      <c r="F54" s="8">
        <f t="shared" si="67"/>
        <v>0</v>
      </c>
      <c r="G54" s="8">
        <f t="shared" si="67"/>
        <v>0</v>
      </c>
      <c r="H54" s="8">
        <f t="shared" si="67"/>
        <v>0</v>
      </c>
      <c r="I54" s="22">
        <f t="shared" si="67"/>
        <v>0</v>
      </c>
      <c r="J54" s="7">
        <f t="shared" si="67"/>
        <v>0</v>
      </c>
      <c r="K54" s="8">
        <f t="shared" si="67"/>
        <v>0</v>
      </c>
      <c r="L54" s="76">
        <f t="shared" si="67"/>
        <v>0</v>
      </c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AA54" s="253">
        <v>1</v>
      </c>
      <c r="AB54" s="114">
        <f>+AA54+1</f>
        <v>2</v>
      </c>
      <c r="AC54" s="114">
        <f t="shared" ref="AC54:AH54" si="68">+AB54+1</f>
        <v>3</v>
      </c>
      <c r="AD54" s="114">
        <f t="shared" si="68"/>
        <v>4</v>
      </c>
      <c r="AE54" s="114">
        <f t="shared" si="68"/>
        <v>5</v>
      </c>
      <c r="AF54" s="114">
        <f t="shared" si="68"/>
        <v>6</v>
      </c>
      <c r="AG54" s="114">
        <f t="shared" si="68"/>
        <v>7</v>
      </c>
      <c r="AH54" s="114">
        <f t="shared" si="68"/>
        <v>8</v>
      </c>
      <c r="AI54" s="114">
        <v>9</v>
      </c>
      <c r="AJ54" s="114">
        <v>10</v>
      </c>
      <c r="AL54" s="40">
        <f>+Calcs!AS78</f>
        <v>52</v>
      </c>
      <c r="AM54" s="35">
        <f>+Calcs!AT78</f>
        <v>0</v>
      </c>
      <c r="AP54" s="40">
        <f>+Calcs!AN78</f>
        <v>3</v>
      </c>
      <c r="AQ54" s="33">
        <f>+Calcs!AO78</f>
        <v>12</v>
      </c>
      <c r="AR54" s="35" t="str">
        <f>+Calcs!AP78</f>
        <v/>
      </c>
      <c r="AS54">
        <f>+Calcs!AN307</f>
        <v>3</v>
      </c>
      <c r="AT54">
        <f>+Calcs!AO307</f>
        <v>12</v>
      </c>
      <c r="AU54" t="str">
        <f>+Calcs!AP307</f>
        <v/>
      </c>
      <c r="AV54" s="40">
        <f>+Calcs!AN536</f>
        <v>3</v>
      </c>
      <c r="AW54" s="33">
        <f>+Calcs!AO536</f>
        <v>12</v>
      </c>
      <c r="AX54" s="35" t="str">
        <f>+Calcs!AP536</f>
        <v/>
      </c>
      <c r="AY54">
        <f>+Calcs!AN765</f>
        <v>3</v>
      </c>
      <c r="AZ54">
        <f>+Calcs!AO765</f>
        <v>12</v>
      </c>
      <c r="BA54" t="str">
        <f>+Calcs!AP765</f>
        <v/>
      </c>
      <c r="BB54" s="40">
        <f>+Calcs!AN994</f>
        <v>3</v>
      </c>
      <c r="BC54" s="33">
        <f>+Calcs!AO994</f>
        <v>12</v>
      </c>
      <c r="BD54" s="35" t="str">
        <f>+Calcs!AP994</f>
        <v/>
      </c>
      <c r="BE54">
        <f>+Calcs!AN1223</f>
        <v>3</v>
      </c>
      <c r="BF54">
        <f>+Calcs!AO1223</f>
        <v>12</v>
      </c>
      <c r="BG54" t="str">
        <f>+Calcs!AP1223</f>
        <v/>
      </c>
      <c r="BH54" s="40">
        <f>+Calcs!AN1452</f>
        <v>3</v>
      </c>
      <c r="BI54" s="33">
        <f>+Calcs!AO1452</f>
        <v>12</v>
      </c>
      <c r="BJ54" s="35" t="str">
        <f>+Calcs!AP1452</f>
        <v/>
      </c>
      <c r="BK54">
        <f>+Calcs!AN1681</f>
        <v>3</v>
      </c>
      <c r="BL54">
        <f>+Calcs!AO1681</f>
        <v>12</v>
      </c>
      <c r="BM54" t="str">
        <f>+Calcs!AP1681</f>
        <v/>
      </c>
    </row>
    <row r="55" spans="2:65" ht="34.5" customHeight="1" thickBot="1" x14ac:dyDescent="0.3">
      <c r="B55" s="23" t="s">
        <v>1</v>
      </c>
      <c r="C55" s="7">
        <f t="shared" ref="C55:K62" si="69">LOOKUP(AA55,round4)</f>
        <v>0</v>
      </c>
      <c r="D55" s="5">
        <f t="shared" si="69"/>
        <v>0</v>
      </c>
      <c r="E55" s="5">
        <f t="shared" si="69"/>
        <v>0</v>
      </c>
      <c r="F55" s="5">
        <f t="shared" si="69"/>
        <v>0</v>
      </c>
      <c r="G55" s="2">
        <f t="shared" si="69"/>
        <v>0</v>
      </c>
      <c r="H55" s="2">
        <f t="shared" si="69"/>
        <v>0</v>
      </c>
      <c r="I55" s="3">
        <f t="shared" si="69"/>
        <v>0</v>
      </c>
      <c r="J55" s="10">
        <f t="shared" si="69"/>
        <v>0</v>
      </c>
      <c r="K55" s="2">
        <f t="shared" si="69"/>
        <v>0</v>
      </c>
      <c r="L55" s="11">
        <f t="shared" si="67"/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AA55" s="254">
        <f>+AA54+10</f>
        <v>11</v>
      </c>
      <c r="AB55" s="169">
        <f t="shared" ref="AB55:AB63" si="70">+AB54+10</f>
        <v>12</v>
      </c>
      <c r="AC55" s="169">
        <f t="shared" ref="AC55:AC63" si="71">+AC54+10</f>
        <v>13</v>
      </c>
      <c r="AD55" s="169">
        <f t="shared" ref="AD55:AD63" si="72">+AD54+10</f>
        <v>14</v>
      </c>
      <c r="AE55" s="169">
        <f t="shared" ref="AE55:AE63" si="73">+AE54+10</f>
        <v>15</v>
      </c>
      <c r="AF55" s="169">
        <f t="shared" ref="AF55:AF63" si="74">+AF54+10</f>
        <v>16</v>
      </c>
      <c r="AG55" s="169">
        <f t="shared" ref="AG55:AG63" si="75">+AG54+10</f>
        <v>17</v>
      </c>
      <c r="AH55" s="169">
        <f t="shared" ref="AH55:AH63" si="76">+AH54+10</f>
        <v>18</v>
      </c>
      <c r="AI55" s="169">
        <f t="shared" ref="AI55:AI63" si="77">+AI54+10</f>
        <v>19</v>
      </c>
      <c r="AJ55" s="169">
        <f t="shared" ref="AJ55:AJ63" si="78">+AJ54+10</f>
        <v>20</v>
      </c>
      <c r="AL55" s="40">
        <f>+Calcs!AS79</f>
        <v>53</v>
      </c>
      <c r="AM55" s="35">
        <f>+Calcs!AT79</f>
        <v>0</v>
      </c>
      <c r="AP55" s="40">
        <f>+Calcs!AN79</f>
        <v>3</v>
      </c>
      <c r="AQ55" s="33">
        <f>+Calcs!AO79</f>
        <v>13</v>
      </c>
      <c r="AR55" s="35" t="str">
        <f>+Calcs!AP79</f>
        <v/>
      </c>
      <c r="AS55">
        <f>+Calcs!AN308</f>
        <v>3</v>
      </c>
      <c r="AT55">
        <f>+Calcs!AO308</f>
        <v>13</v>
      </c>
      <c r="AU55" t="str">
        <f>+Calcs!AP308</f>
        <v/>
      </c>
      <c r="AV55" s="40">
        <f>+Calcs!AN537</f>
        <v>3</v>
      </c>
      <c r="AW55" s="33">
        <f>+Calcs!AO537</f>
        <v>13</v>
      </c>
      <c r="AX55" s="35" t="str">
        <f>+Calcs!AP537</f>
        <v/>
      </c>
      <c r="AY55">
        <f>+Calcs!AN766</f>
        <v>3</v>
      </c>
      <c r="AZ55">
        <f>+Calcs!AO766</f>
        <v>13</v>
      </c>
      <c r="BA55" t="str">
        <f>+Calcs!AP766</f>
        <v/>
      </c>
      <c r="BB55" s="40">
        <f>+Calcs!AN995</f>
        <v>3</v>
      </c>
      <c r="BC55" s="33">
        <f>+Calcs!AO995</f>
        <v>13</v>
      </c>
      <c r="BD55" s="35" t="str">
        <f>+Calcs!AP995</f>
        <v/>
      </c>
      <c r="BE55">
        <f>+Calcs!AN1224</f>
        <v>3</v>
      </c>
      <c r="BF55">
        <f>+Calcs!AO1224</f>
        <v>13</v>
      </c>
      <c r="BG55" t="str">
        <f>+Calcs!AP1224</f>
        <v/>
      </c>
      <c r="BH55" s="40">
        <f>+Calcs!AN1453</f>
        <v>3</v>
      </c>
      <c r="BI55" s="33">
        <f>+Calcs!AO1453</f>
        <v>13</v>
      </c>
      <c r="BJ55" s="35" t="str">
        <f>+Calcs!AP1453</f>
        <v/>
      </c>
      <c r="BK55">
        <f>+Calcs!AN1682</f>
        <v>3</v>
      </c>
      <c r="BL55">
        <f>+Calcs!AO1682</f>
        <v>13</v>
      </c>
      <c r="BM55" t="str">
        <f>+Calcs!AP1682</f>
        <v/>
      </c>
    </row>
    <row r="56" spans="2:65" ht="34.5" customHeight="1" thickBot="1" x14ac:dyDescent="0.3">
      <c r="B56" s="23" t="s">
        <v>2</v>
      </c>
      <c r="C56" s="23">
        <f t="shared" si="69"/>
        <v>0</v>
      </c>
      <c r="D56" s="7">
        <f t="shared" si="69"/>
        <v>0</v>
      </c>
      <c r="E56" s="8">
        <f t="shared" si="69"/>
        <v>0</v>
      </c>
      <c r="F56" s="9">
        <f t="shared" si="69"/>
        <v>0</v>
      </c>
      <c r="G56" s="4">
        <f t="shared" si="69"/>
        <v>0</v>
      </c>
      <c r="H56" s="2">
        <f t="shared" si="69"/>
        <v>0</v>
      </c>
      <c r="I56" s="3">
        <f t="shared" si="69"/>
        <v>0</v>
      </c>
      <c r="J56" s="12">
        <f t="shared" si="69"/>
        <v>0</v>
      </c>
      <c r="K56" s="13">
        <f t="shared" si="69"/>
        <v>0</v>
      </c>
      <c r="L56" s="14">
        <f t="shared" si="67"/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AA56" s="254">
        <f t="shared" ref="AA56:AA63" si="79">+AA55+10</f>
        <v>21</v>
      </c>
      <c r="AB56" s="169">
        <f t="shared" si="70"/>
        <v>22</v>
      </c>
      <c r="AC56" s="169">
        <f t="shared" si="71"/>
        <v>23</v>
      </c>
      <c r="AD56" s="169">
        <f t="shared" si="72"/>
        <v>24</v>
      </c>
      <c r="AE56" s="169">
        <f t="shared" si="73"/>
        <v>25</v>
      </c>
      <c r="AF56" s="169">
        <f t="shared" si="74"/>
        <v>26</v>
      </c>
      <c r="AG56" s="169">
        <f t="shared" si="75"/>
        <v>27</v>
      </c>
      <c r="AH56" s="169">
        <f t="shared" si="76"/>
        <v>28</v>
      </c>
      <c r="AI56" s="169">
        <f t="shared" si="77"/>
        <v>29</v>
      </c>
      <c r="AJ56" s="169">
        <f t="shared" si="78"/>
        <v>30</v>
      </c>
      <c r="AL56" s="40">
        <f>+Calcs!AS80</f>
        <v>54</v>
      </c>
      <c r="AM56" s="35">
        <f>+Calcs!AT80</f>
        <v>0</v>
      </c>
      <c r="AP56" s="40">
        <f>+Calcs!AN80</f>
        <v>3</v>
      </c>
      <c r="AQ56" s="33">
        <f>+Calcs!AO80</f>
        <v>14</v>
      </c>
      <c r="AR56" s="35" t="str">
        <f>+Calcs!AP80</f>
        <v/>
      </c>
      <c r="AS56">
        <f>+Calcs!AN309</f>
        <v>3</v>
      </c>
      <c r="AT56">
        <f>+Calcs!AO309</f>
        <v>14</v>
      </c>
      <c r="AU56" t="str">
        <f>+Calcs!AP309</f>
        <v/>
      </c>
      <c r="AV56" s="40">
        <f>+Calcs!AN538</f>
        <v>3</v>
      </c>
      <c r="AW56" s="33">
        <f>+Calcs!AO538</f>
        <v>14</v>
      </c>
      <c r="AX56" s="35" t="str">
        <f>+Calcs!AP538</f>
        <v/>
      </c>
      <c r="AY56">
        <f>+Calcs!AN767</f>
        <v>3</v>
      </c>
      <c r="AZ56">
        <f>+Calcs!AO767</f>
        <v>14</v>
      </c>
      <c r="BA56" t="str">
        <f>+Calcs!AP767</f>
        <v/>
      </c>
      <c r="BB56" s="40">
        <f>+Calcs!AN996</f>
        <v>3</v>
      </c>
      <c r="BC56" s="33">
        <f>+Calcs!AO996</f>
        <v>14</v>
      </c>
      <c r="BD56" s="35" t="str">
        <f>+Calcs!AP996</f>
        <v/>
      </c>
      <c r="BE56">
        <f>+Calcs!AN1225</f>
        <v>3</v>
      </c>
      <c r="BF56">
        <f>+Calcs!AO1225</f>
        <v>14</v>
      </c>
      <c r="BG56" t="str">
        <f>+Calcs!AP1225</f>
        <v/>
      </c>
      <c r="BH56" s="40">
        <f>+Calcs!AN1454</f>
        <v>3</v>
      </c>
      <c r="BI56" s="33">
        <f>+Calcs!AO1454</f>
        <v>14</v>
      </c>
      <c r="BJ56" s="35" t="str">
        <f>+Calcs!AP1454</f>
        <v/>
      </c>
      <c r="BK56">
        <f>+Calcs!AN1683</f>
        <v>3</v>
      </c>
      <c r="BL56">
        <f>+Calcs!AO1683</f>
        <v>14</v>
      </c>
      <c r="BM56" t="str">
        <f>+Calcs!AP1683</f>
        <v/>
      </c>
    </row>
    <row r="57" spans="2:65" ht="34.5" customHeight="1" x14ac:dyDescent="0.25">
      <c r="B57" s="23" t="s">
        <v>3</v>
      </c>
      <c r="C57" s="23">
        <f t="shared" si="69"/>
        <v>0</v>
      </c>
      <c r="D57" s="10">
        <f t="shared" si="69"/>
        <v>0</v>
      </c>
      <c r="E57" s="27">
        <f t="shared" si="69"/>
        <v>0</v>
      </c>
      <c r="F57" s="11">
        <f t="shared" si="69"/>
        <v>0</v>
      </c>
      <c r="G57" s="4">
        <f t="shared" si="69"/>
        <v>0</v>
      </c>
      <c r="H57" s="2">
        <f t="shared" si="69"/>
        <v>0</v>
      </c>
      <c r="I57" s="2">
        <f t="shared" si="69"/>
        <v>0</v>
      </c>
      <c r="J57" s="6">
        <f t="shared" si="69"/>
        <v>0</v>
      </c>
      <c r="K57" s="6">
        <f t="shared" si="69"/>
        <v>0</v>
      </c>
      <c r="L57" s="16">
        <f t="shared" si="67"/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AA57" s="254">
        <f t="shared" si="79"/>
        <v>31</v>
      </c>
      <c r="AB57" s="169">
        <f t="shared" si="70"/>
        <v>32</v>
      </c>
      <c r="AC57" s="169">
        <f t="shared" si="71"/>
        <v>33</v>
      </c>
      <c r="AD57" s="169">
        <f t="shared" si="72"/>
        <v>34</v>
      </c>
      <c r="AE57" s="169">
        <f t="shared" si="73"/>
        <v>35</v>
      </c>
      <c r="AF57" s="169">
        <f t="shared" si="74"/>
        <v>36</v>
      </c>
      <c r="AG57" s="169">
        <f t="shared" si="75"/>
        <v>37</v>
      </c>
      <c r="AH57" s="169">
        <f t="shared" si="76"/>
        <v>38</v>
      </c>
      <c r="AI57" s="169">
        <f t="shared" si="77"/>
        <v>39</v>
      </c>
      <c r="AJ57" s="169">
        <f t="shared" si="78"/>
        <v>40</v>
      </c>
      <c r="AL57" s="40">
        <f>+Calcs!AS81</f>
        <v>55</v>
      </c>
      <c r="AM57" s="35">
        <f>+Calcs!AT81</f>
        <v>0</v>
      </c>
      <c r="AP57" s="40">
        <f>+Calcs!AN81</f>
        <v>3</v>
      </c>
      <c r="AQ57" s="33">
        <f>+Calcs!AO81</f>
        <v>15</v>
      </c>
      <c r="AR57" s="35" t="str">
        <f>+Calcs!AP81</f>
        <v/>
      </c>
      <c r="AS57">
        <f>+Calcs!AN310</f>
        <v>3</v>
      </c>
      <c r="AT57">
        <f>+Calcs!AO310</f>
        <v>15</v>
      </c>
      <c r="AU57" t="str">
        <f>+Calcs!AP310</f>
        <v/>
      </c>
      <c r="AV57" s="40">
        <f>+Calcs!AN539</f>
        <v>3</v>
      </c>
      <c r="AW57" s="33">
        <f>+Calcs!AO539</f>
        <v>15</v>
      </c>
      <c r="AX57" s="35" t="str">
        <f>+Calcs!AP539</f>
        <v/>
      </c>
      <c r="AY57">
        <f>+Calcs!AN768</f>
        <v>3</v>
      </c>
      <c r="AZ57">
        <f>+Calcs!AO768</f>
        <v>15</v>
      </c>
      <c r="BA57" t="str">
        <f>+Calcs!AP768</f>
        <v/>
      </c>
      <c r="BB57" s="40">
        <f>+Calcs!AN997</f>
        <v>3</v>
      </c>
      <c r="BC57" s="33">
        <f>+Calcs!AO997</f>
        <v>15</v>
      </c>
      <c r="BD57" s="35" t="str">
        <f>+Calcs!AP997</f>
        <v/>
      </c>
      <c r="BE57">
        <f>+Calcs!AN1226</f>
        <v>3</v>
      </c>
      <c r="BF57">
        <f>+Calcs!AO1226</f>
        <v>15</v>
      </c>
      <c r="BG57" t="str">
        <f>+Calcs!AP1226</f>
        <v/>
      </c>
      <c r="BH57" s="40">
        <f>+Calcs!AN1455</f>
        <v>3</v>
      </c>
      <c r="BI57" s="33">
        <f>+Calcs!AO1455</f>
        <v>15</v>
      </c>
      <c r="BJ57" s="35" t="str">
        <f>+Calcs!AP1455</f>
        <v/>
      </c>
      <c r="BK57">
        <f>+Calcs!AN1684</f>
        <v>3</v>
      </c>
      <c r="BL57">
        <f>+Calcs!AO1684</f>
        <v>15</v>
      </c>
      <c r="BM57" t="str">
        <f>+Calcs!AP1684</f>
        <v/>
      </c>
    </row>
    <row r="58" spans="2:65" ht="34.5" customHeight="1" thickBot="1" x14ac:dyDescent="0.3">
      <c r="B58" s="23" t="s">
        <v>4</v>
      </c>
      <c r="C58" s="23">
        <f t="shared" si="69"/>
        <v>0</v>
      </c>
      <c r="D58" s="12">
        <f t="shared" si="69"/>
        <v>0</v>
      </c>
      <c r="E58" s="13">
        <f t="shared" si="69"/>
        <v>0</v>
      </c>
      <c r="F58" s="14">
        <f t="shared" si="69"/>
        <v>0</v>
      </c>
      <c r="G58" s="4">
        <f t="shared" si="69"/>
        <v>0</v>
      </c>
      <c r="H58" s="2">
        <f t="shared" si="69"/>
        <v>0</v>
      </c>
      <c r="I58" s="2">
        <f t="shared" si="69"/>
        <v>0</v>
      </c>
      <c r="J58" s="2">
        <f t="shared" si="69"/>
        <v>0</v>
      </c>
      <c r="K58" s="2">
        <f t="shared" si="69"/>
        <v>0</v>
      </c>
      <c r="L58" s="11">
        <f t="shared" si="67"/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AA58" s="254">
        <f t="shared" si="79"/>
        <v>41</v>
      </c>
      <c r="AB58" s="169">
        <f t="shared" si="70"/>
        <v>42</v>
      </c>
      <c r="AC58" s="169">
        <f t="shared" si="71"/>
        <v>43</v>
      </c>
      <c r="AD58" s="169">
        <f t="shared" si="72"/>
        <v>44</v>
      </c>
      <c r="AE58" s="169">
        <f t="shared" si="73"/>
        <v>45</v>
      </c>
      <c r="AF58" s="169">
        <f t="shared" si="74"/>
        <v>46</v>
      </c>
      <c r="AG58" s="169">
        <f t="shared" si="75"/>
        <v>47</v>
      </c>
      <c r="AH58" s="169">
        <f t="shared" si="76"/>
        <v>48</v>
      </c>
      <c r="AI58" s="169">
        <f t="shared" si="77"/>
        <v>49</v>
      </c>
      <c r="AJ58" s="169">
        <f t="shared" si="78"/>
        <v>50</v>
      </c>
      <c r="AL58" s="40">
        <f>+Calcs!AS82</f>
        <v>56</v>
      </c>
      <c r="AM58" s="35">
        <f>+Calcs!AT82</f>
        <v>0</v>
      </c>
      <c r="AP58" s="40">
        <f>+Calcs!AN82</f>
        <v>3</v>
      </c>
      <c r="AQ58" s="33">
        <f>+Calcs!AO82</f>
        <v>16</v>
      </c>
      <c r="AR58" s="35" t="str">
        <f>+Calcs!AP82</f>
        <v/>
      </c>
      <c r="AS58">
        <f>+Calcs!AN311</f>
        <v>3</v>
      </c>
      <c r="AT58">
        <f>+Calcs!AO311</f>
        <v>16</v>
      </c>
      <c r="AU58" t="str">
        <f>+Calcs!AP311</f>
        <v/>
      </c>
      <c r="AV58" s="40">
        <f>+Calcs!AN540</f>
        <v>3</v>
      </c>
      <c r="AW58" s="33">
        <f>+Calcs!AO540</f>
        <v>16</v>
      </c>
      <c r="AX58" s="35" t="str">
        <f>+Calcs!AP540</f>
        <v/>
      </c>
      <c r="AY58">
        <f>+Calcs!AN769</f>
        <v>3</v>
      </c>
      <c r="AZ58">
        <f>+Calcs!AO769</f>
        <v>16</v>
      </c>
      <c r="BA58" t="str">
        <f>+Calcs!AP769</f>
        <v/>
      </c>
      <c r="BB58" s="40">
        <f>+Calcs!AN998</f>
        <v>3</v>
      </c>
      <c r="BC58" s="33">
        <f>+Calcs!AO998</f>
        <v>16</v>
      </c>
      <c r="BD58" s="35" t="str">
        <f>+Calcs!AP998</f>
        <v/>
      </c>
      <c r="BE58">
        <f>+Calcs!AN1227</f>
        <v>3</v>
      </c>
      <c r="BF58">
        <f>+Calcs!AO1227</f>
        <v>16</v>
      </c>
      <c r="BG58" t="str">
        <f>+Calcs!AP1227</f>
        <v/>
      </c>
      <c r="BH58" s="40">
        <f>+Calcs!AN1456</f>
        <v>3</v>
      </c>
      <c r="BI58" s="33">
        <f>+Calcs!AO1456</f>
        <v>16</v>
      </c>
      <c r="BJ58" s="35" t="str">
        <f>+Calcs!AP1456</f>
        <v/>
      </c>
      <c r="BK58">
        <f>+Calcs!AN1685</f>
        <v>3</v>
      </c>
      <c r="BL58">
        <f>+Calcs!AO1685</f>
        <v>16</v>
      </c>
      <c r="BM58" t="str">
        <f>+Calcs!AP1685</f>
        <v/>
      </c>
    </row>
    <row r="59" spans="2:65" ht="34.5" customHeight="1" thickBot="1" x14ac:dyDescent="0.3">
      <c r="B59" s="23" t="s">
        <v>5</v>
      </c>
      <c r="C59" s="10">
        <f t="shared" si="69"/>
        <v>0</v>
      </c>
      <c r="D59" s="154">
        <f t="shared" si="69"/>
        <v>0</v>
      </c>
      <c r="E59" s="154">
        <f t="shared" si="69"/>
        <v>0</v>
      </c>
      <c r="F59" s="154">
        <f t="shared" si="69"/>
        <v>0</v>
      </c>
      <c r="G59" s="145">
        <f t="shared" si="69"/>
        <v>0</v>
      </c>
      <c r="H59" s="2">
        <f t="shared" si="69"/>
        <v>0</v>
      </c>
      <c r="I59" s="2">
        <f t="shared" si="69"/>
        <v>0</v>
      </c>
      <c r="J59" s="2">
        <f t="shared" si="69"/>
        <v>0</v>
      </c>
      <c r="K59" s="2">
        <f t="shared" si="69"/>
        <v>0</v>
      </c>
      <c r="L59" s="11">
        <f t="shared" si="67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AA59" s="254">
        <f t="shared" si="79"/>
        <v>51</v>
      </c>
      <c r="AB59" s="169">
        <f t="shared" si="70"/>
        <v>52</v>
      </c>
      <c r="AC59" s="169">
        <f t="shared" si="71"/>
        <v>53</v>
      </c>
      <c r="AD59" s="169">
        <f t="shared" si="72"/>
        <v>54</v>
      </c>
      <c r="AE59" s="169">
        <f t="shared" si="73"/>
        <v>55</v>
      </c>
      <c r="AF59" s="169">
        <f t="shared" si="74"/>
        <v>56</v>
      </c>
      <c r="AG59" s="169">
        <f t="shared" si="75"/>
        <v>57</v>
      </c>
      <c r="AH59" s="169">
        <f t="shared" si="76"/>
        <v>58</v>
      </c>
      <c r="AI59" s="169">
        <f t="shared" si="77"/>
        <v>59</v>
      </c>
      <c r="AJ59" s="169">
        <f t="shared" si="78"/>
        <v>60</v>
      </c>
      <c r="AL59" s="40">
        <f>+Calcs!AS83</f>
        <v>57</v>
      </c>
      <c r="AM59" s="35">
        <f>+Calcs!AT83</f>
        <v>0</v>
      </c>
      <c r="AP59" s="40">
        <f>+Calcs!AN83</f>
        <v>3</v>
      </c>
      <c r="AQ59" s="33">
        <f>+Calcs!AO83</f>
        <v>17</v>
      </c>
      <c r="AR59" s="35" t="str">
        <f>+Calcs!AP83</f>
        <v/>
      </c>
      <c r="AS59">
        <f>+Calcs!AN312</f>
        <v>3</v>
      </c>
      <c r="AT59">
        <f>+Calcs!AO312</f>
        <v>17</v>
      </c>
      <c r="AU59" t="str">
        <f>+Calcs!AP312</f>
        <v/>
      </c>
      <c r="AV59" s="40">
        <f>+Calcs!AN541</f>
        <v>3</v>
      </c>
      <c r="AW59" s="33">
        <f>+Calcs!AO541</f>
        <v>17</v>
      </c>
      <c r="AX59" s="35" t="str">
        <f>+Calcs!AP541</f>
        <v/>
      </c>
      <c r="AY59">
        <f>+Calcs!AN770</f>
        <v>3</v>
      </c>
      <c r="AZ59">
        <f>+Calcs!AO770</f>
        <v>17</v>
      </c>
      <c r="BA59" t="str">
        <f>+Calcs!AP770</f>
        <v/>
      </c>
      <c r="BB59" s="40">
        <f>+Calcs!AN999</f>
        <v>3</v>
      </c>
      <c r="BC59" s="33">
        <f>+Calcs!AO999</f>
        <v>17</v>
      </c>
      <c r="BD59" s="35" t="str">
        <f>+Calcs!AP999</f>
        <v/>
      </c>
      <c r="BE59">
        <f>+Calcs!AN1228</f>
        <v>3</v>
      </c>
      <c r="BF59">
        <f>+Calcs!AO1228</f>
        <v>17</v>
      </c>
      <c r="BG59" t="str">
        <f>+Calcs!AP1228</f>
        <v/>
      </c>
      <c r="BH59" s="40">
        <f>+Calcs!AN1457</f>
        <v>3</v>
      </c>
      <c r="BI59" s="33">
        <f>+Calcs!AO1457</f>
        <v>17</v>
      </c>
      <c r="BJ59" s="35" t="str">
        <f>+Calcs!AP1457</f>
        <v/>
      </c>
      <c r="BK59">
        <f>+Calcs!AN1686</f>
        <v>3</v>
      </c>
      <c r="BL59">
        <f>+Calcs!AO1686</f>
        <v>17</v>
      </c>
      <c r="BM59" t="str">
        <f>+Calcs!AP1686</f>
        <v/>
      </c>
    </row>
    <row r="60" spans="2:65" ht="34.5" customHeight="1" thickBot="1" x14ac:dyDescent="0.3">
      <c r="B60" s="23" t="s">
        <v>6</v>
      </c>
      <c r="C60" s="23">
        <f t="shared" si="69"/>
        <v>0</v>
      </c>
      <c r="D60" s="7">
        <f t="shared" si="69"/>
        <v>0</v>
      </c>
      <c r="E60" s="8">
        <f t="shared" si="69"/>
        <v>0</v>
      </c>
      <c r="F60" s="9">
        <f t="shared" si="69"/>
        <v>0</v>
      </c>
      <c r="G60" s="4">
        <f t="shared" si="69"/>
        <v>0</v>
      </c>
      <c r="H60" s="2">
        <f t="shared" si="69"/>
        <v>0</v>
      </c>
      <c r="I60" s="5">
        <f t="shared" si="69"/>
        <v>0</v>
      </c>
      <c r="J60" s="5">
        <f t="shared" si="69"/>
        <v>0</v>
      </c>
      <c r="K60" s="5">
        <f t="shared" si="69"/>
        <v>0</v>
      </c>
      <c r="L60" s="11">
        <f t="shared" si="67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AA60" s="254">
        <f t="shared" si="79"/>
        <v>61</v>
      </c>
      <c r="AB60" s="169">
        <f t="shared" si="70"/>
        <v>62</v>
      </c>
      <c r="AC60" s="169">
        <f t="shared" si="71"/>
        <v>63</v>
      </c>
      <c r="AD60" s="169">
        <f t="shared" si="72"/>
        <v>64</v>
      </c>
      <c r="AE60" s="169">
        <f t="shared" si="73"/>
        <v>65</v>
      </c>
      <c r="AF60" s="169">
        <f t="shared" si="74"/>
        <v>66</v>
      </c>
      <c r="AG60" s="169">
        <f t="shared" si="75"/>
        <v>67</v>
      </c>
      <c r="AH60" s="169">
        <f t="shared" si="76"/>
        <v>68</v>
      </c>
      <c r="AI60" s="169">
        <f t="shared" si="77"/>
        <v>69</v>
      </c>
      <c r="AJ60" s="169">
        <f t="shared" si="78"/>
        <v>70</v>
      </c>
      <c r="AL60" s="40">
        <f>+Calcs!AS84</f>
        <v>58</v>
      </c>
      <c r="AM60" s="35">
        <f>+Calcs!AT84</f>
        <v>0</v>
      </c>
      <c r="AP60" s="40">
        <f>+Calcs!AN84</f>
        <v>3</v>
      </c>
      <c r="AQ60" s="33">
        <f>+Calcs!AO84</f>
        <v>18</v>
      </c>
      <c r="AR60" s="35" t="str">
        <f>+Calcs!AP84</f>
        <v/>
      </c>
      <c r="AS60">
        <f>+Calcs!AN313</f>
        <v>3</v>
      </c>
      <c r="AT60">
        <f>+Calcs!AO313</f>
        <v>18</v>
      </c>
      <c r="AU60" t="str">
        <f>+Calcs!AP313</f>
        <v/>
      </c>
      <c r="AV60" s="40">
        <f>+Calcs!AN542</f>
        <v>3</v>
      </c>
      <c r="AW60" s="33">
        <f>+Calcs!AO542</f>
        <v>18</v>
      </c>
      <c r="AX60" s="35" t="str">
        <f>+Calcs!AP542</f>
        <v/>
      </c>
      <c r="AY60">
        <f>+Calcs!AN771</f>
        <v>3</v>
      </c>
      <c r="AZ60">
        <f>+Calcs!AO771</f>
        <v>18</v>
      </c>
      <c r="BA60" t="str">
        <f>+Calcs!AP771</f>
        <v/>
      </c>
      <c r="BB60" s="40">
        <f>+Calcs!AN1000</f>
        <v>3</v>
      </c>
      <c r="BC60" s="33">
        <f>+Calcs!AO1000</f>
        <v>18</v>
      </c>
      <c r="BD60" s="35" t="str">
        <f>+Calcs!AP1000</f>
        <v/>
      </c>
      <c r="BE60">
        <f>+Calcs!AN1229</f>
        <v>3</v>
      </c>
      <c r="BF60">
        <f>+Calcs!AO1229</f>
        <v>18</v>
      </c>
      <c r="BG60" t="str">
        <f>+Calcs!AP1229</f>
        <v/>
      </c>
      <c r="BH60" s="40">
        <f>+Calcs!AN1458</f>
        <v>3</v>
      </c>
      <c r="BI60" s="33">
        <f>+Calcs!AO1458</f>
        <v>18</v>
      </c>
      <c r="BJ60" s="35" t="str">
        <f>+Calcs!AP1458</f>
        <v/>
      </c>
      <c r="BK60">
        <f>+Calcs!AN1687</f>
        <v>3</v>
      </c>
      <c r="BL60">
        <f>+Calcs!AO1687</f>
        <v>18</v>
      </c>
      <c r="BM60" t="str">
        <f>+Calcs!AP1687</f>
        <v/>
      </c>
    </row>
    <row r="61" spans="2:65" ht="34.5" customHeight="1" x14ac:dyDescent="0.25">
      <c r="B61" s="23" t="s">
        <v>7</v>
      </c>
      <c r="C61" s="23">
        <f t="shared" si="69"/>
        <v>0</v>
      </c>
      <c r="D61" s="10">
        <f t="shared" si="69"/>
        <v>0</v>
      </c>
      <c r="E61" s="144">
        <f t="shared" si="69"/>
        <v>0</v>
      </c>
      <c r="F61" s="11">
        <f t="shared" si="69"/>
        <v>0</v>
      </c>
      <c r="G61" s="4">
        <f t="shared" si="69"/>
        <v>0</v>
      </c>
      <c r="H61" s="3">
        <f t="shared" si="69"/>
        <v>0</v>
      </c>
      <c r="I61" s="7">
        <f t="shared" si="69"/>
        <v>0</v>
      </c>
      <c r="J61" s="8">
        <f t="shared" si="69"/>
        <v>0</v>
      </c>
      <c r="K61" s="9">
        <f t="shared" si="69"/>
        <v>0</v>
      </c>
      <c r="L61" s="17">
        <f t="shared" si="67"/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AA61" s="254">
        <f t="shared" si="79"/>
        <v>71</v>
      </c>
      <c r="AB61" s="169">
        <f t="shared" si="70"/>
        <v>72</v>
      </c>
      <c r="AC61" s="169">
        <f t="shared" si="71"/>
        <v>73</v>
      </c>
      <c r="AD61" s="169">
        <f t="shared" si="72"/>
        <v>74</v>
      </c>
      <c r="AE61" s="169">
        <f t="shared" si="73"/>
        <v>75</v>
      </c>
      <c r="AF61" s="169">
        <f t="shared" si="74"/>
        <v>76</v>
      </c>
      <c r="AG61" s="169">
        <f t="shared" si="75"/>
        <v>77</v>
      </c>
      <c r="AH61" s="169">
        <f t="shared" si="76"/>
        <v>78</v>
      </c>
      <c r="AI61" s="169">
        <f t="shared" si="77"/>
        <v>79</v>
      </c>
      <c r="AJ61" s="169">
        <f t="shared" si="78"/>
        <v>80</v>
      </c>
      <c r="AL61" s="40">
        <f>+Calcs!AS85</f>
        <v>59</v>
      </c>
      <c r="AM61" s="35">
        <f>+Calcs!AT85</f>
        <v>0</v>
      </c>
      <c r="AP61" s="40">
        <f>+Calcs!AN85</f>
        <v>3</v>
      </c>
      <c r="AQ61" s="33">
        <f>+Calcs!AO85</f>
        <v>19</v>
      </c>
      <c r="AR61" s="35" t="str">
        <f>+Calcs!AP85</f>
        <v/>
      </c>
      <c r="AS61">
        <f>+Calcs!AN314</f>
        <v>3</v>
      </c>
      <c r="AT61">
        <f>+Calcs!AO314</f>
        <v>19</v>
      </c>
      <c r="AU61" t="str">
        <f>+Calcs!AP314</f>
        <v/>
      </c>
      <c r="AV61" s="40">
        <f>+Calcs!AN543</f>
        <v>3</v>
      </c>
      <c r="AW61" s="33">
        <f>+Calcs!AO543</f>
        <v>19</v>
      </c>
      <c r="AX61" s="35" t="str">
        <f>+Calcs!AP543</f>
        <v/>
      </c>
      <c r="AY61">
        <f>+Calcs!AN772</f>
        <v>3</v>
      </c>
      <c r="AZ61">
        <f>+Calcs!AO772</f>
        <v>19</v>
      </c>
      <c r="BA61" t="str">
        <f>+Calcs!AP772</f>
        <v/>
      </c>
      <c r="BB61" s="40">
        <f>+Calcs!AN1001</f>
        <v>3</v>
      </c>
      <c r="BC61" s="33">
        <f>+Calcs!AO1001</f>
        <v>19</v>
      </c>
      <c r="BD61" s="35" t="str">
        <f>+Calcs!AP1001</f>
        <v/>
      </c>
      <c r="BE61">
        <f>+Calcs!AN1230</f>
        <v>3</v>
      </c>
      <c r="BF61">
        <f>+Calcs!AO1230</f>
        <v>19</v>
      </c>
      <c r="BG61" t="str">
        <f>+Calcs!AP1230</f>
        <v/>
      </c>
      <c r="BH61" s="40">
        <f>+Calcs!AN1459</f>
        <v>3</v>
      </c>
      <c r="BI61" s="33">
        <f>+Calcs!AO1459</f>
        <v>19</v>
      </c>
      <c r="BJ61" s="35" t="str">
        <f>+Calcs!AP1459</f>
        <v/>
      </c>
      <c r="BK61">
        <f>+Calcs!AN1688</f>
        <v>3</v>
      </c>
      <c r="BL61">
        <f>+Calcs!AO1688</f>
        <v>19</v>
      </c>
      <c r="BM61" t="str">
        <f>+Calcs!AP1688</f>
        <v/>
      </c>
    </row>
    <row r="62" spans="2:65" ht="34.5" customHeight="1" thickBot="1" x14ac:dyDescent="0.3">
      <c r="B62" s="23" t="s">
        <v>8</v>
      </c>
      <c r="C62" s="157">
        <f t="shared" si="69"/>
        <v>0</v>
      </c>
      <c r="D62" s="12">
        <f t="shared" si="69"/>
        <v>0</v>
      </c>
      <c r="E62" s="13">
        <f t="shared" si="69"/>
        <v>0</v>
      </c>
      <c r="F62" s="14">
        <f t="shared" si="69"/>
        <v>0</v>
      </c>
      <c r="G62" s="4">
        <f t="shared" si="69"/>
        <v>0</v>
      </c>
      <c r="H62" s="3">
        <f t="shared" si="69"/>
        <v>0</v>
      </c>
      <c r="I62" s="10">
        <f t="shared" si="69"/>
        <v>0</v>
      </c>
      <c r="J62" s="27">
        <f t="shared" si="69"/>
        <v>0</v>
      </c>
      <c r="K62" s="11">
        <f t="shared" si="69"/>
        <v>0</v>
      </c>
      <c r="L62" s="17">
        <f t="shared" si="67"/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AA62" s="254">
        <f t="shared" si="79"/>
        <v>81</v>
      </c>
      <c r="AB62" s="169">
        <f t="shared" si="70"/>
        <v>82</v>
      </c>
      <c r="AC62" s="169">
        <f t="shared" si="71"/>
        <v>83</v>
      </c>
      <c r="AD62" s="169">
        <f t="shared" si="72"/>
        <v>84</v>
      </c>
      <c r="AE62" s="169">
        <f t="shared" si="73"/>
        <v>85</v>
      </c>
      <c r="AF62" s="169">
        <f t="shared" si="74"/>
        <v>86</v>
      </c>
      <c r="AG62" s="169">
        <f t="shared" si="75"/>
        <v>87</v>
      </c>
      <c r="AH62" s="169">
        <f t="shared" si="76"/>
        <v>88</v>
      </c>
      <c r="AI62" s="169">
        <f t="shared" si="77"/>
        <v>89</v>
      </c>
      <c r="AJ62" s="169">
        <f t="shared" si="78"/>
        <v>90</v>
      </c>
      <c r="AL62" s="40">
        <f>+Calcs!AS86</f>
        <v>60</v>
      </c>
      <c r="AM62" s="35">
        <f>+Calcs!AT86</f>
        <v>0</v>
      </c>
      <c r="AP62" s="40">
        <f>+Calcs!AN86</f>
        <v>3</v>
      </c>
      <c r="AQ62" s="33">
        <f>+Calcs!AO86</f>
        <v>20</v>
      </c>
      <c r="AR62" s="35" t="str">
        <f>+Calcs!AP86</f>
        <v/>
      </c>
      <c r="AS62">
        <f>+Calcs!AN315</f>
        <v>3</v>
      </c>
      <c r="AT62">
        <f>+Calcs!AO315</f>
        <v>20</v>
      </c>
      <c r="AU62" t="str">
        <f>+Calcs!AP315</f>
        <v/>
      </c>
      <c r="AV62" s="40">
        <f>+Calcs!AN544</f>
        <v>3</v>
      </c>
      <c r="AW62" s="33">
        <f>+Calcs!AO544</f>
        <v>20</v>
      </c>
      <c r="AX62" s="35" t="str">
        <f>+Calcs!AP544</f>
        <v/>
      </c>
      <c r="AY62">
        <f>+Calcs!AN773</f>
        <v>3</v>
      </c>
      <c r="AZ62">
        <f>+Calcs!AO773</f>
        <v>20</v>
      </c>
      <c r="BA62" t="str">
        <f>+Calcs!AP773</f>
        <v/>
      </c>
      <c r="BB62" s="40">
        <f>+Calcs!AN1002</f>
        <v>3</v>
      </c>
      <c r="BC62" s="33">
        <f>+Calcs!AO1002</f>
        <v>20</v>
      </c>
      <c r="BD62" s="35" t="str">
        <f>+Calcs!AP1002</f>
        <v/>
      </c>
      <c r="BE62">
        <f>+Calcs!AN1231</f>
        <v>3</v>
      </c>
      <c r="BF62">
        <f>+Calcs!AO1231</f>
        <v>20</v>
      </c>
      <c r="BG62" t="str">
        <f>+Calcs!AP1231</f>
        <v/>
      </c>
      <c r="BH62" s="40">
        <f>+Calcs!AN1460</f>
        <v>3</v>
      </c>
      <c r="BI62" s="33">
        <f>+Calcs!AO1460</f>
        <v>20</v>
      </c>
      <c r="BJ62" s="35" t="str">
        <f>+Calcs!AP1460</f>
        <v/>
      </c>
      <c r="BK62">
        <f>+Calcs!AN1689</f>
        <v>3</v>
      </c>
      <c r="BL62">
        <f>+Calcs!AO1689</f>
        <v>20</v>
      </c>
      <c r="BM62" t="str">
        <f>+Calcs!AP1689</f>
        <v/>
      </c>
    </row>
    <row r="63" spans="2:65" ht="34.5" customHeight="1" thickBot="1" x14ac:dyDescent="0.3">
      <c r="B63" s="26" t="s">
        <v>9</v>
      </c>
      <c r="C63" s="158" t="s">
        <v>10</v>
      </c>
      <c r="D63" s="156">
        <f t="shared" ref="D63:K63" si="80">LOOKUP(AB63,round4)</f>
        <v>0</v>
      </c>
      <c r="E63" s="155">
        <f t="shared" si="80"/>
        <v>0</v>
      </c>
      <c r="F63" s="155">
        <f t="shared" si="80"/>
        <v>0</v>
      </c>
      <c r="G63" s="13">
        <f t="shared" si="80"/>
        <v>0</v>
      </c>
      <c r="H63" s="19">
        <f t="shared" si="80"/>
        <v>0</v>
      </c>
      <c r="I63" s="12">
        <f t="shared" si="80"/>
        <v>0</v>
      </c>
      <c r="J63" s="13">
        <f t="shared" si="80"/>
        <v>0</v>
      </c>
      <c r="K63" s="14">
        <f t="shared" si="80"/>
        <v>0</v>
      </c>
      <c r="L63" s="20">
        <f t="shared" si="67"/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AA63" s="254">
        <f t="shared" si="79"/>
        <v>91</v>
      </c>
      <c r="AB63" s="169">
        <f t="shared" si="70"/>
        <v>92</v>
      </c>
      <c r="AC63" s="169">
        <f t="shared" si="71"/>
        <v>93</v>
      </c>
      <c r="AD63" s="169">
        <f t="shared" si="72"/>
        <v>94</v>
      </c>
      <c r="AE63" s="169">
        <f t="shared" si="73"/>
        <v>95</v>
      </c>
      <c r="AF63" s="169">
        <f t="shared" si="74"/>
        <v>96</v>
      </c>
      <c r="AG63" s="169">
        <f t="shared" si="75"/>
        <v>97</v>
      </c>
      <c r="AH63" s="169">
        <f t="shared" si="76"/>
        <v>98</v>
      </c>
      <c r="AI63" s="169">
        <f t="shared" si="77"/>
        <v>99</v>
      </c>
      <c r="AJ63" s="169">
        <f t="shared" si="78"/>
        <v>100</v>
      </c>
      <c r="AL63" s="40">
        <f>+Calcs!AS87</f>
        <v>61</v>
      </c>
      <c r="AM63" s="35">
        <f>+Calcs!AT87</f>
        <v>0</v>
      </c>
      <c r="AP63" s="40">
        <f>+Calcs!AN87</f>
        <v>4</v>
      </c>
      <c r="AQ63" s="33">
        <f>+Calcs!AO87</f>
        <v>1</v>
      </c>
      <c r="AR63" s="35" t="str">
        <f>+Calcs!AP87</f>
        <v/>
      </c>
      <c r="AS63">
        <f>+Calcs!AN316</f>
        <v>4</v>
      </c>
      <c r="AT63">
        <f>+Calcs!AO316</f>
        <v>1</v>
      </c>
      <c r="AU63" t="str">
        <f>+Calcs!AP316</f>
        <v/>
      </c>
      <c r="AV63" s="40">
        <f>+Calcs!AN545</f>
        <v>4</v>
      </c>
      <c r="AW63" s="33">
        <f>+Calcs!AO545</f>
        <v>1</v>
      </c>
      <c r="AX63" s="35" t="str">
        <f>+Calcs!AP545</f>
        <v/>
      </c>
      <c r="AY63">
        <f>+Calcs!AN774</f>
        <v>4</v>
      </c>
      <c r="AZ63">
        <f>+Calcs!AO774</f>
        <v>1</v>
      </c>
      <c r="BA63" t="str">
        <f>+Calcs!AP774</f>
        <v/>
      </c>
      <c r="BB63" s="40">
        <f>+Calcs!AN1003</f>
        <v>4</v>
      </c>
      <c r="BC63" s="33">
        <f>+Calcs!AO1003</f>
        <v>1</v>
      </c>
      <c r="BD63" s="35" t="str">
        <f>+Calcs!AP1003</f>
        <v/>
      </c>
      <c r="BE63">
        <f>+Calcs!AN1232</f>
        <v>4</v>
      </c>
      <c r="BF63">
        <f>+Calcs!AO1232</f>
        <v>1</v>
      </c>
      <c r="BG63" t="str">
        <f>+Calcs!AP1232</f>
        <v/>
      </c>
      <c r="BH63" s="40">
        <f>+Calcs!AN1461</f>
        <v>4</v>
      </c>
      <c r="BI63" s="33">
        <f>+Calcs!AO1461</f>
        <v>1</v>
      </c>
      <c r="BJ63" s="35" t="str">
        <f>+Calcs!AP1461</f>
        <v/>
      </c>
      <c r="BK63">
        <f>+Calcs!AN1690</f>
        <v>4</v>
      </c>
      <c r="BL63">
        <f>+Calcs!AO1690</f>
        <v>1</v>
      </c>
      <c r="BM63" t="str">
        <f>+Calcs!AP1690</f>
        <v/>
      </c>
    </row>
    <row r="64" spans="2:65" x14ac:dyDescent="0.25">
      <c r="AL64" s="40">
        <f>+Calcs!AS88</f>
        <v>62</v>
      </c>
      <c r="AM64" s="35">
        <f>+Calcs!AT88</f>
        <v>0</v>
      </c>
      <c r="AP64" s="40">
        <f>+Calcs!AN88</f>
        <v>4</v>
      </c>
      <c r="AQ64" s="33">
        <f>+Calcs!AO88</f>
        <v>2</v>
      </c>
      <c r="AR64" s="35" t="str">
        <f>+Calcs!AP88</f>
        <v/>
      </c>
      <c r="AS64">
        <f>+Calcs!AN317</f>
        <v>4</v>
      </c>
      <c r="AT64">
        <f>+Calcs!AO317</f>
        <v>2</v>
      </c>
      <c r="AU64" t="str">
        <f>+Calcs!AP317</f>
        <v/>
      </c>
      <c r="AV64" s="40">
        <f>+Calcs!AN546</f>
        <v>4</v>
      </c>
      <c r="AW64" s="33">
        <f>+Calcs!AO546</f>
        <v>2</v>
      </c>
      <c r="AX64" s="35" t="str">
        <f>+Calcs!AP546</f>
        <v/>
      </c>
      <c r="AY64">
        <f>+Calcs!AN775</f>
        <v>4</v>
      </c>
      <c r="AZ64">
        <f>+Calcs!AO775</f>
        <v>2</v>
      </c>
      <c r="BA64" t="str">
        <f>+Calcs!AP775</f>
        <v/>
      </c>
      <c r="BB64" s="40">
        <f>+Calcs!AN1004</f>
        <v>4</v>
      </c>
      <c r="BC64" s="33">
        <f>+Calcs!AO1004</f>
        <v>2</v>
      </c>
      <c r="BD64" s="35" t="str">
        <f>+Calcs!AP1004</f>
        <v/>
      </c>
      <c r="BE64">
        <f>+Calcs!AN1233</f>
        <v>4</v>
      </c>
      <c r="BF64">
        <f>+Calcs!AO1233</f>
        <v>2</v>
      </c>
      <c r="BG64" t="str">
        <f>+Calcs!AP1233</f>
        <v/>
      </c>
      <c r="BH64" s="40">
        <f>+Calcs!AN1462</f>
        <v>4</v>
      </c>
      <c r="BI64" s="33">
        <f>+Calcs!AO1462</f>
        <v>2</v>
      </c>
      <c r="BJ64" s="35" t="str">
        <f>+Calcs!AP1462</f>
        <v/>
      </c>
      <c r="BK64">
        <f>+Calcs!AN1691</f>
        <v>4</v>
      </c>
      <c r="BL64">
        <f>+Calcs!AO1691</f>
        <v>2</v>
      </c>
      <c r="BM64" t="str">
        <f>+Calcs!AP1691</f>
        <v/>
      </c>
    </row>
    <row r="65" spans="2:65" ht="15.75" thickBot="1" x14ac:dyDescent="0.3">
      <c r="AL65" s="40">
        <f>+Calcs!AS89</f>
        <v>63</v>
      </c>
      <c r="AM65" s="35">
        <f>+Calcs!AT89</f>
        <v>0</v>
      </c>
      <c r="AP65" s="40">
        <f>+Calcs!AN89</f>
        <v>4</v>
      </c>
      <c r="AQ65" s="33">
        <f>+Calcs!AO89</f>
        <v>3</v>
      </c>
      <c r="AR65" s="35" t="str">
        <f>+Calcs!AP89</f>
        <v/>
      </c>
      <c r="AS65">
        <f>+Calcs!AN318</f>
        <v>4</v>
      </c>
      <c r="AT65">
        <f>+Calcs!AO318</f>
        <v>3</v>
      </c>
      <c r="AU65" t="str">
        <f>+Calcs!AP318</f>
        <v/>
      </c>
      <c r="AV65" s="40">
        <f>+Calcs!AN547</f>
        <v>4</v>
      </c>
      <c r="AW65" s="33">
        <f>+Calcs!AO547</f>
        <v>3</v>
      </c>
      <c r="AX65" s="35" t="str">
        <f>+Calcs!AP547</f>
        <v/>
      </c>
      <c r="AY65">
        <f>+Calcs!AN776</f>
        <v>4</v>
      </c>
      <c r="AZ65">
        <f>+Calcs!AO776</f>
        <v>3</v>
      </c>
      <c r="BA65" t="str">
        <f>+Calcs!AP776</f>
        <v/>
      </c>
      <c r="BB65" s="40">
        <f>+Calcs!AN1005</f>
        <v>4</v>
      </c>
      <c r="BC65" s="33">
        <f>+Calcs!AO1005</f>
        <v>3</v>
      </c>
      <c r="BD65" s="35" t="str">
        <f>+Calcs!AP1005</f>
        <v/>
      </c>
      <c r="BE65">
        <f>+Calcs!AN1234</f>
        <v>4</v>
      </c>
      <c r="BF65">
        <f>+Calcs!AO1234</f>
        <v>3</v>
      </c>
      <c r="BG65" t="str">
        <f>+Calcs!AP1234</f>
        <v/>
      </c>
      <c r="BH65" s="40">
        <f>+Calcs!AN1463</f>
        <v>4</v>
      </c>
      <c r="BI65" s="33">
        <f>+Calcs!AO1463</f>
        <v>3</v>
      </c>
      <c r="BJ65" s="35" t="str">
        <f>+Calcs!AP1463</f>
        <v/>
      </c>
      <c r="BK65">
        <f>+Calcs!AN1692</f>
        <v>4</v>
      </c>
      <c r="BL65">
        <f>+Calcs!AO1692</f>
        <v>3</v>
      </c>
      <c r="BM65" t="str">
        <f>+Calcs!AP1692</f>
        <v/>
      </c>
    </row>
    <row r="66" spans="2:65" ht="19.5" thickBot="1" x14ac:dyDescent="0.3">
      <c r="B66" s="136" t="s">
        <v>59</v>
      </c>
      <c r="C66" s="137">
        <v>5</v>
      </c>
      <c r="D66" s="350" t="s">
        <v>131</v>
      </c>
      <c r="E66" s="351"/>
      <c r="AL66" s="40">
        <f>+Calcs!AS90</f>
        <v>64</v>
      </c>
      <c r="AM66" s="35">
        <f>+Calcs!AT90</f>
        <v>0</v>
      </c>
      <c r="AP66" s="40">
        <f>+Calcs!AN90</f>
        <v>4</v>
      </c>
      <c r="AQ66" s="33">
        <f>+Calcs!AO90</f>
        <v>4</v>
      </c>
      <c r="AR66" s="35" t="str">
        <f>+Calcs!AP90</f>
        <v/>
      </c>
      <c r="AS66">
        <f>+Calcs!AN319</f>
        <v>4</v>
      </c>
      <c r="AT66">
        <f>+Calcs!AO319</f>
        <v>4</v>
      </c>
      <c r="AU66" t="str">
        <f>+Calcs!AP319</f>
        <v/>
      </c>
      <c r="AV66" s="40">
        <f>+Calcs!AN548</f>
        <v>4</v>
      </c>
      <c r="AW66" s="33">
        <f>+Calcs!AO548</f>
        <v>4</v>
      </c>
      <c r="AX66" s="35" t="str">
        <f>+Calcs!AP548</f>
        <v/>
      </c>
      <c r="AY66">
        <f>+Calcs!AN777</f>
        <v>4</v>
      </c>
      <c r="AZ66">
        <f>+Calcs!AO777</f>
        <v>4</v>
      </c>
      <c r="BA66" t="str">
        <f>+Calcs!AP777</f>
        <v/>
      </c>
      <c r="BB66" s="40">
        <f>+Calcs!AN1006</f>
        <v>4</v>
      </c>
      <c r="BC66" s="33">
        <f>+Calcs!AO1006</f>
        <v>4</v>
      </c>
      <c r="BD66" s="35" t="str">
        <f>+Calcs!AP1006</f>
        <v/>
      </c>
      <c r="BE66">
        <f>+Calcs!AN1235</f>
        <v>4</v>
      </c>
      <c r="BF66">
        <f>+Calcs!AO1235</f>
        <v>4</v>
      </c>
      <c r="BG66" t="str">
        <f>+Calcs!AP1235</f>
        <v/>
      </c>
      <c r="BH66" s="40">
        <f>+Calcs!AN1464</f>
        <v>4</v>
      </c>
      <c r="BI66" s="33">
        <f>+Calcs!AO1464</f>
        <v>4</v>
      </c>
      <c r="BJ66" s="35" t="str">
        <f>+Calcs!AP1464</f>
        <v/>
      </c>
      <c r="BK66">
        <f>+Calcs!AN1693</f>
        <v>4</v>
      </c>
      <c r="BL66">
        <f>+Calcs!AO1693</f>
        <v>4</v>
      </c>
      <c r="BM66" t="str">
        <f>+Calcs!AP1693</f>
        <v/>
      </c>
    </row>
    <row r="67" spans="2:65" ht="21" x14ac:dyDescent="0.25">
      <c r="B67" s="305" t="s">
        <v>86</v>
      </c>
      <c r="C67" s="306"/>
      <c r="D67" s="306"/>
      <c r="E67" s="306"/>
      <c r="F67" s="306"/>
      <c r="G67" s="306"/>
      <c r="H67" s="306"/>
      <c r="I67" s="306"/>
      <c r="J67" s="306"/>
      <c r="K67" s="306"/>
      <c r="L67" s="307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AL67" s="40">
        <f>+Calcs!AS91</f>
        <v>65</v>
      </c>
      <c r="AM67" s="35">
        <f>+Calcs!AT91</f>
        <v>0</v>
      </c>
      <c r="AP67" s="40">
        <f>+Calcs!AN91</f>
        <v>4</v>
      </c>
      <c r="AQ67" s="33">
        <f>+Calcs!AO91</f>
        <v>5</v>
      </c>
      <c r="AR67" s="35" t="str">
        <f>+Calcs!AP91</f>
        <v/>
      </c>
      <c r="AS67">
        <f>+Calcs!AN320</f>
        <v>4</v>
      </c>
      <c r="AT67">
        <f>+Calcs!AO320</f>
        <v>5</v>
      </c>
      <c r="AU67" t="str">
        <f>+Calcs!AP320</f>
        <v/>
      </c>
      <c r="AV67" s="40">
        <f>+Calcs!AN549</f>
        <v>4</v>
      </c>
      <c r="AW67" s="33">
        <f>+Calcs!AO549</f>
        <v>5</v>
      </c>
      <c r="AX67" s="35" t="str">
        <f>+Calcs!AP549</f>
        <v/>
      </c>
      <c r="AY67">
        <f>+Calcs!AN778</f>
        <v>4</v>
      </c>
      <c r="AZ67">
        <f>+Calcs!AO778</f>
        <v>5</v>
      </c>
      <c r="BA67" t="str">
        <f>+Calcs!AP778</f>
        <v/>
      </c>
      <c r="BB67" s="40">
        <f>+Calcs!AN1007</f>
        <v>4</v>
      </c>
      <c r="BC67" s="33">
        <f>+Calcs!AO1007</f>
        <v>5</v>
      </c>
      <c r="BD67" s="35" t="str">
        <f>+Calcs!AP1007</f>
        <v/>
      </c>
      <c r="BE67">
        <f>+Calcs!AN1236</f>
        <v>4</v>
      </c>
      <c r="BF67">
        <f>+Calcs!AO1236</f>
        <v>5</v>
      </c>
      <c r="BG67" t="str">
        <f>+Calcs!AP1236</f>
        <v/>
      </c>
      <c r="BH67" s="40">
        <f>+Calcs!AN1465</f>
        <v>4</v>
      </c>
      <c r="BI67" s="33">
        <f>+Calcs!AO1465</f>
        <v>5</v>
      </c>
      <c r="BJ67" s="35" t="str">
        <f>+Calcs!AP1465</f>
        <v/>
      </c>
      <c r="BK67">
        <f>+Calcs!AN1694</f>
        <v>4</v>
      </c>
      <c r="BL67">
        <f>+Calcs!AO1694</f>
        <v>5</v>
      </c>
      <c r="BM67" t="str">
        <f>+Calcs!AP1694</f>
        <v/>
      </c>
    </row>
    <row r="68" spans="2:65" ht="21.75" thickBot="1" x14ac:dyDescent="0.3">
      <c r="B68" s="308"/>
      <c r="C68" s="309"/>
      <c r="D68" s="309"/>
      <c r="E68" s="309"/>
      <c r="F68" s="309"/>
      <c r="G68" s="309"/>
      <c r="H68" s="309"/>
      <c r="I68" s="309"/>
      <c r="J68" s="309"/>
      <c r="K68" s="309"/>
      <c r="L68" s="310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AL68" s="40">
        <f>+Calcs!AS92</f>
        <v>66</v>
      </c>
      <c r="AM68" s="35">
        <f>+Calcs!AT92</f>
        <v>0</v>
      </c>
      <c r="AP68" s="40">
        <f>+Calcs!AN92</f>
        <v>4</v>
      </c>
      <c r="AQ68" s="33">
        <f>+Calcs!AO92</f>
        <v>6</v>
      </c>
      <c r="AR68" s="35" t="str">
        <f>+Calcs!AP92</f>
        <v/>
      </c>
      <c r="AS68">
        <f>+Calcs!AN321</f>
        <v>4</v>
      </c>
      <c r="AT68">
        <f>+Calcs!AO321</f>
        <v>6</v>
      </c>
      <c r="AU68" t="str">
        <f>+Calcs!AP321</f>
        <v/>
      </c>
      <c r="AV68" s="40">
        <f>+Calcs!AN550</f>
        <v>4</v>
      </c>
      <c r="AW68" s="33">
        <f>+Calcs!AO550</f>
        <v>6</v>
      </c>
      <c r="AX68" s="35" t="str">
        <f>+Calcs!AP550</f>
        <v/>
      </c>
      <c r="AY68">
        <f>+Calcs!AN779</f>
        <v>4</v>
      </c>
      <c r="AZ68">
        <f>+Calcs!AO779</f>
        <v>6</v>
      </c>
      <c r="BA68" t="str">
        <f>+Calcs!AP779</f>
        <v/>
      </c>
      <c r="BB68" s="40">
        <f>+Calcs!AN1008</f>
        <v>4</v>
      </c>
      <c r="BC68" s="33">
        <f>+Calcs!AO1008</f>
        <v>6</v>
      </c>
      <c r="BD68" s="35" t="str">
        <f>+Calcs!AP1008</f>
        <v/>
      </c>
      <c r="BE68">
        <f>+Calcs!AN1237</f>
        <v>4</v>
      </c>
      <c r="BF68">
        <f>+Calcs!AO1237</f>
        <v>6</v>
      </c>
      <c r="BG68" t="str">
        <f>+Calcs!AP1237</f>
        <v/>
      </c>
      <c r="BH68" s="40">
        <f>+Calcs!AN1466</f>
        <v>4</v>
      </c>
      <c r="BI68" s="33">
        <f>+Calcs!AO1466</f>
        <v>6</v>
      </c>
      <c r="BJ68" s="35" t="str">
        <f>+Calcs!AP1466</f>
        <v/>
      </c>
      <c r="BK68">
        <f>+Calcs!AN1695</f>
        <v>4</v>
      </c>
      <c r="BL68">
        <f>+Calcs!AO1695</f>
        <v>6</v>
      </c>
      <c r="BM68" t="str">
        <f>+Calcs!AP1695</f>
        <v/>
      </c>
    </row>
    <row r="69" spans="2:65" ht="34.5" customHeight="1" thickBot="1" x14ac:dyDescent="0.3">
      <c r="B69" s="31" t="s">
        <v>11</v>
      </c>
      <c r="C69" s="28">
        <v>1</v>
      </c>
      <c r="D69" s="24">
        <v>2</v>
      </c>
      <c r="E69" s="24">
        <v>3</v>
      </c>
      <c r="F69" s="24">
        <v>4</v>
      </c>
      <c r="G69" s="24">
        <v>5</v>
      </c>
      <c r="H69" s="24">
        <v>6</v>
      </c>
      <c r="I69" s="24">
        <v>7</v>
      </c>
      <c r="J69" s="24">
        <v>8</v>
      </c>
      <c r="K69" s="24">
        <v>9</v>
      </c>
      <c r="L69" s="25">
        <v>10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AL69" s="40">
        <f>+Calcs!AS93</f>
        <v>67</v>
      </c>
      <c r="AM69" s="35">
        <f>+Calcs!AT93</f>
        <v>0</v>
      </c>
      <c r="AP69" s="40">
        <f>+Calcs!AN93</f>
        <v>4</v>
      </c>
      <c r="AQ69" s="33">
        <f>+Calcs!AO93</f>
        <v>7</v>
      </c>
      <c r="AR69" s="35" t="str">
        <f>+Calcs!AP93</f>
        <v/>
      </c>
      <c r="AS69">
        <f>+Calcs!AN322</f>
        <v>4</v>
      </c>
      <c r="AT69">
        <f>+Calcs!AO322</f>
        <v>7</v>
      </c>
      <c r="AU69" t="str">
        <f>+Calcs!AP322</f>
        <v/>
      </c>
      <c r="AV69" s="40">
        <f>+Calcs!AN551</f>
        <v>4</v>
      </c>
      <c r="AW69" s="33">
        <f>+Calcs!AO551</f>
        <v>7</v>
      </c>
      <c r="AX69" s="35" t="str">
        <f>+Calcs!AP551</f>
        <v/>
      </c>
      <c r="AY69">
        <f>+Calcs!AN780</f>
        <v>4</v>
      </c>
      <c r="AZ69">
        <f>+Calcs!AO780</f>
        <v>7</v>
      </c>
      <c r="BA69" t="str">
        <f>+Calcs!AP780</f>
        <v/>
      </c>
      <c r="BB69" s="40">
        <f>+Calcs!AN1009</f>
        <v>4</v>
      </c>
      <c r="BC69" s="33">
        <f>+Calcs!AO1009</f>
        <v>7</v>
      </c>
      <c r="BD69" s="35" t="str">
        <f>+Calcs!AP1009</f>
        <v/>
      </c>
      <c r="BE69">
        <f>+Calcs!AN1238</f>
        <v>4</v>
      </c>
      <c r="BF69">
        <f>+Calcs!AO1238</f>
        <v>7</v>
      </c>
      <c r="BG69" t="str">
        <f>+Calcs!AP1238</f>
        <v/>
      </c>
      <c r="BH69" s="40">
        <f>+Calcs!AN1467</f>
        <v>4</v>
      </c>
      <c r="BI69" s="33">
        <f>+Calcs!AO1467</f>
        <v>7</v>
      </c>
      <c r="BJ69" s="35" t="str">
        <f>+Calcs!AP1467</f>
        <v/>
      </c>
      <c r="BK69">
        <f>+Calcs!AN1696</f>
        <v>4</v>
      </c>
      <c r="BL69">
        <f>+Calcs!AO1696</f>
        <v>7</v>
      </c>
      <c r="BM69" t="str">
        <f>+Calcs!AP1696</f>
        <v/>
      </c>
    </row>
    <row r="70" spans="2:65" ht="34.5" customHeight="1" thickBot="1" x14ac:dyDescent="0.3">
      <c r="B70" s="29" t="s">
        <v>0</v>
      </c>
      <c r="C70" s="7">
        <f t="shared" ref="C70:C78" si="81">LOOKUP(AA70,round5)</f>
        <v>0</v>
      </c>
      <c r="D70" s="8">
        <f t="shared" ref="D70:D78" si="82">LOOKUP(AB70,round5)</f>
        <v>0</v>
      </c>
      <c r="E70" s="8">
        <f t="shared" ref="E70:E78" si="83">LOOKUP(AC70,round5)</f>
        <v>0</v>
      </c>
      <c r="F70" s="8">
        <f t="shared" ref="F70:F78" si="84">LOOKUP(AD70,round5)</f>
        <v>0</v>
      </c>
      <c r="G70" s="8">
        <f t="shared" ref="G70:G78" si="85">LOOKUP(AE70,round5)</f>
        <v>0</v>
      </c>
      <c r="H70" s="8">
        <f t="shared" ref="H70:H78" si="86">LOOKUP(AF70,round5)</f>
        <v>0</v>
      </c>
      <c r="I70" s="22">
        <f t="shared" ref="I70:I78" si="87">LOOKUP(AG70,round5)</f>
        <v>0</v>
      </c>
      <c r="J70" s="7">
        <f t="shared" ref="J70:J78" si="88">LOOKUP(AH70,round5)</f>
        <v>0</v>
      </c>
      <c r="K70" s="8">
        <f t="shared" ref="K70:K78" si="89">LOOKUP(AI70,round5)</f>
        <v>0</v>
      </c>
      <c r="L70" s="76">
        <f t="shared" ref="L70:L78" si="90">LOOKUP(AJ70,round5)</f>
        <v>0</v>
      </c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AA70" s="253">
        <v>1</v>
      </c>
      <c r="AB70" s="114">
        <f>+AA70+1</f>
        <v>2</v>
      </c>
      <c r="AC70" s="114">
        <f t="shared" ref="AC70:AH70" si="91">+AB70+1</f>
        <v>3</v>
      </c>
      <c r="AD70" s="114">
        <f t="shared" si="91"/>
        <v>4</v>
      </c>
      <c r="AE70" s="114">
        <f t="shared" si="91"/>
        <v>5</v>
      </c>
      <c r="AF70" s="114">
        <f t="shared" si="91"/>
        <v>6</v>
      </c>
      <c r="AG70" s="114">
        <f t="shared" si="91"/>
        <v>7</v>
      </c>
      <c r="AH70" s="114">
        <f t="shared" si="91"/>
        <v>8</v>
      </c>
      <c r="AI70" s="114">
        <v>9</v>
      </c>
      <c r="AJ70" s="114">
        <v>10</v>
      </c>
      <c r="AL70" s="40">
        <f>+Calcs!AS94</f>
        <v>68</v>
      </c>
      <c r="AM70" s="35">
        <f>+Calcs!AT94</f>
        <v>0</v>
      </c>
      <c r="AP70" s="40">
        <f>+Calcs!AN94</f>
        <v>4</v>
      </c>
      <c r="AQ70" s="33">
        <f>+Calcs!AO94</f>
        <v>8</v>
      </c>
      <c r="AR70" s="35" t="str">
        <f>+Calcs!AP94</f>
        <v/>
      </c>
      <c r="AS70">
        <f>+Calcs!AN323</f>
        <v>4</v>
      </c>
      <c r="AT70">
        <f>+Calcs!AO323</f>
        <v>8</v>
      </c>
      <c r="AU70" t="str">
        <f>+Calcs!AP323</f>
        <v/>
      </c>
      <c r="AV70" s="40">
        <f>+Calcs!AN552</f>
        <v>4</v>
      </c>
      <c r="AW70" s="33">
        <f>+Calcs!AO552</f>
        <v>8</v>
      </c>
      <c r="AX70" s="35" t="str">
        <f>+Calcs!AP552</f>
        <v/>
      </c>
      <c r="AY70">
        <f>+Calcs!AN781</f>
        <v>4</v>
      </c>
      <c r="AZ70">
        <f>+Calcs!AO781</f>
        <v>8</v>
      </c>
      <c r="BA70" t="str">
        <f>+Calcs!AP781</f>
        <v/>
      </c>
      <c r="BB70" s="40">
        <f>+Calcs!AN1010</f>
        <v>4</v>
      </c>
      <c r="BC70" s="33">
        <f>+Calcs!AO1010</f>
        <v>8</v>
      </c>
      <c r="BD70" s="35" t="str">
        <f>+Calcs!AP1010</f>
        <v/>
      </c>
      <c r="BE70">
        <f>+Calcs!AN1239</f>
        <v>4</v>
      </c>
      <c r="BF70">
        <f>+Calcs!AO1239</f>
        <v>8</v>
      </c>
      <c r="BG70" t="str">
        <f>+Calcs!AP1239</f>
        <v/>
      </c>
      <c r="BH70" s="40">
        <f>+Calcs!AN1468</f>
        <v>4</v>
      </c>
      <c r="BI70" s="33">
        <f>+Calcs!AO1468</f>
        <v>8</v>
      </c>
      <c r="BJ70" s="35" t="str">
        <f>+Calcs!AP1468</f>
        <v/>
      </c>
      <c r="BK70">
        <f>+Calcs!AN1697</f>
        <v>4</v>
      </c>
      <c r="BL70">
        <f>+Calcs!AO1697</f>
        <v>8</v>
      </c>
      <c r="BM70" t="str">
        <f>+Calcs!AP1697</f>
        <v/>
      </c>
    </row>
    <row r="71" spans="2:65" ht="34.5" customHeight="1" thickBot="1" x14ac:dyDescent="0.3">
      <c r="B71" s="23" t="s">
        <v>1</v>
      </c>
      <c r="C71" s="7">
        <f t="shared" si="81"/>
        <v>0</v>
      </c>
      <c r="D71" s="5">
        <f t="shared" si="82"/>
        <v>0</v>
      </c>
      <c r="E71" s="5">
        <f t="shared" si="83"/>
        <v>0</v>
      </c>
      <c r="F71" s="5">
        <f t="shared" si="84"/>
        <v>0</v>
      </c>
      <c r="G71" s="2">
        <f t="shared" si="85"/>
        <v>0</v>
      </c>
      <c r="H71" s="2">
        <f t="shared" si="86"/>
        <v>0</v>
      </c>
      <c r="I71" s="3">
        <f t="shared" si="87"/>
        <v>0</v>
      </c>
      <c r="J71" s="10">
        <f t="shared" si="88"/>
        <v>0</v>
      </c>
      <c r="K71" s="2">
        <f t="shared" si="89"/>
        <v>0</v>
      </c>
      <c r="L71" s="11">
        <f t="shared" si="90"/>
        <v>0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AA71" s="254">
        <f>+AA70+10</f>
        <v>11</v>
      </c>
      <c r="AB71" s="169">
        <f t="shared" ref="AB71:AB79" si="92">+AB70+10</f>
        <v>12</v>
      </c>
      <c r="AC71" s="169">
        <f t="shared" ref="AC71:AC79" si="93">+AC70+10</f>
        <v>13</v>
      </c>
      <c r="AD71" s="169">
        <f t="shared" ref="AD71:AD79" si="94">+AD70+10</f>
        <v>14</v>
      </c>
      <c r="AE71" s="169">
        <f t="shared" ref="AE71:AE79" si="95">+AE70+10</f>
        <v>15</v>
      </c>
      <c r="AF71" s="169">
        <f t="shared" ref="AF71:AF79" si="96">+AF70+10</f>
        <v>16</v>
      </c>
      <c r="AG71" s="169">
        <f t="shared" ref="AG71:AG79" si="97">+AG70+10</f>
        <v>17</v>
      </c>
      <c r="AH71" s="169">
        <f t="shared" ref="AH71:AH79" si="98">+AH70+10</f>
        <v>18</v>
      </c>
      <c r="AI71" s="169">
        <f t="shared" ref="AI71:AI79" si="99">+AI70+10</f>
        <v>19</v>
      </c>
      <c r="AJ71" s="169">
        <f t="shared" ref="AJ71:AJ79" si="100">+AJ70+10</f>
        <v>20</v>
      </c>
      <c r="AL71" s="40">
        <f>+Calcs!AS95</f>
        <v>69</v>
      </c>
      <c r="AM71" s="35">
        <f>+Calcs!AT95</f>
        <v>0</v>
      </c>
      <c r="AP71" s="40">
        <f>+Calcs!AN95</f>
        <v>4</v>
      </c>
      <c r="AQ71" s="33">
        <f>+Calcs!AO95</f>
        <v>9</v>
      </c>
      <c r="AR71" s="35" t="str">
        <f>+Calcs!AP95</f>
        <v/>
      </c>
      <c r="AS71">
        <f>+Calcs!AN324</f>
        <v>4</v>
      </c>
      <c r="AT71">
        <f>+Calcs!AO324</f>
        <v>9</v>
      </c>
      <c r="AU71" t="str">
        <f>+Calcs!AP324</f>
        <v/>
      </c>
      <c r="AV71" s="40">
        <f>+Calcs!AN553</f>
        <v>4</v>
      </c>
      <c r="AW71" s="33">
        <f>+Calcs!AO553</f>
        <v>9</v>
      </c>
      <c r="AX71" s="35" t="str">
        <f>+Calcs!AP553</f>
        <v/>
      </c>
      <c r="AY71">
        <f>+Calcs!AN782</f>
        <v>4</v>
      </c>
      <c r="AZ71">
        <f>+Calcs!AO782</f>
        <v>9</v>
      </c>
      <c r="BA71" t="str">
        <f>+Calcs!AP782</f>
        <v/>
      </c>
      <c r="BB71" s="40">
        <f>+Calcs!AN1011</f>
        <v>4</v>
      </c>
      <c r="BC71" s="33">
        <f>+Calcs!AO1011</f>
        <v>9</v>
      </c>
      <c r="BD71" s="35" t="str">
        <f>+Calcs!AP1011</f>
        <v/>
      </c>
      <c r="BE71">
        <f>+Calcs!AN1240</f>
        <v>4</v>
      </c>
      <c r="BF71">
        <f>+Calcs!AO1240</f>
        <v>9</v>
      </c>
      <c r="BG71" t="str">
        <f>+Calcs!AP1240</f>
        <v/>
      </c>
      <c r="BH71" s="40">
        <f>+Calcs!AN1469</f>
        <v>4</v>
      </c>
      <c r="BI71" s="33">
        <f>+Calcs!AO1469</f>
        <v>9</v>
      </c>
      <c r="BJ71" s="35" t="str">
        <f>+Calcs!AP1469</f>
        <v/>
      </c>
      <c r="BK71">
        <f>+Calcs!AN1698</f>
        <v>4</v>
      </c>
      <c r="BL71">
        <f>+Calcs!AO1698</f>
        <v>9</v>
      </c>
      <c r="BM71" t="str">
        <f>+Calcs!AP1698</f>
        <v/>
      </c>
    </row>
    <row r="72" spans="2:65" ht="34.5" customHeight="1" thickBot="1" x14ac:dyDescent="0.3">
      <c r="B72" s="23" t="s">
        <v>2</v>
      </c>
      <c r="C72" s="23">
        <f t="shared" si="81"/>
        <v>0</v>
      </c>
      <c r="D72" s="7">
        <f t="shared" si="82"/>
        <v>0</v>
      </c>
      <c r="E72" s="8">
        <f t="shared" si="83"/>
        <v>0</v>
      </c>
      <c r="F72" s="9">
        <f t="shared" si="84"/>
        <v>0</v>
      </c>
      <c r="G72" s="4">
        <f t="shared" si="85"/>
        <v>0</v>
      </c>
      <c r="H72" s="2">
        <f t="shared" si="86"/>
        <v>0</v>
      </c>
      <c r="I72" s="3">
        <f t="shared" si="87"/>
        <v>0</v>
      </c>
      <c r="J72" s="12">
        <f t="shared" si="88"/>
        <v>0</v>
      </c>
      <c r="K72" s="13">
        <f t="shared" si="89"/>
        <v>0</v>
      </c>
      <c r="L72" s="14">
        <f t="shared" si="90"/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AA72" s="254">
        <f t="shared" ref="AA72:AA79" si="101">+AA71+10</f>
        <v>21</v>
      </c>
      <c r="AB72" s="169">
        <f t="shared" si="92"/>
        <v>22</v>
      </c>
      <c r="AC72" s="169">
        <f t="shared" si="93"/>
        <v>23</v>
      </c>
      <c r="AD72" s="169">
        <f t="shared" si="94"/>
        <v>24</v>
      </c>
      <c r="AE72" s="169">
        <f t="shared" si="95"/>
        <v>25</v>
      </c>
      <c r="AF72" s="169">
        <f t="shared" si="96"/>
        <v>26</v>
      </c>
      <c r="AG72" s="169">
        <f t="shared" si="97"/>
        <v>27</v>
      </c>
      <c r="AH72" s="169">
        <f t="shared" si="98"/>
        <v>28</v>
      </c>
      <c r="AI72" s="169">
        <f t="shared" si="99"/>
        <v>29</v>
      </c>
      <c r="AJ72" s="169">
        <f t="shared" si="100"/>
        <v>30</v>
      </c>
      <c r="AL72" s="40">
        <f>+Calcs!AS96</f>
        <v>70</v>
      </c>
      <c r="AM72" s="35">
        <f>+Calcs!AT96</f>
        <v>0</v>
      </c>
      <c r="AP72" s="40">
        <f>+Calcs!AN96</f>
        <v>4</v>
      </c>
      <c r="AQ72" s="33">
        <f>+Calcs!AO96</f>
        <v>10</v>
      </c>
      <c r="AR72" s="35" t="str">
        <f>+Calcs!AP96</f>
        <v/>
      </c>
      <c r="AS72">
        <f>+Calcs!AN325</f>
        <v>4</v>
      </c>
      <c r="AT72">
        <f>+Calcs!AO325</f>
        <v>10</v>
      </c>
      <c r="AU72" t="str">
        <f>+Calcs!AP325</f>
        <v/>
      </c>
      <c r="AV72" s="40">
        <f>+Calcs!AN554</f>
        <v>4</v>
      </c>
      <c r="AW72" s="33">
        <f>+Calcs!AO554</f>
        <v>10</v>
      </c>
      <c r="AX72" s="35" t="str">
        <f>+Calcs!AP554</f>
        <v/>
      </c>
      <c r="AY72">
        <f>+Calcs!AN783</f>
        <v>4</v>
      </c>
      <c r="AZ72">
        <f>+Calcs!AO783</f>
        <v>10</v>
      </c>
      <c r="BA72" t="str">
        <f>+Calcs!AP783</f>
        <v/>
      </c>
      <c r="BB72" s="40">
        <f>+Calcs!AN1012</f>
        <v>4</v>
      </c>
      <c r="BC72" s="33">
        <f>+Calcs!AO1012</f>
        <v>10</v>
      </c>
      <c r="BD72" s="35" t="str">
        <f>+Calcs!AP1012</f>
        <v/>
      </c>
      <c r="BE72">
        <f>+Calcs!AN1241</f>
        <v>4</v>
      </c>
      <c r="BF72">
        <f>+Calcs!AO1241</f>
        <v>10</v>
      </c>
      <c r="BG72" t="str">
        <f>+Calcs!AP1241</f>
        <v/>
      </c>
      <c r="BH72" s="40">
        <f>+Calcs!AN1470</f>
        <v>4</v>
      </c>
      <c r="BI72" s="33">
        <f>+Calcs!AO1470</f>
        <v>10</v>
      </c>
      <c r="BJ72" s="35" t="str">
        <f>+Calcs!AP1470</f>
        <v/>
      </c>
      <c r="BK72">
        <f>+Calcs!AN1699</f>
        <v>4</v>
      </c>
      <c r="BL72">
        <f>+Calcs!AO1699</f>
        <v>10</v>
      </c>
      <c r="BM72" t="str">
        <f>+Calcs!AP1699</f>
        <v/>
      </c>
    </row>
    <row r="73" spans="2:65" ht="34.5" customHeight="1" x14ac:dyDescent="0.25">
      <c r="B73" s="23" t="s">
        <v>3</v>
      </c>
      <c r="C73" s="23">
        <f t="shared" si="81"/>
        <v>0</v>
      </c>
      <c r="D73" s="10">
        <f t="shared" si="82"/>
        <v>0</v>
      </c>
      <c r="E73" s="27">
        <f t="shared" si="83"/>
        <v>0</v>
      </c>
      <c r="F73" s="11">
        <f t="shared" si="84"/>
        <v>0</v>
      </c>
      <c r="G73" s="4">
        <f t="shared" si="85"/>
        <v>0</v>
      </c>
      <c r="H73" s="2">
        <f t="shared" si="86"/>
        <v>0</v>
      </c>
      <c r="I73" s="2">
        <f t="shared" si="87"/>
        <v>0</v>
      </c>
      <c r="J73" s="6">
        <f t="shared" si="88"/>
        <v>0</v>
      </c>
      <c r="K73" s="6">
        <f t="shared" si="89"/>
        <v>0</v>
      </c>
      <c r="L73" s="16">
        <f t="shared" si="90"/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AA73" s="254">
        <f t="shared" si="101"/>
        <v>31</v>
      </c>
      <c r="AB73" s="169">
        <f t="shared" si="92"/>
        <v>32</v>
      </c>
      <c r="AC73" s="169">
        <f t="shared" si="93"/>
        <v>33</v>
      </c>
      <c r="AD73" s="169">
        <f t="shared" si="94"/>
        <v>34</v>
      </c>
      <c r="AE73" s="169">
        <f t="shared" si="95"/>
        <v>35</v>
      </c>
      <c r="AF73" s="169">
        <f t="shared" si="96"/>
        <v>36</v>
      </c>
      <c r="AG73" s="169">
        <f t="shared" si="97"/>
        <v>37</v>
      </c>
      <c r="AH73" s="169">
        <f t="shared" si="98"/>
        <v>38</v>
      </c>
      <c r="AI73" s="169">
        <f t="shared" si="99"/>
        <v>39</v>
      </c>
      <c r="AJ73" s="169">
        <f t="shared" si="100"/>
        <v>40</v>
      </c>
      <c r="AL73" s="40">
        <f>+Calcs!AS97</f>
        <v>71</v>
      </c>
      <c r="AM73" s="35">
        <f>+Calcs!AT97</f>
        <v>0</v>
      </c>
      <c r="AP73" s="40">
        <f>+Calcs!AN97</f>
        <v>4</v>
      </c>
      <c r="AQ73" s="33">
        <f>+Calcs!AO97</f>
        <v>11</v>
      </c>
      <c r="AR73" s="35" t="str">
        <f>+Calcs!AP97</f>
        <v/>
      </c>
      <c r="AS73">
        <f>+Calcs!AN326</f>
        <v>4</v>
      </c>
      <c r="AT73">
        <f>+Calcs!AO326</f>
        <v>11</v>
      </c>
      <c r="AU73" t="str">
        <f>+Calcs!AP326</f>
        <v/>
      </c>
      <c r="AV73" s="40">
        <f>+Calcs!AN555</f>
        <v>4</v>
      </c>
      <c r="AW73" s="33">
        <f>+Calcs!AO555</f>
        <v>11</v>
      </c>
      <c r="AX73" s="35" t="str">
        <f>+Calcs!AP555</f>
        <v/>
      </c>
      <c r="AY73">
        <f>+Calcs!AN784</f>
        <v>4</v>
      </c>
      <c r="AZ73">
        <f>+Calcs!AO784</f>
        <v>11</v>
      </c>
      <c r="BA73" t="str">
        <f>+Calcs!AP784</f>
        <v/>
      </c>
      <c r="BB73" s="40">
        <f>+Calcs!AN1013</f>
        <v>4</v>
      </c>
      <c r="BC73" s="33">
        <f>+Calcs!AO1013</f>
        <v>11</v>
      </c>
      <c r="BD73" s="35" t="str">
        <f>+Calcs!AP1013</f>
        <v/>
      </c>
      <c r="BE73">
        <f>+Calcs!AN1242</f>
        <v>4</v>
      </c>
      <c r="BF73">
        <f>+Calcs!AO1242</f>
        <v>11</v>
      </c>
      <c r="BG73" t="str">
        <f>+Calcs!AP1242</f>
        <v/>
      </c>
      <c r="BH73" s="40">
        <f>+Calcs!AN1471</f>
        <v>4</v>
      </c>
      <c r="BI73" s="33">
        <f>+Calcs!AO1471</f>
        <v>11</v>
      </c>
      <c r="BJ73" s="35" t="str">
        <f>+Calcs!AP1471</f>
        <v/>
      </c>
      <c r="BK73">
        <f>+Calcs!AN1700</f>
        <v>4</v>
      </c>
      <c r="BL73">
        <f>+Calcs!AO1700</f>
        <v>11</v>
      </c>
      <c r="BM73" t="str">
        <f>+Calcs!AP1700</f>
        <v/>
      </c>
    </row>
    <row r="74" spans="2:65" ht="34.5" customHeight="1" thickBot="1" x14ac:dyDescent="0.3">
      <c r="B74" s="23" t="s">
        <v>4</v>
      </c>
      <c r="C74" s="23">
        <f t="shared" si="81"/>
        <v>0</v>
      </c>
      <c r="D74" s="12">
        <f t="shared" si="82"/>
        <v>0</v>
      </c>
      <c r="E74" s="13">
        <f t="shared" si="83"/>
        <v>0</v>
      </c>
      <c r="F74" s="14">
        <f t="shared" si="84"/>
        <v>0</v>
      </c>
      <c r="G74" s="4">
        <f t="shared" si="85"/>
        <v>0</v>
      </c>
      <c r="H74" s="2">
        <f t="shared" si="86"/>
        <v>0</v>
      </c>
      <c r="I74" s="2">
        <f t="shared" si="87"/>
        <v>0</v>
      </c>
      <c r="J74" s="2">
        <f t="shared" si="88"/>
        <v>0</v>
      </c>
      <c r="K74" s="2">
        <f t="shared" si="89"/>
        <v>0</v>
      </c>
      <c r="L74" s="11">
        <f t="shared" si="90"/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AA74" s="254">
        <f t="shared" si="101"/>
        <v>41</v>
      </c>
      <c r="AB74" s="169">
        <f t="shared" si="92"/>
        <v>42</v>
      </c>
      <c r="AC74" s="169">
        <f t="shared" si="93"/>
        <v>43</v>
      </c>
      <c r="AD74" s="169">
        <f t="shared" si="94"/>
        <v>44</v>
      </c>
      <c r="AE74" s="169">
        <f t="shared" si="95"/>
        <v>45</v>
      </c>
      <c r="AF74" s="169">
        <f t="shared" si="96"/>
        <v>46</v>
      </c>
      <c r="AG74" s="169">
        <f t="shared" si="97"/>
        <v>47</v>
      </c>
      <c r="AH74" s="169">
        <f t="shared" si="98"/>
        <v>48</v>
      </c>
      <c r="AI74" s="169">
        <f t="shared" si="99"/>
        <v>49</v>
      </c>
      <c r="AJ74" s="169">
        <f t="shared" si="100"/>
        <v>50</v>
      </c>
      <c r="AL74" s="40">
        <f>+Calcs!AS98</f>
        <v>72</v>
      </c>
      <c r="AM74" s="35">
        <f>+Calcs!AT98</f>
        <v>0</v>
      </c>
      <c r="AP74" s="40">
        <f>+Calcs!AN98</f>
        <v>4</v>
      </c>
      <c r="AQ74" s="33">
        <f>+Calcs!AO98</f>
        <v>12</v>
      </c>
      <c r="AR74" s="35" t="str">
        <f>+Calcs!AP98</f>
        <v/>
      </c>
      <c r="AS74">
        <f>+Calcs!AN327</f>
        <v>4</v>
      </c>
      <c r="AT74">
        <f>+Calcs!AO327</f>
        <v>12</v>
      </c>
      <c r="AU74" t="str">
        <f>+Calcs!AP327</f>
        <v/>
      </c>
      <c r="AV74" s="40">
        <f>+Calcs!AN556</f>
        <v>4</v>
      </c>
      <c r="AW74" s="33">
        <f>+Calcs!AO556</f>
        <v>12</v>
      </c>
      <c r="AX74" s="35" t="str">
        <f>+Calcs!AP556</f>
        <v/>
      </c>
      <c r="AY74">
        <f>+Calcs!AN785</f>
        <v>4</v>
      </c>
      <c r="AZ74">
        <f>+Calcs!AO785</f>
        <v>12</v>
      </c>
      <c r="BA74" t="str">
        <f>+Calcs!AP785</f>
        <v/>
      </c>
      <c r="BB74" s="40">
        <f>+Calcs!AN1014</f>
        <v>4</v>
      </c>
      <c r="BC74" s="33">
        <f>+Calcs!AO1014</f>
        <v>12</v>
      </c>
      <c r="BD74" s="35" t="str">
        <f>+Calcs!AP1014</f>
        <v/>
      </c>
      <c r="BE74">
        <f>+Calcs!AN1243</f>
        <v>4</v>
      </c>
      <c r="BF74">
        <f>+Calcs!AO1243</f>
        <v>12</v>
      </c>
      <c r="BG74" t="str">
        <f>+Calcs!AP1243</f>
        <v/>
      </c>
      <c r="BH74" s="40">
        <f>+Calcs!AN1472</f>
        <v>4</v>
      </c>
      <c r="BI74" s="33">
        <f>+Calcs!AO1472</f>
        <v>12</v>
      </c>
      <c r="BJ74" s="35" t="str">
        <f>+Calcs!AP1472</f>
        <v/>
      </c>
      <c r="BK74">
        <f>+Calcs!AN1701</f>
        <v>4</v>
      </c>
      <c r="BL74">
        <f>+Calcs!AO1701</f>
        <v>12</v>
      </c>
      <c r="BM74" t="str">
        <f>+Calcs!AP1701</f>
        <v/>
      </c>
    </row>
    <row r="75" spans="2:65" ht="34.5" customHeight="1" thickBot="1" x14ac:dyDescent="0.3">
      <c r="B75" s="23" t="s">
        <v>5</v>
      </c>
      <c r="C75" s="10">
        <f t="shared" si="81"/>
        <v>0</v>
      </c>
      <c r="D75" s="154">
        <f t="shared" si="82"/>
        <v>0</v>
      </c>
      <c r="E75" s="154">
        <f t="shared" si="83"/>
        <v>0</v>
      </c>
      <c r="F75" s="154">
        <f t="shared" si="84"/>
        <v>0</v>
      </c>
      <c r="G75" s="145">
        <f t="shared" si="85"/>
        <v>0</v>
      </c>
      <c r="H75" s="2">
        <f t="shared" si="86"/>
        <v>0</v>
      </c>
      <c r="I75" s="2">
        <f t="shared" si="87"/>
        <v>0</v>
      </c>
      <c r="J75" s="2">
        <f t="shared" si="88"/>
        <v>0</v>
      </c>
      <c r="K75" s="2">
        <f t="shared" si="89"/>
        <v>0</v>
      </c>
      <c r="L75" s="11">
        <f t="shared" si="90"/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AA75" s="254">
        <f t="shared" si="101"/>
        <v>51</v>
      </c>
      <c r="AB75" s="169">
        <f t="shared" si="92"/>
        <v>52</v>
      </c>
      <c r="AC75" s="169">
        <f t="shared" si="93"/>
        <v>53</v>
      </c>
      <c r="AD75" s="169">
        <f t="shared" si="94"/>
        <v>54</v>
      </c>
      <c r="AE75" s="169">
        <f t="shared" si="95"/>
        <v>55</v>
      </c>
      <c r="AF75" s="169">
        <f t="shared" si="96"/>
        <v>56</v>
      </c>
      <c r="AG75" s="169">
        <f t="shared" si="97"/>
        <v>57</v>
      </c>
      <c r="AH75" s="169">
        <f t="shared" si="98"/>
        <v>58</v>
      </c>
      <c r="AI75" s="169">
        <f t="shared" si="99"/>
        <v>59</v>
      </c>
      <c r="AJ75" s="169">
        <f t="shared" si="100"/>
        <v>60</v>
      </c>
      <c r="AL75" s="40">
        <f>+Calcs!AS99</f>
        <v>73</v>
      </c>
      <c r="AM75" s="35">
        <f>+Calcs!AT99</f>
        <v>0</v>
      </c>
      <c r="AP75" s="40">
        <f>+Calcs!AN99</f>
        <v>4</v>
      </c>
      <c r="AQ75" s="33">
        <f>+Calcs!AO99</f>
        <v>13</v>
      </c>
      <c r="AR75" s="35" t="str">
        <f>+Calcs!AP99</f>
        <v/>
      </c>
      <c r="AS75">
        <f>+Calcs!AN328</f>
        <v>4</v>
      </c>
      <c r="AT75">
        <f>+Calcs!AO328</f>
        <v>13</v>
      </c>
      <c r="AU75" t="str">
        <f>+Calcs!AP328</f>
        <v/>
      </c>
      <c r="AV75" s="40">
        <f>+Calcs!AN557</f>
        <v>4</v>
      </c>
      <c r="AW75" s="33">
        <f>+Calcs!AO557</f>
        <v>13</v>
      </c>
      <c r="AX75" s="35" t="str">
        <f>+Calcs!AP557</f>
        <v/>
      </c>
      <c r="AY75">
        <f>+Calcs!AN786</f>
        <v>4</v>
      </c>
      <c r="AZ75">
        <f>+Calcs!AO786</f>
        <v>13</v>
      </c>
      <c r="BA75" t="str">
        <f>+Calcs!AP786</f>
        <v/>
      </c>
      <c r="BB75" s="40">
        <f>+Calcs!AN1015</f>
        <v>4</v>
      </c>
      <c r="BC75" s="33">
        <f>+Calcs!AO1015</f>
        <v>13</v>
      </c>
      <c r="BD75" s="35" t="str">
        <f>+Calcs!AP1015</f>
        <v/>
      </c>
      <c r="BE75">
        <f>+Calcs!AN1244</f>
        <v>4</v>
      </c>
      <c r="BF75">
        <f>+Calcs!AO1244</f>
        <v>13</v>
      </c>
      <c r="BG75" t="str">
        <f>+Calcs!AP1244</f>
        <v/>
      </c>
      <c r="BH75" s="40">
        <f>+Calcs!AN1473</f>
        <v>4</v>
      </c>
      <c r="BI75" s="33">
        <f>+Calcs!AO1473</f>
        <v>13</v>
      </c>
      <c r="BJ75" s="35" t="str">
        <f>+Calcs!AP1473</f>
        <v/>
      </c>
      <c r="BK75">
        <f>+Calcs!AN1702</f>
        <v>4</v>
      </c>
      <c r="BL75">
        <f>+Calcs!AO1702</f>
        <v>13</v>
      </c>
      <c r="BM75" t="str">
        <f>+Calcs!AP1702</f>
        <v/>
      </c>
    </row>
    <row r="76" spans="2:65" ht="34.5" customHeight="1" thickBot="1" x14ac:dyDescent="0.3">
      <c r="B76" s="23" t="s">
        <v>6</v>
      </c>
      <c r="C76" s="23">
        <f t="shared" si="81"/>
        <v>0</v>
      </c>
      <c r="D76" s="7">
        <f t="shared" si="82"/>
        <v>0</v>
      </c>
      <c r="E76" s="8">
        <f t="shared" si="83"/>
        <v>0</v>
      </c>
      <c r="F76" s="9">
        <f t="shared" si="84"/>
        <v>0</v>
      </c>
      <c r="G76" s="4">
        <f t="shared" si="85"/>
        <v>0</v>
      </c>
      <c r="H76" s="2">
        <f t="shared" si="86"/>
        <v>0</v>
      </c>
      <c r="I76" s="5">
        <f t="shared" si="87"/>
        <v>0</v>
      </c>
      <c r="J76" s="5">
        <f t="shared" si="88"/>
        <v>0</v>
      </c>
      <c r="K76" s="5">
        <f t="shared" si="89"/>
        <v>0</v>
      </c>
      <c r="L76" s="11">
        <f t="shared" si="90"/>
        <v>0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AA76" s="254">
        <f t="shared" si="101"/>
        <v>61</v>
      </c>
      <c r="AB76" s="169">
        <f t="shared" si="92"/>
        <v>62</v>
      </c>
      <c r="AC76" s="169">
        <f t="shared" si="93"/>
        <v>63</v>
      </c>
      <c r="AD76" s="169">
        <f t="shared" si="94"/>
        <v>64</v>
      </c>
      <c r="AE76" s="169">
        <f t="shared" si="95"/>
        <v>65</v>
      </c>
      <c r="AF76" s="169">
        <f t="shared" si="96"/>
        <v>66</v>
      </c>
      <c r="AG76" s="169">
        <f t="shared" si="97"/>
        <v>67</v>
      </c>
      <c r="AH76" s="169">
        <f t="shared" si="98"/>
        <v>68</v>
      </c>
      <c r="AI76" s="169">
        <f t="shared" si="99"/>
        <v>69</v>
      </c>
      <c r="AJ76" s="169">
        <f t="shared" si="100"/>
        <v>70</v>
      </c>
      <c r="AL76" s="40">
        <f>+Calcs!AS100</f>
        <v>74</v>
      </c>
      <c r="AM76" s="35">
        <f>+Calcs!AT100</f>
        <v>0</v>
      </c>
      <c r="AP76" s="40">
        <f>+Calcs!AN100</f>
        <v>4</v>
      </c>
      <c r="AQ76" s="33">
        <f>+Calcs!AO100</f>
        <v>14</v>
      </c>
      <c r="AR76" s="35" t="str">
        <f>+Calcs!AP100</f>
        <v/>
      </c>
      <c r="AS76">
        <f>+Calcs!AN329</f>
        <v>4</v>
      </c>
      <c r="AT76">
        <f>+Calcs!AO329</f>
        <v>14</v>
      </c>
      <c r="AU76" t="str">
        <f>+Calcs!AP329</f>
        <v/>
      </c>
      <c r="AV76" s="40">
        <f>+Calcs!AN558</f>
        <v>4</v>
      </c>
      <c r="AW76" s="33">
        <f>+Calcs!AO558</f>
        <v>14</v>
      </c>
      <c r="AX76" s="35" t="str">
        <f>+Calcs!AP558</f>
        <v/>
      </c>
      <c r="AY76">
        <f>+Calcs!AN787</f>
        <v>4</v>
      </c>
      <c r="AZ76">
        <f>+Calcs!AO787</f>
        <v>14</v>
      </c>
      <c r="BA76" t="str">
        <f>+Calcs!AP787</f>
        <v/>
      </c>
      <c r="BB76" s="40">
        <f>+Calcs!AN1016</f>
        <v>4</v>
      </c>
      <c r="BC76" s="33">
        <f>+Calcs!AO1016</f>
        <v>14</v>
      </c>
      <c r="BD76" s="35" t="str">
        <f>+Calcs!AP1016</f>
        <v/>
      </c>
      <c r="BE76">
        <f>+Calcs!AN1245</f>
        <v>4</v>
      </c>
      <c r="BF76">
        <f>+Calcs!AO1245</f>
        <v>14</v>
      </c>
      <c r="BG76" t="str">
        <f>+Calcs!AP1245</f>
        <v/>
      </c>
      <c r="BH76" s="40">
        <f>+Calcs!AN1474</f>
        <v>4</v>
      </c>
      <c r="BI76" s="33">
        <f>+Calcs!AO1474</f>
        <v>14</v>
      </c>
      <c r="BJ76" s="35" t="str">
        <f>+Calcs!AP1474</f>
        <v/>
      </c>
      <c r="BK76">
        <f>+Calcs!AN1703</f>
        <v>4</v>
      </c>
      <c r="BL76">
        <f>+Calcs!AO1703</f>
        <v>14</v>
      </c>
      <c r="BM76" t="str">
        <f>+Calcs!AP1703</f>
        <v/>
      </c>
    </row>
    <row r="77" spans="2:65" ht="34.5" customHeight="1" x14ac:dyDescent="0.25">
      <c r="B77" s="23" t="s">
        <v>7</v>
      </c>
      <c r="C77" s="23">
        <f t="shared" si="81"/>
        <v>0</v>
      </c>
      <c r="D77" s="10">
        <f t="shared" si="82"/>
        <v>0</v>
      </c>
      <c r="E77" s="144">
        <f t="shared" si="83"/>
        <v>0</v>
      </c>
      <c r="F77" s="11">
        <f t="shared" si="84"/>
        <v>0</v>
      </c>
      <c r="G77" s="4">
        <f t="shared" si="85"/>
        <v>0</v>
      </c>
      <c r="H77" s="3">
        <f t="shared" si="86"/>
        <v>0</v>
      </c>
      <c r="I77" s="7">
        <f t="shared" si="87"/>
        <v>0</v>
      </c>
      <c r="J77" s="8">
        <f t="shared" si="88"/>
        <v>0</v>
      </c>
      <c r="K77" s="9">
        <f t="shared" si="89"/>
        <v>0</v>
      </c>
      <c r="L77" s="17">
        <f t="shared" si="90"/>
        <v>0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AA77" s="254">
        <f t="shared" si="101"/>
        <v>71</v>
      </c>
      <c r="AB77" s="169">
        <f t="shared" si="92"/>
        <v>72</v>
      </c>
      <c r="AC77" s="169">
        <f t="shared" si="93"/>
        <v>73</v>
      </c>
      <c r="AD77" s="169">
        <f t="shared" si="94"/>
        <v>74</v>
      </c>
      <c r="AE77" s="169">
        <f t="shared" si="95"/>
        <v>75</v>
      </c>
      <c r="AF77" s="169">
        <f t="shared" si="96"/>
        <v>76</v>
      </c>
      <c r="AG77" s="169">
        <f t="shared" si="97"/>
        <v>77</v>
      </c>
      <c r="AH77" s="169">
        <f t="shared" si="98"/>
        <v>78</v>
      </c>
      <c r="AI77" s="169">
        <f t="shared" si="99"/>
        <v>79</v>
      </c>
      <c r="AJ77" s="169">
        <f t="shared" si="100"/>
        <v>80</v>
      </c>
      <c r="AL77" s="40">
        <f>+Calcs!AS101</f>
        <v>75</v>
      </c>
      <c r="AM77" s="35">
        <f>+Calcs!AT101</f>
        <v>0</v>
      </c>
      <c r="AP77" s="40">
        <f>+Calcs!AN101</f>
        <v>4</v>
      </c>
      <c r="AQ77" s="33">
        <f>+Calcs!AO101</f>
        <v>15</v>
      </c>
      <c r="AR77" s="35" t="str">
        <f>+Calcs!AP101</f>
        <v/>
      </c>
      <c r="AS77">
        <f>+Calcs!AN330</f>
        <v>4</v>
      </c>
      <c r="AT77">
        <f>+Calcs!AO330</f>
        <v>15</v>
      </c>
      <c r="AU77" t="str">
        <f>+Calcs!AP330</f>
        <v/>
      </c>
      <c r="AV77" s="40">
        <f>+Calcs!AN559</f>
        <v>4</v>
      </c>
      <c r="AW77" s="33">
        <f>+Calcs!AO559</f>
        <v>15</v>
      </c>
      <c r="AX77" s="35" t="str">
        <f>+Calcs!AP559</f>
        <v/>
      </c>
      <c r="AY77">
        <f>+Calcs!AN788</f>
        <v>4</v>
      </c>
      <c r="AZ77">
        <f>+Calcs!AO788</f>
        <v>15</v>
      </c>
      <c r="BA77" t="str">
        <f>+Calcs!AP788</f>
        <v/>
      </c>
      <c r="BB77" s="40">
        <f>+Calcs!AN1017</f>
        <v>4</v>
      </c>
      <c r="BC77" s="33">
        <f>+Calcs!AO1017</f>
        <v>15</v>
      </c>
      <c r="BD77" s="35" t="str">
        <f>+Calcs!AP1017</f>
        <v/>
      </c>
      <c r="BE77">
        <f>+Calcs!AN1246</f>
        <v>4</v>
      </c>
      <c r="BF77">
        <f>+Calcs!AO1246</f>
        <v>15</v>
      </c>
      <c r="BG77" t="str">
        <f>+Calcs!AP1246</f>
        <v/>
      </c>
      <c r="BH77" s="40">
        <f>+Calcs!AN1475</f>
        <v>4</v>
      </c>
      <c r="BI77" s="33">
        <f>+Calcs!AO1475</f>
        <v>15</v>
      </c>
      <c r="BJ77" s="35" t="str">
        <f>+Calcs!AP1475</f>
        <v/>
      </c>
      <c r="BK77">
        <f>+Calcs!AN1704</f>
        <v>4</v>
      </c>
      <c r="BL77">
        <f>+Calcs!AO1704</f>
        <v>15</v>
      </c>
      <c r="BM77" t="str">
        <f>+Calcs!AP1704</f>
        <v/>
      </c>
    </row>
    <row r="78" spans="2:65" ht="34.5" customHeight="1" thickBot="1" x14ac:dyDescent="0.3">
      <c r="B78" s="23" t="s">
        <v>8</v>
      </c>
      <c r="C78" s="157">
        <f t="shared" si="81"/>
        <v>0</v>
      </c>
      <c r="D78" s="12">
        <f t="shared" si="82"/>
        <v>0</v>
      </c>
      <c r="E78" s="13">
        <f t="shared" si="83"/>
        <v>0</v>
      </c>
      <c r="F78" s="14">
        <f t="shared" si="84"/>
        <v>0</v>
      </c>
      <c r="G78" s="4">
        <f t="shared" si="85"/>
        <v>0</v>
      </c>
      <c r="H78" s="3">
        <f t="shared" si="86"/>
        <v>0</v>
      </c>
      <c r="I78" s="10">
        <f t="shared" si="87"/>
        <v>0</v>
      </c>
      <c r="J78" s="27">
        <f t="shared" si="88"/>
        <v>0</v>
      </c>
      <c r="K78" s="11">
        <f t="shared" si="89"/>
        <v>0</v>
      </c>
      <c r="L78" s="17">
        <f t="shared" si="90"/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AA78" s="254">
        <f t="shared" si="101"/>
        <v>81</v>
      </c>
      <c r="AB78" s="169">
        <f t="shared" si="92"/>
        <v>82</v>
      </c>
      <c r="AC78" s="169">
        <f t="shared" si="93"/>
        <v>83</v>
      </c>
      <c r="AD78" s="169">
        <f t="shared" si="94"/>
        <v>84</v>
      </c>
      <c r="AE78" s="169">
        <f t="shared" si="95"/>
        <v>85</v>
      </c>
      <c r="AF78" s="169">
        <f t="shared" si="96"/>
        <v>86</v>
      </c>
      <c r="AG78" s="169">
        <f t="shared" si="97"/>
        <v>87</v>
      </c>
      <c r="AH78" s="169">
        <f t="shared" si="98"/>
        <v>88</v>
      </c>
      <c r="AI78" s="169">
        <f t="shared" si="99"/>
        <v>89</v>
      </c>
      <c r="AJ78" s="169">
        <f t="shared" si="100"/>
        <v>90</v>
      </c>
      <c r="AL78" s="40">
        <f>+Calcs!AS102</f>
        <v>76</v>
      </c>
      <c r="AM78" s="35">
        <f>+Calcs!AT102</f>
        <v>0</v>
      </c>
      <c r="AP78" s="40">
        <f>+Calcs!AN102</f>
        <v>4</v>
      </c>
      <c r="AQ78" s="33">
        <f>+Calcs!AO102</f>
        <v>16</v>
      </c>
      <c r="AR78" s="35" t="str">
        <f>+Calcs!AP102</f>
        <v/>
      </c>
      <c r="AS78">
        <f>+Calcs!AN331</f>
        <v>4</v>
      </c>
      <c r="AT78">
        <f>+Calcs!AO331</f>
        <v>16</v>
      </c>
      <c r="AU78" t="str">
        <f>+Calcs!AP331</f>
        <v/>
      </c>
      <c r="AV78" s="40">
        <f>+Calcs!AN560</f>
        <v>4</v>
      </c>
      <c r="AW78" s="33">
        <f>+Calcs!AO560</f>
        <v>16</v>
      </c>
      <c r="AX78" s="35" t="str">
        <f>+Calcs!AP560</f>
        <v/>
      </c>
      <c r="AY78">
        <f>+Calcs!AN789</f>
        <v>4</v>
      </c>
      <c r="AZ78">
        <f>+Calcs!AO789</f>
        <v>16</v>
      </c>
      <c r="BA78" t="str">
        <f>+Calcs!AP789</f>
        <v/>
      </c>
      <c r="BB78" s="40">
        <f>+Calcs!AN1018</f>
        <v>4</v>
      </c>
      <c r="BC78" s="33">
        <f>+Calcs!AO1018</f>
        <v>16</v>
      </c>
      <c r="BD78" s="35" t="str">
        <f>+Calcs!AP1018</f>
        <v/>
      </c>
      <c r="BE78">
        <f>+Calcs!AN1247</f>
        <v>4</v>
      </c>
      <c r="BF78">
        <f>+Calcs!AO1247</f>
        <v>16</v>
      </c>
      <c r="BG78" t="str">
        <f>+Calcs!AP1247</f>
        <v/>
      </c>
      <c r="BH78" s="40">
        <f>+Calcs!AN1476</f>
        <v>4</v>
      </c>
      <c r="BI78" s="33">
        <f>+Calcs!AO1476</f>
        <v>16</v>
      </c>
      <c r="BJ78" s="35" t="str">
        <f>+Calcs!AP1476</f>
        <v/>
      </c>
      <c r="BK78">
        <f>+Calcs!AN1705</f>
        <v>4</v>
      </c>
      <c r="BL78">
        <f>+Calcs!AO1705</f>
        <v>16</v>
      </c>
      <c r="BM78" t="str">
        <f>+Calcs!AP1705</f>
        <v/>
      </c>
    </row>
    <row r="79" spans="2:65" ht="34.5" customHeight="1" thickBot="1" x14ac:dyDescent="0.3">
      <c r="B79" s="26" t="s">
        <v>9</v>
      </c>
      <c r="C79" s="158" t="s">
        <v>10</v>
      </c>
      <c r="D79" s="156">
        <f t="shared" ref="D79:L79" si="102">LOOKUP(AB79,round5)</f>
        <v>0</v>
      </c>
      <c r="E79" s="155">
        <f t="shared" si="102"/>
        <v>0</v>
      </c>
      <c r="F79" s="155">
        <f t="shared" si="102"/>
        <v>0</v>
      </c>
      <c r="G79" s="13">
        <f t="shared" si="102"/>
        <v>0</v>
      </c>
      <c r="H79" s="19">
        <f t="shared" si="102"/>
        <v>0</v>
      </c>
      <c r="I79" s="12">
        <f t="shared" si="102"/>
        <v>0</v>
      </c>
      <c r="J79" s="13">
        <f t="shared" si="102"/>
        <v>0</v>
      </c>
      <c r="K79" s="14">
        <f t="shared" si="102"/>
        <v>0</v>
      </c>
      <c r="L79" s="20">
        <f t="shared" si="102"/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AA79" s="254">
        <f t="shared" si="101"/>
        <v>91</v>
      </c>
      <c r="AB79" s="169">
        <f t="shared" si="92"/>
        <v>92</v>
      </c>
      <c r="AC79" s="169">
        <f t="shared" si="93"/>
        <v>93</v>
      </c>
      <c r="AD79" s="169">
        <f t="shared" si="94"/>
        <v>94</v>
      </c>
      <c r="AE79" s="169">
        <f t="shared" si="95"/>
        <v>95</v>
      </c>
      <c r="AF79" s="169">
        <f t="shared" si="96"/>
        <v>96</v>
      </c>
      <c r="AG79" s="169">
        <f t="shared" si="97"/>
        <v>97</v>
      </c>
      <c r="AH79" s="169">
        <f t="shared" si="98"/>
        <v>98</v>
      </c>
      <c r="AI79" s="169">
        <f t="shared" si="99"/>
        <v>99</v>
      </c>
      <c r="AJ79" s="169">
        <f t="shared" si="100"/>
        <v>100</v>
      </c>
      <c r="AL79" s="40">
        <f>+Calcs!AS103</f>
        <v>77</v>
      </c>
      <c r="AM79" s="35">
        <f>+Calcs!AT103</f>
        <v>0</v>
      </c>
      <c r="AP79" s="40">
        <f>+Calcs!AN103</f>
        <v>4</v>
      </c>
      <c r="AQ79" s="33">
        <f>+Calcs!AO103</f>
        <v>17</v>
      </c>
      <c r="AR79" s="35" t="str">
        <f>+Calcs!AP103</f>
        <v/>
      </c>
      <c r="AS79">
        <f>+Calcs!AN332</f>
        <v>4</v>
      </c>
      <c r="AT79">
        <f>+Calcs!AO332</f>
        <v>17</v>
      </c>
      <c r="AU79" t="str">
        <f>+Calcs!AP332</f>
        <v/>
      </c>
      <c r="AV79" s="40">
        <f>+Calcs!AN561</f>
        <v>4</v>
      </c>
      <c r="AW79" s="33">
        <f>+Calcs!AO561</f>
        <v>17</v>
      </c>
      <c r="AX79" s="35" t="str">
        <f>+Calcs!AP561</f>
        <v/>
      </c>
      <c r="AY79">
        <f>+Calcs!AN790</f>
        <v>4</v>
      </c>
      <c r="AZ79">
        <f>+Calcs!AO790</f>
        <v>17</v>
      </c>
      <c r="BA79" t="str">
        <f>+Calcs!AP790</f>
        <v/>
      </c>
      <c r="BB79" s="40">
        <f>+Calcs!AN1019</f>
        <v>4</v>
      </c>
      <c r="BC79" s="33">
        <f>+Calcs!AO1019</f>
        <v>17</v>
      </c>
      <c r="BD79" s="35" t="str">
        <f>+Calcs!AP1019</f>
        <v/>
      </c>
      <c r="BE79">
        <f>+Calcs!AN1248</f>
        <v>4</v>
      </c>
      <c r="BF79">
        <f>+Calcs!AO1248</f>
        <v>17</v>
      </c>
      <c r="BG79" t="str">
        <f>+Calcs!AP1248</f>
        <v/>
      </c>
      <c r="BH79" s="40">
        <f>+Calcs!AN1477</f>
        <v>4</v>
      </c>
      <c r="BI79" s="33">
        <f>+Calcs!AO1477</f>
        <v>17</v>
      </c>
      <c r="BJ79" s="35" t="str">
        <f>+Calcs!AP1477</f>
        <v/>
      </c>
      <c r="BK79">
        <f>+Calcs!AN1706</f>
        <v>4</v>
      </c>
      <c r="BL79">
        <f>+Calcs!AO1706</f>
        <v>17</v>
      </c>
      <c r="BM79" t="str">
        <f>+Calcs!AP1706</f>
        <v/>
      </c>
    </row>
    <row r="80" spans="2:65" x14ac:dyDescent="0.25">
      <c r="AL80" s="40">
        <f>+Calcs!AS104</f>
        <v>78</v>
      </c>
      <c r="AM80" s="35">
        <f>+Calcs!AT104</f>
        <v>0</v>
      </c>
      <c r="AP80" s="40">
        <f>+Calcs!AN104</f>
        <v>4</v>
      </c>
      <c r="AQ80" s="33">
        <f>+Calcs!AO104</f>
        <v>18</v>
      </c>
      <c r="AR80" s="35" t="str">
        <f>+Calcs!AP104</f>
        <v/>
      </c>
      <c r="AS80">
        <f>+Calcs!AN333</f>
        <v>4</v>
      </c>
      <c r="AT80">
        <f>+Calcs!AO333</f>
        <v>18</v>
      </c>
      <c r="AU80" t="str">
        <f>+Calcs!AP333</f>
        <v/>
      </c>
      <c r="AV80" s="40">
        <f>+Calcs!AN562</f>
        <v>4</v>
      </c>
      <c r="AW80" s="33">
        <f>+Calcs!AO562</f>
        <v>18</v>
      </c>
      <c r="AX80" s="35" t="str">
        <f>+Calcs!AP562</f>
        <v/>
      </c>
      <c r="AY80">
        <f>+Calcs!AN791</f>
        <v>4</v>
      </c>
      <c r="AZ80">
        <f>+Calcs!AO791</f>
        <v>18</v>
      </c>
      <c r="BA80" t="str">
        <f>+Calcs!AP791</f>
        <v/>
      </c>
      <c r="BB80" s="40">
        <f>+Calcs!AN1020</f>
        <v>4</v>
      </c>
      <c r="BC80" s="33">
        <f>+Calcs!AO1020</f>
        <v>18</v>
      </c>
      <c r="BD80" s="35" t="str">
        <f>+Calcs!AP1020</f>
        <v/>
      </c>
      <c r="BE80">
        <f>+Calcs!AN1249</f>
        <v>4</v>
      </c>
      <c r="BF80">
        <f>+Calcs!AO1249</f>
        <v>18</v>
      </c>
      <c r="BG80" t="str">
        <f>+Calcs!AP1249</f>
        <v/>
      </c>
      <c r="BH80" s="40">
        <f>+Calcs!AN1478</f>
        <v>4</v>
      </c>
      <c r="BI80" s="33">
        <f>+Calcs!AO1478</f>
        <v>18</v>
      </c>
      <c r="BJ80" s="35" t="str">
        <f>+Calcs!AP1478</f>
        <v/>
      </c>
      <c r="BK80">
        <f>+Calcs!AN1707</f>
        <v>4</v>
      </c>
      <c r="BL80">
        <f>+Calcs!AO1707</f>
        <v>18</v>
      </c>
      <c r="BM80" t="str">
        <f>+Calcs!AP1707</f>
        <v/>
      </c>
    </row>
    <row r="81" spans="2:65" ht="15.75" thickBot="1" x14ac:dyDescent="0.3">
      <c r="AL81" s="40">
        <f>+Calcs!AS105</f>
        <v>79</v>
      </c>
      <c r="AM81" s="35">
        <f>+Calcs!AT105</f>
        <v>0</v>
      </c>
      <c r="AP81" s="40">
        <f>+Calcs!AN105</f>
        <v>4</v>
      </c>
      <c r="AQ81" s="33">
        <f>+Calcs!AO105</f>
        <v>19</v>
      </c>
      <c r="AR81" s="35" t="str">
        <f>+Calcs!AP105</f>
        <v/>
      </c>
      <c r="AS81">
        <f>+Calcs!AN334</f>
        <v>4</v>
      </c>
      <c r="AT81">
        <f>+Calcs!AO334</f>
        <v>19</v>
      </c>
      <c r="AU81" t="str">
        <f>+Calcs!AP334</f>
        <v/>
      </c>
      <c r="AV81" s="40">
        <f>+Calcs!AN563</f>
        <v>4</v>
      </c>
      <c r="AW81" s="33">
        <f>+Calcs!AO563</f>
        <v>19</v>
      </c>
      <c r="AX81" s="35" t="str">
        <f>+Calcs!AP563</f>
        <v/>
      </c>
      <c r="AY81">
        <f>+Calcs!AN792</f>
        <v>4</v>
      </c>
      <c r="AZ81">
        <f>+Calcs!AO792</f>
        <v>19</v>
      </c>
      <c r="BA81" t="str">
        <f>+Calcs!AP792</f>
        <v/>
      </c>
      <c r="BB81" s="40">
        <f>+Calcs!AN1021</f>
        <v>4</v>
      </c>
      <c r="BC81" s="33">
        <f>+Calcs!AO1021</f>
        <v>19</v>
      </c>
      <c r="BD81" s="35" t="str">
        <f>+Calcs!AP1021</f>
        <v/>
      </c>
      <c r="BE81">
        <f>+Calcs!AN1250</f>
        <v>4</v>
      </c>
      <c r="BF81">
        <f>+Calcs!AO1250</f>
        <v>19</v>
      </c>
      <c r="BG81" t="str">
        <f>+Calcs!AP1250</f>
        <v/>
      </c>
      <c r="BH81" s="40">
        <f>+Calcs!AN1479</f>
        <v>4</v>
      </c>
      <c r="BI81" s="33">
        <f>+Calcs!AO1479</f>
        <v>19</v>
      </c>
      <c r="BJ81" s="35" t="str">
        <f>+Calcs!AP1479</f>
        <v/>
      </c>
      <c r="BK81">
        <f>+Calcs!AN1708</f>
        <v>4</v>
      </c>
      <c r="BL81">
        <f>+Calcs!AO1708</f>
        <v>19</v>
      </c>
      <c r="BM81" t="str">
        <f>+Calcs!AP1708</f>
        <v/>
      </c>
    </row>
    <row r="82" spans="2:65" ht="19.5" thickBot="1" x14ac:dyDescent="0.3">
      <c r="B82" s="136" t="s">
        <v>59</v>
      </c>
      <c r="C82" s="137">
        <v>6</v>
      </c>
      <c r="D82" s="350" t="s">
        <v>131</v>
      </c>
      <c r="E82" s="351"/>
      <c r="AL82" s="40">
        <f>+Calcs!AS106</f>
        <v>80</v>
      </c>
      <c r="AM82" s="35">
        <f>+Calcs!AT106</f>
        <v>0</v>
      </c>
      <c r="AP82" s="40">
        <f>+Calcs!AN106</f>
        <v>4</v>
      </c>
      <c r="AQ82" s="33">
        <f>+Calcs!AO106</f>
        <v>20</v>
      </c>
      <c r="AR82" s="35" t="str">
        <f>+Calcs!AP106</f>
        <v/>
      </c>
      <c r="AS82">
        <f>+Calcs!AN335</f>
        <v>4</v>
      </c>
      <c r="AT82">
        <f>+Calcs!AO335</f>
        <v>20</v>
      </c>
      <c r="AU82" t="str">
        <f>+Calcs!AP335</f>
        <v/>
      </c>
      <c r="AV82" s="40">
        <f>+Calcs!AN564</f>
        <v>4</v>
      </c>
      <c r="AW82" s="33">
        <f>+Calcs!AO564</f>
        <v>20</v>
      </c>
      <c r="AX82" s="35" t="str">
        <f>+Calcs!AP564</f>
        <v/>
      </c>
      <c r="AY82">
        <f>+Calcs!AN793</f>
        <v>4</v>
      </c>
      <c r="AZ82">
        <f>+Calcs!AO793</f>
        <v>20</v>
      </c>
      <c r="BA82" t="str">
        <f>+Calcs!AP793</f>
        <v/>
      </c>
      <c r="BB82" s="40">
        <f>+Calcs!AN1022</f>
        <v>4</v>
      </c>
      <c r="BC82" s="33">
        <f>+Calcs!AO1022</f>
        <v>20</v>
      </c>
      <c r="BD82" s="35" t="str">
        <f>+Calcs!AP1022</f>
        <v/>
      </c>
      <c r="BE82">
        <f>+Calcs!AN1251</f>
        <v>4</v>
      </c>
      <c r="BF82">
        <f>+Calcs!AO1251</f>
        <v>20</v>
      </c>
      <c r="BG82" t="str">
        <f>+Calcs!AP1251</f>
        <v/>
      </c>
      <c r="BH82" s="40">
        <f>+Calcs!AN1480</f>
        <v>4</v>
      </c>
      <c r="BI82" s="33">
        <f>+Calcs!AO1480</f>
        <v>20</v>
      </c>
      <c r="BJ82" s="35" t="str">
        <f>+Calcs!AP1480</f>
        <v/>
      </c>
      <c r="BK82">
        <f>+Calcs!AN1709</f>
        <v>4</v>
      </c>
      <c r="BL82">
        <f>+Calcs!AO1709</f>
        <v>20</v>
      </c>
      <c r="BM82" t="str">
        <f>+Calcs!AP1709</f>
        <v/>
      </c>
    </row>
    <row r="83" spans="2:65" ht="21" x14ac:dyDescent="0.25">
      <c r="B83" s="305" t="s">
        <v>86</v>
      </c>
      <c r="C83" s="306"/>
      <c r="D83" s="306"/>
      <c r="E83" s="306"/>
      <c r="F83" s="306"/>
      <c r="G83" s="306"/>
      <c r="H83" s="306"/>
      <c r="I83" s="306"/>
      <c r="J83" s="306"/>
      <c r="K83" s="306"/>
      <c r="L83" s="307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AL83" s="40">
        <f>+Calcs!AS107</f>
        <v>81</v>
      </c>
      <c r="AM83" s="35">
        <f>+Calcs!AT107</f>
        <v>0</v>
      </c>
      <c r="AP83" s="40">
        <f>+Calcs!AN107</f>
        <v>5</v>
      </c>
      <c r="AQ83" s="33">
        <f>+Calcs!AO107</f>
        <v>1</v>
      </c>
      <c r="AR83" s="35" t="str">
        <f>+Calcs!AP107</f>
        <v/>
      </c>
      <c r="AS83">
        <f>+Calcs!AN336</f>
        <v>5</v>
      </c>
      <c r="AT83">
        <f>+Calcs!AO336</f>
        <v>1</v>
      </c>
      <c r="AU83" t="str">
        <f>+Calcs!AP336</f>
        <v/>
      </c>
      <c r="AV83" s="40">
        <f>+Calcs!AN565</f>
        <v>5</v>
      </c>
      <c r="AW83" s="33">
        <f>+Calcs!AO565</f>
        <v>1</v>
      </c>
      <c r="AX83" s="35" t="str">
        <f>+Calcs!AP565</f>
        <v/>
      </c>
      <c r="AY83">
        <f>+Calcs!AN794</f>
        <v>5</v>
      </c>
      <c r="AZ83">
        <f>+Calcs!AO794</f>
        <v>1</v>
      </c>
      <c r="BA83" t="str">
        <f>+Calcs!AP794</f>
        <v/>
      </c>
      <c r="BB83" s="40">
        <f>+Calcs!AN1023</f>
        <v>5</v>
      </c>
      <c r="BC83" s="33">
        <f>+Calcs!AO1023</f>
        <v>1</v>
      </c>
      <c r="BD83" s="35" t="str">
        <f>+Calcs!AP1023</f>
        <v/>
      </c>
      <c r="BE83">
        <f>+Calcs!AN1252</f>
        <v>5</v>
      </c>
      <c r="BF83">
        <f>+Calcs!AO1252</f>
        <v>1</v>
      </c>
      <c r="BG83" t="str">
        <f>+Calcs!AP1252</f>
        <v/>
      </c>
      <c r="BH83" s="40">
        <f>+Calcs!AN1481</f>
        <v>5</v>
      </c>
      <c r="BI83" s="33">
        <f>+Calcs!AO1481</f>
        <v>1</v>
      </c>
      <c r="BJ83" s="35" t="str">
        <f>+Calcs!AP1481</f>
        <v/>
      </c>
      <c r="BK83">
        <f>+Calcs!AN1710</f>
        <v>5</v>
      </c>
      <c r="BL83">
        <f>+Calcs!AO1710</f>
        <v>1</v>
      </c>
      <c r="BM83" t="str">
        <f>+Calcs!AP1710</f>
        <v/>
      </c>
    </row>
    <row r="84" spans="2:65" ht="21.75" thickBot="1" x14ac:dyDescent="0.3">
      <c r="B84" s="308"/>
      <c r="C84" s="309"/>
      <c r="D84" s="309"/>
      <c r="E84" s="309"/>
      <c r="F84" s="309"/>
      <c r="G84" s="309"/>
      <c r="H84" s="309"/>
      <c r="I84" s="309"/>
      <c r="J84" s="309"/>
      <c r="K84" s="309"/>
      <c r="L84" s="310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AL84" s="40">
        <f>+Calcs!AS108</f>
        <v>82</v>
      </c>
      <c r="AM84" s="35">
        <f>+Calcs!AT108</f>
        <v>0</v>
      </c>
      <c r="AP84" s="40">
        <f>+Calcs!AN108</f>
        <v>5</v>
      </c>
      <c r="AQ84" s="33">
        <f>+Calcs!AO108</f>
        <v>2</v>
      </c>
      <c r="AR84" s="35" t="str">
        <f>+Calcs!AP108</f>
        <v/>
      </c>
      <c r="AS84">
        <f>+Calcs!AN337</f>
        <v>5</v>
      </c>
      <c r="AT84">
        <f>+Calcs!AO337</f>
        <v>2</v>
      </c>
      <c r="AU84" t="str">
        <f>+Calcs!AP337</f>
        <v/>
      </c>
      <c r="AV84" s="40">
        <f>+Calcs!AN566</f>
        <v>5</v>
      </c>
      <c r="AW84" s="33">
        <f>+Calcs!AO566</f>
        <v>2</v>
      </c>
      <c r="AX84" s="35" t="str">
        <f>+Calcs!AP566</f>
        <v/>
      </c>
      <c r="AY84">
        <f>+Calcs!AN795</f>
        <v>5</v>
      </c>
      <c r="AZ84">
        <f>+Calcs!AO795</f>
        <v>2</v>
      </c>
      <c r="BA84" t="str">
        <f>+Calcs!AP795</f>
        <v/>
      </c>
      <c r="BB84" s="40">
        <f>+Calcs!AN1024</f>
        <v>5</v>
      </c>
      <c r="BC84" s="33">
        <f>+Calcs!AO1024</f>
        <v>2</v>
      </c>
      <c r="BD84" s="35" t="str">
        <f>+Calcs!AP1024</f>
        <v/>
      </c>
      <c r="BE84">
        <f>+Calcs!AN1253</f>
        <v>5</v>
      </c>
      <c r="BF84">
        <f>+Calcs!AO1253</f>
        <v>2</v>
      </c>
      <c r="BG84" t="str">
        <f>+Calcs!AP1253</f>
        <v/>
      </c>
      <c r="BH84" s="40">
        <f>+Calcs!AN1482</f>
        <v>5</v>
      </c>
      <c r="BI84" s="33">
        <f>+Calcs!AO1482</f>
        <v>2</v>
      </c>
      <c r="BJ84" s="35" t="str">
        <f>+Calcs!AP1482</f>
        <v/>
      </c>
      <c r="BK84">
        <f>+Calcs!AN1711</f>
        <v>5</v>
      </c>
      <c r="BL84">
        <f>+Calcs!AO1711</f>
        <v>2</v>
      </c>
      <c r="BM84" t="str">
        <f>+Calcs!AP1711</f>
        <v/>
      </c>
    </row>
    <row r="85" spans="2:65" ht="15.75" thickBot="1" x14ac:dyDescent="0.3">
      <c r="B85" s="31" t="s">
        <v>11</v>
      </c>
      <c r="C85" s="28">
        <v>1</v>
      </c>
      <c r="D85" s="24">
        <v>2</v>
      </c>
      <c r="E85" s="24">
        <v>3</v>
      </c>
      <c r="F85" s="24">
        <v>4</v>
      </c>
      <c r="G85" s="24">
        <v>5</v>
      </c>
      <c r="H85" s="24">
        <v>6</v>
      </c>
      <c r="I85" s="24">
        <v>7</v>
      </c>
      <c r="J85" s="24">
        <v>8</v>
      </c>
      <c r="K85" s="24">
        <v>9</v>
      </c>
      <c r="L85" s="25">
        <v>10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AL85" s="40">
        <f>+Calcs!AS109</f>
        <v>83</v>
      </c>
      <c r="AM85" s="35">
        <f>+Calcs!AT109</f>
        <v>0</v>
      </c>
      <c r="AP85" s="40">
        <f>+Calcs!AN109</f>
        <v>5</v>
      </c>
      <c r="AQ85" s="33">
        <f>+Calcs!AO109</f>
        <v>3</v>
      </c>
      <c r="AR85" s="35" t="str">
        <f>+Calcs!AP109</f>
        <v/>
      </c>
      <c r="AS85">
        <f>+Calcs!AN338</f>
        <v>5</v>
      </c>
      <c r="AT85">
        <f>+Calcs!AO338</f>
        <v>3</v>
      </c>
      <c r="AU85" t="str">
        <f>+Calcs!AP338</f>
        <v/>
      </c>
      <c r="AV85" s="40">
        <f>+Calcs!AN567</f>
        <v>5</v>
      </c>
      <c r="AW85" s="33">
        <f>+Calcs!AO567</f>
        <v>3</v>
      </c>
      <c r="AX85" s="35" t="str">
        <f>+Calcs!AP567</f>
        <v/>
      </c>
      <c r="AY85">
        <f>+Calcs!AN796</f>
        <v>5</v>
      </c>
      <c r="AZ85">
        <f>+Calcs!AO796</f>
        <v>3</v>
      </c>
      <c r="BA85" t="str">
        <f>+Calcs!AP796</f>
        <v/>
      </c>
      <c r="BB85" s="40">
        <f>+Calcs!AN1025</f>
        <v>5</v>
      </c>
      <c r="BC85" s="33">
        <f>+Calcs!AO1025</f>
        <v>3</v>
      </c>
      <c r="BD85" s="35" t="str">
        <f>+Calcs!AP1025</f>
        <v/>
      </c>
      <c r="BE85">
        <f>+Calcs!AN1254</f>
        <v>5</v>
      </c>
      <c r="BF85">
        <f>+Calcs!AO1254</f>
        <v>3</v>
      </c>
      <c r="BG85" t="str">
        <f>+Calcs!AP1254</f>
        <v/>
      </c>
      <c r="BH85" s="40">
        <f>+Calcs!AN1483</f>
        <v>5</v>
      </c>
      <c r="BI85" s="33">
        <f>+Calcs!AO1483</f>
        <v>3</v>
      </c>
      <c r="BJ85" s="35" t="str">
        <f>+Calcs!AP1483</f>
        <v/>
      </c>
      <c r="BK85">
        <f>+Calcs!AN1712</f>
        <v>5</v>
      </c>
      <c r="BL85">
        <f>+Calcs!AO1712</f>
        <v>3</v>
      </c>
      <c r="BM85" t="str">
        <f>+Calcs!AP1712</f>
        <v/>
      </c>
    </row>
    <row r="86" spans="2:65" ht="33" customHeight="1" thickBot="1" x14ac:dyDescent="0.3">
      <c r="B86" s="29" t="s">
        <v>0</v>
      </c>
      <c r="C86" s="7">
        <f t="shared" ref="C86:C94" si="103">LOOKUP(AA86,round6)</f>
        <v>0</v>
      </c>
      <c r="D86" s="8">
        <f t="shared" ref="D86:D94" si="104">LOOKUP(AB86,round6)</f>
        <v>0</v>
      </c>
      <c r="E86" s="8">
        <f t="shared" ref="E86:E94" si="105">LOOKUP(AC86,round6)</f>
        <v>0</v>
      </c>
      <c r="F86" s="8">
        <f t="shared" ref="F86:F94" si="106">LOOKUP(AD86,round6)</f>
        <v>0</v>
      </c>
      <c r="G86" s="8">
        <f t="shared" ref="G86:G94" si="107">LOOKUP(AE86,round6)</f>
        <v>0</v>
      </c>
      <c r="H86" s="8">
        <f t="shared" ref="H86:H94" si="108">LOOKUP(AF86,round6)</f>
        <v>0</v>
      </c>
      <c r="I86" s="22">
        <f t="shared" ref="I86:I94" si="109">LOOKUP(AG86,round6)</f>
        <v>0</v>
      </c>
      <c r="J86" s="7">
        <f t="shared" ref="J86:J94" si="110">LOOKUP(AH86,round6)</f>
        <v>0</v>
      </c>
      <c r="K86" s="8">
        <f t="shared" ref="K86:K94" si="111">LOOKUP(AI86,round6)</f>
        <v>0</v>
      </c>
      <c r="L86" s="76">
        <f t="shared" ref="L86:L94" si="112">LOOKUP(AJ86,round6)</f>
        <v>0</v>
      </c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AA86" s="253">
        <v>1</v>
      </c>
      <c r="AB86" s="114">
        <f>+AA86+1</f>
        <v>2</v>
      </c>
      <c r="AC86" s="114">
        <f t="shared" ref="AC86:AH86" si="113">+AB86+1</f>
        <v>3</v>
      </c>
      <c r="AD86" s="114">
        <f t="shared" si="113"/>
        <v>4</v>
      </c>
      <c r="AE86" s="114">
        <f t="shared" si="113"/>
        <v>5</v>
      </c>
      <c r="AF86" s="114">
        <f t="shared" si="113"/>
        <v>6</v>
      </c>
      <c r="AG86" s="114">
        <f t="shared" si="113"/>
        <v>7</v>
      </c>
      <c r="AH86" s="114">
        <f t="shared" si="113"/>
        <v>8</v>
      </c>
      <c r="AI86" s="114">
        <v>9</v>
      </c>
      <c r="AJ86" s="114">
        <v>10</v>
      </c>
      <c r="AL86" s="40">
        <f>+Calcs!AS110</f>
        <v>84</v>
      </c>
      <c r="AM86" s="35">
        <f>+Calcs!AT110</f>
        <v>0</v>
      </c>
      <c r="AP86" s="40">
        <f>+Calcs!AN110</f>
        <v>5</v>
      </c>
      <c r="AQ86" s="33">
        <f>+Calcs!AO110</f>
        <v>4</v>
      </c>
      <c r="AR86" s="35" t="str">
        <f>+Calcs!AP110</f>
        <v/>
      </c>
      <c r="AS86">
        <f>+Calcs!AN339</f>
        <v>5</v>
      </c>
      <c r="AT86">
        <f>+Calcs!AO339</f>
        <v>4</v>
      </c>
      <c r="AU86" t="str">
        <f>+Calcs!AP339</f>
        <v/>
      </c>
      <c r="AV86" s="40">
        <f>+Calcs!AN568</f>
        <v>5</v>
      </c>
      <c r="AW86" s="33">
        <f>+Calcs!AO568</f>
        <v>4</v>
      </c>
      <c r="AX86" s="35" t="str">
        <f>+Calcs!AP568</f>
        <v/>
      </c>
      <c r="AY86">
        <f>+Calcs!AN797</f>
        <v>5</v>
      </c>
      <c r="AZ86">
        <f>+Calcs!AO797</f>
        <v>4</v>
      </c>
      <c r="BA86" t="str">
        <f>+Calcs!AP797</f>
        <v/>
      </c>
      <c r="BB86" s="40">
        <f>+Calcs!AN1026</f>
        <v>5</v>
      </c>
      <c r="BC86" s="33">
        <f>+Calcs!AO1026</f>
        <v>4</v>
      </c>
      <c r="BD86" s="35" t="str">
        <f>+Calcs!AP1026</f>
        <v/>
      </c>
      <c r="BE86">
        <f>+Calcs!AN1255</f>
        <v>5</v>
      </c>
      <c r="BF86">
        <f>+Calcs!AO1255</f>
        <v>4</v>
      </c>
      <c r="BG86" t="str">
        <f>+Calcs!AP1255</f>
        <v/>
      </c>
      <c r="BH86" s="40">
        <f>+Calcs!AN1484</f>
        <v>5</v>
      </c>
      <c r="BI86" s="33">
        <f>+Calcs!AO1484</f>
        <v>4</v>
      </c>
      <c r="BJ86" s="35" t="str">
        <f>+Calcs!AP1484</f>
        <v/>
      </c>
      <c r="BK86">
        <f>+Calcs!AN1713</f>
        <v>5</v>
      </c>
      <c r="BL86">
        <f>+Calcs!AO1713</f>
        <v>4</v>
      </c>
      <c r="BM86" t="str">
        <f>+Calcs!AP1713</f>
        <v/>
      </c>
    </row>
    <row r="87" spans="2:65" ht="33" customHeight="1" thickBot="1" x14ac:dyDescent="0.3">
      <c r="B87" s="23" t="s">
        <v>1</v>
      </c>
      <c r="C87" s="7">
        <f t="shared" si="103"/>
        <v>0</v>
      </c>
      <c r="D87" s="5">
        <f t="shared" si="104"/>
        <v>0</v>
      </c>
      <c r="E87" s="5">
        <f t="shared" si="105"/>
        <v>0</v>
      </c>
      <c r="F87" s="5">
        <f t="shared" si="106"/>
        <v>0</v>
      </c>
      <c r="G87" s="2">
        <f t="shared" si="107"/>
        <v>0</v>
      </c>
      <c r="H87" s="2">
        <f t="shared" si="108"/>
        <v>0</v>
      </c>
      <c r="I87" s="3">
        <f t="shared" si="109"/>
        <v>0</v>
      </c>
      <c r="J87" s="10">
        <f t="shared" si="110"/>
        <v>0</v>
      </c>
      <c r="K87" s="2">
        <f t="shared" si="111"/>
        <v>0</v>
      </c>
      <c r="L87" s="11">
        <f t="shared" si="112"/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AA87" s="254">
        <f>+AA86+10</f>
        <v>11</v>
      </c>
      <c r="AB87" s="169">
        <f t="shared" ref="AB87:AB95" si="114">+AB86+10</f>
        <v>12</v>
      </c>
      <c r="AC87" s="169">
        <f t="shared" ref="AC87:AC95" si="115">+AC86+10</f>
        <v>13</v>
      </c>
      <c r="AD87" s="169">
        <f t="shared" ref="AD87:AD95" si="116">+AD86+10</f>
        <v>14</v>
      </c>
      <c r="AE87" s="169">
        <f t="shared" ref="AE87:AE95" si="117">+AE86+10</f>
        <v>15</v>
      </c>
      <c r="AF87" s="169">
        <f t="shared" ref="AF87:AF95" si="118">+AF86+10</f>
        <v>16</v>
      </c>
      <c r="AG87" s="169">
        <f t="shared" ref="AG87:AG95" si="119">+AG86+10</f>
        <v>17</v>
      </c>
      <c r="AH87" s="169">
        <f t="shared" ref="AH87:AH95" si="120">+AH86+10</f>
        <v>18</v>
      </c>
      <c r="AI87" s="169">
        <f t="shared" ref="AI87:AI95" si="121">+AI86+10</f>
        <v>19</v>
      </c>
      <c r="AJ87" s="169">
        <f t="shared" ref="AJ87:AJ95" si="122">+AJ86+10</f>
        <v>20</v>
      </c>
      <c r="AL87" s="40">
        <f>+Calcs!AS111</f>
        <v>85</v>
      </c>
      <c r="AM87" s="35">
        <f>+Calcs!AT111</f>
        <v>0</v>
      </c>
      <c r="AP87" s="40">
        <f>+Calcs!AN111</f>
        <v>5</v>
      </c>
      <c r="AQ87" s="33">
        <f>+Calcs!AO111</f>
        <v>5</v>
      </c>
      <c r="AR87" s="35" t="str">
        <f>+Calcs!AP111</f>
        <v/>
      </c>
      <c r="AS87">
        <f>+Calcs!AN340</f>
        <v>5</v>
      </c>
      <c r="AT87">
        <f>+Calcs!AO340</f>
        <v>5</v>
      </c>
      <c r="AU87" t="str">
        <f>+Calcs!AP340</f>
        <v/>
      </c>
      <c r="AV87" s="40">
        <f>+Calcs!AN569</f>
        <v>5</v>
      </c>
      <c r="AW87" s="33">
        <f>+Calcs!AO569</f>
        <v>5</v>
      </c>
      <c r="AX87" s="35" t="str">
        <f>+Calcs!AP569</f>
        <v/>
      </c>
      <c r="AY87">
        <f>+Calcs!AN798</f>
        <v>5</v>
      </c>
      <c r="AZ87">
        <f>+Calcs!AO798</f>
        <v>5</v>
      </c>
      <c r="BA87" t="str">
        <f>+Calcs!AP798</f>
        <v/>
      </c>
      <c r="BB87" s="40">
        <f>+Calcs!AN1027</f>
        <v>5</v>
      </c>
      <c r="BC87" s="33">
        <f>+Calcs!AO1027</f>
        <v>5</v>
      </c>
      <c r="BD87" s="35" t="str">
        <f>+Calcs!AP1027</f>
        <v/>
      </c>
      <c r="BE87">
        <f>+Calcs!AN1256</f>
        <v>5</v>
      </c>
      <c r="BF87">
        <f>+Calcs!AO1256</f>
        <v>5</v>
      </c>
      <c r="BG87" t="str">
        <f>+Calcs!AP1256</f>
        <v/>
      </c>
      <c r="BH87" s="40">
        <f>+Calcs!AN1485</f>
        <v>5</v>
      </c>
      <c r="BI87" s="33">
        <f>+Calcs!AO1485</f>
        <v>5</v>
      </c>
      <c r="BJ87" s="35" t="str">
        <f>+Calcs!AP1485</f>
        <v/>
      </c>
      <c r="BK87">
        <f>+Calcs!AN1714</f>
        <v>5</v>
      </c>
      <c r="BL87">
        <f>+Calcs!AO1714</f>
        <v>5</v>
      </c>
      <c r="BM87" t="str">
        <f>+Calcs!AP1714</f>
        <v/>
      </c>
    </row>
    <row r="88" spans="2:65" ht="33" customHeight="1" thickBot="1" x14ac:dyDescent="0.3">
      <c r="B88" s="23" t="s">
        <v>2</v>
      </c>
      <c r="C88" s="23">
        <f t="shared" si="103"/>
        <v>0</v>
      </c>
      <c r="D88" s="7">
        <f t="shared" si="104"/>
        <v>0</v>
      </c>
      <c r="E88" s="8">
        <f t="shared" si="105"/>
        <v>0</v>
      </c>
      <c r="F88" s="9">
        <f t="shared" si="106"/>
        <v>0</v>
      </c>
      <c r="G88" s="4">
        <f t="shared" si="107"/>
        <v>0</v>
      </c>
      <c r="H88" s="2">
        <f t="shared" si="108"/>
        <v>0</v>
      </c>
      <c r="I88" s="3">
        <f t="shared" si="109"/>
        <v>0</v>
      </c>
      <c r="J88" s="12">
        <f t="shared" si="110"/>
        <v>0</v>
      </c>
      <c r="K88" s="13">
        <f t="shared" si="111"/>
        <v>0</v>
      </c>
      <c r="L88" s="14">
        <f t="shared" si="112"/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AA88" s="254">
        <f t="shared" ref="AA88:AA95" si="123">+AA87+10</f>
        <v>21</v>
      </c>
      <c r="AB88" s="169">
        <f t="shared" si="114"/>
        <v>22</v>
      </c>
      <c r="AC88" s="169">
        <f t="shared" si="115"/>
        <v>23</v>
      </c>
      <c r="AD88" s="169">
        <f t="shared" si="116"/>
        <v>24</v>
      </c>
      <c r="AE88" s="169">
        <f t="shared" si="117"/>
        <v>25</v>
      </c>
      <c r="AF88" s="169">
        <f t="shared" si="118"/>
        <v>26</v>
      </c>
      <c r="AG88" s="169">
        <f t="shared" si="119"/>
        <v>27</v>
      </c>
      <c r="AH88" s="169">
        <f t="shared" si="120"/>
        <v>28</v>
      </c>
      <c r="AI88" s="169">
        <f t="shared" si="121"/>
        <v>29</v>
      </c>
      <c r="AJ88" s="169">
        <f t="shared" si="122"/>
        <v>30</v>
      </c>
      <c r="AL88" s="40">
        <f>+Calcs!AS112</f>
        <v>86</v>
      </c>
      <c r="AM88" s="35">
        <f>+Calcs!AT112</f>
        <v>0</v>
      </c>
      <c r="AP88" s="40">
        <f>+Calcs!AN112</f>
        <v>5</v>
      </c>
      <c r="AQ88" s="33">
        <f>+Calcs!AO112</f>
        <v>6</v>
      </c>
      <c r="AR88" s="35" t="str">
        <f>+Calcs!AP112</f>
        <v/>
      </c>
      <c r="AS88">
        <f>+Calcs!AN341</f>
        <v>5</v>
      </c>
      <c r="AT88">
        <f>+Calcs!AO341</f>
        <v>6</v>
      </c>
      <c r="AU88" t="str">
        <f>+Calcs!AP341</f>
        <v/>
      </c>
      <c r="AV88" s="40">
        <f>+Calcs!AN570</f>
        <v>5</v>
      </c>
      <c r="AW88" s="33">
        <f>+Calcs!AO570</f>
        <v>6</v>
      </c>
      <c r="AX88" s="35" t="str">
        <f>+Calcs!AP570</f>
        <v/>
      </c>
      <c r="AY88">
        <f>+Calcs!AN799</f>
        <v>5</v>
      </c>
      <c r="AZ88">
        <f>+Calcs!AO799</f>
        <v>6</v>
      </c>
      <c r="BA88" t="str">
        <f>+Calcs!AP799</f>
        <v/>
      </c>
      <c r="BB88" s="40">
        <f>+Calcs!AN1028</f>
        <v>5</v>
      </c>
      <c r="BC88" s="33">
        <f>+Calcs!AO1028</f>
        <v>6</v>
      </c>
      <c r="BD88" s="35" t="str">
        <f>+Calcs!AP1028</f>
        <v/>
      </c>
      <c r="BE88">
        <f>+Calcs!AN1257</f>
        <v>5</v>
      </c>
      <c r="BF88">
        <f>+Calcs!AO1257</f>
        <v>6</v>
      </c>
      <c r="BG88" t="str">
        <f>+Calcs!AP1257</f>
        <v/>
      </c>
      <c r="BH88" s="40">
        <f>+Calcs!AN1486</f>
        <v>5</v>
      </c>
      <c r="BI88" s="33">
        <f>+Calcs!AO1486</f>
        <v>6</v>
      </c>
      <c r="BJ88" s="35" t="str">
        <f>+Calcs!AP1486</f>
        <v/>
      </c>
      <c r="BK88">
        <f>+Calcs!AN1715</f>
        <v>5</v>
      </c>
      <c r="BL88">
        <f>+Calcs!AO1715</f>
        <v>6</v>
      </c>
      <c r="BM88" t="str">
        <f>+Calcs!AP1715</f>
        <v/>
      </c>
    </row>
    <row r="89" spans="2:65" ht="33" customHeight="1" x14ac:dyDescent="0.25">
      <c r="B89" s="23" t="s">
        <v>3</v>
      </c>
      <c r="C89" s="23">
        <f t="shared" si="103"/>
        <v>0</v>
      </c>
      <c r="D89" s="10">
        <f t="shared" si="104"/>
        <v>0</v>
      </c>
      <c r="E89" s="27">
        <f t="shared" si="105"/>
        <v>0</v>
      </c>
      <c r="F89" s="11">
        <f t="shared" si="106"/>
        <v>0</v>
      </c>
      <c r="G89" s="4">
        <f t="shared" si="107"/>
        <v>0</v>
      </c>
      <c r="H89" s="2">
        <f t="shared" si="108"/>
        <v>0</v>
      </c>
      <c r="I89" s="2">
        <f t="shared" si="109"/>
        <v>0</v>
      </c>
      <c r="J89" s="6">
        <f t="shared" si="110"/>
        <v>0</v>
      </c>
      <c r="K89" s="6">
        <f t="shared" si="111"/>
        <v>0</v>
      </c>
      <c r="L89" s="16">
        <f t="shared" si="112"/>
        <v>0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AA89" s="254">
        <f t="shared" si="123"/>
        <v>31</v>
      </c>
      <c r="AB89" s="169">
        <f t="shared" si="114"/>
        <v>32</v>
      </c>
      <c r="AC89" s="169">
        <f t="shared" si="115"/>
        <v>33</v>
      </c>
      <c r="AD89" s="169">
        <f t="shared" si="116"/>
        <v>34</v>
      </c>
      <c r="AE89" s="169">
        <f t="shared" si="117"/>
        <v>35</v>
      </c>
      <c r="AF89" s="169">
        <f t="shared" si="118"/>
        <v>36</v>
      </c>
      <c r="AG89" s="169">
        <f t="shared" si="119"/>
        <v>37</v>
      </c>
      <c r="AH89" s="169">
        <f t="shared" si="120"/>
        <v>38</v>
      </c>
      <c r="AI89" s="169">
        <f t="shared" si="121"/>
        <v>39</v>
      </c>
      <c r="AJ89" s="169">
        <f t="shared" si="122"/>
        <v>40</v>
      </c>
      <c r="AL89" s="40">
        <f>+Calcs!AS113</f>
        <v>87</v>
      </c>
      <c r="AM89" s="35">
        <f>+Calcs!AT113</f>
        <v>0</v>
      </c>
      <c r="AP89" s="40">
        <f>+Calcs!AN113</f>
        <v>5</v>
      </c>
      <c r="AQ89" s="33">
        <f>+Calcs!AO113</f>
        <v>7</v>
      </c>
      <c r="AR89" s="35" t="str">
        <f>+Calcs!AP113</f>
        <v/>
      </c>
      <c r="AS89">
        <f>+Calcs!AN342</f>
        <v>5</v>
      </c>
      <c r="AT89">
        <f>+Calcs!AO342</f>
        <v>7</v>
      </c>
      <c r="AU89" t="str">
        <f>+Calcs!AP342</f>
        <v/>
      </c>
      <c r="AV89" s="40">
        <f>+Calcs!AN571</f>
        <v>5</v>
      </c>
      <c r="AW89" s="33">
        <f>+Calcs!AO571</f>
        <v>7</v>
      </c>
      <c r="AX89" s="35" t="str">
        <f>+Calcs!AP571</f>
        <v/>
      </c>
      <c r="AY89">
        <f>+Calcs!AN800</f>
        <v>5</v>
      </c>
      <c r="AZ89">
        <f>+Calcs!AO800</f>
        <v>7</v>
      </c>
      <c r="BA89" t="str">
        <f>+Calcs!AP800</f>
        <v/>
      </c>
      <c r="BB89" s="40">
        <f>+Calcs!AN1029</f>
        <v>5</v>
      </c>
      <c r="BC89" s="33">
        <f>+Calcs!AO1029</f>
        <v>7</v>
      </c>
      <c r="BD89" s="35" t="str">
        <f>+Calcs!AP1029</f>
        <v/>
      </c>
      <c r="BE89">
        <f>+Calcs!AN1258</f>
        <v>5</v>
      </c>
      <c r="BF89">
        <f>+Calcs!AO1258</f>
        <v>7</v>
      </c>
      <c r="BG89" t="str">
        <f>+Calcs!AP1258</f>
        <v/>
      </c>
      <c r="BH89" s="40">
        <f>+Calcs!AN1487</f>
        <v>5</v>
      </c>
      <c r="BI89" s="33">
        <f>+Calcs!AO1487</f>
        <v>7</v>
      </c>
      <c r="BJ89" s="35" t="str">
        <f>+Calcs!AP1487</f>
        <v/>
      </c>
      <c r="BK89">
        <f>+Calcs!AN1716</f>
        <v>5</v>
      </c>
      <c r="BL89">
        <f>+Calcs!AO1716</f>
        <v>7</v>
      </c>
      <c r="BM89" t="str">
        <f>+Calcs!AP1716</f>
        <v/>
      </c>
    </row>
    <row r="90" spans="2:65" ht="33" customHeight="1" thickBot="1" x14ac:dyDescent="0.3">
      <c r="B90" s="23" t="s">
        <v>4</v>
      </c>
      <c r="C90" s="23">
        <f t="shared" si="103"/>
        <v>0</v>
      </c>
      <c r="D90" s="12">
        <f t="shared" si="104"/>
        <v>0</v>
      </c>
      <c r="E90" s="13">
        <f t="shared" si="105"/>
        <v>0</v>
      </c>
      <c r="F90" s="14">
        <f t="shared" si="106"/>
        <v>0</v>
      </c>
      <c r="G90" s="4">
        <f t="shared" si="107"/>
        <v>0</v>
      </c>
      <c r="H90" s="2">
        <f t="shared" si="108"/>
        <v>0</v>
      </c>
      <c r="I90" s="2">
        <f t="shared" si="109"/>
        <v>0</v>
      </c>
      <c r="J90" s="2">
        <f t="shared" si="110"/>
        <v>0</v>
      </c>
      <c r="K90" s="2">
        <f t="shared" si="111"/>
        <v>0</v>
      </c>
      <c r="L90" s="11">
        <f t="shared" si="112"/>
        <v>0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AA90" s="254">
        <f t="shared" si="123"/>
        <v>41</v>
      </c>
      <c r="AB90" s="169">
        <f t="shared" si="114"/>
        <v>42</v>
      </c>
      <c r="AC90" s="169">
        <f t="shared" si="115"/>
        <v>43</v>
      </c>
      <c r="AD90" s="169">
        <f t="shared" si="116"/>
        <v>44</v>
      </c>
      <c r="AE90" s="169">
        <f t="shared" si="117"/>
        <v>45</v>
      </c>
      <c r="AF90" s="169">
        <f t="shared" si="118"/>
        <v>46</v>
      </c>
      <c r="AG90" s="169">
        <f t="shared" si="119"/>
        <v>47</v>
      </c>
      <c r="AH90" s="169">
        <f t="shared" si="120"/>
        <v>48</v>
      </c>
      <c r="AI90" s="169">
        <f t="shared" si="121"/>
        <v>49</v>
      </c>
      <c r="AJ90" s="169">
        <f t="shared" si="122"/>
        <v>50</v>
      </c>
      <c r="AL90" s="40">
        <f>+Calcs!AS114</f>
        <v>88</v>
      </c>
      <c r="AM90" s="35">
        <f>+Calcs!AT114</f>
        <v>0</v>
      </c>
      <c r="AP90" s="40">
        <f>+Calcs!AN114</f>
        <v>5</v>
      </c>
      <c r="AQ90" s="33">
        <f>+Calcs!AO114</f>
        <v>8</v>
      </c>
      <c r="AR90" s="35" t="str">
        <f>+Calcs!AP114</f>
        <v/>
      </c>
      <c r="AS90">
        <f>+Calcs!AN343</f>
        <v>5</v>
      </c>
      <c r="AT90">
        <f>+Calcs!AO343</f>
        <v>8</v>
      </c>
      <c r="AU90" t="str">
        <f>+Calcs!AP343</f>
        <v/>
      </c>
      <c r="AV90" s="40">
        <f>+Calcs!AN572</f>
        <v>5</v>
      </c>
      <c r="AW90" s="33">
        <f>+Calcs!AO572</f>
        <v>8</v>
      </c>
      <c r="AX90" s="35" t="str">
        <f>+Calcs!AP572</f>
        <v/>
      </c>
      <c r="AY90">
        <f>+Calcs!AN801</f>
        <v>5</v>
      </c>
      <c r="AZ90">
        <f>+Calcs!AO801</f>
        <v>8</v>
      </c>
      <c r="BA90" t="str">
        <f>+Calcs!AP801</f>
        <v/>
      </c>
      <c r="BB90" s="40">
        <f>+Calcs!AN1030</f>
        <v>5</v>
      </c>
      <c r="BC90" s="33">
        <f>+Calcs!AO1030</f>
        <v>8</v>
      </c>
      <c r="BD90" s="35" t="str">
        <f>+Calcs!AP1030</f>
        <v/>
      </c>
      <c r="BE90">
        <f>+Calcs!AN1259</f>
        <v>5</v>
      </c>
      <c r="BF90">
        <f>+Calcs!AO1259</f>
        <v>8</v>
      </c>
      <c r="BG90" t="str">
        <f>+Calcs!AP1259</f>
        <v/>
      </c>
      <c r="BH90" s="40">
        <f>+Calcs!AN1488</f>
        <v>5</v>
      </c>
      <c r="BI90" s="33">
        <f>+Calcs!AO1488</f>
        <v>8</v>
      </c>
      <c r="BJ90" s="35" t="str">
        <f>+Calcs!AP1488</f>
        <v/>
      </c>
      <c r="BK90">
        <f>+Calcs!AN1717</f>
        <v>5</v>
      </c>
      <c r="BL90">
        <f>+Calcs!AO1717</f>
        <v>8</v>
      </c>
      <c r="BM90" t="str">
        <f>+Calcs!AP1717</f>
        <v/>
      </c>
    </row>
    <row r="91" spans="2:65" ht="33" customHeight="1" thickBot="1" x14ac:dyDescent="0.3">
      <c r="B91" s="23" t="s">
        <v>5</v>
      </c>
      <c r="C91" s="10">
        <f t="shared" si="103"/>
        <v>0</v>
      </c>
      <c r="D91" s="154">
        <f t="shared" si="104"/>
        <v>0</v>
      </c>
      <c r="E91" s="154">
        <f t="shared" si="105"/>
        <v>0</v>
      </c>
      <c r="F91" s="154">
        <f t="shared" si="106"/>
        <v>0</v>
      </c>
      <c r="G91" s="145">
        <f t="shared" si="107"/>
        <v>0</v>
      </c>
      <c r="H91" s="2">
        <f t="shared" si="108"/>
        <v>0</v>
      </c>
      <c r="I91" s="2">
        <f t="shared" si="109"/>
        <v>0</v>
      </c>
      <c r="J91" s="2">
        <f t="shared" si="110"/>
        <v>0</v>
      </c>
      <c r="K91" s="2">
        <f t="shared" si="111"/>
        <v>0</v>
      </c>
      <c r="L91" s="11">
        <f t="shared" si="112"/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AA91" s="254">
        <f t="shared" si="123"/>
        <v>51</v>
      </c>
      <c r="AB91" s="169">
        <f t="shared" si="114"/>
        <v>52</v>
      </c>
      <c r="AC91" s="169">
        <f t="shared" si="115"/>
        <v>53</v>
      </c>
      <c r="AD91" s="169">
        <f t="shared" si="116"/>
        <v>54</v>
      </c>
      <c r="AE91" s="169">
        <f t="shared" si="117"/>
        <v>55</v>
      </c>
      <c r="AF91" s="169">
        <f t="shared" si="118"/>
        <v>56</v>
      </c>
      <c r="AG91" s="169">
        <f t="shared" si="119"/>
        <v>57</v>
      </c>
      <c r="AH91" s="169">
        <f t="shared" si="120"/>
        <v>58</v>
      </c>
      <c r="AI91" s="169">
        <f t="shared" si="121"/>
        <v>59</v>
      </c>
      <c r="AJ91" s="169">
        <f t="shared" si="122"/>
        <v>60</v>
      </c>
      <c r="AL91" s="40">
        <f>+Calcs!AS115</f>
        <v>89</v>
      </c>
      <c r="AM91" s="35">
        <f>+Calcs!AT115</f>
        <v>0</v>
      </c>
      <c r="AP91" s="40">
        <f>+Calcs!AN115</f>
        <v>5</v>
      </c>
      <c r="AQ91" s="33">
        <f>+Calcs!AO115</f>
        <v>9</v>
      </c>
      <c r="AR91" s="35" t="str">
        <f>+Calcs!AP115</f>
        <v/>
      </c>
      <c r="AS91">
        <f>+Calcs!AN344</f>
        <v>5</v>
      </c>
      <c r="AT91">
        <f>+Calcs!AO344</f>
        <v>9</v>
      </c>
      <c r="AU91" t="str">
        <f>+Calcs!AP344</f>
        <v/>
      </c>
      <c r="AV91" s="40">
        <f>+Calcs!AN573</f>
        <v>5</v>
      </c>
      <c r="AW91" s="33">
        <f>+Calcs!AO573</f>
        <v>9</v>
      </c>
      <c r="AX91" s="35" t="str">
        <f>+Calcs!AP573</f>
        <v/>
      </c>
      <c r="AY91">
        <f>+Calcs!AN802</f>
        <v>5</v>
      </c>
      <c r="AZ91">
        <f>+Calcs!AO802</f>
        <v>9</v>
      </c>
      <c r="BA91" t="str">
        <f>+Calcs!AP802</f>
        <v/>
      </c>
      <c r="BB91" s="40">
        <f>+Calcs!AN1031</f>
        <v>5</v>
      </c>
      <c r="BC91" s="33">
        <f>+Calcs!AO1031</f>
        <v>9</v>
      </c>
      <c r="BD91" s="35" t="str">
        <f>+Calcs!AP1031</f>
        <v/>
      </c>
      <c r="BE91">
        <f>+Calcs!AN1260</f>
        <v>5</v>
      </c>
      <c r="BF91">
        <f>+Calcs!AO1260</f>
        <v>9</v>
      </c>
      <c r="BG91" t="str">
        <f>+Calcs!AP1260</f>
        <v/>
      </c>
      <c r="BH91" s="40">
        <f>+Calcs!AN1489</f>
        <v>5</v>
      </c>
      <c r="BI91" s="33">
        <f>+Calcs!AO1489</f>
        <v>9</v>
      </c>
      <c r="BJ91" s="35" t="str">
        <f>+Calcs!AP1489</f>
        <v/>
      </c>
      <c r="BK91">
        <f>+Calcs!AN1718</f>
        <v>5</v>
      </c>
      <c r="BL91">
        <f>+Calcs!AO1718</f>
        <v>9</v>
      </c>
      <c r="BM91" t="str">
        <f>+Calcs!AP1718</f>
        <v/>
      </c>
    </row>
    <row r="92" spans="2:65" ht="33" customHeight="1" thickBot="1" x14ac:dyDescent="0.3">
      <c r="B92" s="23" t="s">
        <v>6</v>
      </c>
      <c r="C92" s="23">
        <f t="shared" si="103"/>
        <v>0</v>
      </c>
      <c r="D92" s="7">
        <f t="shared" si="104"/>
        <v>0</v>
      </c>
      <c r="E92" s="8">
        <f t="shared" si="105"/>
        <v>0</v>
      </c>
      <c r="F92" s="9">
        <f t="shared" si="106"/>
        <v>0</v>
      </c>
      <c r="G92" s="4">
        <f t="shared" si="107"/>
        <v>0</v>
      </c>
      <c r="H92" s="2">
        <f t="shared" si="108"/>
        <v>0</v>
      </c>
      <c r="I92" s="5">
        <f t="shared" si="109"/>
        <v>0</v>
      </c>
      <c r="J92" s="5">
        <f t="shared" si="110"/>
        <v>0</v>
      </c>
      <c r="K92" s="5">
        <f t="shared" si="111"/>
        <v>0</v>
      </c>
      <c r="L92" s="11">
        <f t="shared" si="112"/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AA92" s="254">
        <f t="shared" si="123"/>
        <v>61</v>
      </c>
      <c r="AB92" s="169">
        <f t="shared" si="114"/>
        <v>62</v>
      </c>
      <c r="AC92" s="169">
        <f t="shared" si="115"/>
        <v>63</v>
      </c>
      <c r="AD92" s="169">
        <f t="shared" si="116"/>
        <v>64</v>
      </c>
      <c r="AE92" s="169">
        <f t="shared" si="117"/>
        <v>65</v>
      </c>
      <c r="AF92" s="169">
        <f t="shared" si="118"/>
        <v>66</v>
      </c>
      <c r="AG92" s="169">
        <f t="shared" si="119"/>
        <v>67</v>
      </c>
      <c r="AH92" s="169">
        <f t="shared" si="120"/>
        <v>68</v>
      </c>
      <c r="AI92" s="169">
        <f t="shared" si="121"/>
        <v>69</v>
      </c>
      <c r="AJ92" s="169">
        <f t="shared" si="122"/>
        <v>70</v>
      </c>
      <c r="AL92" s="40">
        <f>+Calcs!AS116</f>
        <v>90</v>
      </c>
      <c r="AM92" s="35">
        <f>+Calcs!AT116</f>
        <v>0</v>
      </c>
      <c r="AP92" s="40">
        <f>+Calcs!AN116</f>
        <v>5</v>
      </c>
      <c r="AQ92" s="33">
        <f>+Calcs!AO116</f>
        <v>10</v>
      </c>
      <c r="AR92" s="35" t="str">
        <f>+Calcs!AP116</f>
        <v/>
      </c>
      <c r="AS92">
        <f>+Calcs!AN345</f>
        <v>5</v>
      </c>
      <c r="AT92">
        <f>+Calcs!AO345</f>
        <v>10</v>
      </c>
      <c r="AU92" t="str">
        <f>+Calcs!AP345</f>
        <v/>
      </c>
      <c r="AV92" s="40">
        <f>+Calcs!AN574</f>
        <v>5</v>
      </c>
      <c r="AW92" s="33">
        <f>+Calcs!AO574</f>
        <v>10</v>
      </c>
      <c r="AX92" s="35" t="str">
        <f>+Calcs!AP574</f>
        <v/>
      </c>
      <c r="AY92">
        <f>+Calcs!AN803</f>
        <v>5</v>
      </c>
      <c r="AZ92">
        <f>+Calcs!AO803</f>
        <v>10</v>
      </c>
      <c r="BA92" t="str">
        <f>+Calcs!AP803</f>
        <v/>
      </c>
      <c r="BB92" s="40">
        <f>+Calcs!AN1032</f>
        <v>5</v>
      </c>
      <c r="BC92" s="33">
        <f>+Calcs!AO1032</f>
        <v>10</v>
      </c>
      <c r="BD92" s="35" t="str">
        <f>+Calcs!AP1032</f>
        <v/>
      </c>
      <c r="BE92">
        <f>+Calcs!AN1261</f>
        <v>5</v>
      </c>
      <c r="BF92">
        <f>+Calcs!AO1261</f>
        <v>10</v>
      </c>
      <c r="BG92" t="str">
        <f>+Calcs!AP1261</f>
        <v/>
      </c>
      <c r="BH92" s="40">
        <f>+Calcs!AN1490</f>
        <v>5</v>
      </c>
      <c r="BI92" s="33">
        <f>+Calcs!AO1490</f>
        <v>10</v>
      </c>
      <c r="BJ92" s="35" t="str">
        <f>+Calcs!AP1490</f>
        <v/>
      </c>
      <c r="BK92">
        <f>+Calcs!AN1719</f>
        <v>5</v>
      </c>
      <c r="BL92">
        <f>+Calcs!AO1719</f>
        <v>10</v>
      </c>
      <c r="BM92" t="str">
        <f>+Calcs!AP1719</f>
        <v/>
      </c>
    </row>
    <row r="93" spans="2:65" ht="33" customHeight="1" x14ac:dyDescent="0.25">
      <c r="B93" s="23" t="s">
        <v>7</v>
      </c>
      <c r="C93" s="23">
        <f t="shared" si="103"/>
        <v>0</v>
      </c>
      <c r="D93" s="10">
        <f t="shared" si="104"/>
        <v>0</v>
      </c>
      <c r="E93" s="144">
        <f t="shared" si="105"/>
        <v>0</v>
      </c>
      <c r="F93" s="11">
        <f t="shared" si="106"/>
        <v>0</v>
      </c>
      <c r="G93" s="4">
        <f t="shared" si="107"/>
        <v>0</v>
      </c>
      <c r="H93" s="3">
        <f t="shared" si="108"/>
        <v>0</v>
      </c>
      <c r="I93" s="7">
        <f t="shared" si="109"/>
        <v>0</v>
      </c>
      <c r="J93" s="8">
        <f t="shared" si="110"/>
        <v>0</v>
      </c>
      <c r="K93" s="9">
        <f t="shared" si="111"/>
        <v>0</v>
      </c>
      <c r="L93" s="17">
        <f t="shared" si="112"/>
        <v>0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AA93" s="254">
        <f t="shared" si="123"/>
        <v>71</v>
      </c>
      <c r="AB93" s="169">
        <f t="shared" si="114"/>
        <v>72</v>
      </c>
      <c r="AC93" s="169">
        <f t="shared" si="115"/>
        <v>73</v>
      </c>
      <c r="AD93" s="169">
        <f t="shared" si="116"/>
        <v>74</v>
      </c>
      <c r="AE93" s="169">
        <f t="shared" si="117"/>
        <v>75</v>
      </c>
      <c r="AF93" s="169">
        <f t="shared" si="118"/>
        <v>76</v>
      </c>
      <c r="AG93" s="169">
        <f t="shared" si="119"/>
        <v>77</v>
      </c>
      <c r="AH93" s="169">
        <f t="shared" si="120"/>
        <v>78</v>
      </c>
      <c r="AI93" s="169">
        <f t="shared" si="121"/>
        <v>79</v>
      </c>
      <c r="AJ93" s="169">
        <f t="shared" si="122"/>
        <v>80</v>
      </c>
      <c r="AL93" s="40">
        <f>+Calcs!AS117</f>
        <v>91</v>
      </c>
      <c r="AM93" s="35">
        <f>+Calcs!AT117</f>
        <v>0</v>
      </c>
      <c r="AP93" s="40">
        <f>+Calcs!AN117</f>
        <v>5</v>
      </c>
      <c r="AQ93" s="33">
        <f>+Calcs!AO117</f>
        <v>11</v>
      </c>
      <c r="AR93" s="35" t="str">
        <f>+Calcs!AP117</f>
        <v/>
      </c>
      <c r="AS93">
        <f>+Calcs!AN346</f>
        <v>5</v>
      </c>
      <c r="AT93">
        <f>+Calcs!AO346</f>
        <v>11</v>
      </c>
      <c r="AU93" t="str">
        <f>+Calcs!AP346</f>
        <v/>
      </c>
      <c r="AV93" s="40">
        <f>+Calcs!AN575</f>
        <v>5</v>
      </c>
      <c r="AW93" s="33">
        <f>+Calcs!AO575</f>
        <v>11</v>
      </c>
      <c r="AX93" s="35" t="str">
        <f>+Calcs!AP575</f>
        <v/>
      </c>
      <c r="AY93">
        <f>+Calcs!AN804</f>
        <v>5</v>
      </c>
      <c r="AZ93">
        <f>+Calcs!AO804</f>
        <v>11</v>
      </c>
      <c r="BA93" t="str">
        <f>+Calcs!AP804</f>
        <v/>
      </c>
      <c r="BB93" s="40">
        <f>+Calcs!AN1033</f>
        <v>5</v>
      </c>
      <c r="BC93" s="33">
        <f>+Calcs!AO1033</f>
        <v>11</v>
      </c>
      <c r="BD93" s="35" t="str">
        <f>+Calcs!AP1033</f>
        <v/>
      </c>
      <c r="BE93">
        <f>+Calcs!AN1262</f>
        <v>5</v>
      </c>
      <c r="BF93">
        <f>+Calcs!AO1262</f>
        <v>11</v>
      </c>
      <c r="BG93" t="str">
        <f>+Calcs!AP1262</f>
        <v/>
      </c>
      <c r="BH93" s="40">
        <f>+Calcs!AN1491</f>
        <v>5</v>
      </c>
      <c r="BI93" s="33">
        <f>+Calcs!AO1491</f>
        <v>11</v>
      </c>
      <c r="BJ93" s="35" t="str">
        <f>+Calcs!AP1491</f>
        <v/>
      </c>
      <c r="BK93">
        <f>+Calcs!AN1720</f>
        <v>5</v>
      </c>
      <c r="BL93">
        <f>+Calcs!AO1720</f>
        <v>11</v>
      </c>
      <c r="BM93" t="str">
        <f>+Calcs!AP1720</f>
        <v/>
      </c>
    </row>
    <row r="94" spans="2:65" ht="33" customHeight="1" thickBot="1" x14ac:dyDescent="0.3">
      <c r="B94" s="23" t="s">
        <v>8</v>
      </c>
      <c r="C94" s="157">
        <f t="shared" si="103"/>
        <v>0</v>
      </c>
      <c r="D94" s="12">
        <f t="shared" si="104"/>
        <v>0</v>
      </c>
      <c r="E94" s="13">
        <f t="shared" si="105"/>
        <v>0</v>
      </c>
      <c r="F94" s="14">
        <f t="shared" si="106"/>
        <v>0</v>
      </c>
      <c r="G94" s="4">
        <f t="shared" si="107"/>
        <v>0</v>
      </c>
      <c r="H94" s="3">
        <f t="shared" si="108"/>
        <v>0</v>
      </c>
      <c r="I94" s="10">
        <f t="shared" si="109"/>
        <v>0</v>
      </c>
      <c r="J94" s="27">
        <f t="shared" si="110"/>
        <v>0</v>
      </c>
      <c r="K94" s="11">
        <f t="shared" si="111"/>
        <v>0</v>
      </c>
      <c r="L94" s="17">
        <f t="shared" si="112"/>
        <v>0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AA94" s="254">
        <f t="shared" si="123"/>
        <v>81</v>
      </c>
      <c r="AB94" s="169">
        <f t="shared" si="114"/>
        <v>82</v>
      </c>
      <c r="AC94" s="169">
        <f t="shared" si="115"/>
        <v>83</v>
      </c>
      <c r="AD94" s="169">
        <f t="shared" si="116"/>
        <v>84</v>
      </c>
      <c r="AE94" s="169">
        <f t="shared" si="117"/>
        <v>85</v>
      </c>
      <c r="AF94" s="169">
        <f t="shared" si="118"/>
        <v>86</v>
      </c>
      <c r="AG94" s="169">
        <f t="shared" si="119"/>
        <v>87</v>
      </c>
      <c r="AH94" s="169">
        <f t="shared" si="120"/>
        <v>88</v>
      </c>
      <c r="AI94" s="169">
        <f t="shared" si="121"/>
        <v>89</v>
      </c>
      <c r="AJ94" s="169">
        <f t="shared" si="122"/>
        <v>90</v>
      </c>
      <c r="AL94" s="40">
        <f>+Calcs!AS118</f>
        <v>92</v>
      </c>
      <c r="AM94" s="35">
        <f>+Calcs!AT118</f>
        <v>0</v>
      </c>
      <c r="AP94" s="40">
        <f>+Calcs!AN118</f>
        <v>5</v>
      </c>
      <c r="AQ94" s="33">
        <f>+Calcs!AO118</f>
        <v>12</v>
      </c>
      <c r="AR94" s="35" t="str">
        <f>+Calcs!AP118</f>
        <v/>
      </c>
      <c r="AS94">
        <f>+Calcs!AN347</f>
        <v>5</v>
      </c>
      <c r="AT94">
        <f>+Calcs!AO347</f>
        <v>12</v>
      </c>
      <c r="AU94" t="str">
        <f>+Calcs!AP347</f>
        <v/>
      </c>
      <c r="AV94" s="40">
        <f>+Calcs!AN576</f>
        <v>5</v>
      </c>
      <c r="AW94" s="33">
        <f>+Calcs!AO576</f>
        <v>12</v>
      </c>
      <c r="AX94" s="35" t="str">
        <f>+Calcs!AP576</f>
        <v/>
      </c>
      <c r="AY94">
        <f>+Calcs!AN805</f>
        <v>5</v>
      </c>
      <c r="AZ94">
        <f>+Calcs!AO805</f>
        <v>12</v>
      </c>
      <c r="BA94" t="str">
        <f>+Calcs!AP805</f>
        <v/>
      </c>
      <c r="BB94" s="40">
        <f>+Calcs!AN1034</f>
        <v>5</v>
      </c>
      <c r="BC94" s="33">
        <f>+Calcs!AO1034</f>
        <v>12</v>
      </c>
      <c r="BD94" s="35" t="str">
        <f>+Calcs!AP1034</f>
        <v/>
      </c>
      <c r="BE94">
        <f>+Calcs!AN1263</f>
        <v>5</v>
      </c>
      <c r="BF94">
        <f>+Calcs!AO1263</f>
        <v>12</v>
      </c>
      <c r="BG94" t="str">
        <f>+Calcs!AP1263</f>
        <v/>
      </c>
      <c r="BH94" s="40">
        <f>+Calcs!AN1492</f>
        <v>5</v>
      </c>
      <c r="BI94" s="33">
        <f>+Calcs!AO1492</f>
        <v>12</v>
      </c>
      <c r="BJ94" s="35" t="str">
        <f>+Calcs!AP1492</f>
        <v/>
      </c>
      <c r="BK94">
        <f>+Calcs!AN1721</f>
        <v>5</v>
      </c>
      <c r="BL94">
        <f>+Calcs!AO1721</f>
        <v>12</v>
      </c>
      <c r="BM94" t="str">
        <f>+Calcs!AP1721</f>
        <v/>
      </c>
    </row>
    <row r="95" spans="2:65" ht="33" customHeight="1" thickBot="1" x14ac:dyDescent="0.3">
      <c r="B95" s="26" t="s">
        <v>9</v>
      </c>
      <c r="C95" s="158" t="s">
        <v>10</v>
      </c>
      <c r="D95" s="156">
        <f t="shared" ref="D95:L95" si="124">LOOKUP(AB95,round6)</f>
        <v>0</v>
      </c>
      <c r="E95" s="155">
        <f t="shared" si="124"/>
        <v>0</v>
      </c>
      <c r="F95" s="155">
        <f t="shared" si="124"/>
        <v>0</v>
      </c>
      <c r="G95" s="13">
        <f t="shared" si="124"/>
        <v>0</v>
      </c>
      <c r="H95" s="19">
        <f t="shared" si="124"/>
        <v>0</v>
      </c>
      <c r="I95" s="12">
        <f t="shared" si="124"/>
        <v>0</v>
      </c>
      <c r="J95" s="13">
        <f t="shared" si="124"/>
        <v>0</v>
      </c>
      <c r="K95" s="14">
        <f t="shared" si="124"/>
        <v>0</v>
      </c>
      <c r="L95" s="20">
        <f t="shared" si="124"/>
        <v>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AA95" s="254">
        <f t="shared" si="123"/>
        <v>91</v>
      </c>
      <c r="AB95" s="169">
        <f t="shared" si="114"/>
        <v>92</v>
      </c>
      <c r="AC95" s="169">
        <f t="shared" si="115"/>
        <v>93</v>
      </c>
      <c r="AD95" s="169">
        <f t="shared" si="116"/>
        <v>94</v>
      </c>
      <c r="AE95" s="169">
        <f t="shared" si="117"/>
        <v>95</v>
      </c>
      <c r="AF95" s="169">
        <f t="shared" si="118"/>
        <v>96</v>
      </c>
      <c r="AG95" s="169">
        <f t="shared" si="119"/>
        <v>97</v>
      </c>
      <c r="AH95" s="169">
        <f t="shared" si="120"/>
        <v>98</v>
      </c>
      <c r="AI95" s="169">
        <f t="shared" si="121"/>
        <v>99</v>
      </c>
      <c r="AJ95" s="169">
        <f t="shared" si="122"/>
        <v>100</v>
      </c>
      <c r="AL95" s="40">
        <f>+Calcs!AS119</f>
        <v>93</v>
      </c>
      <c r="AM95" s="35">
        <f>+Calcs!AT119</f>
        <v>0</v>
      </c>
      <c r="AP95" s="40">
        <f>+Calcs!AN119</f>
        <v>5</v>
      </c>
      <c r="AQ95" s="33">
        <f>+Calcs!AO119</f>
        <v>13</v>
      </c>
      <c r="AR95" s="35" t="str">
        <f>+Calcs!AP119</f>
        <v/>
      </c>
      <c r="AS95">
        <f>+Calcs!AN348</f>
        <v>5</v>
      </c>
      <c r="AT95">
        <f>+Calcs!AO348</f>
        <v>13</v>
      </c>
      <c r="AU95" t="str">
        <f>+Calcs!AP348</f>
        <v/>
      </c>
      <c r="AV95" s="40">
        <f>+Calcs!AN577</f>
        <v>5</v>
      </c>
      <c r="AW95" s="33">
        <f>+Calcs!AO577</f>
        <v>13</v>
      </c>
      <c r="AX95" s="35" t="str">
        <f>+Calcs!AP577</f>
        <v/>
      </c>
      <c r="AY95">
        <f>+Calcs!AN806</f>
        <v>5</v>
      </c>
      <c r="AZ95">
        <f>+Calcs!AO806</f>
        <v>13</v>
      </c>
      <c r="BA95" t="str">
        <f>+Calcs!AP806</f>
        <v/>
      </c>
      <c r="BB95" s="40">
        <f>+Calcs!AN1035</f>
        <v>5</v>
      </c>
      <c r="BC95" s="33">
        <f>+Calcs!AO1035</f>
        <v>13</v>
      </c>
      <c r="BD95" s="35" t="str">
        <f>+Calcs!AP1035</f>
        <v/>
      </c>
      <c r="BE95">
        <f>+Calcs!AN1264</f>
        <v>5</v>
      </c>
      <c r="BF95">
        <f>+Calcs!AO1264</f>
        <v>13</v>
      </c>
      <c r="BG95" t="str">
        <f>+Calcs!AP1264</f>
        <v/>
      </c>
      <c r="BH95" s="40">
        <f>+Calcs!AN1493</f>
        <v>5</v>
      </c>
      <c r="BI95" s="33">
        <f>+Calcs!AO1493</f>
        <v>13</v>
      </c>
      <c r="BJ95" s="35" t="str">
        <f>+Calcs!AP1493</f>
        <v/>
      </c>
      <c r="BK95">
        <f>+Calcs!AN1722</f>
        <v>5</v>
      </c>
      <c r="BL95">
        <f>+Calcs!AO1722</f>
        <v>13</v>
      </c>
      <c r="BM95" t="str">
        <f>+Calcs!AP1722</f>
        <v/>
      </c>
    </row>
    <row r="96" spans="2:65" x14ac:dyDescent="0.25">
      <c r="AL96" s="40">
        <f>+Calcs!AS120</f>
        <v>94</v>
      </c>
      <c r="AM96" s="35">
        <f>+Calcs!AT120</f>
        <v>0</v>
      </c>
      <c r="AP96" s="40">
        <f>+Calcs!AN120</f>
        <v>5</v>
      </c>
      <c r="AQ96" s="33">
        <f>+Calcs!AO120</f>
        <v>14</v>
      </c>
      <c r="AR96" s="35" t="str">
        <f>+Calcs!AP120</f>
        <v/>
      </c>
      <c r="AS96">
        <f>+Calcs!AN349</f>
        <v>5</v>
      </c>
      <c r="AT96">
        <f>+Calcs!AO349</f>
        <v>14</v>
      </c>
      <c r="AU96" t="str">
        <f>+Calcs!AP349</f>
        <v/>
      </c>
      <c r="AV96" s="40">
        <f>+Calcs!AN578</f>
        <v>5</v>
      </c>
      <c r="AW96" s="33">
        <f>+Calcs!AO578</f>
        <v>14</v>
      </c>
      <c r="AX96" s="35" t="str">
        <f>+Calcs!AP578</f>
        <v/>
      </c>
      <c r="AY96">
        <f>+Calcs!AN807</f>
        <v>5</v>
      </c>
      <c r="AZ96">
        <f>+Calcs!AO807</f>
        <v>14</v>
      </c>
      <c r="BA96" t="str">
        <f>+Calcs!AP807</f>
        <v/>
      </c>
      <c r="BB96" s="40">
        <f>+Calcs!AN1036</f>
        <v>5</v>
      </c>
      <c r="BC96" s="33">
        <f>+Calcs!AO1036</f>
        <v>14</v>
      </c>
      <c r="BD96" s="35" t="str">
        <f>+Calcs!AP1036</f>
        <v/>
      </c>
      <c r="BE96">
        <f>+Calcs!AN1265</f>
        <v>5</v>
      </c>
      <c r="BF96">
        <f>+Calcs!AO1265</f>
        <v>14</v>
      </c>
      <c r="BG96" t="str">
        <f>+Calcs!AP1265</f>
        <v/>
      </c>
      <c r="BH96" s="40">
        <f>+Calcs!AN1494</f>
        <v>5</v>
      </c>
      <c r="BI96" s="33">
        <f>+Calcs!AO1494</f>
        <v>14</v>
      </c>
      <c r="BJ96" s="35" t="str">
        <f>+Calcs!AP1494</f>
        <v/>
      </c>
      <c r="BK96">
        <f>+Calcs!AN1723</f>
        <v>5</v>
      </c>
      <c r="BL96">
        <f>+Calcs!AO1723</f>
        <v>14</v>
      </c>
      <c r="BM96" t="str">
        <f>+Calcs!AP1723</f>
        <v/>
      </c>
    </row>
    <row r="97" spans="2:65" ht="15.75" thickBot="1" x14ac:dyDescent="0.3">
      <c r="AL97" s="40">
        <f>+Calcs!AS121</f>
        <v>95</v>
      </c>
      <c r="AM97" s="35">
        <f>+Calcs!AT121</f>
        <v>0</v>
      </c>
      <c r="AP97" s="40">
        <f>+Calcs!AN121</f>
        <v>5</v>
      </c>
      <c r="AQ97" s="33">
        <f>+Calcs!AO121</f>
        <v>15</v>
      </c>
      <c r="AR97" s="35" t="str">
        <f>+Calcs!AP121</f>
        <v/>
      </c>
      <c r="AS97">
        <f>+Calcs!AN350</f>
        <v>5</v>
      </c>
      <c r="AT97">
        <f>+Calcs!AO350</f>
        <v>15</v>
      </c>
      <c r="AU97" t="str">
        <f>+Calcs!AP350</f>
        <v/>
      </c>
      <c r="AV97" s="40">
        <f>+Calcs!AN579</f>
        <v>5</v>
      </c>
      <c r="AW97" s="33">
        <f>+Calcs!AO579</f>
        <v>15</v>
      </c>
      <c r="AX97" s="35" t="str">
        <f>+Calcs!AP579</f>
        <v/>
      </c>
      <c r="AY97">
        <f>+Calcs!AN808</f>
        <v>5</v>
      </c>
      <c r="AZ97">
        <f>+Calcs!AO808</f>
        <v>15</v>
      </c>
      <c r="BA97" t="str">
        <f>+Calcs!AP808</f>
        <v/>
      </c>
      <c r="BB97" s="40">
        <f>+Calcs!AN1037</f>
        <v>5</v>
      </c>
      <c r="BC97" s="33">
        <f>+Calcs!AO1037</f>
        <v>15</v>
      </c>
      <c r="BD97" s="35" t="str">
        <f>+Calcs!AP1037</f>
        <v/>
      </c>
      <c r="BE97">
        <f>+Calcs!AN1266</f>
        <v>5</v>
      </c>
      <c r="BF97">
        <f>+Calcs!AO1266</f>
        <v>15</v>
      </c>
      <c r="BG97" t="str">
        <f>+Calcs!AP1266</f>
        <v/>
      </c>
      <c r="BH97" s="40">
        <f>+Calcs!AN1495</f>
        <v>5</v>
      </c>
      <c r="BI97" s="33">
        <f>+Calcs!AO1495</f>
        <v>15</v>
      </c>
      <c r="BJ97" s="35" t="str">
        <f>+Calcs!AP1495</f>
        <v/>
      </c>
      <c r="BK97">
        <f>+Calcs!AN1724</f>
        <v>5</v>
      </c>
      <c r="BL97">
        <f>+Calcs!AO1724</f>
        <v>15</v>
      </c>
      <c r="BM97" t="str">
        <f>+Calcs!AP1724</f>
        <v/>
      </c>
    </row>
    <row r="98" spans="2:65" ht="19.5" thickBot="1" x14ac:dyDescent="0.3">
      <c r="B98" s="136" t="s">
        <v>59</v>
      </c>
      <c r="C98" s="137">
        <v>7</v>
      </c>
      <c r="D98" s="350" t="s">
        <v>131</v>
      </c>
      <c r="E98" s="351"/>
      <c r="AL98" s="40">
        <f>+Calcs!AS122</f>
        <v>96</v>
      </c>
      <c r="AM98" s="35">
        <f>+Calcs!AT122</f>
        <v>0</v>
      </c>
      <c r="AP98" s="40">
        <f>+Calcs!AN122</f>
        <v>5</v>
      </c>
      <c r="AQ98" s="33">
        <f>+Calcs!AO122</f>
        <v>16</v>
      </c>
      <c r="AR98" s="35" t="str">
        <f>+Calcs!AP122</f>
        <v/>
      </c>
      <c r="AS98">
        <f>+Calcs!AN351</f>
        <v>5</v>
      </c>
      <c r="AT98">
        <f>+Calcs!AO351</f>
        <v>16</v>
      </c>
      <c r="AU98" t="str">
        <f>+Calcs!AP351</f>
        <v/>
      </c>
      <c r="AV98" s="40">
        <f>+Calcs!AN580</f>
        <v>5</v>
      </c>
      <c r="AW98" s="33">
        <f>+Calcs!AO580</f>
        <v>16</v>
      </c>
      <c r="AX98" s="35" t="str">
        <f>+Calcs!AP580</f>
        <v/>
      </c>
      <c r="AY98">
        <f>+Calcs!AN809</f>
        <v>5</v>
      </c>
      <c r="AZ98">
        <f>+Calcs!AO809</f>
        <v>16</v>
      </c>
      <c r="BA98" t="str">
        <f>+Calcs!AP809</f>
        <v/>
      </c>
      <c r="BB98" s="40">
        <f>+Calcs!AN1038</f>
        <v>5</v>
      </c>
      <c r="BC98" s="33">
        <f>+Calcs!AO1038</f>
        <v>16</v>
      </c>
      <c r="BD98" s="35" t="str">
        <f>+Calcs!AP1038</f>
        <v/>
      </c>
      <c r="BE98">
        <f>+Calcs!AN1267</f>
        <v>5</v>
      </c>
      <c r="BF98">
        <f>+Calcs!AO1267</f>
        <v>16</v>
      </c>
      <c r="BG98" t="str">
        <f>+Calcs!AP1267</f>
        <v/>
      </c>
      <c r="BH98" s="40">
        <f>+Calcs!AN1496</f>
        <v>5</v>
      </c>
      <c r="BI98" s="33">
        <f>+Calcs!AO1496</f>
        <v>16</v>
      </c>
      <c r="BJ98" s="35" t="str">
        <f>+Calcs!AP1496</f>
        <v/>
      </c>
      <c r="BK98">
        <f>+Calcs!AN1725</f>
        <v>5</v>
      </c>
      <c r="BL98">
        <f>+Calcs!AO1725</f>
        <v>16</v>
      </c>
      <c r="BM98" t="str">
        <f>+Calcs!AP1725</f>
        <v/>
      </c>
    </row>
    <row r="99" spans="2:65" ht="21" x14ac:dyDescent="0.25">
      <c r="B99" s="305" t="s">
        <v>86</v>
      </c>
      <c r="C99" s="306"/>
      <c r="D99" s="306"/>
      <c r="E99" s="306"/>
      <c r="F99" s="306"/>
      <c r="G99" s="306"/>
      <c r="H99" s="306"/>
      <c r="I99" s="306"/>
      <c r="J99" s="306"/>
      <c r="K99" s="306"/>
      <c r="L99" s="307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AL99" s="40">
        <f>+Calcs!AS123</f>
        <v>97</v>
      </c>
      <c r="AM99" s="35">
        <f>+Calcs!AT123</f>
        <v>0</v>
      </c>
      <c r="AP99" s="40">
        <f>+Calcs!AN123</f>
        <v>5</v>
      </c>
      <c r="AQ99" s="33">
        <f>+Calcs!AO123</f>
        <v>17</v>
      </c>
      <c r="AR99" s="35" t="str">
        <f>+Calcs!AP123</f>
        <v/>
      </c>
      <c r="AS99">
        <f>+Calcs!AN352</f>
        <v>5</v>
      </c>
      <c r="AT99">
        <f>+Calcs!AO352</f>
        <v>17</v>
      </c>
      <c r="AU99" t="str">
        <f>+Calcs!AP352</f>
        <v/>
      </c>
      <c r="AV99" s="40">
        <f>+Calcs!AN581</f>
        <v>5</v>
      </c>
      <c r="AW99" s="33">
        <f>+Calcs!AO581</f>
        <v>17</v>
      </c>
      <c r="AX99" s="35" t="str">
        <f>+Calcs!AP581</f>
        <v/>
      </c>
      <c r="AY99">
        <f>+Calcs!AN810</f>
        <v>5</v>
      </c>
      <c r="AZ99">
        <f>+Calcs!AO810</f>
        <v>17</v>
      </c>
      <c r="BA99" t="str">
        <f>+Calcs!AP810</f>
        <v/>
      </c>
      <c r="BB99" s="40">
        <f>+Calcs!AN1039</f>
        <v>5</v>
      </c>
      <c r="BC99" s="33">
        <f>+Calcs!AO1039</f>
        <v>17</v>
      </c>
      <c r="BD99" s="35" t="str">
        <f>+Calcs!AP1039</f>
        <v/>
      </c>
      <c r="BE99">
        <f>+Calcs!AN1268</f>
        <v>5</v>
      </c>
      <c r="BF99">
        <f>+Calcs!AO1268</f>
        <v>17</v>
      </c>
      <c r="BG99" t="str">
        <f>+Calcs!AP1268</f>
        <v/>
      </c>
      <c r="BH99" s="40">
        <f>+Calcs!AN1497</f>
        <v>5</v>
      </c>
      <c r="BI99" s="33">
        <f>+Calcs!AO1497</f>
        <v>17</v>
      </c>
      <c r="BJ99" s="35" t="str">
        <f>+Calcs!AP1497</f>
        <v/>
      </c>
      <c r="BK99">
        <f>+Calcs!AN1726</f>
        <v>5</v>
      </c>
      <c r="BL99">
        <f>+Calcs!AO1726</f>
        <v>17</v>
      </c>
      <c r="BM99" t="str">
        <f>+Calcs!AP1726</f>
        <v/>
      </c>
    </row>
    <row r="100" spans="2:65" ht="21.75" thickBot="1" x14ac:dyDescent="0.3">
      <c r="B100" s="308"/>
      <c r="C100" s="309"/>
      <c r="D100" s="309"/>
      <c r="E100" s="309"/>
      <c r="F100" s="309"/>
      <c r="G100" s="309"/>
      <c r="H100" s="309"/>
      <c r="I100" s="309"/>
      <c r="J100" s="309"/>
      <c r="K100" s="309"/>
      <c r="L100" s="310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AL100" s="40">
        <f>+Calcs!AS124</f>
        <v>98</v>
      </c>
      <c r="AM100" s="35">
        <f>+Calcs!AT124</f>
        <v>0</v>
      </c>
      <c r="AP100" s="40">
        <f>+Calcs!AN124</f>
        <v>5</v>
      </c>
      <c r="AQ100" s="33">
        <f>+Calcs!AO124</f>
        <v>18</v>
      </c>
      <c r="AR100" s="35" t="str">
        <f>+Calcs!AP124</f>
        <v/>
      </c>
      <c r="AS100">
        <f>+Calcs!AN353</f>
        <v>5</v>
      </c>
      <c r="AT100">
        <f>+Calcs!AO353</f>
        <v>18</v>
      </c>
      <c r="AU100" t="str">
        <f>+Calcs!AP353</f>
        <v/>
      </c>
      <c r="AV100" s="40">
        <f>+Calcs!AN582</f>
        <v>5</v>
      </c>
      <c r="AW100" s="33">
        <f>+Calcs!AO582</f>
        <v>18</v>
      </c>
      <c r="AX100" s="35" t="str">
        <f>+Calcs!AP582</f>
        <v/>
      </c>
      <c r="AY100">
        <f>+Calcs!AN811</f>
        <v>5</v>
      </c>
      <c r="AZ100">
        <f>+Calcs!AO811</f>
        <v>18</v>
      </c>
      <c r="BA100" t="str">
        <f>+Calcs!AP811</f>
        <v/>
      </c>
      <c r="BB100" s="40">
        <f>+Calcs!AN1040</f>
        <v>5</v>
      </c>
      <c r="BC100" s="33">
        <f>+Calcs!AO1040</f>
        <v>18</v>
      </c>
      <c r="BD100" s="35" t="str">
        <f>+Calcs!AP1040</f>
        <v/>
      </c>
      <c r="BE100">
        <f>+Calcs!AN1269</f>
        <v>5</v>
      </c>
      <c r="BF100">
        <f>+Calcs!AO1269</f>
        <v>18</v>
      </c>
      <c r="BG100" t="str">
        <f>+Calcs!AP1269</f>
        <v/>
      </c>
      <c r="BH100" s="40">
        <f>+Calcs!AN1498</f>
        <v>5</v>
      </c>
      <c r="BI100" s="33">
        <f>+Calcs!AO1498</f>
        <v>18</v>
      </c>
      <c r="BJ100" s="35" t="str">
        <f>+Calcs!AP1498</f>
        <v/>
      </c>
      <c r="BK100">
        <f>+Calcs!AN1727</f>
        <v>5</v>
      </c>
      <c r="BL100">
        <f>+Calcs!AO1727</f>
        <v>18</v>
      </c>
      <c r="BM100" t="str">
        <f>+Calcs!AP1727</f>
        <v/>
      </c>
    </row>
    <row r="101" spans="2:65" ht="34.5" customHeight="1" thickBot="1" x14ac:dyDescent="0.3">
      <c r="B101" s="31" t="s">
        <v>11</v>
      </c>
      <c r="C101" s="28">
        <v>1</v>
      </c>
      <c r="D101" s="24">
        <v>2</v>
      </c>
      <c r="E101" s="24">
        <v>3</v>
      </c>
      <c r="F101" s="24">
        <v>4</v>
      </c>
      <c r="G101" s="24">
        <v>5</v>
      </c>
      <c r="H101" s="24">
        <v>6</v>
      </c>
      <c r="I101" s="24">
        <v>7</v>
      </c>
      <c r="J101" s="24">
        <v>8</v>
      </c>
      <c r="K101" s="24">
        <v>9</v>
      </c>
      <c r="L101" s="25">
        <v>10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AL101" s="40">
        <f>+Calcs!AS125</f>
        <v>99</v>
      </c>
      <c r="AM101" s="35">
        <f>+Calcs!AT125</f>
        <v>0</v>
      </c>
      <c r="AP101" s="40">
        <f>+Calcs!AN125</f>
        <v>5</v>
      </c>
      <c r="AQ101" s="33">
        <f>+Calcs!AO125</f>
        <v>19</v>
      </c>
      <c r="AR101" s="35" t="str">
        <f>+Calcs!AP125</f>
        <v/>
      </c>
      <c r="AS101">
        <f>+Calcs!AN354</f>
        <v>5</v>
      </c>
      <c r="AT101">
        <f>+Calcs!AO354</f>
        <v>19</v>
      </c>
      <c r="AU101" t="str">
        <f>+Calcs!AP354</f>
        <v/>
      </c>
      <c r="AV101" s="40">
        <f>+Calcs!AN583</f>
        <v>5</v>
      </c>
      <c r="AW101" s="33">
        <f>+Calcs!AO583</f>
        <v>19</v>
      </c>
      <c r="AX101" s="35" t="str">
        <f>+Calcs!AP583</f>
        <v/>
      </c>
      <c r="AY101">
        <f>+Calcs!AN812</f>
        <v>5</v>
      </c>
      <c r="AZ101">
        <f>+Calcs!AO812</f>
        <v>19</v>
      </c>
      <c r="BA101" t="str">
        <f>+Calcs!AP812</f>
        <v/>
      </c>
      <c r="BB101" s="40">
        <f>+Calcs!AN1041</f>
        <v>5</v>
      </c>
      <c r="BC101" s="33">
        <f>+Calcs!AO1041</f>
        <v>19</v>
      </c>
      <c r="BD101" s="35" t="str">
        <f>+Calcs!AP1041</f>
        <v/>
      </c>
      <c r="BE101">
        <f>+Calcs!AN1270</f>
        <v>5</v>
      </c>
      <c r="BF101">
        <f>+Calcs!AO1270</f>
        <v>19</v>
      </c>
      <c r="BG101" t="str">
        <f>+Calcs!AP1270</f>
        <v/>
      </c>
      <c r="BH101" s="40">
        <f>+Calcs!AN1499</f>
        <v>5</v>
      </c>
      <c r="BI101" s="33">
        <f>+Calcs!AO1499</f>
        <v>19</v>
      </c>
      <c r="BJ101" s="35" t="str">
        <f>+Calcs!AP1499</f>
        <v/>
      </c>
      <c r="BK101">
        <f>+Calcs!AN1728</f>
        <v>5</v>
      </c>
      <c r="BL101">
        <f>+Calcs!AO1728</f>
        <v>19</v>
      </c>
      <c r="BM101" t="str">
        <f>+Calcs!AP1728</f>
        <v/>
      </c>
    </row>
    <row r="102" spans="2:65" ht="34.5" customHeight="1" thickBot="1" x14ac:dyDescent="0.3">
      <c r="B102" s="29" t="s">
        <v>0</v>
      </c>
      <c r="C102" s="7">
        <f t="shared" ref="C102:C110" si="125">LOOKUP(AA102,round7)</f>
        <v>0</v>
      </c>
      <c r="D102" s="8">
        <f t="shared" ref="D102:D110" si="126">LOOKUP(AB102,round7)</f>
        <v>0</v>
      </c>
      <c r="E102" s="8">
        <f t="shared" ref="E102:E110" si="127">LOOKUP(AC102,round7)</f>
        <v>0</v>
      </c>
      <c r="F102" s="8">
        <f t="shared" ref="F102:F110" si="128">LOOKUP(AD102,round7)</f>
        <v>0</v>
      </c>
      <c r="G102" s="8">
        <f t="shared" ref="G102:G110" si="129">LOOKUP(AE102,round7)</f>
        <v>0</v>
      </c>
      <c r="H102" s="8">
        <f t="shared" ref="H102:H110" si="130">LOOKUP(AF102,round7)</f>
        <v>0</v>
      </c>
      <c r="I102" s="22">
        <f t="shared" ref="I102:I110" si="131">LOOKUP(AG102,round7)</f>
        <v>0</v>
      </c>
      <c r="J102" s="7">
        <f t="shared" ref="J102:J110" si="132">LOOKUP(AH102,round7)</f>
        <v>0</v>
      </c>
      <c r="K102" s="8">
        <f t="shared" ref="K102:K110" si="133">LOOKUP(AI102,round7)</f>
        <v>0</v>
      </c>
      <c r="L102" s="76">
        <f t="shared" ref="L102:L110" si="134">LOOKUP(AJ102,round7)</f>
        <v>0</v>
      </c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AA102" s="253">
        <v>1</v>
      </c>
      <c r="AB102" s="114">
        <f>+AA102+1</f>
        <v>2</v>
      </c>
      <c r="AC102" s="114">
        <f t="shared" ref="AC102:AH102" si="135">+AB102+1</f>
        <v>3</v>
      </c>
      <c r="AD102" s="114">
        <f t="shared" si="135"/>
        <v>4</v>
      </c>
      <c r="AE102" s="114">
        <f t="shared" si="135"/>
        <v>5</v>
      </c>
      <c r="AF102" s="114">
        <f t="shared" si="135"/>
        <v>6</v>
      </c>
      <c r="AG102" s="114">
        <f t="shared" si="135"/>
        <v>7</v>
      </c>
      <c r="AH102" s="114">
        <f t="shared" si="135"/>
        <v>8</v>
      </c>
      <c r="AI102" s="114">
        <v>9</v>
      </c>
      <c r="AJ102" s="114">
        <v>10</v>
      </c>
      <c r="AL102" s="41">
        <f>+Calcs!AS126</f>
        <v>100</v>
      </c>
      <c r="AM102" s="36">
        <f>+Calcs!AT126</f>
        <v>0</v>
      </c>
      <c r="AP102" s="40">
        <f>+Calcs!AN126</f>
        <v>5</v>
      </c>
      <c r="AQ102" s="33">
        <f>+Calcs!AO126</f>
        <v>20</v>
      </c>
      <c r="AR102" s="35" t="str">
        <f>+Calcs!AP126</f>
        <v/>
      </c>
      <c r="AS102">
        <f>+Calcs!AN355</f>
        <v>5</v>
      </c>
      <c r="AT102">
        <f>+Calcs!AO355</f>
        <v>20</v>
      </c>
      <c r="AU102" t="str">
        <f>+Calcs!AP355</f>
        <v/>
      </c>
      <c r="AV102" s="40">
        <f>+Calcs!AN584</f>
        <v>5</v>
      </c>
      <c r="AW102" s="33">
        <f>+Calcs!AO584</f>
        <v>20</v>
      </c>
      <c r="AX102" s="35" t="str">
        <f>+Calcs!AP584</f>
        <v/>
      </c>
      <c r="AY102">
        <f>+Calcs!AN813</f>
        <v>5</v>
      </c>
      <c r="AZ102">
        <f>+Calcs!AO813</f>
        <v>20</v>
      </c>
      <c r="BA102" t="str">
        <f>+Calcs!AP813</f>
        <v/>
      </c>
      <c r="BB102" s="40">
        <f>+Calcs!AN1042</f>
        <v>5</v>
      </c>
      <c r="BC102" s="33">
        <f>+Calcs!AO1042</f>
        <v>20</v>
      </c>
      <c r="BD102" s="35" t="str">
        <f>+Calcs!AP1042</f>
        <v/>
      </c>
      <c r="BE102">
        <f>+Calcs!AN1271</f>
        <v>5</v>
      </c>
      <c r="BF102">
        <f>+Calcs!AO1271</f>
        <v>20</v>
      </c>
      <c r="BG102" t="str">
        <f>+Calcs!AP1271</f>
        <v/>
      </c>
      <c r="BH102" s="40">
        <f>+Calcs!AN1500</f>
        <v>5</v>
      </c>
      <c r="BI102" s="33">
        <f>+Calcs!AO1500</f>
        <v>20</v>
      </c>
      <c r="BJ102" s="35" t="str">
        <f>+Calcs!AP1500</f>
        <v/>
      </c>
      <c r="BK102">
        <f>+Calcs!AN1729</f>
        <v>5</v>
      </c>
      <c r="BL102">
        <f>+Calcs!AO1729</f>
        <v>20</v>
      </c>
      <c r="BM102" t="str">
        <f>+Calcs!AP1729</f>
        <v/>
      </c>
    </row>
    <row r="103" spans="2:65" ht="34.5" customHeight="1" thickBot="1" x14ac:dyDescent="0.3">
      <c r="B103" s="23" t="s">
        <v>1</v>
      </c>
      <c r="C103" s="7">
        <f t="shared" si="125"/>
        <v>0</v>
      </c>
      <c r="D103" s="5">
        <f t="shared" si="126"/>
        <v>0</v>
      </c>
      <c r="E103" s="5">
        <f t="shared" si="127"/>
        <v>0</v>
      </c>
      <c r="F103" s="5">
        <f t="shared" si="128"/>
        <v>0</v>
      </c>
      <c r="G103" s="2">
        <f t="shared" si="129"/>
        <v>0</v>
      </c>
      <c r="H103" s="2">
        <f t="shared" si="130"/>
        <v>0</v>
      </c>
      <c r="I103" s="3">
        <f t="shared" si="131"/>
        <v>0</v>
      </c>
      <c r="J103" s="10">
        <f t="shared" si="132"/>
        <v>0</v>
      </c>
      <c r="K103" s="2">
        <f t="shared" si="133"/>
        <v>0</v>
      </c>
      <c r="L103" s="11">
        <f t="shared" si="134"/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AA103" s="254">
        <f>+AA102+10</f>
        <v>11</v>
      </c>
      <c r="AB103" s="169">
        <f t="shared" ref="AB103:AB111" si="136">+AB102+10</f>
        <v>12</v>
      </c>
      <c r="AC103" s="169">
        <f t="shared" ref="AC103:AC111" si="137">+AC102+10</f>
        <v>13</v>
      </c>
      <c r="AD103" s="169">
        <f t="shared" ref="AD103:AD111" si="138">+AD102+10</f>
        <v>14</v>
      </c>
      <c r="AE103" s="169">
        <f t="shared" ref="AE103:AE111" si="139">+AE102+10</f>
        <v>15</v>
      </c>
      <c r="AF103" s="169">
        <f t="shared" ref="AF103:AF111" si="140">+AF102+10</f>
        <v>16</v>
      </c>
      <c r="AG103" s="169">
        <f t="shared" ref="AG103:AG111" si="141">+AG102+10</f>
        <v>17</v>
      </c>
      <c r="AH103" s="169">
        <f t="shared" ref="AH103:AH111" si="142">+AH102+10</f>
        <v>18</v>
      </c>
      <c r="AI103" s="169">
        <f t="shared" ref="AI103:AI111" si="143">+AI102+10</f>
        <v>19</v>
      </c>
      <c r="AJ103" s="169">
        <f t="shared" ref="AJ103:AJ111" si="144">+AJ102+10</f>
        <v>20</v>
      </c>
      <c r="AP103" s="40">
        <f>+Calcs!AN127</f>
        <v>6</v>
      </c>
      <c r="AQ103" s="33">
        <f>+Calcs!AO127</f>
        <v>1</v>
      </c>
      <c r="AR103" s="35" t="str">
        <f>+Calcs!AP127</f>
        <v/>
      </c>
      <c r="AS103">
        <f>+Calcs!AN356</f>
        <v>6</v>
      </c>
      <c r="AT103">
        <f>+Calcs!AO356</f>
        <v>1</v>
      </c>
      <c r="AU103" t="str">
        <f>+Calcs!AP356</f>
        <v/>
      </c>
      <c r="AV103" s="40">
        <f>+Calcs!AN585</f>
        <v>6</v>
      </c>
      <c r="AW103" s="33">
        <f>+Calcs!AO585</f>
        <v>1</v>
      </c>
      <c r="AX103" s="35" t="str">
        <f>+Calcs!AP585</f>
        <v/>
      </c>
      <c r="AY103">
        <f>+Calcs!AN814</f>
        <v>6</v>
      </c>
      <c r="AZ103">
        <f>+Calcs!AO814</f>
        <v>1</v>
      </c>
      <c r="BA103" t="str">
        <f>+Calcs!AP814</f>
        <v/>
      </c>
      <c r="BB103" s="40">
        <f>+Calcs!AN1043</f>
        <v>6</v>
      </c>
      <c r="BC103" s="33">
        <f>+Calcs!AO1043</f>
        <v>1</v>
      </c>
      <c r="BD103" s="35" t="str">
        <f>+Calcs!AP1043</f>
        <v/>
      </c>
      <c r="BE103">
        <f>+Calcs!AN1272</f>
        <v>6</v>
      </c>
      <c r="BF103">
        <f>+Calcs!AO1272</f>
        <v>1</v>
      </c>
      <c r="BG103" t="str">
        <f>+Calcs!AP1272</f>
        <v/>
      </c>
      <c r="BH103" s="40">
        <f>+Calcs!AN1501</f>
        <v>6</v>
      </c>
      <c r="BI103" s="33">
        <f>+Calcs!AO1501</f>
        <v>1</v>
      </c>
      <c r="BJ103" s="35" t="str">
        <f>+Calcs!AP1501</f>
        <v/>
      </c>
      <c r="BK103">
        <f>+Calcs!AN1730</f>
        <v>6</v>
      </c>
      <c r="BL103">
        <f>+Calcs!AO1730</f>
        <v>1</v>
      </c>
      <c r="BM103" t="str">
        <f>+Calcs!AP1730</f>
        <v/>
      </c>
    </row>
    <row r="104" spans="2:65" ht="34.5" customHeight="1" thickBot="1" x14ac:dyDescent="0.3">
      <c r="B104" s="23" t="s">
        <v>2</v>
      </c>
      <c r="C104" s="23">
        <f t="shared" si="125"/>
        <v>0</v>
      </c>
      <c r="D104" s="7">
        <f t="shared" si="126"/>
        <v>0</v>
      </c>
      <c r="E104" s="8">
        <f t="shared" si="127"/>
        <v>0</v>
      </c>
      <c r="F104" s="9">
        <f t="shared" si="128"/>
        <v>0</v>
      </c>
      <c r="G104" s="4">
        <f t="shared" si="129"/>
        <v>0</v>
      </c>
      <c r="H104" s="2">
        <f t="shared" si="130"/>
        <v>0</v>
      </c>
      <c r="I104" s="3">
        <f t="shared" si="131"/>
        <v>0</v>
      </c>
      <c r="J104" s="12">
        <f t="shared" si="132"/>
        <v>0</v>
      </c>
      <c r="K104" s="13">
        <f t="shared" si="133"/>
        <v>0</v>
      </c>
      <c r="L104" s="14">
        <f t="shared" si="134"/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AA104" s="254">
        <f t="shared" ref="AA104:AA111" si="145">+AA103+10</f>
        <v>21</v>
      </c>
      <c r="AB104" s="169">
        <f t="shared" si="136"/>
        <v>22</v>
      </c>
      <c r="AC104" s="169">
        <f t="shared" si="137"/>
        <v>23</v>
      </c>
      <c r="AD104" s="169">
        <f t="shared" si="138"/>
        <v>24</v>
      </c>
      <c r="AE104" s="169">
        <f t="shared" si="139"/>
        <v>25</v>
      </c>
      <c r="AF104" s="169">
        <f t="shared" si="140"/>
        <v>26</v>
      </c>
      <c r="AG104" s="169">
        <f t="shared" si="141"/>
        <v>27</v>
      </c>
      <c r="AH104" s="169">
        <f t="shared" si="142"/>
        <v>28</v>
      </c>
      <c r="AI104" s="169">
        <f t="shared" si="143"/>
        <v>29</v>
      </c>
      <c r="AJ104" s="169">
        <f t="shared" si="144"/>
        <v>30</v>
      </c>
      <c r="AP104" s="40">
        <f>+Calcs!AN128</f>
        <v>6</v>
      </c>
      <c r="AQ104" s="33">
        <f>+Calcs!AO128</f>
        <v>2</v>
      </c>
      <c r="AR104" s="35" t="str">
        <f>+Calcs!AP128</f>
        <v/>
      </c>
      <c r="AS104">
        <f>+Calcs!AN357</f>
        <v>6</v>
      </c>
      <c r="AT104">
        <f>+Calcs!AO357</f>
        <v>2</v>
      </c>
      <c r="AU104" t="str">
        <f>+Calcs!AP357</f>
        <v/>
      </c>
      <c r="AV104" s="40">
        <f>+Calcs!AN586</f>
        <v>6</v>
      </c>
      <c r="AW104" s="33">
        <f>+Calcs!AO586</f>
        <v>2</v>
      </c>
      <c r="AX104" s="35" t="str">
        <f>+Calcs!AP586</f>
        <v/>
      </c>
      <c r="AY104">
        <f>+Calcs!AN815</f>
        <v>6</v>
      </c>
      <c r="AZ104">
        <f>+Calcs!AO815</f>
        <v>2</v>
      </c>
      <c r="BA104" t="str">
        <f>+Calcs!AP815</f>
        <v/>
      </c>
      <c r="BB104" s="40">
        <f>+Calcs!AN1044</f>
        <v>6</v>
      </c>
      <c r="BC104" s="33">
        <f>+Calcs!AO1044</f>
        <v>2</v>
      </c>
      <c r="BD104" s="35" t="str">
        <f>+Calcs!AP1044</f>
        <v/>
      </c>
      <c r="BE104">
        <f>+Calcs!AN1273</f>
        <v>6</v>
      </c>
      <c r="BF104">
        <f>+Calcs!AO1273</f>
        <v>2</v>
      </c>
      <c r="BG104" t="str">
        <f>+Calcs!AP1273</f>
        <v/>
      </c>
      <c r="BH104" s="40">
        <f>+Calcs!AN1502</f>
        <v>6</v>
      </c>
      <c r="BI104" s="33">
        <f>+Calcs!AO1502</f>
        <v>2</v>
      </c>
      <c r="BJ104" s="35" t="str">
        <f>+Calcs!AP1502</f>
        <v/>
      </c>
      <c r="BK104">
        <f>+Calcs!AN1731</f>
        <v>6</v>
      </c>
      <c r="BL104">
        <f>+Calcs!AO1731</f>
        <v>2</v>
      </c>
      <c r="BM104" t="str">
        <f>+Calcs!AP1731</f>
        <v/>
      </c>
    </row>
    <row r="105" spans="2:65" ht="34.5" customHeight="1" x14ac:dyDescent="0.25">
      <c r="B105" s="23" t="s">
        <v>3</v>
      </c>
      <c r="C105" s="23">
        <f t="shared" si="125"/>
        <v>0</v>
      </c>
      <c r="D105" s="10">
        <f t="shared" si="126"/>
        <v>0</v>
      </c>
      <c r="E105" s="27">
        <f t="shared" si="127"/>
        <v>0</v>
      </c>
      <c r="F105" s="11">
        <f t="shared" si="128"/>
        <v>0</v>
      </c>
      <c r="G105" s="4">
        <f t="shared" si="129"/>
        <v>0</v>
      </c>
      <c r="H105" s="2">
        <f t="shared" si="130"/>
        <v>0</v>
      </c>
      <c r="I105" s="2">
        <f t="shared" si="131"/>
        <v>0</v>
      </c>
      <c r="J105" s="6">
        <f t="shared" si="132"/>
        <v>0</v>
      </c>
      <c r="K105" s="6">
        <f t="shared" si="133"/>
        <v>0</v>
      </c>
      <c r="L105" s="16">
        <f t="shared" si="134"/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AA105" s="254">
        <f t="shared" si="145"/>
        <v>31</v>
      </c>
      <c r="AB105" s="169">
        <f t="shared" si="136"/>
        <v>32</v>
      </c>
      <c r="AC105" s="169">
        <f t="shared" si="137"/>
        <v>33</v>
      </c>
      <c r="AD105" s="169">
        <f t="shared" si="138"/>
        <v>34</v>
      </c>
      <c r="AE105" s="169">
        <f t="shared" si="139"/>
        <v>35</v>
      </c>
      <c r="AF105" s="169">
        <f t="shared" si="140"/>
        <v>36</v>
      </c>
      <c r="AG105" s="169">
        <f t="shared" si="141"/>
        <v>37</v>
      </c>
      <c r="AH105" s="169">
        <f t="shared" si="142"/>
        <v>38</v>
      </c>
      <c r="AI105" s="169">
        <f t="shared" si="143"/>
        <v>39</v>
      </c>
      <c r="AJ105" s="169">
        <f t="shared" si="144"/>
        <v>40</v>
      </c>
      <c r="AP105" s="40">
        <f>+Calcs!AN129</f>
        <v>6</v>
      </c>
      <c r="AQ105" s="33">
        <f>+Calcs!AO129</f>
        <v>3</v>
      </c>
      <c r="AR105" s="35" t="str">
        <f>+Calcs!AP129</f>
        <v/>
      </c>
      <c r="AS105">
        <f>+Calcs!AN358</f>
        <v>6</v>
      </c>
      <c r="AT105">
        <f>+Calcs!AO358</f>
        <v>3</v>
      </c>
      <c r="AU105" t="str">
        <f>+Calcs!AP358</f>
        <v/>
      </c>
      <c r="AV105" s="40">
        <f>+Calcs!AN587</f>
        <v>6</v>
      </c>
      <c r="AW105" s="33">
        <f>+Calcs!AO587</f>
        <v>3</v>
      </c>
      <c r="AX105" s="35" t="str">
        <f>+Calcs!AP587</f>
        <v/>
      </c>
      <c r="AY105">
        <f>+Calcs!AN816</f>
        <v>6</v>
      </c>
      <c r="AZ105">
        <f>+Calcs!AO816</f>
        <v>3</v>
      </c>
      <c r="BA105" t="str">
        <f>+Calcs!AP816</f>
        <v/>
      </c>
      <c r="BB105" s="40">
        <f>+Calcs!AN1045</f>
        <v>6</v>
      </c>
      <c r="BC105" s="33">
        <f>+Calcs!AO1045</f>
        <v>3</v>
      </c>
      <c r="BD105" s="35" t="str">
        <f>+Calcs!AP1045</f>
        <v/>
      </c>
      <c r="BE105">
        <f>+Calcs!AN1274</f>
        <v>6</v>
      </c>
      <c r="BF105">
        <f>+Calcs!AO1274</f>
        <v>3</v>
      </c>
      <c r="BG105" t="str">
        <f>+Calcs!AP1274</f>
        <v/>
      </c>
      <c r="BH105" s="40">
        <f>+Calcs!AN1503</f>
        <v>6</v>
      </c>
      <c r="BI105" s="33">
        <f>+Calcs!AO1503</f>
        <v>3</v>
      </c>
      <c r="BJ105" s="35" t="str">
        <f>+Calcs!AP1503</f>
        <v/>
      </c>
      <c r="BK105">
        <f>+Calcs!AN1732</f>
        <v>6</v>
      </c>
      <c r="BL105">
        <f>+Calcs!AO1732</f>
        <v>3</v>
      </c>
      <c r="BM105" t="str">
        <f>+Calcs!AP1732</f>
        <v/>
      </c>
    </row>
    <row r="106" spans="2:65" ht="34.5" customHeight="1" thickBot="1" x14ac:dyDescent="0.3">
      <c r="B106" s="23" t="s">
        <v>4</v>
      </c>
      <c r="C106" s="23">
        <f t="shared" si="125"/>
        <v>0</v>
      </c>
      <c r="D106" s="12">
        <f t="shared" si="126"/>
        <v>0</v>
      </c>
      <c r="E106" s="13">
        <f t="shared" si="127"/>
        <v>0</v>
      </c>
      <c r="F106" s="14">
        <f t="shared" si="128"/>
        <v>0</v>
      </c>
      <c r="G106" s="4">
        <f t="shared" si="129"/>
        <v>0</v>
      </c>
      <c r="H106" s="2">
        <f t="shared" si="130"/>
        <v>0</v>
      </c>
      <c r="I106" s="2">
        <f t="shared" si="131"/>
        <v>0</v>
      </c>
      <c r="J106" s="2">
        <f t="shared" si="132"/>
        <v>0</v>
      </c>
      <c r="K106" s="2">
        <f t="shared" si="133"/>
        <v>0</v>
      </c>
      <c r="L106" s="11">
        <f t="shared" si="134"/>
        <v>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AA106" s="254">
        <f t="shared" si="145"/>
        <v>41</v>
      </c>
      <c r="AB106" s="169">
        <f t="shared" si="136"/>
        <v>42</v>
      </c>
      <c r="AC106" s="169">
        <f t="shared" si="137"/>
        <v>43</v>
      </c>
      <c r="AD106" s="169">
        <f t="shared" si="138"/>
        <v>44</v>
      </c>
      <c r="AE106" s="169">
        <f t="shared" si="139"/>
        <v>45</v>
      </c>
      <c r="AF106" s="169">
        <f t="shared" si="140"/>
        <v>46</v>
      </c>
      <c r="AG106" s="169">
        <f t="shared" si="141"/>
        <v>47</v>
      </c>
      <c r="AH106" s="169">
        <f t="shared" si="142"/>
        <v>48</v>
      </c>
      <c r="AI106" s="169">
        <f t="shared" si="143"/>
        <v>49</v>
      </c>
      <c r="AJ106" s="169">
        <f t="shared" si="144"/>
        <v>50</v>
      </c>
      <c r="AP106" s="40">
        <f>+Calcs!AN130</f>
        <v>6</v>
      </c>
      <c r="AQ106" s="33">
        <f>+Calcs!AO130</f>
        <v>4</v>
      </c>
      <c r="AR106" s="35" t="str">
        <f>+Calcs!AP130</f>
        <v/>
      </c>
      <c r="AS106">
        <f>+Calcs!AN359</f>
        <v>6</v>
      </c>
      <c r="AT106">
        <f>+Calcs!AO359</f>
        <v>4</v>
      </c>
      <c r="AU106" t="str">
        <f>+Calcs!AP359</f>
        <v/>
      </c>
      <c r="AV106" s="40">
        <f>+Calcs!AN588</f>
        <v>6</v>
      </c>
      <c r="AW106" s="33">
        <f>+Calcs!AO588</f>
        <v>4</v>
      </c>
      <c r="AX106" s="35" t="str">
        <f>+Calcs!AP588</f>
        <v/>
      </c>
      <c r="AY106">
        <f>+Calcs!AN817</f>
        <v>6</v>
      </c>
      <c r="AZ106">
        <f>+Calcs!AO817</f>
        <v>4</v>
      </c>
      <c r="BA106" t="str">
        <f>+Calcs!AP817</f>
        <v/>
      </c>
      <c r="BB106" s="40">
        <f>+Calcs!AN1046</f>
        <v>6</v>
      </c>
      <c r="BC106" s="33">
        <f>+Calcs!AO1046</f>
        <v>4</v>
      </c>
      <c r="BD106" s="35" t="str">
        <f>+Calcs!AP1046</f>
        <v/>
      </c>
      <c r="BE106">
        <f>+Calcs!AN1275</f>
        <v>6</v>
      </c>
      <c r="BF106">
        <f>+Calcs!AO1275</f>
        <v>4</v>
      </c>
      <c r="BG106" t="str">
        <f>+Calcs!AP1275</f>
        <v/>
      </c>
      <c r="BH106" s="40">
        <f>+Calcs!AN1504</f>
        <v>6</v>
      </c>
      <c r="BI106" s="33">
        <f>+Calcs!AO1504</f>
        <v>4</v>
      </c>
      <c r="BJ106" s="35" t="str">
        <f>+Calcs!AP1504</f>
        <v/>
      </c>
      <c r="BK106">
        <f>+Calcs!AN1733</f>
        <v>6</v>
      </c>
      <c r="BL106">
        <f>+Calcs!AO1733</f>
        <v>4</v>
      </c>
      <c r="BM106" t="str">
        <f>+Calcs!AP1733</f>
        <v/>
      </c>
    </row>
    <row r="107" spans="2:65" ht="34.5" customHeight="1" thickBot="1" x14ac:dyDescent="0.3">
      <c r="B107" s="23" t="s">
        <v>5</v>
      </c>
      <c r="C107" s="10">
        <f t="shared" si="125"/>
        <v>0</v>
      </c>
      <c r="D107" s="154">
        <f t="shared" si="126"/>
        <v>0</v>
      </c>
      <c r="E107" s="154">
        <f t="shared" si="127"/>
        <v>0</v>
      </c>
      <c r="F107" s="154">
        <f t="shared" si="128"/>
        <v>0</v>
      </c>
      <c r="G107" s="145">
        <f t="shared" si="129"/>
        <v>0</v>
      </c>
      <c r="H107" s="2">
        <f t="shared" si="130"/>
        <v>0</v>
      </c>
      <c r="I107" s="2">
        <f t="shared" si="131"/>
        <v>0</v>
      </c>
      <c r="J107" s="2">
        <f t="shared" si="132"/>
        <v>0</v>
      </c>
      <c r="K107" s="2">
        <f t="shared" si="133"/>
        <v>0</v>
      </c>
      <c r="L107" s="11">
        <f t="shared" si="134"/>
        <v>0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AA107" s="254">
        <f t="shared" si="145"/>
        <v>51</v>
      </c>
      <c r="AB107" s="169">
        <f t="shared" si="136"/>
        <v>52</v>
      </c>
      <c r="AC107" s="169">
        <f t="shared" si="137"/>
        <v>53</v>
      </c>
      <c r="AD107" s="169">
        <f t="shared" si="138"/>
        <v>54</v>
      </c>
      <c r="AE107" s="169">
        <f t="shared" si="139"/>
        <v>55</v>
      </c>
      <c r="AF107" s="169">
        <f t="shared" si="140"/>
        <v>56</v>
      </c>
      <c r="AG107" s="169">
        <f t="shared" si="141"/>
        <v>57</v>
      </c>
      <c r="AH107" s="169">
        <f t="shared" si="142"/>
        <v>58</v>
      </c>
      <c r="AI107" s="169">
        <f t="shared" si="143"/>
        <v>59</v>
      </c>
      <c r="AJ107" s="169">
        <f t="shared" si="144"/>
        <v>60</v>
      </c>
      <c r="AP107" s="40">
        <f>+Calcs!AN131</f>
        <v>6</v>
      </c>
      <c r="AQ107" s="33">
        <f>+Calcs!AO131</f>
        <v>5</v>
      </c>
      <c r="AR107" s="35" t="str">
        <f>+Calcs!AP131</f>
        <v/>
      </c>
      <c r="AS107">
        <f>+Calcs!AN360</f>
        <v>6</v>
      </c>
      <c r="AT107">
        <f>+Calcs!AO360</f>
        <v>5</v>
      </c>
      <c r="AU107" t="str">
        <f>+Calcs!AP360</f>
        <v/>
      </c>
      <c r="AV107" s="40">
        <f>+Calcs!AN589</f>
        <v>6</v>
      </c>
      <c r="AW107" s="33">
        <f>+Calcs!AO589</f>
        <v>5</v>
      </c>
      <c r="AX107" s="35" t="str">
        <f>+Calcs!AP589</f>
        <v/>
      </c>
      <c r="AY107">
        <f>+Calcs!AN818</f>
        <v>6</v>
      </c>
      <c r="AZ107">
        <f>+Calcs!AO818</f>
        <v>5</v>
      </c>
      <c r="BA107" t="str">
        <f>+Calcs!AP818</f>
        <v/>
      </c>
      <c r="BB107" s="40">
        <f>+Calcs!AN1047</f>
        <v>6</v>
      </c>
      <c r="BC107" s="33">
        <f>+Calcs!AO1047</f>
        <v>5</v>
      </c>
      <c r="BD107" s="35" t="str">
        <f>+Calcs!AP1047</f>
        <v/>
      </c>
      <c r="BE107">
        <f>+Calcs!AN1276</f>
        <v>6</v>
      </c>
      <c r="BF107">
        <f>+Calcs!AO1276</f>
        <v>5</v>
      </c>
      <c r="BG107" t="str">
        <f>+Calcs!AP1276</f>
        <v/>
      </c>
      <c r="BH107" s="40">
        <f>+Calcs!AN1505</f>
        <v>6</v>
      </c>
      <c r="BI107" s="33">
        <f>+Calcs!AO1505</f>
        <v>5</v>
      </c>
      <c r="BJ107" s="35" t="str">
        <f>+Calcs!AP1505</f>
        <v/>
      </c>
      <c r="BK107">
        <f>+Calcs!AN1734</f>
        <v>6</v>
      </c>
      <c r="BL107">
        <f>+Calcs!AO1734</f>
        <v>5</v>
      </c>
      <c r="BM107" t="str">
        <f>+Calcs!AP1734</f>
        <v/>
      </c>
    </row>
    <row r="108" spans="2:65" ht="34.5" customHeight="1" thickBot="1" x14ac:dyDescent="0.3">
      <c r="B108" s="23" t="s">
        <v>6</v>
      </c>
      <c r="C108" s="23">
        <f t="shared" si="125"/>
        <v>0</v>
      </c>
      <c r="D108" s="7">
        <f t="shared" si="126"/>
        <v>0</v>
      </c>
      <c r="E108" s="8">
        <f t="shared" si="127"/>
        <v>0</v>
      </c>
      <c r="F108" s="9">
        <f t="shared" si="128"/>
        <v>0</v>
      </c>
      <c r="G108" s="4">
        <f t="shared" si="129"/>
        <v>0</v>
      </c>
      <c r="H108" s="2">
        <f t="shared" si="130"/>
        <v>0</v>
      </c>
      <c r="I108" s="5">
        <f t="shared" si="131"/>
        <v>0</v>
      </c>
      <c r="J108" s="5">
        <f t="shared" si="132"/>
        <v>0</v>
      </c>
      <c r="K108" s="5">
        <f t="shared" si="133"/>
        <v>0</v>
      </c>
      <c r="L108" s="11">
        <f t="shared" si="134"/>
        <v>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AA108" s="254">
        <f t="shared" si="145"/>
        <v>61</v>
      </c>
      <c r="AB108" s="169">
        <f t="shared" si="136"/>
        <v>62</v>
      </c>
      <c r="AC108" s="169">
        <f t="shared" si="137"/>
        <v>63</v>
      </c>
      <c r="AD108" s="169">
        <f t="shared" si="138"/>
        <v>64</v>
      </c>
      <c r="AE108" s="169">
        <f t="shared" si="139"/>
        <v>65</v>
      </c>
      <c r="AF108" s="169">
        <f t="shared" si="140"/>
        <v>66</v>
      </c>
      <c r="AG108" s="169">
        <f t="shared" si="141"/>
        <v>67</v>
      </c>
      <c r="AH108" s="169">
        <f t="shared" si="142"/>
        <v>68</v>
      </c>
      <c r="AI108" s="169">
        <f t="shared" si="143"/>
        <v>69</v>
      </c>
      <c r="AJ108" s="169">
        <f t="shared" si="144"/>
        <v>70</v>
      </c>
      <c r="AP108" s="40">
        <f>+Calcs!AN132</f>
        <v>6</v>
      </c>
      <c r="AQ108" s="33">
        <f>+Calcs!AO132</f>
        <v>6</v>
      </c>
      <c r="AR108" s="35" t="str">
        <f>+Calcs!AP132</f>
        <v/>
      </c>
      <c r="AS108">
        <f>+Calcs!AN361</f>
        <v>6</v>
      </c>
      <c r="AT108">
        <f>+Calcs!AO361</f>
        <v>6</v>
      </c>
      <c r="AU108" t="str">
        <f>+Calcs!AP361</f>
        <v/>
      </c>
      <c r="AV108" s="40">
        <f>+Calcs!AN590</f>
        <v>6</v>
      </c>
      <c r="AW108" s="33">
        <f>+Calcs!AO590</f>
        <v>6</v>
      </c>
      <c r="AX108" s="35" t="str">
        <f>+Calcs!AP590</f>
        <v/>
      </c>
      <c r="AY108">
        <f>+Calcs!AN819</f>
        <v>6</v>
      </c>
      <c r="AZ108">
        <f>+Calcs!AO819</f>
        <v>6</v>
      </c>
      <c r="BA108" t="str">
        <f>+Calcs!AP819</f>
        <v/>
      </c>
      <c r="BB108" s="40">
        <f>+Calcs!AN1048</f>
        <v>6</v>
      </c>
      <c r="BC108" s="33">
        <f>+Calcs!AO1048</f>
        <v>6</v>
      </c>
      <c r="BD108" s="35" t="str">
        <f>+Calcs!AP1048</f>
        <v/>
      </c>
      <c r="BE108">
        <f>+Calcs!AN1277</f>
        <v>6</v>
      </c>
      <c r="BF108">
        <f>+Calcs!AO1277</f>
        <v>6</v>
      </c>
      <c r="BG108" t="str">
        <f>+Calcs!AP1277</f>
        <v/>
      </c>
      <c r="BH108" s="40">
        <f>+Calcs!AN1506</f>
        <v>6</v>
      </c>
      <c r="BI108" s="33">
        <f>+Calcs!AO1506</f>
        <v>6</v>
      </c>
      <c r="BJ108" s="35" t="str">
        <f>+Calcs!AP1506</f>
        <v/>
      </c>
      <c r="BK108">
        <f>+Calcs!AN1735</f>
        <v>6</v>
      </c>
      <c r="BL108">
        <f>+Calcs!AO1735</f>
        <v>6</v>
      </c>
      <c r="BM108" t="str">
        <f>+Calcs!AP1735</f>
        <v/>
      </c>
    </row>
    <row r="109" spans="2:65" ht="34.5" customHeight="1" x14ac:dyDescent="0.25">
      <c r="B109" s="23" t="s">
        <v>7</v>
      </c>
      <c r="C109" s="23">
        <f t="shared" si="125"/>
        <v>0</v>
      </c>
      <c r="D109" s="10">
        <f t="shared" si="126"/>
        <v>0</v>
      </c>
      <c r="E109" s="144">
        <f t="shared" si="127"/>
        <v>0</v>
      </c>
      <c r="F109" s="11">
        <f t="shared" si="128"/>
        <v>0</v>
      </c>
      <c r="G109" s="4">
        <f t="shared" si="129"/>
        <v>0</v>
      </c>
      <c r="H109" s="3">
        <f t="shared" si="130"/>
        <v>0</v>
      </c>
      <c r="I109" s="7">
        <f t="shared" si="131"/>
        <v>0</v>
      </c>
      <c r="J109" s="8">
        <f t="shared" si="132"/>
        <v>0</v>
      </c>
      <c r="K109" s="9">
        <f t="shared" si="133"/>
        <v>0</v>
      </c>
      <c r="L109" s="17">
        <f t="shared" si="134"/>
        <v>0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AA109" s="254">
        <f t="shared" si="145"/>
        <v>71</v>
      </c>
      <c r="AB109" s="169">
        <f t="shared" si="136"/>
        <v>72</v>
      </c>
      <c r="AC109" s="169">
        <f t="shared" si="137"/>
        <v>73</v>
      </c>
      <c r="AD109" s="169">
        <f t="shared" si="138"/>
        <v>74</v>
      </c>
      <c r="AE109" s="169">
        <f t="shared" si="139"/>
        <v>75</v>
      </c>
      <c r="AF109" s="169">
        <f t="shared" si="140"/>
        <v>76</v>
      </c>
      <c r="AG109" s="169">
        <f t="shared" si="141"/>
        <v>77</v>
      </c>
      <c r="AH109" s="169">
        <f t="shared" si="142"/>
        <v>78</v>
      </c>
      <c r="AI109" s="169">
        <f t="shared" si="143"/>
        <v>79</v>
      </c>
      <c r="AJ109" s="169">
        <f t="shared" si="144"/>
        <v>80</v>
      </c>
      <c r="AP109" s="40">
        <f>+Calcs!AN133</f>
        <v>6</v>
      </c>
      <c r="AQ109" s="33">
        <f>+Calcs!AO133</f>
        <v>7</v>
      </c>
      <c r="AR109" s="35" t="str">
        <f>+Calcs!AP133</f>
        <v/>
      </c>
      <c r="AS109">
        <f>+Calcs!AN362</f>
        <v>6</v>
      </c>
      <c r="AT109">
        <f>+Calcs!AO362</f>
        <v>7</v>
      </c>
      <c r="AU109" t="str">
        <f>+Calcs!AP362</f>
        <v/>
      </c>
      <c r="AV109" s="40">
        <f>+Calcs!AN591</f>
        <v>6</v>
      </c>
      <c r="AW109" s="33">
        <f>+Calcs!AO591</f>
        <v>7</v>
      </c>
      <c r="AX109" s="35" t="str">
        <f>+Calcs!AP591</f>
        <v/>
      </c>
      <c r="AY109">
        <f>+Calcs!AN820</f>
        <v>6</v>
      </c>
      <c r="AZ109">
        <f>+Calcs!AO820</f>
        <v>7</v>
      </c>
      <c r="BA109" t="str">
        <f>+Calcs!AP820</f>
        <v/>
      </c>
      <c r="BB109" s="40">
        <f>+Calcs!AN1049</f>
        <v>6</v>
      </c>
      <c r="BC109" s="33">
        <f>+Calcs!AO1049</f>
        <v>7</v>
      </c>
      <c r="BD109" s="35" t="str">
        <f>+Calcs!AP1049</f>
        <v/>
      </c>
      <c r="BE109">
        <f>+Calcs!AN1278</f>
        <v>6</v>
      </c>
      <c r="BF109">
        <f>+Calcs!AO1278</f>
        <v>7</v>
      </c>
      <c r="BG109" t="str">
        <f>+Calcs!AP1278</f>
        <v/>
      </c>
      <c r="BH109" s="40">
        <f>+Calcs!AN1507</f>
        <v>6</v>
      </c>
      <c r="BI109" s="33">
        <f>+Calcs!AO1507</f>
        <v>7</v>
      </c>
      <c r="BJ109" s="35" t="str">
        <f>+Calcs!AP1507</f>
        <v/>
      </c>
      <c r="BK109">
        <f>+Calcs!AN1736</f>
        <v>6</v>
      </c>
      <c r="BL109">
        <f>+Calcs!AO1736</f>
        <v>7</v>
      </c>
      <c r="BM109" t="str">
        <f>+Calcs!AP1736</f>
        <v/>
      </c>
    </row>
    <row r="110" spans="2:65" ht="34.5" customHeight="1" thickBot="1" x14ac:dyDescent="0.3">
      <c r="B110" s="23" t="s">
        <v>8</v>
      </c>
      <c r="C110" s="157">
        <f t="shared" si="125"/>
        <v>0</v>
      </c>
      <c r="D110" s="12">
        <f t="shared" si="126"/>
        <v>0</v>
      </c>
      <c r="E110" s="13">
        <f t="shared" si="127"/>
        <v>0</v>
      </c>
      <c r="F110" s="14">
        <f t="shared" si="128"/>
        <v>0</v>
      </c>
      <c r="G110" s="4">
        <f t="shared" si="129"/>
        <v>0</v>
      </c>
      <c r="H110" s="3">
        <f t="shared" si="130"/>
        <v>0</v>
      </c>
      <c r="I110" s="10">
        <f t="shared" si="131"/>
        <v>0</v>
      </c>
      <c r="J110" s="27">
        <f t="shared" si="132"/>
        <v>0</v>
      </c>
      <c r="K110" s="11">
        <f t="shared" si="133"/>
        <v>0</v>
      </c>
      <c r="L110" s="17">
        <f t="shared" si="134"/>
        <v>0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AA110" s="254">
        <f t="shared" si="145"/>
        <v>81</v>
      </c>
      <c r="AB110" s="169">
        <f t="shared" si="136"/>
        <v>82</v>
      </c>
      <c r="AC110" s="169">
        <f t="shared" si="137"/>
        <v>83</v>
      </c>
      <c r="AD110" s="169">
        <f t="shared" si="138"/>
        <v>84</v>
      </c>
      <c r="AE110" s="169">
        <f t="shared" si="139"/>
        <v>85</v>
      </c>
      <c r="AF110" s="169">
        <f t="shared" si="140"/>
        <v>86</v>
      </c>
      <c r="AG110" s="169">
        <f t="shared" si="141"/>
        <v>87</v>
      </c>
      <c r="AH110" s="169">
        <f t="shared" si="142"/>
        <v>88</v>
      </c>
      <c r="AI110" s="169">
        <f t="shared" si="143"/>
        <v>89</v>
      </c>
      <c r="AJ110" s="169">
        <f t="shared" si="144"/>
        <v>90</v>
      </c>
      <c r="AP110" s="40">
        <f>+Calcs!AN134</f>
        <v>6</v>
      </c>
      <c r="AQ110" s="33">
        <f>+Calcs!AO134</f>
        <v>8</v>
      </c>
      <c r="AR110" s="35" t="str">
        <f>+Calcs!AP134</f>
        <v/>
      </c>
      <c r="AS110">
        <f>+Calcs!AN363</f>
        <v>6</v>
      </c>
      <c r="AT110">
        <f>+Calcs!AO363</f>
        <v>8</v>
      </c>
      <c r="AU110" t="str">
        <f>+Calcs!AP363</f>
        <v/>
      </c>
      <c r="AV110" s="40">
        <f>+Calcs!AN592</f>
        <v>6</v>
      </c>
      <c r="AW110" s="33">
        <f>+Calcs!AO592</f>
        <v>8</v>
      </c>
      <c r="AX110" s="35" t="str">
        <f>+Calcs!AP592</f>
        <v/>
      </c>
      <c r="AY110">
        <f>+Calcs!AN821</f>
        <v>6</v>
      </c>
      <c r="AZ110">
        <f>+Calcs!AO821</f>
        <v>8</v>
      </c>
      <c r="BA110" t="str">
        <f>+Calcs!AP821</f>
        <v/>
      </c>
      <c r="BB110" s="40">
        <f>+Calcs!AN1050</f>
        <v>6</v>
      </c>
      <c r="BC110" s="33">
        <f>+Calcs!AO1050</f>
        <v>8</v>
      </c>
      <c r="BD110" s="35" t="str">
        <f>+Calcs!AP1050</f>
        <v/>
      </c>
      <c r="BE110">
        <f>+Calcs!AN1279</f>
        <v>6</v>
      </c>
      <c r="BF110">
        <f>+Calcs!AO1279</f>
        <v>8</v>
      </c>
      <c r="BG110" t="str">
        <f>+Calcs!AP1279</f>
        <v/>
      </c>
      <c r="BH110" s="40">
        <f>+Calcs!AN1508</f>
        <v>6</v>
      </c>
      <c r="BI110" s="33">
        <f>+Calcs!AO1508</f>
        <v>8</v>
      </c>
      <c r="BJ110" s="35" t="str">
        <f>+Calcs!AP1508</f>
        <v/>
      </c>
      <c r="BK110">
        <f>+Calcs!AN1737</f>
        <v>6</v>
      </c>
      <c r="BL110">
        <f>+Calcs!AO1737</f>
        <v>8</v>
      </c>
      <c r="BM110" t="str">
        <f>+Calcs!AP1737</f>
        <v/>
      </c>
    </row>
    <row r="111" spans="2:65" ht="34.5" customHeight="1" thickBot="1" x14ac:dyDescent="0.3">
      <c r="B111" s="26" t="s">
        <v>9</v>
      </c>
      <c r="C111" s="158" t="s">
        <v>10</v>
      </c>
      <c r="D111" s="156">
        <f t="shared" ref="D111:L111" si="146">LOOKUP(AB111,round7)</f>
        <v>0</v>
      </c>
      <c r="E111" s="155">
        <f t="shared" si="146"/>
        <v>0</v>
      </c>
      <c r="F111" s="155">
        <f t="shared" si="146"/>
        <v>0</v>
      </c>
      <c r="G111" s="13">
        <f t="shared" si="146"/>
        <v>0</v>
      </c>
      <c r="H111" s="19">
        <f t="shared" si="146"/>
        <v>0</v>
      </c>
      <c r="I111" s="12">
        <f t="shared" si="146"/>
        <v>0</v>
      </c>
      <c r="J111" s="13">
        <f t="shared" si="146"/>
        <v>0</v>
      </c>
      <c r="K111" s="14">
        <f t="shared" si="146"/>
        <v>0</v>
      </c>
      <c r="L111" s="20">
        <f t="shared" si="146"/>
        <v>0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AA111" s="254">
        <f t="shared" si="145"/>
        <v>91</v>
      </c>
      <c r="AB111" s="169">
        <f t="shared" si="136"/>
        <v>92</v>
      </c>
      <c r="AC111" s="169">
        <f t="shared" si="137"/>
        <v>93</v>
      </c>
      <c r="AD111" s="169">
        <f t="shared" si="138"/>
        <v>94</v>
      </c>
      <c r="AE111" s="169">
        <f t="shared" si="139"/>
        <v>95</v>
      </c>
      <c r="AF111" s="169">
        <f t="shared" si="140"/>
        <v>96</v>
      </c>
      <c r="AG111" s="169">
        <f t="shared" si="141"/>
        <v>97</v>
      </c>
      <c r="AH111" s="169">
        <f t="shared" si="142"/>
        <v>98</v>
      </c>
      <c r="AI111" s="169">
        <f t="shared" si="143"/>
        <v>99</v>
      </c>
      <c r="AJ111" s="169">
        <f t="shared" si="144"/>
        <v>100</v>
      </c>
      <c r="AP111" s="40">
        <f>+Calcs!AN135</f>
        <v>6</v>
      </c>
      <c r="AQ111" s="33">
        <f>+Calcs!AO135</f>
        <v>9</v>
      </c>
      <c r="AR111" s="35" t="str">
        <f>+Calcs!AP135</f>
        <v/>
      </c>
      <c r="AS111">
        <f>+Calcs!AN364</f>
        <v>6</v>
      </c>
      <c r="AT111">
        <f>+Calcs!AO364</f>
        <v>9</v>
      </c>
      <c r="AU111" t="str">
        <f>+Calcs!AP364</f>
        <v/>
      </c>
      <c r="AV111" s="40">
        <f>+Calcs!AN593</f>
        <v>6</v>
      </c>
      <c r="AW111" s="33">
        <f>+Calcs!AO593</f>
        <v>9</v>
      </c>
      <c r="AX111" s="35" t="str">
        <f>+Calcs!AP593</f>
        <v/>
      </c>
      <c r="AY111">
        <f>+Calcs!AN822</f>
        <v>6</v>
      </c>
      <c r="AZ111">
        <f>+Calcs!AO822</f>
        <v>9</v>
      </c>
      <c r="BA111" t="str">
        <f>+Calcs!AP822</f>
        <v/>
      </c>
      <c r="BB111" s="40">
        <f>+Calcs!AN1051</f>
        <v>6</v>
      </c>
      <c r="BC111" s="33">
        <f>+Calcs!AO1051</f>
        <v>9</v>
      </c>
      <c r="BD111" s="35" t="str">
        <f>+Calcs!AP1051</f>
        <v/>
      </c>
      <c r="BE111">
        <f>+Calcs!AN1280</f>
        <v>6</v>
      </c>
      <c r="BF111">
        <f>+Calcs!AO1280</f>
        <v>9</v>
      </c>
      <c r="BG111" t="str">
        <f>+Calcs!AP1280</f>
        <v/>
      </c>
      <c r="BH111" s="40">
        <f>+Calcs!AN1509</f>
        <v>6</v>
      </c>
      <c r="BI111" s="33">
        <f>+Calcs!AO1509</f>
        <v>9</v>
      </c>
      <c r="BJ111" s="35" t="str">
        <f>+Calcs!AP1509</f>
        <v/>
      </c>
      <c r="BK111">
        <f>+Calcs!AN1738</f>
        <v>6</v>
      </c>
      <c r="BL111">
        <f>+Calcs!AO1738</f>
        <v>9</v>
      </c>
      <c r="BM111" t="str">
        <f>+Calcs!AP1738</f>
        <v/>
      </c>
    </row>
    <row r="112" spans="2:65" x14ac:dyDescent="0.25">
      <c r="AP112" s="40">
        <f>+Calcs!AN136</f>
        <v>6</v>
      </c>
      <c r="AQ112" s="33">
        <f>+Calcs!AO136</f>
        <v>10</v>
      </c>
      <c r="AR112" s="35" t="str">
        <f>+Calcs!AP136</f>
        <v/>
      </c>
      <c r="AS112">
        <f>+Calcs!AN365</f>
        <v>6</v>
      </c>
      <c r="AT112">
        <f>+Calcs!AO365</f>
        <v>10</v>
      </c>
      <c r="AU112" t="str">
        <f>+Calcs!AP365</f>
        <v/>
      </c>
      <c r="AV112" s="40">
        <f>+Calcs!AN594</f>
        <v>6</v>
      </c>
      <c r="AW112" s="33">
        <f>+Calcs!AO594</f>
        <v>10</v>
      </c>
      <c r="AX112" s="35" t="str">
        <f>+Calcs!AP594</f>
        <v/>
      </c>
      <c r="AY112">
        <f>+Calcs!AN823</f>
        <v>6</v>
      </c>
      <c r="AZ112">
        <f>+Calcs!AO823</f>
        <v>10</v>
      </c>
      <c r="BA112" t="str">
        <f>+Calcs!AP823</f>
        <v/>
      </c>
      <c r="BB112" s="40">
        <f>+Calcs!AN1052</f>
        <v>6</v>
      </c>
      <c r="BC112" s="33">
        <f>+Calcs!AO1052</f>
        <v>10</v>
      </c>
      <c r="BD112" s="35" t="str">
        <f>+Calcs!AP1052</f>
        <v/>
      </c>
      <c r="BE112">
        <f>+Calcs!AN1281</f>
        <v>6</v>
      </c>
      <c r="BF112">
        <f>+Calcs!AO1281</f>
        <v>10</v>
      </c>
      <c r="BG112" t="str">
        <f>+Calcs!AP1281</f>
        <v/>
      </c>
      <c r="BH112" s="40">
        <f>+Calcs!AN1510</f>
        <v>6</v>
      </c>
      <c r="BI112" s="33">
        <f>+Calcs!AO1510</f>
        <v>10</v>
      </c>
      <c r="BJ112" s="35" t="str">
        <f>+Calcs!AP1510</f>
        <v/>
      </c>
      <c r="BK112">
        <f>+Calcs!AN1739</f>
        <v>6</v>
      </c>
      <c r="BL112">
        <f>+Calcs!AO1739</f>
        <v>10</v>
      </c>
      <c r="BM112" t="str">
        <f>+Calcs!AP1739</f>
        <v/>
      </c>
    </row>
    <row r="113" spans="2:65" ht="15.75" thickBot="1" x14ac:dyDescent="0.3">
      <c r="AP113" s="40">
        <f>+Calcs!AN137</f>
        <v>6</v>
      </c>
      <c r="AQ113" s="33">
        <f>+Calcs!AO137</f>
        <v>11</v>
      </c>
      <c r="AR113" s="35" t="str">
        <f>+Calcs!AP137</f>
        <v/>
      </c>
      <c r="AS113">
        <f>+Calcs!AN366</f>
        <v>6</v>
      </c>
      <c r="AT113">
        <f>+Calcs!AO366</f>
        <v>11</v>
      </c>
      <c r="AU113" t="str">
        <f>+Calcs!AP366</f>
        <v/>
      </c>
      <c r="AV113" s="40">
        <f>+Calcs!AN595</f>
        <v>6</v>
      </c>
      <c r="AW113" s="33">
        <f>+Calcs!AO595</f>
        <v>11</v>
      </c>
      <c r="AX113" s="35" t="str">
        <f>+Calcs!AP595</f>
        <v/>
      </c>
      <c r="AY113">
        <f>+Calcs!AN824</f>
        <v>6</v>
      </c>
      <c r="AZ113">
        <f>+Calcs!AO824</f>
        <v>11</v>
      </c>
      <c r="BA113" t="str">
        <f>+Calcs!AP824</f>
        <v/>
      </c>
      <c r="BB113" s="40">
        <f>+Calcs!AN1053</f>
        <v>6</v>
      </c>
      <c r="BC113" s="33">
        <f>+Calcs!AO1053</f>
        <v>11</v>
      </c>
      <c r="BD113" s="35" t="str">
        <f>+Calcs!AP1053</f>
        <v/>
      </c>
      <c r="BE113">
        <f>+Calcs!AN1282</f>
        <v>6</v>
      </c>
      <c r="BF113">
        <f>+Calcs!AO1282</f>
        <v>11</v>
      </c>
      <c r="BG113" t="str">
        <f>+Calcs!AP1282</f>
        <v/>
      </c>
      <c r="BH113" s="40">
        <f>+Calcs!AN1511</f>
        <v>6</v>
      </c>
      <c r="BI113" s="33">
        <f>+Calcs!AO1511</f>
        <v>11</v>
      </c>
      <c r="BJ113" s="35" t="str">
        <f>+Calcs!AP1511</f>
        <v/>
      </c>
      <c r="BK113">
        <f>+Calcs!AN1740</f>
        <v>6</v>
      </c>
      <c r="BL113">
        <f>+Calcs!AO1740</f>
        <v>11</v>
      </c>
      <c r="BM113" t="str">
        <f>+Calcs!AP1740</f>
        <v/>
      </c>
    </row>
    <row r="114" spans="2:65" ht="19.5" thickBot="1" x14ac:dyDescent="0.3">
      <c r="B114" s="136" t="s">
        <v>59</v>
      </c>
      <c r="C114" s="137">
        <v>8</v>
      </c>
      <c r="D114" s="350" t="s">
        <v>131</v>
      </c>
      <c r="E114" s="351"/>
      <c r="AP114" s="40">
        <f>+Calcs!AN138</f>
        <v>6</v>
      </c>
      <c r="AQ114" s="33">
        <f>+Calcs!AO138</f>
        <v>12</v>
      </c>
      <c r="AR114" s="35" t="str">
        <f>+Calcs!AP138</f>
        <v/>
      </c>
      <c r="AS114">
        <f>+Calcs!AN367</f>
        <v>6</v>
      </c>
      <c r="AT114">
        <f>+Calcs!AO367</f>
        <v>12</v>
      </c>
      <c r="AU114" t="str">
        <f>+Calcs!AP367</f>
        <v/>
      </c>
      <c r="AV114" s="40">
        <f>+Calcs!AN596</f>
        <v>6</v>
      </c>
      <c r="AW114" s="33">
        <f>+Calcs!AO596</f>
        <v>12</v>
      </c>
      <c r="AX114" s="35" t="str">
        <f>+Calcs!AP596</f>
        <v/>
      </c>
      <c r="AY114">
        <f>+Calcs!AN825</f>
        <v>6</v>
      </c>
      <c r="AZ114">
        <f>+Calcs!AO825</f>
        <v>12</v>
      </c>
      <c r="BA114" t="str">
        <f>+Calcs!AP825</f>
        <v/>
      </c>
      <c r="BB114" s="40">
        <f>+Calcs!AN1054</f>
        <v>6</v>
      </c>
      <c r="BC114" s="33">
        <f>+Calcs!AO1054</f>
        <v>12</v>
      </c>
      <c r="BD114" s="35" t="str">
        <f>+Calcs!AP1054</f>
        <v/>
      </c>
      <c r="BE114">
        <f>+Calcs!AN1283</f>
        <v>6</v>
      </c>
      <c r="BF114">
        <f>+Calcs!AO1283</f>
        <v>12</v>
      </c>
      <c r="BG114" t="str">
        <f>+Calcs!AP1283</f>
        <v/>
      </c>
      <c r="BH114" s="40">
        <f>+Calcs!AN1512</f>
        <v>6</v>
      </c>
      <c r="BI114" s="33">
        <f>+Calcs!AO1512</f>
        <v>12</v>
      </c>
      <c r="BJ114" s="35" t="str">
        <f>+Calcs!AP1512</f>
        <v/>
      </c>
      <c r="BK114">
        <f>+Calcs!AN1741</f>
        <v>6</v>
      </c>
      <c r="BL114">
        <f>+Calcs!AO1741</f>
        <v>12</v>
      </c>
      <c r="BM114" t="str">
        <f>+Calcs!AP1741</f>
        <v/>
      </c>
    </row>
    <row r="115" spans="2:65" ht="21" x14ac:dyDescent="0.25">
      <c r="B115" s="305" t="s">
        <v>86</v>
      </c>
      <c r="C115" s="306"/>
      <c r="D115" s="306"/>
      <c r="E115" s="306"/>
      <c r="F115" s="306"/>
      <c r="G115" s="306"/>
      <c r="H115" s="306"/>
      <c r="I115" s="306"/>
      <c r="J115" s="306"/>
      <c r="K115" s="306"/>
      <c r="L115" s="307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AP115" s="40">
        <f>+Calcs!AN139</f>
        <v>6</v>
      </c>
      <c r="AQ115" s="33">
        <f>+Calcs!AO139</f>
        <v>13</v>
      </c>
      <c r="AR115" s="35" t="str">
        <f>+Calcs!AP139</f>
        <v/>
      </c>
      <c r="AS115">
        <f>+Calcs!AN368</f>
        <v>6</v>
      </c>
      <c r="AT115">
        <f>+Calcs!AO368</f>
        <v>13</v>
      </c>
      <c r="AU115" t="str">
        <f>+Calcs!AP368</f>
        <v/>
      </c>
      <c r="AV115" s="40">
        <f>+Calcs!AN597</f>
        <v>6</v>
      </c>
      <c r="AW115" s="33">
        <f>+Calcs!AO597</f>
        <v>13</v>
      </c>
      <c r="AX115" s="35" t="str">
        <f>+Calcs!AP597</f>
        <v/>
      </c>
      <c r="AY115">
        <f>+Calcs!AN826</f>
        <v>6</v>
      </c>
      <c r="AZ115">
        <f>+Calcs!AO826</f>
        <v>13</v>
      </c>
      <c r="BA115" t="str">
        <f>+Calcs!AP826</f>
        <v/>
      </c>
      <c r="BB115" s="40">
        <f>+Calcs!AN1055</f>
        <v>6</v>
      </c>
      <c r="BC115" s="33">
        <f>+Calcs!AO1055</f>
        <v>13</v>
      </c>
      <c r="BD115" s="35" t="str">
        <f>+Calcs!AP1055</f>
        <v/>
      </c>
      <c r="BE115">
        <f>+Calcs!AN1284</f>
        <v>6</v>
      </c>
      <c r="BF115">
        <f>+Calcs!AO1284</f>
        <v>13</v>
      </c>
      <c r="BG115" t="str">
        <f>+Calcs!AP1284</f>
        <v/>
      </c>
      <c r="BH115" s="40">
        <f>+Calcs!AN1513</f>
        <v>6</v>
      </c>
      <c r="BI115" s="33">
        <f>+Calcs!AO1513</f>
        <v>13</v>
      </c>
      <c r="BJ115" s="35" t="str">
        <f>+Calcs!AP1513</f>
        <v/>
      </c>
      <c r="BK115">
        <f>+Calcs!AN1742</f>
        <v>6</v>
      </c>
      <c r="BL115">
        <f>+Calcs!AO1742</f>
        <v>13</v>
      </c>
      <c r="BM115" t="str">
        <f>+Calcs!AP1742</f>
        <v/>
      </c>
    </row>
    <row r="116" spans="2:65" ht="21.75" thickBot="1" x14ac:dyDescent="0.3">
      <c r="B116" s="308"/>
      <c r="C116" s="309"/>
      <c r="D116" s="309"/>
      <c r="E116" s="309"/>
      <c r="F116" s="309"/>
      <c r="G116" s="309"/>
      <c r="H116" s="309"/>
      <c r="I116" s="309"/>
      <c r="J116" s="309"/>
      <c r="K116" s="309"/>
      <c r="L116" s="310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AP116" s="40">
        <f>+Calcs!AN140</f>
        <v>6</v>
      </c>
      <c r="AQ116" s="33">
        <f>+Calcs!AO140</f>
        <v>14</v>
      </c>
      <c r="AR116" s="35" t="str">
        <f>+Calcs!AP140</f>
        <v/>
      </c>
      <c r="AS116">
        <f>+Calcs!AN369</f>
        <v>6</v>
      </c>
      <c r="AT116">
        <f>+Calcs!AO369</f>
        <v>14</v>
      </c>
      <c r="AU116" t="str">
        <f>+Calcs!AP369</f>
        <v/>
      </c>
      <c r="AV116" s="40">
        <f>+Calcs!AN598</f>
        <v>6</v>
      </c>
      <c r="AW116" s="33">
        <f>+Calcs!AO598</f>
        <v>14</v>
      </c>
      <c r="AX116" s="35" t="str">
        <f>+Calcs!AP598</f>
        <v/>
      </c>
      <c r="AY116">
        <f>+Calcs!AN827</f>
        <v>6</v>
      </c>
      <c r="AZ116">
        <f>+Calcs!AO827</f>
        <v>14</v>
      </c>
      <c r="BA116" t="str">
        <f>+Calcs!AP827</f>
        <v/>
      </c>
      <c r="BB116" s="40">
        <f>+Calcs!AN1056</f>
        <v>6</v>
      </c>
      <c r="BC116" s="33">
        <f>+Calcs!AO1056</f>
        <v>14</v>
      </c>
      <c r="BD116" s="35" t="str">
        <f>+Calcs!AP1056</f>
        <v/>
      </c>
      <c r="BE116">
        <f>+Calcs!AN1285</f>
        <v>6</v>
      </c>
      <c r="BF116">
        <f>+Calcs!AO1285</f>
        <v>14</v>
      </c>
      <c r="BG116" t="str">
        <f>+Calcs!AP1285</f>
        <v/>
      </c>
      <c r="BH116" s="40">
        <f>+Calcs!AN1514</f>
        <v>6</v>
      </c>
      <c r="BI116" s="33">
        <f>+Calcs!AO1514</f>
        <v>14</v>
      </c>
      <c r="BJ116" s="35" t="str">
        <f>+Calcs!AP1514</f>
        <v/>
      </c>
      <c r="BK116">
        <f>+Calcs!AN1743</f>
        <v>6</v>
      </c>
      <c r="BL116">
        <f>+Calcs!AO1743</f>
        <v>14</v>
      </c>
      <c r="BM116" t="str">
        <f>+Calcs!AP1743</f>
        <v/>
      </c>
    </row>
    <row r="117" spans="2:65" ht="35.25" customHeight="1" thickBot="1" x14ac:dyDescent="0.3">
      <c r="B117" s="31" t="s">
        <v>11</v>
      </c>
      <c r="C117" s="28">
        <v>1</v>
      </c>
      <c r="D117" s="24">
        <v>2</v>
      </c>
      <c r="E117" s="24">
        <v>3</v>
      </c>
      <c r="F117" s="24">
        <v>4</v>
      </c>
      <c r="G117" s="24">
        <v>5</v>
      </c>
      <c r="H117" s="24">
        <v>6</v>
      </c>
      <c r="I117" s="24">
        <v>7</v>
      </c>
      <c r="J117" s="24">
        <v>8</v>
      </c>
      <c r="K117" s="24">
        <v>9</v>
      </c>
      <c r="L117" s="25">
        <v>10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AP117" s="40">
        <f>+Calcs!AN141</f>
        <v>6</v>
      </c>
      <c r="AQ117" s="33">
        <f>+Calcs!AO141</f>
        <v>15</v>
      </c>
      <c r="AR117" s="35" t="str">
        <f>+Calcs!AP141</f>
        <v/>
      </c>
      <c r="AS117">
        <f>+Calcs!AN370</f>
        <v>6</v>
      </c>
      <c r="AT117">
        <f>+Calcs!AO370</f>
        <v>15</v>
      </c>
      <c r="AU117" t="str">
        <f>+Calcs!AP370</f>
        <v/>
      </c>
      <c r="AV117" s="40">
        <f>+Calcs!AN599</f>
        <v>6</v>
      </c>
      <c r="AW117" s="33">
        <f>+Calcs!AO599</f>
        <v>15</v>
      </c>
      <c r="AX117" s="35" t="str">
        <f>+Calcs!AP599</f>
        <v/>
      </c>
      <c r="AY117">
        <f>+Calcs!AN828</f>
        <v>6</v>
      </c>
      <c r="AZ117">
        <f>+Calcs!AO828</f>
        <v>15</v>
      </c>
      <c r="BA117" t="str">
        <f>+Calcs!AP828</f>
        <v/>
      </c>
      <c r="BB117" s="40">
        <f>+Calcs!AN1057</f>
        <v>6</v>
      </c>
      <c r="BC117" s="33">
        <f>+Calcs!AO1057</f>
        <v>15</v>
      </c>
      <c r="BD117" s="35" t="str">
        <f>+Calcs!AP1057</f>
        <v/>
      </c>
      <c r="BE117">
        <f>+Calcs!AN1286</f>
        <v>6</v>
      </c>
      <c r="BF117">
        <f>+Calcs!AO1286</f>
        <v>15</v>
      </c>
      <c r="BG117" t="str">
        <f>+Calcs!AP1286</f>
        <v/>
      </c>
      <c r="BH117" s="40">
        <f>+Calcs!AN1515</f>
        <v>6</v>
      </c>
      <c r="BI117" s="33">
        <f>+Calcs!AO1515</f>
        <v>15</v>
      </c>
      <c r="BJ117" s="35" t="str">
        <f>+Calcs!AP1515</f>
        <v/>
      </c>
      <c r="BK117">
        <f>+Calcs!AN1744</f>
        <v>6</v>
      </c>
      <c r="BL117">
        <f>+Calcs!AO1744</f>
        <v>15</v>
      </c>
      <c r="BM117" t="str">
        <f>+Calcs!AP1744</f>
        <v/>
      </c>
    </row>
    <row r="118" spans="2:65" ht="35.25" customHeight="1" thickBot="1" x14ac:dyDescent="0.3">
      <c r="B118" s="29" t="s">
        <v>0</v>
      </c>
      <c r="C118" s="7">
        <f t="shared" ref="C118:C126" si="147">LOOKUP(AA118,round8)</f>
        <v>0</v>
      </c>
      <c r="D118" s="8">
        <f t="shared" ref="D118:D126" si="148">LOOKUP(AB118,round8)</f>
        <v>0</v>
      </c>
      <c r="E118" s="8">
        <f t="shared" ref="E118:E126" si="149">LOOKUP(AC118,round8)</f>
        <v>0</v>
      </c>
      <c r="F118" s="8">
        <f t="shared" ref="F118:F126" si="150">LOOKUP(AD118,round8)</f>
        <v>0</v>
      </c>
      <c r="G118" s="8">
        <f t="shared" ref="G118:G126" si="151">LOOKUP(AE118,round8)</f>
        <v>0</v>
      </c>
      <c r="H118" s="8">
        <f t="shared" ref="H118:H126" si="152">LOOKUP(AF118,round8)</f>
        <v>0</v>
      </c>
      <c r="I118" s="22">
        <f t="shared" ref="I118:I126" si="153">LOOKUP(AG118,round8)</f>
        <v>0</v>
      </c>
      <c r="J118" s="7">
        <f t="shared" ref="J118:J126" si="154">LOOKUP(AH118,round8)</f>
        <v>0</v>
      </c>
      <c r="K118" s="8">
        <f t="shared" ref="K118:K126" si="155">LOOKUP(AI118,round8)</f>
        <v>0</v>
      </c>
      <c r="L118" s="76">
        <f t="shared" ref="L118:L126" si="156">LOOKUP(AJ118,round8)</f>
        <v>0</v>
      </c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AA118" s="253">
        <v>1</v>
      </c>
      <c r="AB118" s="114">
        <f>+AA118+1</f>
        <v>2</v>
      </c>
      <c r="AC118" s="114">
        <f t="shared" ref="AC118:AH118" si="157">+AB118+1</f>
        <v>3</v>
      </c>
      <c r="AD118" s="114">
        <f t="shared" si="157"/>
        <v>4</v>
      </c>
      <c r="AE118" s="114">
        <f t="shared" si="157"/>
        <v>5</v>
      </c>
      <c r="AF118" s="114">
        <f t="shared" si="157"/>
        <v>6</v>
      </c>
      <c r="AG118" s="114">
        <f t="shared" si="157"/>
        <v>7</v>
      </c>
      <c r="AH118" s="114">
        <f t="shared" si="157"/>
        <v>8</v>
      </c>
      <c r="AI118" s="114">
        <v>9</v>
      </c>
      <c r="AJ118" s="114">
        <v>10</v>
      </c>
      <c r="AP118" s="40">
        <f>+Calcs!AN142</f>
        <v>6</v>
      </c>
      <c r="AQ118" s="33">
        <f>+Calcs!AO142</f>
        <v>16</v>
      </c>
      <c r="AR118" s="35" t="str">
        <f>+Calcs!AP142</f>
        <v/>
      </c>
      <c r="AS118">
        <f>+Calcs!AN371</f>
        <v>6</v>
      </c>
      <c r="AT118">
        <f>+Calcs!AO371</f>
        <v>16</v>
      </c>
      <c r="AU118" t="str">
        <f>+Calcs!AP371</f>
        <v/>
      </c>
      <c r="AV118" s="40">
        <f>+Calcs!AN600</f>
        <v>6</v>
      </c>
      <c r="AW118" s="33">
        <f>+Calcs!AO600</f>
        <v>16</v>
      </c>
      <c r="AX118" s="35" t="str">
        <f>+Calcs!AP600</f>
        <v/>
      </c>
      <c r="AY118">
        <f>+Calcs!AN829</f>
        <v>6</v>
      </c>
      <c r="AZ118">
        <f>+Calcs!AO829</f>
        <v>16</v>
      </c>
      <c r="BA118" t="str">
        <f>+Calcs!AP829</f>
        <v/>
      </c>
      <c r="BB118" s="40">
        <f>+Calcs!AN1058</f>
        <v>6</v>
      </c>
      <c r="BC118" s="33">
        <f>+Calcs!AO1058</f>
        <v>16</v>
      </c>
      <c r="BD118" s="35" t="str">
        <f>+Calcs!AP1058</f>
        <v/>
      </c>
      <c r="BE118">
        <f>+Calcs!AN1287</f>
        <v>6</v>
      </c>
      <c r="BF118">
        <f>+Calcs!AO1287</f>
        <v>16</v>
      </c>
      <c r="BG118" t="str">
        <f>+Calcs!AP1287</f>
        <v/>
      </c>
      <c r="BH118" s="40">
        <f>+Calcs!AN1516</f>
        <v>6</v>
      </c>
      <c r="BI118" s="33">
        <f>+Calcs!AO1516</f>
        <v>16</v>
      </c>
      <c r="BJ118" s="35" t="str">
        <f>+Calcs!AP1516</f>
        <v/>
      </c>
      <c r="BK118">
        <f>+Calcs!AN1745</f>
        <v>6</v>
      </c>
      <c r="BL118">
        <f>+Calcs!AO1745</f>
        <v>16</v>
      </c>
      <c r="BM118" t="str">
        <f>+Calcs!AP1745</f>
        <v/>
      </c>
    </row>
    <row r="119" spans="2:65" ht="35.25" customHeight="1" thickBot="1" x14ac:dyDescent="0.3">
      <c r="B119" s="23" t="s">
        <v>1</v>
      </c>
      <c r="C119" s="7">
        <f t="shared" si="147"/>
        <v>0</v>
      </c>
      <c r="D119" s="5">
        <f t="shared" si="148"/>
        <v>0</v>
      </c>
      <c r="E119" s="5">
        <f t="shared" si="149"/>
        <v>0</v>
      </c>
      <c r="F119" s="5">
        <f t="shared" si="150"/>
        <v>0</v>
      </c>
      <c r="G119" s="2">
        <f t="shared" si="151"/>
        <v>0</v>
      </c>
      <c r="H119" s="2">
        <f t="shared" si="152"/>
        <v>0</v>
      </c>
      <c r="I119" s="3">
        <f t="shared" si="153"/>
        <v>0</v>
      </c>
      <c r="J119" s="10">
        <f t="shared" si="154"/>
        <v>0</v>
      </c>
      <c r="K119" s="2">
        <f t="shared" si="155"/>
        <v>0</v>
      </c>
      <c r="L119" s="11">
        <f t="shared" si="156"/>
        <v>0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AA119" s="254">
        <f>+AA118+10</f>
        <v>11</v>
      </c>
      <c r="AB119" s="169">
        <f t="shared" ref="AB119:AB127" si="158">+AB118+10</f>
        <v>12</v>
      </c>
      <c r="AC119" s="169">
        <f t="shared" ref="AC119:AC127" si="159">+AC118+10</f>
        <v>13</v>
      </c>
      <c r="AD119" s="169">
        <f t="shared" ref="AD119:AD127" si="160">+AD118+10</f>
        <v>14</v>
      </c>
      <c r="AE119" s="169">
        <f t="shared" ref="AE119:AE127" si="161">+AE118+10</f>
        <v>15</v>
      </c>
      <c r="AF119" s="169">
        <f t="shared" ref="AF119:AF127" si="162">+AF118+10</f>
        <v>16</v>
      </c>
      <c r="AG119" s="169">
        <f t="shared" ref="AG119:AG127" si="163">+AG118+10</f>
        <v>17</v>
      </c>
      <c r="AH119" s="169">
        <f t="shared" ref="AH119:AH127" si="164">+AH118+10</f>
        <v>18</v>
      </c>
      <c r="AI119" s="169">
        <f t="shared" ref="AI119:AI127" si="165">+AI118+10</f>
        <v>19</v>
      </c>
      <c r="AJ119" s="169">
        <f t="shared" ref="AJ119:AJ127" si="166">+AJ118+10</f>
        <v>20</v>
      </c>
      <c r="AP119" s="40">
        <f>+Calcs!AN143</f>
        <v>6</v>
      </c>
      <c r="AQ119" s="33">
        <f>+Calcs!AO143</f>
        <v>17</v>
      </c>
      <c r="AR119" s="35" t="str">
        <f>+Calcs!AP143</f>
        <v/>
      </c>
      <c r="AS119">
        <f>+Calcs!AN372</f>
        <v>6</v>
      </c>
      <c r="AT119">
        <f>+Calcs!AO372</f>
        <v>17</v>
      </c>
      <c r="AU119" t="str">
        <f>+Calcs!AP372</f>
        <v/>
      </c>
      <c r="AV119" s="40">
        <f>+Calcs!AN601</f>
        <v>6</v>
      </c>
      <c r="AW119" s="33">
        <f>+Calcs!AO601</f>
        <v>17</v>
      </c>
      <c r="AX119" s="35" t="str">
        <f>+Calcs!AP601</f>
        <v/>
      </c>
      <c r="AY119">
        <f>+Calcs!AN830</f>
        <v>6</v>
      </c>
      <c r="AZ119">
        <f>+Calcs!AO830</f>
        <v>17</v>
      </c>
      <c r="BA119" t="str">
        <f>+Calcs!AP830</f>
        <v/>
      </c>
      <c r="BB119" s="40">
        <f>+Calcs!AN1059</f>
        <v>6</v>
      </c>
      <c r="BC119" s="33">
        <f>+Calcs!AO1059</f>
        <v>17</v>
      </c>
      <c r="BD119" s="35" t="str">
        <f>+Calcs!AP1059</f>
        <v/>
      </c>
      <c r="BE119">
        <f>+Calcs!AN1288</f>
        <v>6</v>
      </c>
      <c r="BF119">
        <f>+Calcs!AO1288</f>
        <v>17</v>
      </c>
      <c r="BG119" t="str">
        <f>+Calcs!AP1288</f>
        <v/>
      </c>
      <c r="BH119" s="40">
        <f>+Calcs!AN1517</f>
        <v>6</v>
      </c>
      <c r="BI119" s="33">
        <f>+Calcs!AO1517</f>
        <v>17</v>
      </c>
      <c r="BJ119" s="35" t="str">
        <f>+Calcs!AP1517</f>
        <v/>
      </c>
      <c r="BK119">
        <f>+Calcs!AN1746</f>
        <v>6</v>
      </c>
      <c r="BL119">
        <f>+Calcs!AO1746</f>
        <v>17</v>
      </c>
      <c r="BM119" t="str">
        <f>+Calcs!AP1746</f>
        <v/>
      </c>
    </row>
    <row r="120" spans="2:65" ht="35.25" customHeight="1" thickBot="1" x14ac:dyDescent="0.3">
      <c r="B120" s="23" t="s">
        <v>2</v>
      </c>
      <c r="C120" s="23">
        <f t="shared" si="147"/>
        <v>0</v>
      </c>
      <c r="D120" s="7">
        <f t="shared" si="148"/>
        <v>0</v>
      </c>
      <c r="E120" s="8">
        <f t="shared" si="149"/>
        <v>0</v>
      </c>
      <c r="F120" s="9">
        <f t="shared" si="150"/>
        <v>0</v>
      </c>
      <c r="G120" s="4">
        <f t="shared" si="151"/>
        <v>0</v>
      </c>
      <c r="H120" s="2">
        <f t="shared" si="152"/>
        <v>0</v>
      </c>
      <c r="I120" s="3">
        <f t="shared" si="153"/>
        <v>0</v>
      </c>
      <c r="J120" s="12">
        <f t="shared" si="154"/>
        <v>0</v>
      </c>
      <c r="K120" s="13">
        <f t="shared" si="155"/>
        <v>0</v>
      </c>
      <c r="L120" s="14">
        <f t="shared" si="156"/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AA120" s="254">
        <f t="shared" ref="AA120:AA127" si="167">+AA119+10</f>
        <v>21</v>
      </c>
      <c r="AB120" s="169">
        <f t="shared" si="158"/>
        <v>22</v>
      </c>
      <c r="AC120" s="169">
        <f t="shared" si="159"/>
        <v>23</v>
      </c>
      <c r="AD120" s="169">
        <f t="shared" si="160"/>
        <v>24</v>
      </c>
      <c r="AE120" s="169">
        <f t="shared" si="161"/>
        <v>25</v>
      </c>
      <c r="AF120" s="169">
        <f t="shared" si="162"/>
        <v>26</v>
      </c>
      <c r="AG120" s="169">
        <f t="shared" si="163"/>
        <v>27</v>
      </c>
      <c r="AH120" s="169">
        <f t="shared" si="164"/>
        <v>28</v>
      </c>
      <c r="AI120" s="169">
        <f t="shared" si="165"/>
        <v>29</v>
      </c>
      <c r="AJ120" s="169">
        <f t="shared" si="166"/>
        <v>30</v>
      </c>
      <c r="AP120" s="40">
        <f>+Calcs!AN144</f>
        <v>6</v>
      </c>
      <c r="AQ120" s="33">
        <f>+Calcs!AO144</f>
        <v>18</v>
      </c>
      <c r="AR120" s="35" t="str">
        <f>+Calcs!AP144</f>
        <v/>
      </c>
      <c r="AS120">
        <f>+Calcs!AN373</f>
        <v>6</v>
      </c>
      <c r="AT120">
        <f>+Calcs!AO373</f>
        <v>18</v>
      </c>
      <c r="AU120" t="str">
        <f>+Calcs!AP373</f>
        <v/>
      </c>
      <c r="AV120" s="40">
        <f>+Calcs!AN602</f>
        <v>6</v>
      </c>
      <c r="AW120" s="33">
        <f>+Calcs!AO602</f>
        <v>18</v>
      </c>
      <c r="AX120" s="35" t="str">
        <f>+Calcs!AP602</f>
        <v/>
      </c>
      <c r="AY120">
        <f>+Calcs!AN831</f>
        <v>6</v>
      </c>
      <c r="AZ120">
        <f>+Calcs!AO831</f>
        <v>18</v>
      </c>
      <c r="BA120" t="str">
        <f>+Calcs!AP831</f>
        <v/>
      </c>
      <c r="BB120" s="40">
        <f>+Calcs!AN1060</f>
        <v>6</v>
      </c>
      <c r="BC120" s="33">
        <f>+Calcs!AO1060</f>
        <v>18</v>
      </c>
      <c r="BD120" s="35" t="str">
        <f>+Calcs!AP1060</f>
        <v/>
      </c>
      <c r="BE120">
        <f>+Calcs!AN1289</f>
        <v>6</v>
      </c>
      <c r="BF120">
        <f>+Calcs!AO1289</f>
        <v>18</v>
      </c>
      <c r="BG120" t="str">
        <f>+Calcs!AP1289</f>
        <v/>
      </c>
      <c r="BH120" s="40">
        <f>+Calcs!AN1518</f>
        <v>6</v>
      </c>
      <c r="BI120" s="33">
        <f>+Calcs!AO1518</f>
        <v>18</v>
      </c>
      <c r="BJ120" s="35" t="str">
        <f>+Calcs!AP1518</f>
        <v/>
      </c>
      <c r="BK120">
        <f>+Calcs!AN1747</f>
        <v>6</v>
      </c>
      <c r="BL120">
        <f>+Calcs!AO1747</f>
        <v>18</v>
      </c>
      <c r="BM120" t="str">
        <f>+Calcs!AP1747</f>
        <v/>
      </c>
    </row>
    <row r="121" spans="2:65" ht="35.25" customHeight="1" x14ac:dyDescent="0.25">
      <c r="B121" s="23" t="s">
        <v>3</v>
      </c>
      <c r="C121" s="23">
        <f t="shared" si="147"/>
        <v>0</v>
      </c>
      <c r="D121" s="10">
        <f t="shared" si="148"/>
        <v>0</v>
      </c>
      <c r="E121" s="27">
        <f t="shared" si="149"/>
        <v>0</v>
      </c>
      <c r="F121" s="11">
        <f t="shared" si="150"/>
        <v>0</v>
      </c>
      <c r="G121" s="4">
        <f t="shared" si="151"/>
        <v>0</v>
      </c>
      <c r="H121" s="2">
        <f t="shared" si="152"/>
        <v>0</v>
      </c>
      <c r="I121" s="2">
        <f t="shared" si="153"/>
        <v>0</v>
      </c>
      <c r="J121" s="6">
        <f t="shared" si="154"/>
        <v>0</v>
      </c>
      <c r="K121" s="6">
        <f t="shared" si="155"/>
        <v>0</v>
      </c>
      <c r="L121" s="16">
        <f t="shared" si="156"/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AA121" s="254">
        <f t="shared" si="167"/>
        <v>31</v>
      </c>
      <c r="AB121" s="169">
        <f t="shared" si="158"/>
        <v>32</v>
      </c>
      <c r="AC121" s="169">
        <f t="shared" si="159"/>
        <v>33</v>
      </c>
      <c r="AD121" s="169">
        <f t="shared" si="160"/>
        <v>34</v>
      </c>
      <c r="AE121" s="169">
        <f t="shared" si="161"/>
        <v>35</v>
      </c>
      <c r="AF121" s="169">
        <f t="shared" si="162"/>
        <v>36</v>
      </c>
      <c r="AG121" s="169">
        <f t="shared" si="163"/>
        <v>37</v>
      </c>
      <c r="AH121" s="169">
        <f t="shared" si="164"/>
        <v>38</v>
      </c>
      <c r="AI121" s="169">
        <f t="shared" si="165"/>
        <v>39</v>
      </c>
      <c r="AJ121" s="169">
        <f t="shared" si="166"/>
        <v>40</v>
      </c>
      <c r="AP121" s="40">
        <f>+Calcs!AN145</f>
        <v>6</v>
      </c>
      <c r="AQ121" s="33">
        <f>+Calcs!AO145</f>
        <v>19</v>
      </c>
      <c r="AR121" s="35" t="str">
        <f>+Calcs!AP145</f>
        <v/>
      </c>
      <c r="AS121">
        <f>+Calcs!AN374</f>
        <v>6</v>
      </c>
      <c r="AT121">
        <f>+Calcs!AO374</f>
        <v>19</v>
      </c>
      <c r="AU121" t="str">
        <f>+Calcs!AP374</f>
        <v/>
      </c>
      <c r="AV121" s="40">
        <f>+Calcs!AN603</f>
        <v>6</v>
      </c>
      <c r="AW121" s="33">
        <f>+Calcs!AO603</f>
        <v>19</v>
      </c>
      <c r="AX121" s="35" t="str">
        <f>+Calcs!AP603</f>
        <v/>
      </c>
      <c r="AY121">
        <f>+Calcs!AN832</f>
        <v>6</v>
      </c>
      <c r="AZ121">
        <f>+Calcs!AO832</f>
        <v>19</v>
      </c>
      <c r="BA121" t="str">
        <f>+Calcs!AP832</f>
        <v/>
      </c>
      <c r="BB121" s="40">
        <f>+Calcs!AN1061</f>
        <v>6</v>
      </c>
      <c r="BC121" s="33">
        <f>+Calcs!AO1061</f>
        <v>19</v>
      </c>
      <c r="BD121" s="35" t="str">
        <f>+Calcs!AP1061</f>
        <v/>
      </c>
      <c r="BE121">
        <f>+Calcs!AN1290</f>
        <v>6</v>
      </c>
      <c r="BF121">
        <f>+Calcs!AO1290</f>
        <v>19</v>
      </c>
      <c r="BG121" t="str">
        <f>+Calcs!AP1290</f>
        <v/>
      </c>
      <c r="BH121" s="40">
        <f>+Calcs!AN1519</f>
        <v>6</v>
      </c>
      <c r="BI121" s="33">
        <f>+Calcs!AO1519</f>
        <v>19</v>
      </c>
      <c r="BJ121" s="35" t="str">
        <f>+Calcs!AP1519</f>
        <v/>
      </c>
      <c r="BK121">
        <f>+Calcs!AN1748</f>
        <v>6</v>
      </c>
      <c r="BL121">
        <f>+Calcs!AO1748</f>
        <v>19</v>
      </c>
      <c r="BM121" t="str">
        <f>+Calcs!AP1748</f>
        <v/>
      </c>
    </row>
    <row r="122" spans="2:65" ht="35.25" customHeight="1" thickBot="1" x14ac:dyDescent="0.3">
      <c r="B122" s="23" t="s">
        <v>4</v>
      </c>
      <c r="C122" s="23">
        <f t="shared" si="147"/>
        <v>0</v>
      </c>
      <c r="D122" s="12">
        <f t="shared" si="148"/>
        <v>0</v>
      </c>
      <c r="E122" s="13">
        <f t="shared" si="149"/>
        <v>0</v>
      </c>
      <c r="F122" s="14">
        <f t="shared" si="150"/>
        <v>0</v>
      </c>
      <c r="G122" s="4">
        <f t="shared" si="151"/>
        <v>0</v>
      </c>
      <c r="H122" s="2">
        <f t="shared" si="152"/>
        <v>0</v>
      </c>
      <c r="I122" s="2">
        <f t="shared" si="153"/>
        <v>0</v>
      </c>
      <c r="J122" s="2">
        <f t="shared" si="154"/>
        <v>0</v>
      </c>
      <c r="K122" s="2">
        <f t="shared" si="155"/>
        <v>0</v>
      </c>
      <c r="L122" s="11">
        <f t="shared" si="156"/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AA122" s="254">
        <f t="shared" si="167"/>
        <v>41</v>
      </c>
      <c r="AB122" s="169">
        <f t="shared" si="158"/>
        <v>42</v>
      </c>
      <c r="AC122" s="169">
        <f t="shared" si="159"/>
        <v>43</v>
      </c>
      <c r="AD122" s="169">
        <f t="shared" si="160"/>
        <v>44</v>
      </c>
      <c r="AE122" s="169">
        <f t="shared" si="161"/>
        <v>45</v>
      </c>
      <c r="AF122" s="169">
        <f t="shared" si="162"/>
        <v>46</v>
      </c>
      <c r="AG122" s="169">
        <f t="shared" si="163"/>
        <v>47</v>
      </c>
      <c r="AH122" s="169">
        <f t="shared" si="164"/>
        <v>48</v>
      </c>
      <c r="AI122" s="169">
        <f t="shared" si="165"/>
        <v>49</v>
      </c>
      <c r="AJ122" s="169">
        <f t="shared" si="166"/>
        <v>50</v>
      </c>
      <c r="AP122" s="40">
        <f>+Calcs!AN146</f>
        <v>6</v>
      </c>
      <c r="AQ122" s="33">
        <f>+Calcs!AO146</f>
        <v>20</v>
      </c>
      <c r="AR122" s="35" t="str">
        <f>+Calcs!AP146</f>
        <v/>
      </c>
      <c r="AS122">
        <f>+Calcs!AN375</f>
        <v>6</v>
      </c>
      <c r="AT122">
        <f>+Calcs!AO375</f>
        <v>20</v>
      </c>
      <c r="AU122" t="str">
        <f>+Calcs!AP375</f>
        <v/>
      </c>
      <c r="AV122" s="40">
        <f>+Calcs!AN604</f>
        <v>6</v>
      </c>
      <c r="AW122" s="33">
        <f>+Calcs!AO604</f>
        <v>20</v>
      </c>
      <c r="AX122" s="35" t="str">
        <f>+Calcs!AP604</f>
        <v/>
      </c>
      <c r="AY122">
        <f>+Calcs!AN833</f>
        <v>6</v>
      </c>
      <c r="AZ122">
        <f>+Calcs!AO833</f>
        <v>20</v>
      </c>
      <c r="BA122" t="str">
        <f>+Calcs!AP833</f>
        <v/>
      </c>
      <c r="BB122" s="40">
        <f>+Calcs!AN1062</f>
        <v>6</v>
      </c>
      <c r="BC122" s="33">
        <f>+Calcs!AO1062</f>
        <v>20</v>
      </c>
      <c r="BD122" s="35" t="str">
        <f>+Calcs!AP1062</f>
        <v/>
      </c>
      <c r="BE122">
        <f>+Calcs!AN1291</f>
        <v>6</v>
      </c>
      <c r="BF122">
        <f>+Calcs!AO1291</f>
        <v>20</v>
      </c>
      <c r="BG122" t="str">
        <f>+Calcs!AP1291</f>
        <v/>
      </c>
      <c r="BH122" s="40">
        <f>+Calcs!AN1520</f>
        <v>6</v>
      </c>
      <c r="BI122" s="33">
        <f>+Calcs!AO1520</f>
        <v>20</v>
      </c>
      <c r="BJ122" s="35" t="str">
        <f>+Calcs!AP1520</f>
        <v/>
      </c>
      <c r="BK122">
        <f>+Calcs!AN1749</f>
        <v>6</v>
      </c>
      <c r="BL122">
        <f>+Calcs!AO1749</f>
        <v>20</v>
      </c>
      <c r="BM122" t="str">
        <f>+Calcs!AP1749</f>
        <v/>
      </c>
    </row>
    <row r="123" spans="2:65" ht="35.25" customHeight="1" thickBot="1" x14ac:dyDescent="0.3">
      <c r="B123" s="23" t="s">
        <v>5</v>
      </c>
      <c r="C123" s="10">
        <f t="shared" si="147"/>
        <v>0</v>
      </c>
      <c r="D123" s="154">
        <f t="shared" si="148"/>
        <v>0</v>
      </c>
      <c r="E123" s="154">
        <f t="shared" si="149"/>
        <v>0</v>
      </c>
      <c r="F123" s="154">
        <f t="shared" si="150"/>
        <v>0</v>
      </c>
      <c r="G123" s="145">
        <f t="shared" si="151"/>
        <v>0</v>
      </c>
      <c r="H123" s="2">
        <f t="shared" si="152"/>
        <v>0</v>
      </c>
      <c r="I123" s="2">
        <f t="shared" si="153"/>
        <v>0</v>
      </c>
      <c r="J123" s="2">
        <f t="shared" si="154"/>
        <v>0</v>
      </c>
      <c r="K123" s="2">
        <f t="shared" si="155"/>
        <v>0</v>
      </c>
      <c r="L123" s="11">
        <f t="shared" si="156"/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AA123" s="254">
        <f t="shared" si="167"/>
        <v>51</v>
      </c>
      <c r="AB123" s="169">
        <f t="shared" si="158"/>
        <v>52</v>
      </c>
      <c r="AC123" s="169">
        <f t="shared" si="159"/>
        <v>53</v>
      </c>
      <c r="AD123" s="169">
        <f t="shared" si="160"/>
        <v>54</v>
      </c>
      <c r="AE123" s="169">
        <f t="shared" si="161"/>
        <v>55</v>
      </c>
      <c r="AF123" s="169">
        <f t="shared" si="162"/>
        <v>56</v>
      </c>
      <c r="AG123" s="169">
        <f t="shared" si="163"/>
        <v>57</v>
      </c>
      <c r="AH123" s="169">
        <f t="shared" si="164"/>
        <v>58</v>
      </c>
      <c r="AI123" s="169">
        <f t="shared" si="165"/>
        <v>59</v>
      </c>
      <c r="AJ123" s="169">
        <f t="shared" si="166"/>
        <v>60</v>
      </c>
      <c r="AP123" s="40">
        <f>+Calcs!AN147</f>
        <v>7</v>
      </c>
      <c r="AQ123" s="33">
        <f>+Calcs!AO147</f>
        <v>1</v>
      </c>
      <c r="AR123" s="35" t="str">
        <f>+Calcs!AP147</f>
        <v/>
      </c>
      <c r="AS123">
        <f>+Calcs!AN376</f>
        <v>7</v>
      </c>
      <c r="AT123">
        <f>+Calcs!AO376</f>
        <v>1</v>
      </c>
      <c r="AU123" t="str">
        <f>+Calcs!AP376</f>
        <v/>
      </c>
      <c r="AV123" s="40">
        <f>+Calcs!AN605</f>
        <v>7</v>
      </c>
      <c r="AW123" s="33">
        <f>+Calcs!AO605</f>
        <v>1</v>
      </c>
      <c r="AX123" s="35" t="str">
        <f>+Calcs!AP605</f>
        <v/>
      </c>
      <c r="AY123">
        <f>+Calcs!AN834</f>
        <v>7</v>
      </c>
      <c r="AZ123">
        <f>+Calcs!AO834</f>
        <v>1</v>
      </c>
      <c r="BA123" t="str">
        <f>+Calcs!AP834</f>
        <v/>
      </c>
      <c r="BB123" s="40">
        <f>+Calcs!AN1063</f>
        <v>7</v>
      </c>
      <c r="BC123" s="33">
        <f>+Calcs!AO1063</f>
        <v>1</v>
      </c>
      <c r="BD123" s="35" t="str">
        <f>+Calcs!AP1063</f>
        <v/>
      </c>
      <c r="BE123">
        <f>+Calcs!AN1292</f>
        <v>7</v>
      </c>
      <c r="BF123">
        <f>+Calcs!AO1292</f>
        <v>1</v>
      </c>
      <c r="BG123" t="str">
        <f>+Calcs!AP1292</f>
        <v/>
      </c>
      <c r="BH123" s="40">
        <f>+Calcs!AN1521</f>
        <v>7</v>
      </c>
      <c r="BI123" s="33">
        <f>+Calcs!AO1521</f>
        <v>1</v>
      </c>
      <c r="BJ123" s="35" t="str">
        <f>+Calcs!AP1521</f>
        <v/>
      </c>
      <c r="BK123">
        <f>+Calcs!AN1750</f>
        <v>7</v>
      </c>
      <c r="BL123">
        <f>+Calcs!AO1750</f>
        <v>1</v>
      </c>
      <c r="BM123" t="str">
        <f>+Calcs!AP1750</f>
        <v/>
      </c>
    </row>
    <row r="124" spans="2:65" ht="35.25" customHeight="1" thickBot="1" x14ac:dyDescent="0.3">
      <c r="B124" s="23" t="s">
        <v>6</v>
      </c>
      <c r="C124" s="23">
        <f t="shared" si="147"/>
        <v>0</v>
      </c>
      <c r="D124" s="7">
        <f t="shared" si="148"/>
        <v>0</v>
      </c>
      <c r="E124" s="8">
        <f t="shared" si="149"/>
        <v>0</v>
      </c>
      <c r="F124" s="9">
        <f t="shared" si="150"/>
        <v>0</v>
      </c>
      <c r="G124" s="4">
        <f t="shared" si="151"/>
        <v>0</v>
      </c>
      <c r="H124" s="2">
        <f t="shared" si="152"/>
        <v>0</v>
      </c>
      <c r="I124" s="5">
        <f t="shared" si="153"/>
        <v>0</v>
      </c>
      <c r="J124" s="5">
        <f t="shared" si="154"/>
        <v>0</v>
      </c>
      <c r="K124" s="5">
        <f t="shared" si="155"/>
        <v>0</v>
      </c>
      <c r="L124" s="11">
        <f t="shared" si="156"/>
        <v>0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AA124" s="254">
        <f t="shared" si="167"/>
        <v>61</v>
      </c>
      <c r="AB124" s="169">
        <f t="shared" si="158"/>
        <v>62</v>
      </c>
      <c r="AC124" s="169">
        <f t="shared" si="159"/>
        <v>63</v>
      </c>
      <c r="AD124" s="169">
        <f t="shared" si="160"/>
        <v>64</v>
      </c>
      <c r="AE124" s="169">
        <f t="shared" si="161"/>
        <v>65</v>
      </c>
      <c r="AF124" s="169">
        <f t="shared" si="162"/>
        <v>66</v>
      </c>
      <c r="AG124" s="169">
        <f t="shared" si="163"/>
        <v>67</v>
      </c>
      <c r="AH124" s="169">
        <f t="shared" si="164"/>
        <v>68</v>
      </c>
      <c r="AI124" s="169">
        <f t="shared" si="165"/>
        <v>69</v>
      </c>
      <c r="AJ124" s="169">
        <f t="shared" si="166"/>
        <v>70</v>
      </c>
      <c r="AP124" s="40">
        <f>+Calcs!AN148</f>
        <v>7</v>
      </c>
      <c r="AQ124" s="33">
        <f>+Calcs!AO148</f>
        <v>2</v>
      </c>
      <c r="AR124" s="35" t="str">
        <f>+Calcs!AP148</f>
        <v/>
      </c>
      <c r="AS124">
        <f>+Calcs!AN377</f>
        <v>7</v>
      </c>
      <c r="AT124">
        <f>+Calcs!AO377</f>
        <v>2</v>
      </c>
      <c r="AU124" t="str">
        <f>+Calcs!AP377</f>
        <v/>
      </c>
      <c r="AV124" s="40">
        <f>+Calcs!AN606</f>
        <v>7</v>
      </c>
      <c r="AW124" s="33">
        <f>+Calcs!AO606</f>
        <v>2</v>
      </c>
      <c r="AX124" s="35" t="str">
        <f>+Calcs!AP606</f>
        <v/>
      </c>
      <c r="AY124">
        <f>+Calcs!AN835</f>
        <v>7</v>
      </c>
      <c r="AZ124">
        <f>+Calcs!AO835</f>
        <v>2</v>
      </c>
      <c r="BA124" t="str">
        <f>+Calcs!AP835</f>
        <v/>
      </c>
      <c r="BB124" s="40">
        <f>+Calcs!AN1064</f>
        <v>7</v>
      </c>
      <c r="BC124" s="33">
        <f>+Calcs!AO1064</f>
        <v>2</v>
      </c>
      <c r="BD124" s="35" t="str">
        <f>+Calcs!AP1064</f>
        <v/>
      </c>
      <c r="BE124">
        <f>+Calcs!AN1293</f>
        <v>7</v>
      </c>
      <c r="BF124">
        <f>+Calcs!AO1293</f>
        <v>2</v>
      </c>
      <c r="BG124" t="str">
        <f>+Calcs!AP1293</f>
        <v/>
      </c>
      <c r="BH124" s="40">
        <f>+Calcs!AN1522</f>
        <v>7</v>
      </c>
      <c r="BI124" s="33">
        <f>+Calcs!AO1522</f>
        <v>2</v>
      </c>
      <c r="BJ124" s="35" t="str">
        <f>+Calcs!AP1522</f>
        <v/>
      </c>
      <c r="BK124">
        <f>+Calcs!AN1751</f>
        <v>7</v>
      </c>
      <c r="BL124">
        <f>+Calcs!AO1751</f>
        <v>2</v>
      </c>
      <c r="BM124" t="str">
        <f>+Calcs!AP1751</f>
        <v/>
      </c>
    </row>
    <row r="125" spans="2:65" ht="35.25" customHeight="1" x14ac:dyDescent="0.25">
      <c r="B125" s="23" t="s">
        <v>7</v>
      </c>
      <c r="C125" s="23">
        <f t="shared" si="147"/>
        <v>0</v>
      </c>
      <c r="D125" s="10">
        <f t="shared" si="148"/>
        <v>0</v>
      </c>
      <c r="E125" s="144">
        <f t="shared" si="149"/>
        <v>0</v>
      </c>
      <c r="F125" s="11">
        <f t="shared" si="150"/>
        <v>0</v>
      </c>
      <c r="G125" s="4">
        <f t="shared" si="151"/>
        <v>0</v>
      </c>
      <c r="H125" s="3">
        <f t="shared" si="152"/>
        <v>0</v>
      </c>
      <c r="I125" s="7">
        <f t="shared" si="153"/>
        <v>0</v>
      </c>
      <c r="J125" s="8">
        <f t="shared" si="154"/>
        <v>0</v>
      </c>
      <c r="K125" s="9">
        <f t="shared" si="155"/>
        <v>0</v>
      </c>
      <c r="L125" s="17">
        <f t="shared" si="156"/>
        <v>0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AA125" s="254">
        <f t="shared" si="167"/>
        <v>71</v>
      </c>
      <c r="AB125" s="169">
        <f t="shared" si="158"/>
        <v>72</v>
      </c>
      <c r="AC125" s="169">
        <f t="shared" si="159"/>
        <v>73</v>
      </c>
      <c r="AD125" s="169">
        <f t="shared" si="160"/>
        <v>74</v>
      </c>
      <c r="AE125" s="169">
        <f t="shared" si="161"/>
        <v>75</v>
      </c>
      <c r="AF125" s="169">
        <f t="shared" si="162"/>
        <v>76</v>
      </c>
      <c r="AG125" s="169">
        <f t="shared" si="163"/>
        <v>77</v>
      </c>
      <c r="AH125" s="169">
        <f t="shared" si="164"/>
        <v>78</v>
      </c>
      <c r="AI125" s="169">
        <f t="shared" si="165"/>
        <v>79</v>
      </c>
      <c r="AJ125" s="169">
        <f t="shared" si="166"/>
        <v>80</v>
      </c>
      <c r="AP125" s="40">
        <f>+Calcs!AN149</f>
        <v>7</v>
      </c>
      <c r="AQ125" s="33">
        <f>+Calcs!AO149</f>
        <v>3</v>
      </c>
      <c r="AR125" s="35" t="str">
        <f>+Calcs!AP149</f>
        <v/>
      </c>
      <c r="AS125">
        <f>+Calcs!AN378</f>
        <v>7</v>
      </c>
      <c r="AT125">
        <f>+Calcs!AO378</f>
        <v>3</v>
      </c>
      <c r="AU125" t="str">
        <f>+Calcs!AP378</f>
        <v/>
      </c>
      <c r="AV125" s="40">
        <f>+Calcs!AN607</f>
        <v>7</v>
      </c>
      <c r="AW125" s="33">
        <f>+Calcs!AO607</f>
        <v>3</v>
      </c>
      <c r="AX125" s="35" t="str">
        <f>+Calcs!AP607</f>
        <v/>
      </c>
      <c r="AY125">
        <f>+Calcs!AN836</f>
        <v>7</v>
      </c>
      <c r="AZ125">
        <f>+Calcs!AO836</f>
        <v>3</v>
      </c>
      <c r="BA125" t="str">
        <f>+Calcs!AP836</f>
        <v/>
      </c>
      <c r="BB125" s="40">
        <f>+Calcs!AN1065</f>
        <v>7</v>
      </c>
      <c r="BC125" s="33">
        <f>+Calcs!AO1065</f>
        <v>3</v>
      </c>
      <c r="BD125" s="35" t="str">
        <f>+Calcs!AP1065</f>
        <v/>
      </c>
      <c r="BE125">
        <f>+Calcs!AN1294</f>
        <v>7</v>
      </c>
      <c r="BF125">
        <f>+Calcs!AO1294</f>
        <v>3</v>
      </c>
      <c r="BG125" t="str">
        <f>+Calcs!AP1294</f>
        <v/>
      </c>
      <c r="BH125" s="40">
        <f>+Calcs!AN1523</f>
        <v>7</v>
      </c>
      <c r="BI125" s="33">
        <f>+Calcs!AO1523</f>
        <v>3</v>
      </c>
      <c r="BJ125" s="35" t="str">
        <f>+Calcs!AP1523</f>
        <v/>
      </c>
      <c r="BK125">
        <f>+Calcs!AN1752</f>
        <v>7</v>
      </c>
      <c r="BL125">
        <f>+Calcs!AO1752</f>
        <v>3</v>
      </c>
      <c r="BM125" t="str">
        <f>+Calcs!AP1752</f>
        <v/>
      </c>
    </row>
    <row r="126" spans="2:65" ht="35.25" customHeight="1" thickBot="1" x14ac:dyDescent="0.3">
      <c r="B126" s="23" t="s">
        <v>8</v>
      </c>
      <c r="C126" s="157">
        <f t="shared" si="147"/>
        <v>0</v>
      </c>
      <c r="D126" s="12">
        <f t="shared" si="148"/>
        <v>0</v>
      </c>
      <c r="E126" s="13">
        <f t="shared" si="149"/>
        <v>0</v>
      </c>
      <c r="F126" s="14">
        <f t="shared" si="150"/>
        <v>0</v>
      </c>
      <c r="G126" s="4">
        <f t="shared" si="151"/>
        <v>0</v>
      </c>
      <c r="H126" s="3">
        <f t="shared" si="152"/>
        <v>0</v>
      </c>
      <c r="I126" s="10">
        <f t="shared" si="153"/>
        <v>0</v>
      </c>
      <c r="J126" s="27">
        <f t="shared" si="154"/>
        <v>0</v>
      </c>
      <c r="K126" s="11">
        <f t="shared" si="155"/>
        <v>0</v>
      </c>
      <c r="L126" s="17">
        <f t="shared" si="156"/>
        <v>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AA126" s="254">
        <f t="shared" si="167"/>
        <v>81</v>
      </c>
      <c r="AB126" s="169">
        <f t="shared" si="158"/>
        <v>82</v>
      </c>
      <c r="AC126" s="169">
        <f t="shared" si="159"/>
        <v>83</v>
      </c>
      <c r="AD126" s="169">
        <f t="shared" si="160"/>
        <v>84</v>
      </c>
      <c r="AE126" s="169">
        <f t="shared" si="161"/>
        <v>85</v>
      </c>
      <c r="AF126" s="169">
        <f t="shared" si="162"/>
        <v>86</v>
      </c>
      <c r="AG126" s="169">
        <f t="shared" si="163"/>
        <v>87</v>
      </c>
      <c r="AH126" s="169">
        <f t="shared" si="164"/>
        <v>88</v>
      </c>
      <c r="AI126" s="169">
        <f t="shared" si="165"/>
        <v>89</v>
      </c>
      <c r="AJ126" s="169">
        <f t="shared" si="166"/>
        <v>90</v>
      </c>
      <c r="AP126" s="40">
        <f>+Calcs!AN150</f>
        <v>7</v>
      </c>
      <c r="AQ126" s="33">
        <f>+Calcs!AO150</f>
        <v>4</v>
      </c>
      <c r="AR126" s="35" t="str">
        <f>+Calcs!AP150</f>
        <v/>
      </c>
      <c r="AS126">
        <f>+Calcs!AN379</f>
        <v>7</v>
      </c>
      <c r="AT126">
        <f>+Calcs!AO379</f>
        <v>4</v>
      </c>
      <c r="AU126" t="str">
        <f>+Calcs!AP379</f>
        <v/>
      </c>
      <c r="AV126" s="40">
        <f>+Calcs!AN608</f>
        <v>7</v>
      </c>
      <c r="AW126" s="33">
        <f>+Calcs!AO608</f>
        <v>4</v>
      </c>
      <c r="AX126" s="35" t="str">
        <f>+Calcs!AP608</f>
        <v/>
      </c>
      <c r="AY126">
        <f>+Calcs!AN837</f>
        <v>7</v>
      </c>
      <c r="AZ126">
        <f>+Calcs!AO837</f>
        <v>4</v>
      </c>
      <c r="BA126" t="str">
        <f>+Calcs!AP837</f>
        <v/>
      </c>
      <c r="BB126" s="40">
        <f>+Calcs!AN1066</f>
        <v>7</v>
      </c>
      <c r="BC126" s="33">
        <f>+Calcs!AO1066</f>
        <v>4</v>
      </c>
      <c r="BD126" s="35" t="str">
        <f>+Calcs!AP1066</f>
        <v/>
      </c>
      <c r="BE126">
        <f>+Calcs!AN1295</f>
        <v>7</v>
      </c>
      <c r="BF126">
        <f>+Calcs!AO1295</f>
        <v>4</v>
      </c>
      <c r="BG126" t="str">
        <f>+Calcs!AP1295</f>
        <v/>
      </c>
      <c r="BH126" s="40">
        <f>+Calcs!AN1524</f>
        <v>7</v>
      </c>
      <c r="BI126" s="33">
        <f>+Calcs!AO1524</f>
        <v>4</v>
      </c>
      <c r="BJ126" s="35" t="str">
        <f>+Calcs!AP1524</f>
        <v/>
      </c>
      <c r="BK126">
        <f>+Calcs!AN1753</f>
        <v>7</v>
      </c>
      <c r="BL126">
        <f>+Calcs!AO1753</f>
        <v>4</v>
      </c>
      <c r="BM126" t="str">
        <f>+Calcs!AP1753</f>
        <v/>
      </c>
    </row>
    <row r="127" spans="2:65" ht="35.25" customHeight="1" thickBot="1" x14ac:dyDescent="0.3">
      <c r="B127" s="26" t="s">
        <v>9</v>
      </c>
      <c r="C127" s="158" t="s">
        <v>10</v>
      </c>
      <c r="D127" s="156">
        <f t="shared" ref="D127:L127" si="168">LOOKUP(AB127,round8)</f>
        <v>0</v>
      </c>
      <c r="E127" s="155">
        <f t="shared" si="168"/>
        <v>0</v>
      </c>
      <c r="F127" s="155">
        <f t="shared" si="168"/>
        <v>0</v>
      </c>
      <c r="G127" s="13">
        <f t="shared" si="168"/>
        <v>0</v>
      </c>
      <c r="H127" s="19">
        <f t="shared" si="168"/>
        <v>0</v>
      </c>
      <c r="I127" s="12">
        <f t="shared" si="168"/>
        <v>0</v>
      </c>
      <c r="J127" s="13">
        <f t="shared" si="168"/>
        <v>0</v>
      </c>
      <c r="K127" s="14">
        <f t="shared" si="168"/>
        <v>0</v>
      </c>
      <c r="L127" s="20">
        <f t="shared" si="168"/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AA127" s="254">
        <f t="shared" si="167"/>
        <v>91</v>
      </c>
      <c r="AB127" s="169">
        <f t="shared" si="158"/>
        <v>92</v>
      </c>
      <c r="AC127" s="169">
        <f t="shared" si="159"/>
        <v>93</v>
      </c>
      <c r="AD127" s="169">
        <f t="shared" si="160"/>
        <v>94</v>
      </c>
      <c r="AE127" s="169">
        <f t="shared" si="161"/>
        <v>95</v>
      </c>
      <c r="AF127" s="169">
        <f t="shared" si="162"/>
        <v>96</v>
      </c>
      <c r="AG127" s="169">
        <f t="shared" si="163"/>
        <v>97</v>
      </c>
      <c r="AH127" s="169">
        <f t="shared" si="164"/>
        <v>98</v>
      </c>
      <c r="AI127" s="169">
        <f t="shared" si="165"/>
        <v>99</v>
      </c>
      <c r="AJ127" s="169">
        <f t="shared" si="166"/>
        <v>100</v>
      </c>
      <c r="AP127" s="40">
        <f>+Calcs!AN151</f>
        <v>7</v>
      </c>
      <c r="AQ127" s="33">
        <f>+Calcs!AO151</f>
        <v>5</v>
      </c>
      <c r="AR127" s="35" t="str">
        <f>+Calcs!AP151</f>
        <v/>
      </c>
      <c r="AS127">
        <f>+Calcs!AN380</f>
        <v>7</v>
      </c>
      <c r="AT127">
        <f>+Calcs!AO380</f>
        <v>5</v>
      </c>
      <c r="AU127" t="str">
        <f>+Calcs!AP380</f>
        <v/>
      </c>
      <c r="AV127" s="40">
        <f>+Calcs!AN609</f>
        <v>7</v>
      </c>
      <c r="AW127" s="33">
        <f>+Calcs!AO609</f>
        <v>5</v>
      </c>
      <c r="AX127" s="35" t="str">
        <f>+Calcs!AP609</f>
        <v/>
      </c>
      <c r="AY127">
        <f>+Calcs!AN838</f>
        <v>7</v>
      </c>
      <c r="AZ127">
        <f>+Calcs!AO838</f>
        <v>5</v>
      </c>
      <c r="BA127" t="str">
        <f>+Calcs!AP838</f>
        <v/>
      </c>
      <c r="BB127" s="40">
        <f>+Calcs!AN1067</f>
        <v>7</v>
      </c>
      <c r="BC127" s="33">
        <f>+Calcs!AO1067</f>
        <v>5</v>
      </c>
      <c r="BD127" s="35" t="str">
        <f>+Calcs!AP1067</f>
        <v/>
      </c>
      <c r="BE127">
        <f>+Calcs!AN1296</f>
        <v>7</v>
      </c>
      <c r="BF127">
        <f>+Calcs!AO1296</f>
        <v>5</v>
      </c>
      <c r="BG127" t="str">
        <f>+Calcs!AP1296</f>
        <v/>
      </c>
      <c r="BH127" s="40">
        <f>+Calcs!AN1525</f>
        <v>7</v>
      </c>
      <c r="BI127" s="33">
        <f>+Calcs!AO1525</f>
        <v>5</v>
      </c>
      <c r="BJ127" s="35" t="str">
        <f>+Calcs!AP1525</f>
        <v/>
      </c>
      <c r="BK127">
        <f>+Calcs!AN1754</f>
        <v>7</v>
      </c>
      <c r="BL127">
        <f>+Calcs!AO1754</f>
        <v>5</v>
      </c>
      <c r="BM127" t="str">
        <f>+Calcs!AP1754</f>
        <v/>
      </c>
    </row>
    <row r="128" spans="2:65" x14ac:dyDescent="0.25">
      <c r="AP128" s="40">
        <f>+Calcs!AN152</f>
        <v>7</v>
      </c>
      <c r="AQ128" s="33">
        <f>+Calcs!AO152</f>
        <v>6</v>
      </c>
      <c r="AR128" s="35" t="str">
        <f>+Calcs!AP152</f>
        <v/>
      </c>
      <c r="AS128">
        <f>+Calcs!AN381</f>
        <v>7</v>
      </c>
      <c r="AT128">
        <f>+Calcs!AO381</f>
        <v>6</v>
      </c>
      <c r="AU128" t="str">
        <f>+Calcs!AP381</f>
        <v/>
      </c>
      <c r="AV128" s="40">
        <f>+Calcs!AN610</f>
        <v>7</v>
      </c>
      <c r="AW128" s="33">
        <f>+Calcs!AO610</f>
        <v>6</v>
      </c>
      <c r="AX128" s="35" t="str">
        <f>+Calcs!AP610</f>
        <v/>
      </c>
      <c r="AY128">
        <f>+Calcs!AN839</f>
        <v>7</v>
      </c>
      <c r="AZ128">
        <f>+Calcs!AO839</f>
        <v>6</v>
      </c>
      <c r="BA128" t="str">
        <f>+Calcs!AP839</f>
        <v/>
      </c>
      <c r="BB128" s="40">
        <f>+Calcs!AN1068</f>
        <v>7</v>
      </c>
      <c r="BC128" s="33">
        <f>+Calcs!AO1068</f>
        <v>6</v>
      </c>
      <c r="BD128" s="35" t="str">
        <f>+Calcs!AP1068</f>
        <v/>
      </c>
      <c r="BE128">
        <f>+Calcs!AN1297</f>
        <v>7</v>
      </c>
      <c r="BF128">
        <f>+Calcs!AO1297</f>
        <v>6</v>
      </c>
      <c r="BG128" t="str">
        <f>+Calcs!AP1297</f>
        <v/>
      </c>
      <c r="BH128" s="40">
        <f>+Calcs!AN1526</f>
        <v>7</v>
      </c>
      <c r="BI128" s="33">
        <f>+Calcs!AO1526</f>
        <v>6</v>
      </c>
      <c r="BJ128" s="35" t="str">
        <f>+Calcs!AP1526</f>
        <v/>
      </c>
      <c r="BK128">
        <f>+Calcs!AN1755</f>
        <v>7</v>
      </c>
      <c r="BL128">
        <f>+Calcs!AO1755</f>
        <v>6</v>
      </c>
      <c r="BM128" t="str">
        <f>+Calcs!AP1755</f>
        <v/>
      </c>
    </row>
    <row r="129" spans="27:65" x14ac:dyDescent="0.25">
      <c r="AP129" s="40">
        <f>+Calcs!AN153</f>
        <v>7</v>
      </c>
      <c r="AQ129" s="33">
        <f>+Calcs!AO153</f>
        <v>7</v>
      </c>
      <c r="AR129" s="35" t="str">
        <f>+Calcs!AP153</f>
        <v/>
      </c>
      <c r="AS129">
        <f>+Calcs!AN382</f>
        <v>7</v>
      </c>
      <c r="AT129">
        <f>+Calcs!AO382</f>
        <v>7</v>
      </c>
      <c r="AU129" t="str">
        <f>+Calcs!AP382</f>
        <v/>
      </c>
      <c r="AV129" s="40">
        <f>+Calcs!AN611</f>
        <v>7</v>
      </c>
      <c r="AW129" s="33">
        <f>+Calcs!AO611</f>
        <v>7</v>
      </c>
      <c r="AX129" s="35" t="str">
        <f>+Calcs!AP611</f>
        <v/>
      </c>
      <c r="AY129">
        <f>+Calcs!AN840</f>
        <v>7</v>
      </c>
      <c r="AZ129">
        <f>+Calcs!AO840</f>
        <v>7</v>
      </c>
      <c r="BA129" t="str">
        <f>+Calcs!AP840</f>
        <v/>
      </c>
      <c r="BB129" s="40">
        <f>+Calcs!AN1069</f>
        <v>7</v>
      </c>
      <c r="BC129" s="33">
        <f>+Calcs!AO1069</f>
        <v>7</v>
      </c>
      <c r="BD129" s="35" t="str">
        <f>+Calcs!AP1069</f>
        <v/>
      </c>
      <c r="BE129">
        <f>+Calcs!AN1298</f>
        <v>7</v>
      </c>
      <c r="BF129">
        <f>+Calcs!AO1298</f>
        <v>7</v>
      </c>
      <c r="BG129" t="str">
        <f>+Calcs!AP1298</f>
        <v/>
      </c>
      <c r="BH129" s="40">
        <f>+Calcs!AN1527</f>
        <v>7</v>
      </c>
      <c r="BI129" s="33">
        <f>+Calcs!AO1527</f>
        <v>7</v>
      </c>
      <c r="BJ129" s="35" t="str">
        <f>+Calcs!AP1527</f>
        <v/>
      </c>
      <c r="BK129">
        <f>+Calcs!AN1756</f>
        <v>7</v>
      </c>
      <c r="BL129">
        <f>+Calcs!AO1756</f>
        <v>7</v>
      </c>
      <c r="BM129" t="str">
        <f>+Calcs!AP1756</f>
        <v/>
      </c>
    </row>
    <row r="130" spans="27:65" s="140" customFormat="1" x14ac:dyDescent="0.25">
      <c r="AA130" s="253"/>
      <c r="AP130" s="260">
        <f>+Calcs!AN154</f>
        <v>7</v>
      </c>
      <c r="AQ130" s="141">
        <f>+Calcs!AO154</f>
        <v>8</v>
      </c>
      <c r="AR130" s="261" t="str">
        <f>+Calcs!AP154</f>
        <v/>
      </c>
      <c r="AS130" s="140">
        <f>+Calcs!AN383</f>
        <v>7</v>
      </c>
      <c r="AT130" s="140">
        <f>+Calcs!AO383</f>
        <v>8</v>
      </c>
      <c r="AU130" s="140" t="str">
        <f>+Calcs!AP383</f>
        <v/>
      </c>
      <c r="AV130" s="260">
        <f>+Calcs!AN612</f>
        <v>7</v>
      </c>
      <c r="AW130" s="141">
        <f>+Calcs!AO612</f>
        <v>8</v>
      </c>
      <c r="AX130" s="261" t="str">
        <f>+Calcs!AP612</f>
        <v/>
      </c>
      <c r="AY130" s="140">
        <f>+Calcs!AN841</f>
        <v>7</v>
      </c>
      <c r="AZ130" s="140">
        <f>+Calcs!AO841</f>
        <v>8</v>
      </c>
      <c r="BA130" s="140" t="str">
        <f>+Calcs!AP841</f>
        <v/>
      </c>
      <c r="BB130" s="260">
        <f>+Calcs!AN1070</f>
        <v>7</v>
      </c>
      <c r="BC130" s="141">
        <f>+Calcs!AO1070</f>
        <v>8</v>
      </c>
      <c r="BD130" s="261" t="str">
        <f>+Calcs!AP1070</f>
        <v/>
      </c>
      <c r="BE130" s="140">
        <f>+Calcs!AN1299</f>
        <v>7</v>
      </c>
      <c r="BF130" s="140">
        <f>+Calcs!AO1299</f>
        <v>8</v>
      </c>
      <c r="BG130" s="140" t="str">
        <f>+Calcs!AP1299</f>
        <v/>
      </c>
      <c r="BH130" s="260">
        <f>+Calcs!AN1528</f>
        <v>7</v>
      </c>
      <c r="BI130" s="141">
        <f>+Calcs!AO1528</f>
        <v>8</v>
      </c>
      <c r="BJ130" s="261" t="str">
        <f>+Calcs!AP1528</f>
        <v/>
      </c>
      <c r="BK130" s="140">
        <f>+Calcs!AN1757</f>
        <v>7</v>
      </c>
      <c r="BL130" s="140">
        <f>+Calcs!AO1757</f>
        <v>8</v>
      </c>
      <c r="BM130" s="140" t="str">
        <f>+Calcs!AP1757</f>
        <v/>
      </c>
    </row>
    <row r="131" spans="27:65" s="140" customFormat="1" x14ac:dyDescent="0.25">
      <c r="AA131" s="253"/>
      <c r="AP131" s="260">
        <f>+Calcs!AN155</f>
        <v>7</v>
      </c>
      <c r="AQ131" s="141">
        <f>+Calcs!AO155</f>
        <v>9</v>
      </c>
      <c r="AR131" s="261" t="str">
        <f>+Calcs!AP155</f>
        <v/>
      </c>
      <c r="AS131" s="140">
        <f>+Calcs!AN384</f>
        <v>7</v>
      </c>
      <c r="AT131" s="140">
        <f>+Calcs!AO384</f>
        <v>9</v>
      </c>
      <c r="AU131" s="140" t="str">
        <f>+Calcs!AP384</f>
        <v/>
      </c>
      <c r="AV131" s="260">
        <f>+Calcs!AN613</f>
        <v>7</v>
      </c>
      <c r="AW131" s="141">
        <f>+Calcs!AO613</f>
        <v>9</v>
      </c>
      <c r="AX131" s="261" t="str">
        <f>+Calcs!AP613</f>
        <v/>
      </c>
      <c r="AY131" s="140">
        <f>+Calcs!AN842</f>
        <v>7</v>
      </c>
      <c r="AZ131" s="140">
        <f>+Calcs!AO842</f>
        <v>9</v>
      </c>
      <c r="BA131" s="140" t="str">
        <f>+Calcs!AP842</f>
        <v/>
      </c>
      <c r="BB131" s="260">
        <f>+Calcs!AN1071</f>
        <v>7</v>
      </c>
      <c r="BC131" s="141">
        <f>+Calcs!AO1071</f>
        <v>9</v>
      </c>
      <c r="BD131" s="261" t="str">
        <f>+Calcs!AP1071</f>
        <v/>
      </c>
      <c r="BE131" s="140">
        <f>+Calcs!AN1300</f>
        <v>7</v>
      </c>
      <c r="BF131" s="140">
        <f>+Calcs!AO1300</f>
        <v>9</v>
      </c>
      <c r="BG131" s="140" t="str">
        <f>+Calcs!AP1300</f>
        <v/>
      </c>
      <c r="BH131" s="260">
        <f>+Calcs!AN1529</f>
        <v>7</v>
      </c>
      <c r="BI131" s="141">
        <f>+Calcs!AO1529</f>
        <v>9</v>
      </c>
      <c r="BJ131" s="261" t="str">
        <f>+Calcs!AP1529</f>
        <v/>
      </c>
      <c r="BK131" s="140">
        <f>+Calcs!AN1758</f>
        <v>7</v>
      </c>
      <c r="BL131" s="140">
        <f>+Calcs!AO1758</f>
        <v>9</v>
      </c>
      <c r="BM131" s="140" t="str">
        <f>+Calcs!AP1758</f>
        <v/>
      </c>
    </row>
    <row r="132" spans="27:65" s="140" customFormat="1" x14ac:dyDescent="0.25">
      <c r="AA132" s="253"/>
      <c r="AP132" s="260">
        <f>+Calcs!AN156</f>
        <v>7</v>
      </c>
      <c r="AQ132" s="141">
        <f>+Calcs!AO156</f>
        <v>10</v>
      </c>
      <c r="AR132" s="261" t="str">
        <f>+Calcs!AP156</f>
        <v/>
      </c>
      <c r="AS132" s="140">
        <f>+Calcs!AN385</f>
        <v>7</v>
      </c>
      <c r="AT132" s="140">
        <f>+Calcs!AO385</f>
        <v>10</v>
      </c>
      <c r="AU132" s="140" t="str">
        <f>+Calcs!AP385</f>
        <v/>
      </c>
      <c r="AV132" s="260">
        <f>+Calcs!AN614</f>
        <v>7</v>
      </c>
      <c r="AW132" s="141">
        <f>+Calcs!AO614</f>
        <v>10</v>
      </c>
      <c r="AX132" s="261" t="str">
        <f>+Calcs!AP614</f>
        <v/>
      </c>
      <c r="AY132" s="140">
        <f>+Calcs!AN843</f>
        <v>7</v>
      </c>
      <c r="AZ132" s="140">
        <f>+Calcs!AO843</f>
        <v>10</v>
      </c>
      <c r="BA132" s="140" t="str">
        <f>+Calcs!AP843</f>
        <v/>
      </c>
      <c r="BB132" s="260">
        <f>+Calcs!AN1072</f>
        <v>7</v>
      </c>
      <c r="BC132" s="141">
        <f>+Calcs!AO1072</f>
        <v>10</v>
      </c>
      <c r="BD132" s="261" t="str">
        <f>+Calcs!AP1072</f>
        <v/>
      </c>
      <c r="BE132" s="140">
        <f>+Calcs!AN1301</f>
        <v>7</v>
      </c>
      <c r="BF132" s="140">
        <f>+Calcs!AO1301</f>
        <v>10</v>
      </c>
      <c r="BG132" s="140" t="str">
        <f>+Calcs!AP1301</f>
        <v/>
      </c>
      <c r="BH132" s="260">
        <f>+Calcs!AN1530</f>
        <v>7</v>
      </c>
      <c r="BI132" s="141">
        <f>+Calcs!AO1530</f>
        <v>10</v>
      </c>
      <c r="BJ132" s="261" t="str">
        <f>+Calcs!AP1530</f>
        <v/>
      </c>
      <c r="BK132" s="140">
        <f>+Calcs!AN1759</f>
        <v>7</v>
      </c>
      <c r="BL132" s="140">
        <f>+Calcs!AO1759</f>
        <v>10</v>
      </c>
      <c r="BM132" s="140" t="str">
        <f>+Calcs!AP1759</f>
        <v/>
      </c>
    </row>
    <row r="133" spans="27:65" x14ac:dyDescent="0.25">
      <c r="AP133" s="40">
        <f>+Calcs!AN157</f>
        <v>7</v>
      </c>
      <c r="AQ133" s="33">
        <f>+Calcs!AO157</f>
        <v>11</v>
      </c>
      <c r="AR133" s="35" t="str">
        <f>+Calcs!AP157</f>
        <v/>
      </c>
      <c r="AS133">
        <f>+Calcs!AN386</f>
        <v>7</v>
      </c>
      <c r="AT133">
        <f>+Calcs!AO386</f>
        <v>11</v>
      </c>
      <c r="AU133" t="str">
        <f>+Calcs!AP386</f>
        <v/>
      </c>
      <c r="AV133" s="40">
        <f>+Calcs!AN615</f>
        <v>7</v>
      </c>
      <c r="AW133" s="33">
        <f>+Calcs!AO615</f>
        <v>11</v>
      </c>
      <c r="AX133" s="35" t="str">
        <f>+Calcs!AP615</f>
        <v/>
      </c>
      <c r="AY133">
        <f>+Calcs!AN844</f>
        <v>7</v>
      </c>
      <c r="AZ133">
        <f>+Calcs!AO844</f>
        <v>11</v>
      </c>
      <c r="BA133" t="str">
        <f>+Calcs!AP844</f>
        <v/>
      </c>
      <c r="BB133" s="40">
        <f>+Calcs!AN1073</f>
        <v>7</v>
      </c>
      <c r="BC133" s="33">
        <f>+Calcs!AO1073</f>
        <v>11</v>
      </c>
      <c r="BD133" s="35" t="str">
        <f>+Calcs!AP1073</f>
        <v/>
      </c>
      <c r="BE133">
        <f>+Calcs!AN1302</f>
        <v>7</v>
      </c>
      <c r="BF133">
        <f>+Calcs!AO1302</f>
        <v>11</v>
      </c>
      <c r="BG133" t="str">
        <f>+Calcs!AP1302</f>
        <v/>
      </c>
      <c r="BH133" s="40">
        <f>+Calcs!AN1531</f>
        <v>7</v>
      </c>
      <c r="BI133" s="33">
        <f>+Calcs!AO1531</f>
        <v>11</v>
      </c>
      <c r="BJ133" s="35" t="str">
        <f>+Calcs!AP1531</f>
        <v/>
      </c>
      <c r="BK133">
        <f>+Calcs!AN1760</f>
        <v>7</v>
      </c>
      <c r="BL133">
        <f>+Calcs!AO1760</f>
        <v>11</v>
      </c>
      <c r="BM133" t="str">
        <f>+Calcs!AP1760</f>
        <v/>
      </c>
    </row>
    <row r="134" spans="27:65" x14ac:dyDescent="0.25">
      <c r="AP134" s="40">
        <f>+Calcs!AN158</f>
        <v>7</v>
      </c>
      <c r="AQ134" s="33">
        <f>+Calcs!AO158</f>
        <v>12</v>
      </c>
      <c r="AR134" s="35" t="str">
        <f>+Calcs!AP158</f>
        <v/>
      </c>
      <c r="AS134">
        <f>+Calcs!AN387</f>
        <v>7</v>
      </c>
      <c r="AT134">
        <f>+Calcs!AO387</f>
        <v>12</v>
      </c>
      <c r="AU134" t="str">
        <f>+Calcs!AP387</f>
        <v/>
      </c>
      <c r="AV134" s="40">
        <f>+Calcs!AN616</f>
        <v>7</v>
      </c>
      <c r="AW134" s="33">
        <f>+Calcs!AO616</f>
        <v>12</v>
      </c>
      <c r="AX134" s="35" t="str">
        <f>+Calcs!AP616</f>
        <v/>
      </c>
      <c r="AY134">
        <f>+Calcs!AN845</f>
        <v>7</v>
      </c>
      <c r="AZ134">
        <f>+Calcs!AO845</f>
        <v>12</v>
      </c>
      <c r="BA134" t="str">
        <f>+Calcs!AP845</f>
        <v/>
      </c>
      <c r="BB134" s="40">
        <f>+Calcs!AN1074</f>
        <v>7</v>
      </c>
      <c r="BC134" s="33">
        <f>+Calcs!AO1074</f>
        <v>12</v>
      </c>
      <c r="BD134" s="35" t="str">
        <f>+Calcs!AP1074</f>
        <v/>
      </c>
      <c r="BE134">
        <f>+Calcs!AN1303</f>
        <v>7</v>
      </c>
      <c r="BF134">
        <f>+Calcs!AO1303</f>
        <v>12</v>
      </c>
      <c r="BG134" t="str">
        <f>+Calcs!AP1303</f>
        <v/>
      </c>
      <c r="BH134" s="40">
        <f>+Calcs!AN1532</f>
        <v>7</v>
      </c>
      <c r="BI134" s="33">
        <f>+Calcs!AO1532</f>
        <v>12</v>
      </c>
      <c r="BJ134" s="35" t="str">
        <f>+Calcs!AP1532</f>
        <v/>
      </c>
      <c r="BK134">
        <f>+Calcs!AN1761</f>
        <v>7</v>
      </c>
      <c r="BL134">
        <f>+Calcs!AO1761</f>
        <v>12</v>
      </c>
      <c r="BM134" t="str">
        <f>+Calcs!AP1761</f>
        <v/>
      </c>
    </row>
    <row r="135" spans="27:65" x14ac:dyDescent="0.25">
      <c r="AP135" s="40">
        <f>+Calcs!AN159</f>
        <v>7</v>
      </c>
      <c r="AQ135" s="33">
        <f>+Calcs!AO159</f>
        <v>13</v>
      </c>
      <c r="AR135" s="35" t="str">
        <f>+Calcs!AP159</f>
        <v/>
      </c>
      <c r="AS135">
        <f>+Calcs!AN388</f>
        <v>7</v>
      </c>
      <c r="AT135">
        <f>+Calcs!AO388</f>
        <v>13</v>
      </c>
      <c r="AU135" t="str">
        <f>+Calcs!AP388</f>
        <v/>
      </c>
      <c r="AV135" s="40">
        <f>+Calcs!AN617</f>
        <v>7</v>
      </c>
      <c r="AW135" s="33">
        <f>+Calcs!AO617</f>
        <v>13</v>
      </c>
      <c r="AX135" s="35" t="str">
        <f>+Calcs!AP617</f>
        <v/>
      </c>
      <c r="AY135">
        <f>+Calcs!AN846</f>
        <v>7</v>
      </c>
      <c r="AZ135">
        <f>+Calcs!AO846</f>
        <v>13</v>
      </c>
      <c r="BA135" t="str">
        <f>+Calcs!AP846</f>
        <v/>
      </c>
      <c r="BB135" s="40">
        <f>+Calcs!AN1075</f>
        <v>7</v>
      </c>
      <c r="BC135" s="33">
        <f>+Calcs!AO1075</f>
        <v>13</v>
      </c>
      <c r="BD135" s="35" t="str">
        <f>+Calcs!AP1075</f>
        <v/>
      </c>
      <c r="BE135">
        <f>+Calcs!AN1304</f>
        <v>7</v>
      </c>
      <c r="BF135">
        <f>+Calcs!AO1304</f>
        <v>13</v>
      </c>
      <c r="BG135" t="str">
        <f>+Calcs!AP1304</f>
        <v/>
      </c>
      <c r="BH135" s="40">
        <f>+Calcs!AN1533</f>
        <v>7</v>
      </c>
      <c r="BI135" s="33">
        <f>+Calcs!AO1533</f>
        <v>13</v>
      </c>
      <c r="BJ135" s="35" t="str">
        <f>+Calcs!AP1533</f>
        <v/>
      </c>
      <c r="BK135">
        <f>+Calcs!AN1762</f>
        <v>7</v>
      </c>
      <c r="BL135">
        <f>+Calcs!AO1762</f>
        <v>13</v>
      </c>
      <c r="BM135" t="str">
        <f>+Calcs!AP1762</f>
        <v/>
      </c>
    </row>
    <row r="136" spans="27:65" ht="15" customHeight="1" x14ac:dyDescent="0.25">
      <c r="AP136" s="40">
        <f>+Calcs!AN160</f>
        <v>7</v>
      </c>
      <c r="AQ136" s="33">
        <f>+Calcs!AO160</f>
        <v>14</v>
      </c>
      <c r="AR136" s="35" t="str">
        <f>+Calcs!AP160</f>
        <v/>
      </c>
      <c r="AS136">
        <f>+Calcs!AN389</f>
        <v>7</v>
      </c>
      <c r="AT136">
        <f>+Calcs!AO389</f>
        <v>14</v>
      </c>
      <c r="AU136" t="str">
        <f>+Calcs!AP389</f>
        <v/>
      </c>
      <c r="AV136" s="40">
        <f>+Calcs!AN618</f>
        <v>7</v>
      </c>
      <c r="AW136" s="33">
        <f>+Calcs!AO618</f>
        <v>14</v>
      </c>
      <c r="AX136" s="35" t="str">
        <f>+Calcs!AP618</f>
        <v/>
      </c>
      <c r="AY136">
        <f>+Calcs!AN847</f>
        <v>7</v>
      </c>
      <c r="AZ136">
        <f>+Calcs!AO847</f>
        <v>14</v>
      </c>
      <c r="BA136" t="str">
        <f>+Calcs!AP847</f>
        <v/>
      </c>
      <c r="BB136" s="40">
        <f>+Calcs!AN1076</f>
        <v>7</v>
      </c>
      <c r="BC136" s="33">
        <f>+Calcs!AO1076</f>
        <v>14</v>
      </c>
      <c r="BD136" s="35" t="str">
        <f>+Calcs!AP1076</f>
        <v/>
      </c>
      <c r="BE136">
        <f>+Calcs!AN1305</f>
        <v>7</v>
      </c>
      <c r="BF136">
        <f>+Calcs!AO1305</f>
        <v>14</v>
      </c>
      <c r="BG136" t="str">
        <f>+Calcs!AP1305</f>
        <v/>
      </c>
      <c r="BH136" s="40">
        <f>+Calcs!AN1534</f>
        <v>7</v>
      </c>
      <c r="BI136" s="33">
        <f>+Calcs!AO1534</f>
        <v>14</v>
      </c>
      <c r="BJ136" s="35" t="str">
        <f>+Calcs!AP1534</f>
        <v/>
      </c>
      <c r="BK136">
        <f>+Calcs!AN1763</f>
        <v>7</v>
      </c>
      <c r="BL136">
        <f>+Calcs!AO1763</f>
        <v>14</v>
      </c>
      <c r="BM136" t="str">
        <f>+Calcs!AP1763</f>
        <v/>
      </c>
    </row>
    <row r="137" spans="27:65" ht="15.75" customHeight="1" x14ac:dyDescent="0.25">
      <c r="AP137" s="40">
        <f>+Calcs!AN161</f>
        <v>7</v>
      </c>
      <c r="AQ137" s="33">
        <f>+Calcs!AO161</f>
        <v>15</v>
      </c>
      <c r="AR137" s="35" t="str">
        <f>+Calcs!AP161</f>
        <v/>
      </c>
      <c r="AS137">
        <f>+Calcs!AN390</f>
        <v>7</v>
      </c>
      <c r="AT137">
        <f>+Calcs!AO390</f>
        <v>15</v>
      </c>
      <c r="AU137" t="str">
        <f>+Calcs!AP390</f>
        <v/>
      </c>
      <c r="AV137" s="40">
        <f>+Calcs!AN619</f>
        <v>7</v>
      </c>
      <c r="AW137" s="33">
        <f>+Calcs!AO619</f>
        <v>15</v>
      </c>
      <c r="AX137" s="35" t="str">
        <f>+Calcs!AP619</f>
        <v/>
      </c>
      <c r="AY137">
        <f>+Calcs!AN848</f>
        <v>7</v>
      </c>
      <c r="AZ137">
        <f>+Calcs!AO848</f>
        <v>15</v>
      </c>
      <c r="BA137" t="str">
        <f>+Calcs!AP848</f>
        <v/>
      </c>
      <c r="BB137" s="40">
        <f>+Calcs!AN1077</f>
        <v>7</v>
      </c>
      <c r="BC137" s="33">
        <f>+Calcs!AO1077</f>
        <v>15</v>
      </c>
      <c r="BD137" s="35" t="str">
        <f>+Calcs!AP1077</f>
        <v/>
      </c>
      <c r="BE137">
        <f>+Calcs!AN1306</f>
        <v>7</v>
      </c>
      <c r="BF137">
        <f>+Calcs!AO1306</f>
        <v>15</v>
      </c>
      <c r="BG137" t="str">
        <f>+Calcs!AP1306</f>
        <v/>
      </c>
      <c r="BH137" s="40">
        <f>+Calcs!AN1535</f>
        <v>7</v>
      </c>
      <c r="BI137" s="33">
        <f>+Calcs!AO1535</f>
        <v>15</v>
      </c>
      <c r="BJ137" s="35" t="str">
        <f>+Calcs!AP1535</f>
        <v/>
      </c>
      <c r="BK137">
        <f>+Calcs!AN1764</f>
        <v>7</v>
      </c>
      <c r="BL137">
        <f>+Calcs!AO1764</f>
        <v>15</v>
      </c>
      <c r="BM137" t="str">
        <f>+Calcs!AP1764</f>
        <v/>
      </c>
    </row>
    <row r="138" spans="27:65" x14ac:dyDescent="0.25">
      <c r="AP138" s="40">
        <f>+Calcs!AN162</f>
        <v>7</v>
      </c>
      <c r="AQ138" s="33">
        <f>+Calcs!AO162</f>
        <v>16</v>
      </c>
      <c r="AR138" s="35" t="str">
        <f>+Calcs!AP162</f>
        <v/>
      </c>
      <c r="AS138">
        <f>+Calcs!AN391</f>
        <v>7</v>
      </c>
      <c r="AT138">
        <f>+Calcs!AO391</f>
        <v>16</v>
      </c>
      <c r="AU138" t="str">
        <f>+Calcs!AP391</f>
        <v/>
      </c>
      <c r="AV138" s="40">
        <f>+Calcs!AN620</f>
        <v>7</v>
      </c>
      <c r="AW138" s="33">
        <f>+Calcs!AO620</f>
        <v>16</v>
      </c>
      <c r="AX138" s="35" t="str">
        <f>+Calcs!AP620</f>
        <v/>
      </c>
      <c r="AY138">
        <f>+Calcs!AN849</f>
        <v>7</v>
      </c>
      <c r="AZ138">
        <f>+Calcs!AO849</f>
        <v>16</v>
      </c>
      <c r="BA138" t="str">
        <f>+Calcs!AP849</f>
        <v/>
      </c>
      <c r="BB138" s="40">
        <f>+Calcs!AN1078</f>
        <v>7</v>
      </c>
      <c r="BC138" s="33">
        <f>+Calcs!AO1078</f>
        <v>16</v>
      </c>
      <c r="BD138" s="35" t="str">
        <f>+Calcs!AP1078</f>
        <v/>
      </c>
      <c r="BE138">
        <f>+Calcs!AN1307</f>
        <v>7</v>
      </c>
      <c r="BF138">
        <f>+Calcs!AO1307</f>
        <v>16</v>
      </c>
      <c r="BG138" t="str">
        <f>+Calcs!AP1307</f>
        <v/>
      </c>
      <c r="BH138" s="40">
        <f>+Calcs!AN1536</f>
        <v>7</v>
      </c>
      <c r="BI138" s="33">
        <f>+Calcs!AO1536</f>
        <v>16</v>
      </c>
      <c r="BJ138" s="35" t="str">
        <f>+Calcs!AP1536</f>
        <v/>
      </c>
      <c r="BK138">
        <f>+Calcs!AN1765</f>
        <v>7</v>
      </c>
      <c r="BL138">
        <f>+Calcs!AO1765</f>
        <v>16</v>
      </c>
      <c r="BM138" t="str">
        <f>+Calcs!AP1765</f>
        <v/>
      </c>
    </row>
    <row r="139" spans="27:65" x14ac:dyDescent="0.25">
      <c r="AP139" s="40">
        <f>+Calcs!AN163</f>
        <v>7</v>
      </c>
      <c r="AQ139" s="33">
        <f>+Calcs!AO163</f>
        <v>17</v>
      </c>
      <c r="AR139" s="35" t="str">
        <f>+Calcs!AP163</f>
        <v/>
      </c>
      <c r="AS139">
        <f>+Calcs!AN392</f>
        <v>7</v>
      </c>
      <c r="AT139">
        <f>+Calcs!AO392</f>
        <v>17</v>
      </c>
      <c r="AU139" t="str">
        <f>+Calcs!AP392</f>
        <v/>
      </c>
      <c r="AV139" s="40">
        <f>+Calcs!AN621</f>
        <v>7</v>
      </c>
      <c r="AW139" s="33">
        <f>+Calcs!AO621</f>
        <v>17</v>
      </c>
      <c r="AX139" s="35" t="str">
        <f>+Calcs!AP621</f>
        <v/>
      </c>
      <c r="AY139">
        <f>+Calcs!AN850</f>
        <v>7</v>
      </c>
      <c r="AZ139">
        <f>+Calcs!AO850</f>
        <v>17</v>
      </c>
      <c r="BA139" t="str">
        <f>+Calcs!AP850</f>
        <v/>
      </c>
      <c r="BB139" s="40">
        <f>+Calcs!AN1079</f>
        <v>7</v>
      </c>
      <c r="BC139" s="33">
        <f>+Calcs!AO1079</f>
        <v>17</v>
      </c>
      <c r="BD139" s="35" t="str">
        <f>+Calcs!AP1079</f>
        <v/>
      </c>
      <c r="BE139">
        <f>+Calcs!AN1308</f>
        <v>7</v>
      </c>
      <c r="BF139">
        <f>+Calcs!AO1308</f>
        <v>17</v>
      </c>
      <c r="BG139" t="str">
        <f>+Calcs!AP1308</f>
        <v/>
      </c>
      <c r="BH139" s="40">
        <f>+Calcs!AN1537</f>
        <v>7</v>
      </c>
      <c r="BI139" s="33">
        <f>+Calcs!AO1537</f>
        <v>17</v>
      </c>
      <c r="BJ139" s="35" t="str">
        <f>+Calcs!AP1537</f>
        <v/>
      </c>
      <c r="BK139">
        <f>+Calcs!AN1766</f>
        <v>7</v>
      </c>
      <c r="BL139">
        <f>+Calcs!AO1766</f>
        <v>17</v>
      </c>
      <c r="BM139" t="str">
        <f>+Calcs!AP1766</f>
        <v/>
      </c>
    </row>
    <row r="140" spans="27:65" x14ac:dyDescent="0.25">
      <c r="AP140" s="40">
        <f>+Calcs!AN164</f>
        <v>7</v>
      </c>
      <c r="AQ140" s="33">
        <f>+Calcs!AO164</f>
        <v>18</v>
      </c>
      <c r="AR140" s="35" t="str">
        <f>+Calcs!AP164</f>
        <v/>
      </c>
      <c r="AS140">
        <f>+Calcs!AN393</f>
        <v>7</v>
      </c>
      <c r="AT140">
        <f>+Calcs!AO393</f>
        <v>18</v>
      </c>
      <c r="AU140" t="str">
        <f>+Calcs!AP393</f>
        <v/>
      </c>
      <c r="AV140" s="40">
        <f>+Calcs!AN622</f>
        <v>7</v>
      </c>
      <c r="AW140" s="33">
        <f>+Calcs!AO622</f>
        <v>18</v>
      </c>
      <c r="AX140" s="35" t="str">
        <f>+Calcs!AP622</f>
        <v/>
      </c>
      <c r="AY140">
        <f>+Calcs!AN851</f>
        <v>7</v>
      </c>
      <c r="AZ140">
        <f>+Calcs!AO851</f>
        <v>18</v>
      </c>
      <c r="BA140" t="str">
        <f>+Calcs!AP851</f>
        <v/>
      </c>
      <c r="BB140" s="40">
        <f>+Calcs!AN1080</f>
        <v>7</v>
      </c>
      <c r="BC140" s="33">
        <f>+Calcs!AO1080</f>
        <v>18</v>
      </c>
      <c r="BD140" s="35" t="str">
        <f>+Calcs!AP1080</f>
        <v/>
      </c>
      <c r="BE140">
        <f>+Calcs!AN1309</f>
        <v>7</v>
      </c>
      <c r="BF140">
        <f>+Calcs!AO1309</f>
        <v>18</v>
      </c>
      <c r="BG140" t="str">
        <f>+Calcs!AP1309</f>
        <v/>
      </c>
      <c r="BH140" s="40">
        <f>+Calcs!AN1538</f>
        <v>7</v>
      </c>
      <c r="BI140" s="33">
        <f>+Calcs!AO1538</f>
        <v>18</v>
      </c>
      <c r="BJ140" s="35" t="str">
        <f>+Calcs!AP1538</f>
        <v/>
      </c>
      <c r="BK140">
        <f>+Calcs!AN1767</f>
        <v>7</v>
      </c>
      <c r="BL140">
        <f>+Calcs!AO1767</f>
        <v>18</v>
      </c>
      <c r="BM140" t="str">
        <f>+Calcs!AP1767</f>
        <v/>
      </c>
    </row>
    <row r="141" spans="27:65" x14ac:dyDescent="0.25">
      <c r="AP141" s="40">
        <f>+Calcs!AN165</f>
        <v>7</v>
      </c>
      <c r="AQ141" s="33">
        <f>+Calcs!AO165</f>
        <v>19</v>
      </c>
      <c r="AR141" s="35" t="str">
        <f>+Calcs!AP165</f>
        <v/>
      </c>
      <c r="AS141">
        <f>+Calcs!AN394</f>
        <v>7</v>
      </c>
      <c r="AT141">
        <f>+Calcs!AO394</f>
        <v>19</v>
      </c>
      <c r="AU141" t="str">
        <f>+Calcs!AP394</f>
        <v/>
      </c>
      <c r="AV141" s="40">
        <f>+Calcs!AN623</f>
        <v>7</v>
      </c>
      <c r="AW141" s="33">
        <f>+Calcs!AO623</f>
        <v>19</v>
      </c>
      <c r="AX141" s="35" t="str">
        <f>+Calcs!AP623</f>
        <v/>
      </c>
      <c r="AY141">
        <f>+Calcs!AN852</f>
        <v>7</v>
      </c>
      <c r="AZ141">
        <f>+Calcs!AO852</f>
        <v>19</v>
      </c>
      <c r="BA141" t="str">
        <f>+Calcs!AP852</f>
        <v/>
      </c>
      <c r="BB141" s="40">
        <f>+Calcs!AN1081</f>
        <v>7</v>
      </c>
      <c r="BC141" s="33">
        <f>+Calcs!AO1081</f>
        <v>19</v>
      </c>
      <c r="BD141" s="35" t="str">
        <f>+Calcs!AP1081</f>
        <v/>
      </c>
      <c r="BE141">
        <f>+Calcs!AN1310</f>
        <v>7</v>
      </c>
      <c r="BF141">
        <f>+Calcs!AO1310</f>
        <v>19</v>
      </c>
      <c r="BG141" t="str">
        <f>+Calcs!AP1310</f>
        <v/>
      </c>
      <c r="BH141" s="40">
        <f>+Calcs!AN1539</f>
        <v>7</v>
      </c>
      <c r="BI141" s="33">
        <f>+Calcs!AO1539</f>
        <v>19</v>
      </c>
      <c r="BJ141" s="35" t="str">
        <f>+Calcs!AP1539</f>
        <v/>
      </c>
      <c r="BK141">
        <f>+Calcs!AN1768</f>
        <v>7</v>
      </c>
      <c r="BL141">
        <f>+Calcs!AO1768</f>
        <v>19</v>
      </c>
      <c r="BM141" t="str">
        <f>+Calcs!AP1768</f>
        <v/>
      </c>
    </row>
    <row r="142" spans="27:65" x14ac:dyDescent="0.25">
      <c r="AP142" s="40">
        <f>+Calcs!AN166</f>
        <v>7</v>
      </c>
      <c r="AQ142" s="33">
        <f>+Calcs!AO166</f>
        <v>20</v>
      </c>
      <c r="AR142" s="35" t="str">
        <f>+Calcs!AP166</f>
        <v/>
      </c>
      <c r="AS142">
        <f>+Calcs!AN395</f>
        <v>7</v>
      </c>
      <c r="AT142">
        <f>+Calcs!AO395</f>
        <v>20</v>
      </c>
      <c r="AU142" t="str">
        <f>+Calcs!AP395</f>
        <v/>
      </c>
      <c r="AV142" s="40">
        <f>+Calcs!AN624</f>
        <v>7</v>
      </c>
      <c r="AW142" s="33">
        <f>+Calcs!AO624</f>
        <v>20</v>
      </c>
      <c r="AX142" s="35" t="str">
        <f>+Calcs!AP624</f>
        <v/>
      </c>
      <c r="AY142">
        <f>+Calcs!AN853</f>
        <v>7</v>
      </c>
      <c r="AZ142">
        <f>+Calcs!AO853</f>
        <v>20</v>
      </c>
      <c r="BA142" t="str">
        <f>+Calcs!AP853</f>
        <v/>
      </c>
      <c r="BB142" s="40">
        <f>+Calcs!AN1082</f>
        <v>7</v>
      </c>
      <c r="BC142" s="33">
        <f>+Calcs!AO1082</f>
        <v>20</v>
      </c>
      <c r="BD142" s="35" t="str">
        <f>+Calcs!AP1082</f>
        <v/>
      </c>
      <c r="BE142">
        <f>+Calcs!AN1311</f>
        <v>7</v>
      </c>
      <c r="BF142">
        <f>+Calcs!AO1311</f>
        <v>20</v>
      </c>
      <c r="BG142" t="str">
        <f>+Calcs!AP1311</f>
        <v/>
      </c>
      <c r="BH142" s="40">
        <f>+Calcs!AN1540</f>
        <v>7</v>
      </c>
      <c r="BI142" s="33">
        <f>+Calcs!AO1540</f>
        <v>20</v>
      </c>
      <c r="BJ142" s="35" t="str">
        <f>+Calcs!AP1540</f>
        <v/>
      </c>
      <c r="BK142">
        <f>+Calcs!AN1769</f>
        <v>7</v>
      </c>
      <c r="BL142">
        <f>+Calcs!AO1769</f>
        <v>20</v>
      </c>
      <c r="BM142" t="str">
        <f>+Calcs!AP1769</f>
        <v/>
      </c>
    </row>
    <row r="143" spans="27:65" x14ac:dyDescent="0.25">
      <c r="AP143" s="40">
        <f>+Calcs!AN167</f>
        <v>8</v>
      </c>
      <c r="AQ143" s="33">
        <f>+Calcs!AO167</f>
        <v>1</v>
      </c>
      <c r="AR143" s="35" t="str">
        <f>+Calcs!AP167</f>
        <v/>
      </c>
      <c r="AS143">
        <f>+Calcs!AN396</f>
        <v>8</v>
      </c>
      <c r="AT143">
        <f>+Calcs!AO396</f>
        <v>1</v>
      </c>
      <c r="AU143" t="str">
        <f>+Calcs!AP396</f>
        <v/>
      </c>
      <c r="AV143" s="40">
        <f>+Calcs!AN625</f>
        <v>8</v>
      </c>
      <c r="AW143" s="33">
        <f>+Calcs!AO625</f>
        <v>1</v>
      </c>
      <c r="AX143" s="35" t="str">
        <f>+Calcs!AP625</f>
        <v/>
      </c>
      <c r="AY143">
        <f>+Calcs!AN854</f>
        <v>8</v>
      </c>
      <c r="AZ143">
        <f>+Calcs!AO854</f>
        <v>1</v>
      </c>
      <c r="BA143" t="str">
        <f>+Calcs!AP854</f>
        <v/>
      </c>
      <c r="BB143" s="40">
        <f>+Calcs!AN1083</f>
        <v>8</v>
      </c>
      <c r="BC143" s="33">
        <f>+Calcs!AO1083</f>
        <v>1</v>
      </c>
      <c r="BD143" s="35" t="str">
        <f>+Calcs!AP1083</f>
        <v/>
      </c>
      <c r="BE143">
        <f>+Calcs!AN1312</f>
        <v>8</v>
      </c>
      <c r="BF143">
        <f>+Calcs!AO1312</f>
        <v>1</v>
      </c>
      <c r="BG143" t="str">
        <f>+Calcs!AP1312</f>
        <v/>
      </c>
      <c r="BH143" s="40">
        <f>+Calcs!AN1541</f>
        <v>8</v>
      </c>
      <c r="BI143" s="33">
        <f>+Calcs!AO1541</f>
        <v>1</v>
      </c>
      <c r="BJ143" s="35" t="str">
        <f>+Calcs!AP1541</f>
        <v/>
      </c>
      <c r="BK143">
        <f>+Calcs!AN1770</f>
        <v>8</v>
      </c>
      <c r="BL143">
        <f>+Calcs!AO1770</f>
        <v>1</v>
      </c>
      <c r="BM143" t="str">
        <f>+Calcs!AP1770</f>
        <v/>
      </c>
    </row>
    <row r="144" spans="27:65" x14ac:dyDescent="0.25">
      <c r="AP144" s="40">
        <f>+Calcs!AN168</f>
        <v>8</v>
      </c>
      <c r="AQ144" s="33">
        <f>+Calcs!AO168</f>
        <v>2</v>
      </c>
      <c r="AR144" s="35" t="str">
        <f>+Calcs!AP168</f>
        <v/>
      </c>
      <c r="AS144">
        <f>+Calcs!AN397</f>
        <v>8</v>
      </c>
      <c r="AT144">
        <f>+Calcs!AO397</f>
        <v>2</v>
      </c>
      <c r="AU144" t="str">
        <f>+Calcs!AP397</f>
        <v/>
      </c>
      <c r="AV144" s="40">
        <f>+Calcs!AN626</f>
        <v>8</v>
      </c>
      <c r="AW144" s="33">
        <f>+Calcs!AO626</f>
        <v>2</v>
      </c>
      <c r="AX144" s="35" t="str">
        <f>+Calcs!AP626</f>
        <v/>
      </c>
      <c r="AY144">
        <f>+Calcs!AN855</f>
        <v>8</v>
      </c>
      <c r="AZ144">
        <f>+Calcs!AO855</f>
        <v>2</v>
      </c>
      <c r="BA144" t="str">
        <f>+Calcs!AP855</f>
        <v/>
      </c>
      <c r="BB144" s="40">
        <f>+Calcs!AN1084</f>
        <v>8</v>
      </c>
      <c r="BC144" s="33">
        <f>+Calcs!AO1084</f>
        <v>2</v>
      </c>
      <c r="BD144" s="35" t="str">
        <f>+Calcs!AP1084</f>
        <v/>
      </c>
      <c r="BE144">
        <f>+Calcs!AN1313</f>
        <v>8</v>
      </c>
      <c r="BF144">
        <f>+Calcs!AO1313</f>
        <v>2</v>
      </c>
      <c r="BG144" t="str">
        <f>+Calcs!AP1313</f>
        <v/>
      </c>
      <c r="BH144" s="40">
        <f>+Calcs!AN1542</f>
        <v>8</v>
      </c>
      <c r="BI144" s="33">
        <f>+Calcs!AO1542</f>
        <v>2</v>
      </c>
      <c r="BJ144" s="35" t="str">
        <f>+Calcs!AP1542</f>
        <v/>
      </c>
      <c r="BK144">
        <f>+Calcs!AN1771</f>
        <v>8</v>
      </c>
      <c r="BL144">
        <f>+Calcs!AO1771</f>
        <v>2</v>
      </c>
      <c r="BM144" t="str">
        <f>+Calcs!AP1771</f>
        <v/>
      </c>
    </row>
    <row r="145" spans="42:65" x14ac:dyDescent="0.25">
      <c r="AP145" s="40">
        <f>+Calcs!AN169</f>
        <v>8</v>
      </c>
      <c r="AQ145" s="33">
        <f>+Calcs!AO169</f>
        <v>3</v>
      </c>
      <c r="AR145" s="35" t="str">
        <f>+Calcs!AP169</f>
        <v/>
      </c>
      <c r="AS145">
        <f>+Calcs!AN398</f>
        <v>8</v>
      </c>
      <c r="AT145">
        <f>+Calcs!AO398</f>
        <v>3</v>
      </c>
      <c r="AU145" t="str">
        <f>+Calcs!AP398</f>
        <v/>
      </c>
      <c r="AV145" s="40">
        <f>+Calcs!AN627</f>
        <v>8</v>
      </c>
      <c r="AW145" s="33">
        <f>+Calcs!AO627</f>
        <v>3</v>
      </c>
      <c r="AX145" s="35" t="str">
        <f>+Calcs!AP627</f>
        <v/>
      </c>
      <c r="AY145">
        <f>+Calcs!AN856</f>
        <v>8</v>
      </c>
      <c r="AZ145">
        <f>+Calcs!AO856</f>
        <v>3</v>
      </c>
      <c r="BA145" t="str">
        <f>+Calcs!AP856</f>
        <v/>
      </c>
      <c r="BB145" s="40">
        <f>+Calcs!AN1085</f>
        <v>8</v>
      </c>
      <c r="BC145" s="33">
        <f>+Calcs!AO1085</f>
        <v>3</v>
      </c>
      <c r="BD145" s="35" t="str">
        <f>+Calcs!AP1085</f>
        <v/>
      </c>
      <c r="BE145">
        <f>+Calcs!AN1314</f>
        <v>8</v>
      </c>
      <c r="BF145">
        <f>+Calcs!AO1314</f>
        <v>3</v>
      </c>
      <c r="BG145" t="str">
        <f>+Calcs!AP1314</f>
        <v/>
      </c>
      <c r="BH145" s="40">
        <f>+Calcs!AN1543</f>
        <v>8</v>
      </c>
      <c r="BI145" s="33">
        <f>+Calcs!AO1543</f>
        <v>3</v>
      </c>
      <c r="BJ145" s="35" t="str">
        <f>+Calcs!AP1543</f>
        <v/>
      </c>
      <c r="BK145">
        <f>+Calcs!AN1772</f>
        <v>8</v>
      </c>
      <c r="BL145">
        <f>+Calcs!AO1772</f>
        <v>3</v>
      </c>
      <c r="BM145" t="str">
        <f>+Calcs!AP1772</f>
        <v/>
      </c>
    </row>
    <row r="146" spans="42:65" x14ac:dyDescent="0.25">
      <c r="AP146" s="40">
        <f>+Calcs!AN170</f>
        <v>8</v>
      </c>
      <c r="AQ146" s="33">
        <f>+Calcs!AO170</f>
        <v>4</v>
      </c>
      <c r="AR146" s="35" t="str">
        <f>+Calcs!AP170</f>
        <v/>
      </c>
      <c r="AS146">
        <f>+Calcs!AN399</f>
        <v>8</v>
      </c>
      <c r="AT146">
        <f>+Calcs!AO399</f>
        <v>4</v>
      </c>
      <c r="AU146" t="str">
        <f>+Calcs!AP399</f>
        <v/>
      </c>
      <c r="AV146" s="40">
        <f>+Calcs!AN628</f>
        <v>8</v>
      </c>
      <c r="AW146" s="33">
        <f>+Calcs!AO628</f>
        <v>4</v>
      </c>
      <c r="AX146" s="35" t="str">
        <f>+Calcs!AP628</f>
        <v/>
      </c>
      <c r="AY146">
        <f>+Calcs!AN857</f>
        <v>8</v>
      </c>
      <c r="AZ146">
        <f>+Calcs!AO857</f>
        <v>4</v>
      </c>
      <c r="BA146" t="str">
        <f>+Calcs!AP857</f>
        <v/>
      </c>
      <c r="BB146" s="40">
        <f>+Calcs!AN1086</f>
        <v>8</v>
      </c>
      <c r="BC146" s="33">
        <f>+Calcs!AO1086</f>
        <v>4</v>
      </c>
      <c r="BD146" s="35" t="str">
        <f>+Calcs!AP1086</f>
        <v/>
      </c>
      <c r="BE146">
        <f>+Calcs!AN1315</f>
        <v>8</v>
      </c>
      <c r="BF146">
        <f>+Calcs!AO1315</f>
        <v>4</v>
      </c>
      <c r="BG146" t="str">
        <f>+Calcs!AP1315</f>
        <v/>
      </c>
      <c r="BH146" s="40">
        <f>+Calcs!AN1544</f>
        <v>8</v>
      </c>
      <c r="BI146" s="33">
        <f>+Calcs!AO1544</f>
        <v>4</v>
      </c>
      <c r="BJ146" s="35" t="str">
        <f>+Calcs!AP1544</f>
        <v/>
      </c>
      <c r="BK146">
        <f>+Calcs!AN1773</f>
        <v>8</v>
      </c>
      <c r="BL146">
        <f>+Calcs!AO1773</f>
        <v>4</v>
      </c>
      <c r="BM146" t="str">
        <f>+Calcs!AP1773</f>
        <v/>
      </c>
    </row>
    <row r="147" spans="42:65" x14ac:dyDescent="0.25">
      <c r="AP147" s="40">
        <f>+Calcs!AN171</f>
        <v>8</v>
      </c>
      <c r="AQ147" s="33">
        <f>+Calcs!AO171</f>
        <v>5</v>
      </c>
      <c r="AR147" s="35" t="str">
        <f>+Calcs!AP171</f>
        <v/>
      </c>
      <c r="AS147">
        <f>+Calcs!AN400</f>
        <v>8</v>
      </c>
      <c r="AT147">
        <f>+Calcs!AO400</f>
        <v>5</v>
      </c>
      <c r="AU147" t="str">
        <f>+Calcs!AP400</f>
        <v/>
      </c>
      <c r="AV147" s="40">
        <f>+Calcs!AN629</f>
        <v>8</v>
      </c>
      <c r="AW147" s="33">
        <f>+Calcs!AO629</f>
        <v>5</v>
      </c>
      <c r="AX147" s="35" t="str">
        <f>+Calcs!AP629</f>
        <v/>
      </c>
      <c r="AY147">
        <f>+Calcs!AN858</f>
        <v>8</v>
      </c>
      <c r="AZ147">
        <f>+Calcs!AO858</f>
        <v>5</v>
      </c>
      <c r="BA147" t="str">
        <f>+Calcs!AP858</f>
        <v/>
      </c>
      <c r="BB147" s="40">
        <f>+Calcs!AN1087</f>
        <v>8</v>
      </c>
      <c r="BC147" s="33">
        <f>+Calcs!AO1087</f>
        <v>5</v>
      </c>
      <c r="BD147" s="35" t="str">
        <f>+Calcs!AP1087</f>
        <v/>
      </c>
      <c r="BE147">
        <f>+Calcs!AN1316</f>
        <v>8</v>
      </c>
      <c r="BF147">
        <f>+Calcs!AO1316</f>
        <v>5</v>
      </c>
      <c r="BG147" t="str">
        <f>+Calcs!AP1316</f>
        <v/>
      </c>
      <c r="BH147" s="40">
        <f>+Calcs!AN1545</f>
        <v>8</v>
      </c>
      <c r="BI147" s="33">
        <f>+Calcs!AO1545</f>
        <v>5</v>
      </c>
      <c r="BJ147" s="35" t="str">
        <f>+Calcs!AP1545</f>
        <v/>
      </c>
      <c r="BK147">
        <f>+Calcs!AN1774</f>
        <v>8</v>
      </c>
      <c r="BL147">
        <f>+Calcs!AO1774</f>
        <v>5</v>
      </c>
      <c r="BM147" t="str">
        <f>+Calcs!AP1774</f>
        <v/>
      </c>
    </row>
    <row r="148" spans="42:65" x14ac:dyDescent="0.25">
      <c r="AP148" s="40">
        <f>+Calcs!AN172</f>
        <v>8</v>
      </c>
      <c r="AQ148" s="33">
        <f>+Calcs!AO172</f>
        <v>6</v>
      </c>
      <c r="AR148" s="35" t="str">
        <f>+Calcs!AP172</f>
        <v/>
      </c>
      <c r="AS148">
        <f>+Calcs!AN401</f>
        <v>8</v>
      </c>
      <c r="AT148">
        <f>+Calcs!AO401</f>
        <v>6</v>
      </c>
      <c r="AU148" t="str">
        <f>+Calcs!AP401</f>
        <v/>
      </c>
      <c r="AV148" s="40">
        <f>+Calcs!AN630</f>
        <v>8</v>
      </c>
      <c r="AW148" s="33">
        <f>+Calcs!AO630</f>
        <v>6</v>
      </c>
      <c r="AX148" s="35" t="str">
        <f>+Calcs!AP630</f>
        <v/>
      </c>
      <c r="AY148">
        <f>+Calcs!AN859</f>
        <v>8</v>
      </c>
      <c r="AZ148">
        <f>+Calcs!AO859</f>
        <v>6</v>
      </c>
      <c r="BA148" t="str">
        <f>+Calcs!AP859</f>
        <v/>
      </c>
      <c r="BB148" s="40">
        <f>+Calcs!AN1088</f>
        <v>8</v>
      </c>
      <c r="BC148" s="33">
        <f>+Calcs!AO1088</f>
        <v>6</v>
      </c>
      <c r="BD148" s="35" t="str">
        <f>+Calcs!AP1088</f>
        <v/>
      </c>
      <c r="BE148">
        <f>+Calcs!AN1317</f>
        <v>8</v>
      </c>
      <c r="BF148">
        <f>+Calcs!AO1317</f>
        <v>6</v>
      </c>
      <c r="BG148" t="str">
        <f>+Calcs!AP1317</f>
        <v/>
      </c>
      <c r="BH148" s="40">
        <f>+Calcs!AN1546</f>
        <v>8</v>
      </c>
      <c r="BI148" s="33">
        <f>+Calcs!AO1546</f>
        <v>6</v>
      </c>
      <c r="BJ148" s="35" t="str">
        <f>+Calcs!AP1546</f>
        <v/>
      </c>
      <c r="BK148">
        <f>+Calcs!AN1775</f>
        <v>8</v>
      </c>
      <c r="BL148">
        <f>+Calcs!AO1775</f>
        <v>6</v>
      </c>
      <c r="BM148" t="str">
        <f>+Calcs!AP1775</f>
        <v/>
      </c>
    </row>
    <row r="149" spans="42:65" x14ac:dyDescent="0.25">
      <c r="AP149" s="40">
        <f>+Calcs!AN173</f>
        <v>8</v>
      </c>
      <c r="AQ149" s="33">
        <f>+Calcs!AO173</f>
        <v>7</v>
      </c>
      <c r="AR149" s="35" t="str">
        <f>+Calcs!AP173</f>
        <v/>
      </c>
      <c r="AS149">
        <f>+Calcs!AN402</f>
        <v>8</v>
      </c>
      <c r="AT149">
        <f>+Calcs!AO402</f>
        <v>7</v>
      </c>
      <c r="AU149" t="str">
        <f>+Calcs!AP402</f>
        <v/>
      </c>
      <c r="AV149" s="40">
        <f>+Calcs!AN631</f>
        <v>8</v>
      </c>
      <c r="AW149" s="33">
        <f>+Calcs!AO631</f>
        <v>7</v>
      </c>
      <c r="AX149" s="35" t="str">
        <f>+Calcs!AP631</f>
        <v/>
      </c>
      <c r="AY149">
        <f>+Calcs!AN860</f>
        <v>8</v>
      </c>
      <c r="AZ149">
        <f>+Calcs!AO860</f>
        <v>7</v>
      </c>
      <c r="BA149" t="str">
        <f>+Calcs!AP860</f>
        <v/>
      </c>
      <c r="BB149" s="40">
        <f>+Calcs!AN1089</f>
        <v>8</v>
      </c>
      <c r="BC149" s="33">
        <f>+Calcs!AO1089</f>
        <v>7</v>
      </c>
      <c r="BD149" s="35" t="str">
        <f>+Calcs!AP1089</f>
        <v/>
      </c>
      <c r="BE149">
        <f>+Calcs!AN1318</f>
        <v>8</v>
      </c>
      <c r="BF149">
        <f>+Calcs!AO1318</f>
        <v>7</v>
      </c>
      <c r="BG149" t="str">
        <f>+Calcs!AP1318</f>
        <v/>
      </c>
      <c r="BH149" s="40">
        <f>+Calcs!AN1547</f>
        <v>8</v>
      </c>
      <c r="BI149" s="33">
        <f>+Calcs!AO1547</f>
        <v>7</v>
      </c>
      <c r="BJ149" s="35" t="str">
        <f>+Calcs!AP1547</f>
        <v/>
      </c>
      <c r="BK149">
        <f>+Calcs!AN1776</f>
        <v>8</v>
      </c>
      <c r="BL149">
        <f>+Calcs!AO1776</f>
        <v>7</v>
      </c>
      <c r="BM149" t="str">
        <f>+Calcs!AP1776</f>
        <v/>
      </c>
    </row>
    <row r="150" spans="42:65" x14ac:dyDescent="0.25">
      <c r="AP150" s="40">
        <f>+Calcs!AN174</f>
        <v>8</v>
      </c>
      <c r="AQ150" s="33">
        <f>+Calcs!AO174</f>
        <v>8</v>
      </c>
      <c r="AR150" s="35" t="str">
        <f>+Calcs!AP174</f>
        <v/>
      </c>
      <c r="AS150">
        <f>+Calcs!AN403</f>
        <v>8</v>
      </c>
      <c r="AT150">
        <f>+Calcs!AO403</f>
        <v>8</v>
      </c>
      <c r="AU150" t="str">
        <f>+Calcs!AP403</f>
        <v/>
      </c>
      <c r="AV150" s="40">
        <f>+Calcs!AN632</f>
        <v>8</v>
      </c>
      <c r="AW150" s="33">
        <f>+Calcs!AO632</f>
        <v>8</v>
      </c>
      <c r="AX150" s="35" t="str">
        <f>+Calcs!AP632</f>
        <v/>
      </c>
      <c r="AY150">
        <f>+Calcs!AN861</f>
        <v>8</v>
      </c>
      <c r="AZ150">
        <f>+Calcs!AO861</f>
        <v>8</v>
      </c>
      <c r="BA150" t="str">
        <f>+Calcs!AP861</f>
        <v/>
      </c>
      <c r="BB150" s="40">
        <f>+Calcs!AN1090</f>
        <v>8</v>
      </c>
      <c r="BC150" s="33">
        <f>+Calcs!AO1090</f>
        <v>8</v>
      </c>
      <c r="BD150" s="35" t="str">
        <f>+Calcs!AP1090</f>
        <v/>
      </c>
      <c r="BE150">
        <f>+Calcs!AN1319</f>
        <v>8</v>
      </c>
      <c r="BF150">
        <f>+Calcs!AO1319</f>
        <v>8</v>
      </c>
      <c r="BG150" t="str">
        <f>+Calcs!AP1319</f>
        <v/>
      </c>
      <c r="BH150" s="40">
        <f>+Calcs!AN1548</f>
        <v>8</v>
      </c>
      <c r="BI150" s="33">
        <f>+Calcs!AO1548</f>
        <v>8</v>
      </c>
      <c r="BJ150" s="35" t="str">
        <f>+Calcs!AP1548</f>
        <v/>
      </c>
      <c r="BK150">
        <f>+Calcs!AN1777</f>
        <v>8</v>
      </c>
      <c r="BL150">
        <f>+Calcs!AO1777</f>
        <v>8</v>
      </c>
      <c r="BM150" t="str">
        <f>+Calcs!AP1777</f>
        <v/>
      </c>
    </row>
    <row r="151" spans="42:65" x14ac:dyDescent="0.25">
      <c r="AP151" s="40">
        <f>+Calcs!AN175</f>
        <v>8</v>
      </c>
      <c r="AQ151" s="33">
        <f>+Calcs!AO175</f>
        <v>9</v>
      </c>
      <c r="AR151" s="35" t="str">
        <f>+Calcs!AP175</f>
        <v/>
      </c>
      <c r="AS151">
        <f>+Calcs!AN404</f>
        <v>8</v>
      </c>
      <c r="AT151">
        <f>+Calcs!AO404</f>
        <v>9</v>
      </c>
      <c r="AU151" t="str">
        <f>+Calcs!AP404</f>
        <v/>
      </c>
      <c r="AV151" s="40">
        <f>+Calcs!AN633</f>
        <v>8</v>
      </c>
      <c r="AW151" s="33">
        <f>+Calcs!AO633</f>
        <v>9</v>
      </c>
      <c r="AX151" s="35" t="str">
        <f>+Calcs!AP633</f>
        <v/>
      </c>
      <c r="AY151">
        <f>+Calcs!AN862</f>
        <v>8</v>
      </c>
      <c r="AZ151">
        <f>+Calcs!AO862</f>
        <v>9</v>
      </c>
      <c r="BA151" t="str">
        <f>+Calcs!AP862</f>
        <v/>
      </c>
      <c r="BB151" s="40">
        <f>+Calcs!AN1091</f>
        <v>8</v>
      </c>
      <c r="BC151" s="33">
        <f>+Calcs!AO1091</f>
        <v>9</v>
      </c>
      <c r="BD151" s="35" t="str">
        <f>+Calcs!AP1091</f>
        <v/>
      </c>
      <c r="BE151">
        <f>+Calcs!AN1320</f>
        <v>8</v>
      </c>
      <c r="BF151">
        <f>+Calcs!AO1320</f>
        <v>9</v>
      </c>
      <c r="BG151" t="str">
        <f>+Calcs!AP1320</f>
        <v/>
      </c>
      <c r="BH151" s="40">
        <f>+Calcs!AN1549</f>
        <v>8</v>
      </c>
      <c r="BI151" s="33">
        <f>+Calcs!AO1549</f>
        <v>9</v>
      </c>
      <c r="BJ151" s="35" t="str">
        <f>+Calcs!AP1549</f>
        <v/>
      </c>
      <c r="BK151">
        <f>+Calcs!AN1778</f>
        <v>8</v>
      </c>
      <c r="BL151">
        <f>+Calcs!AO1778</f>
        <v>9</v>
      </c>
      <c r="BM151" t="str">
        <f>+Calcs!AP1778</f>
        <v/>
      </c>
    </row>
    <row r="152" spans="42:65" x14ac:dyDescent="0.25">
      <c r="AP152" s="40">
        <f>+Calcs!AN176</f>
        <v>8</v>
      </c>
      <c r="AQ152" s="33">
        <f>+Calcs!AO176</f>
        <v>10</v>
      </c>
      <c r="AR152" s="35" t="str">
        <f>+Calcs!AP176</f>
        <v/>
      </c>
      <c r="AS152">
        <f>+Calcs!AN405</f>
        <v>8</v>
      </c>
      <c r="AT152">
        <f>+Calcs!AO405</f>
        <v>10</v>
      </c>
      <c r="AU152" t="str">
        <f>+Calcs!AP405</f>
        <v/>
      </c>
      <c r="AV152" s="40">
        <f>+Calcs!AN634</f>
        <v>8</v>
      </c>
      <c r="AW152" s="33">
        <f>+Calcs!AO634</f>
        <v>10</v>
      </c>
      <c r="AX152" s="35" t="str">
        <f>+Calcs!AP634</f>
        <v/>
      </c>
      <c r="AY152">
        <f>+Calcs!AN863</f>
        <v>8</v>
      </c>
      <c r="AZ152">
        <f>+Calcs!AO863</f>
        <v>10</v>
      </c>
      <c r="BA152" t="str">
        <f>+Calcs!AP863</f>
        <v/>
      </c>
      <c r="BB152" s="40">
        <f>+Calcs!AN1092</f>
        <v>8</v>
      </c>
      <c r="BC152" s="33">
        <f>+Calcs!AO1092</f>
        <v>10</v>
      </c>
      <c r="BD152" s="35" t="str">
        <f>+Calcs!AP1092</f>
        <v/>
      </c>
      <c r="BE152">
        <f>+Calcs!AN1321</f>
        <v>8</v>
      </c>
      <c r="BF152">
        <f>+Calcs!AO1321</f>
        <v>10</v>
      </c>
      <c r="BG152" t="str">
        <f>+Calcs!AP1321</f>
        <v/>
      </c>
      <c r="BH152" s="40">
        <f>+Calcs!AN1550</f>
        <v>8</v>
      </c>
      <c r="BI152" s="33">
        <f>+Calcs!AO1550</f>
        <v>10</v>
      </c>
      <c r="BJ152" s="35" t="str">
        <f>+Calcs!AP1550</f>
        <v/>
      </c>
      <c r="BK152">
        <f>+Calcs!AN1779</f>
        <v>8</v>
      </c>
      <c r="BL152">
        <f>+Calcs!AO1779</f>
        <v>10</v>
      </c>
      <c r="BM152" t="str">
        <f>+Calcs!AP1779</f>
        <v/>
      </c>
    </row>
    <row r="153" spans="42:65" x14ac:dyDescent="0.25">
      <c r="AP153" s="40">
        <f>+Calcs!AN177</f>
        <v>8</v>
      </c>
      <c r="AQ153" s="33">
        <f>+Calcs!AO177</f>
        <v>11</v>
      </c>
      <c r="AR153" s="35" t="str">
        <f>+Calcs!AP177</f>
        <v/>
      </c>
      <c r="AS153">
        <f>+Calcs!AN406</f>
        <v>8</v>
      </c>
      <c r="AT153">
        <f>+Calcs!AO406</f>
        <v>11</v>
      </c>
      <c r="AU153" t="str">
        <f>+Calcs!AP406</f>
        <v/>
      </c>
      <c r="AV153" s="40">
        <f>+Calcs!AN635</f>
        <v>8</v>
      </c>
      <c r="AW153" s="33">
        <f>+Calcs!AO635</f>
        <v>11</v>
      </c>
      <c r="AX153" s="35" t="str">
        <f>+Calcs!AP635</f>
        <v/>
      </c>
      <c r="AY153">
        <f>+Calcs!AN864</f>
        <v>8</v>
      </c>
      <c r="AZ153">
        <f>+Calcs!AO864</f>
        <v>11</v>
      </c>
      <c r="BA153" t="str">
        <f>+Calcs!AP864</f>
        <v/>
      </c>
      <c r="BB153" s="40">
        <f>+Calcs!AN1093</f>
        <v>8</v>
      </c>
      <c r="BC153" s="33">
        <f>+Calcs!AO1093</f>
        <v>11</v>
      </c>
      <c r="BD153" s="35" t="str">
        <f>+Calcs!AP1093</f>
        <v/>
      </c>
      <c r="BE153">
        <f>+Calcs!AN1322</f>
        <v>8</v>
      </c>
      <c r="BF153">
        <f>+Calcs!AO1322</f>
        <v>11</v>
      </c>
      <c r="BG153" t="str">
        <f>+Calcs!AP1322</f>
        <v/>
      </c>
      <c r="BH153" s="40">
        <f>+Calcs!AN1551</f>
        <v>8</v>
      </c>
      <c r="BI153" s="33">
        <f>+Calcs!AO1551</f>
        <v>11</v>
      </c>
      <c r="BJ153" s="35" t="str">
        <f>+Calcs!AP1551</f>
        <v/>
      </c>
      <c r="BK153">
        <f>+Calcs!AN1780</f>
        <v>8</v>
      </c>
      <c r="BL153">
        <f>+Calcs!AO1780</f>
        <v>11</v>
      </c>
      <c r="BM153" t="str">
        <f>+Calcs!AP1780</f>
        <v/>
      </c>
    </row>
    <row r="154" spans="42:65" x14ac:dyDescent="0.25">
      <c r="AP154" s="40">
        <f>+Calcs!AN178</f>
        <v>8</v>
      </c>
      <c r="AQ154" s="33">
        <f>+Calcs!AO178</f>
        <v>12</v>
      </c>
      <c r="AR154" s="35" t="str">
        <f>+Calcs!AP178</f>
        <v/>
      </c>
      <c r="AS154">
        <f>+Calcs!AN407</f>
        <v>8</v>
      </c>
      <c r="AT154">
        <f>+Calcs!AO407</f>
        <v>12</v>
      </c>
      <c r="AU154" t="str">
        <f>+Calcs!AP407</f>
        <v/>
      </c>
      <c r="AV154" s="40">
        <f>+Calcs!AN636</f>
        <v>8</v>
      </c>
      <c r="AW154" s="33">
        <f>+Calcs!AO636</f>
        <v>12</v>
      </c>
      <c r="AX154" s="35" t="str">
        <f>+Calcs!AP636</f>
        <v/>
      </c>
      <c r="AY154">
        <f>+Calcs!AN865</f>
        <v>8</v>
      </c>
      <c r="AZ154">
        <f>+Calcs!AO865</f>
        <v>12</v>
      </c>
      <c r="BA154" t="str">
        <f>+Calcs!AP865</f>
        <v/>
      </c>
      <c r="BB154" s="40">
        <f>+Calcs!AN1094</f>
        <v>8</v>
      </c>
      <c r="BC154" s="33">
        <f>+Calcs!AO1094</f>
        <v>12</v>
      </c>
      <c r="BD154" s="35" t="str">
        <f>+Calcs!AP1094</f>
        <v/>
      </c>
      <c r="BE154">
        <f>+Calcs!AN1323</f>
        <v>8</v>
      </c>
      <c r="BF154">
        <f>+Calcs!AO1323</f>
        <v>12</v>
      </c>
      <c r="BG154" t="str">
        <f>+Calcs!AP1323</f>
        <v/>
      </c>
      <c r="BH154" s="40">
        <f>+Calcs!AN1552</f>
        <v>8</v>
      </c>
      <c r="BI154" s="33">
        <f>+Calcs!AO1552</f>
        <v>12</v>
      </c>
      <c r="BJ154" s="35" t="str">
        <f>+Calcs!AP1552</f>
        <v/>
      </c>
      <c r="BK154">
        <f>+Calcs!AN1781</f>
        <v>8</v>
      </c>
      <c r="BL154">
        <f>+Calcs!AO1781</f>
        <v>12</v>
      </c>
      <c r="BM154" t="str">
        <f>+Calcs!AP1781</f>
        <v/>
      </c>
    </row>
    <row r="155" spans="42:65" x14ac:dyDescent="0.25">
      <c r="AP155" s="40">
        <f>+Calcs!AN179</f>
        <v>8</v>
      </c>
      <c r="AQ155" s="33">
        <f>+Calcs!AO179</f>
        <v>13</v>
      </c>
      <c r="AR155" s="35" t="str">
        <f>+Calcs!AP179</f>
        <v/>
      </c>
      <c r="AS155">
        <f>+Calcs!AN408</f>
        <v>8</v>
      </c>
      <c r="AT155">
        <f>+Calcs!AO408</f>
        <v>13</v>
      </c>
      <c r="AU155" t="str">
        <f>+Calcs!AP408</f>
        <v/>
      </c>
      <c r="AV155" s="40">
        <f>+Calcs!AN637</f>
        <v>8</v>
      </c>
      <c r="AW155" s="33">
        <f>+Calcs!AO637</f>
        <v>13</v>
      </c>
      <c r="AX155" s="35" t="str">
        <f>+Calcs!AP637</f>
        <v/>
      </c>
      <c r="AY155">
        <f>+Calcs!AN866</f>
        <v>8</v>
      </c>
      <c r="AZ155">
        <f>+Calcs!AO866</f>
        <v>13</v>
      </c>
      <c r="BA155" t="str">
        <f>+Calcs!AP866</f>
        <v/>
      </c>
      <c r="BB155" s="40">
        <f>+Calcs!AN1095</f>
        <v>8</v>
      </c>
      <c r="BC155" s="33">
        <f>+Calcs!AO1095</f>
        <v>13</v>
      </c>
      <c r="BD155" s="35" t="str">
        <f>+Calcs!AP1095</f>
        <v/>
      </c>
      <c r="BE155">
        <f>+Calcs!AN1324</f>
        <v>8</v>
      </c>
      <c r="BF155">
        <f>+Calcs!AO1324</f>
        <v>13</v>
      </c>
      <c r="BG155" t="str">
        <f>+Calcs!AP1324</f>
        <v/>
      </c>
      <c r="BH155" s="40">
        <f>+Calcs!AN1553</f>
        <v>8</v>
      </c>
      <c r="BI155" s="33">
        <f>+Calcs!AO1553</f>
        <v>13</v>
      </c>
      <c r="BJ155" s="35" t="str">
        <f>+Calcs!AP1553</f>
        <v/>
      </c>
      <c r="BK155">
        <f>+Calcs!AN1782</f>
        <v>8</v>
      </c>
      <c r="BL155">
        <f>+Calcs!AO1782</f>
        <v>13</v>
      </c>
      <c r="BM155" t="str">
        <f>+Calcs!AP1782</f>
        <v/>
      </c>
    </row>
    <row r="156" spans="42:65" x14ac:dyDescent="0.25">
      <c r="AP156" s="40">
        <f>+Calcs!AN180</f>
        <v>8</v>
      </c>
      <c r="AQ156" s="33">
        <f>+Calcs!AO180</f>
        <v>14</v>
      </c>
      <c r="AR156" s="35" t="str">
        <f>+Calcs!AP180</f>
        <v/>
      </c>
      <c r="AS156">
        <f>+Calcs!AN409</f>
        <v>8</v>
      </c>
      <c r="AT156">
        <f>+Calcs!AO409</f>
        <v>14</v>
      </c>
      <c r="AU156" t="str">
        <f>+Calcs!AP409</f>
        <v/>
      </c>
      <c r="AV156" s="40">
        <f>+Calcs!AN638</f>
        <v>8</v>
      </c>
      <c r="AW156" s="33">
        <f>+Calcs!AO638</f>
        <v>14</v>
      </c>
      <c r="AX156" s="35" t="str">
        <f>+Calcs!AP638</f>
        <v/>
      </c>
      <c r="AY156">
        <f>+Calcs!AN867</f>
        <v>8</v>
      </c>
      <c r="AZ156">
        <f>+Calcs!AO867</f>
        <v>14</v>
      </c>
      <c r="BA156" t="str">
        <f>+Calcs!AP867</f>
        <v/>
      </c>
      <c r="BB156" s="40">
        <f>+Calcs!AN1096</f>
        <v>8</v>
      </c>
      <c r="BC156" s="33">
        <f>+Calcs!AO1096</f>
        <v>14</v>
      </c>
      <c r="BD156" s="35" t="str">
        <f>+Calcs!AP1096</f>
        <v/>
      </c>
      <c r="BE156">
        <f>+Calcs!AN1325</f>
        <v>8</v>
      </c>
      <c r="BF156">
        <f>+Calcs!AO1325</f>
        <v>14</v>
      </c>
      <c r="BG156" t="str">
        <f>+Calcs!AP1325</f>
        <v/>
      </c>
      <c r="BH156" s="40">
        <f>+Calcs!AN1554</f>
        <v>8</v>
      </c>
      <c r="BI156" s="33">
        <f>+Calcs!AO1554</f>
        <v>14</v>
      </c>
      <c r="BJ156" s="35" t="str">
        <f>+Calcs!AP1554</f>
        <v/>
      </c>
      <c r="BK156">
        <f>+Calcs!AN1783</f>
        <v>8</v>
      </c>
      <c r="BL156">
        <f>+Calcs!AO1783</f>
        <v>14</v>
      </c>
      <c r="BM156" t="str">
        <f>+Calcs!AP1783</f>
        <v/>
      </c>
    </row>
    <row r="157" spans="42:65" x14ac:dyDescent="0.25">
      <c r="AP157" s="40">
        <f>+Calcs!AN181</f>
        <v>8</v>
      </c>
      <c r="AQ157" s="33">
        <f>+Calcs!AO181</f>
        <v>15</v>
      </c>
      <c r="AR157" s="35" t="str">
        <f>+Calcs!AP181</f>
        <v/>
      </c>
      <c r="AS157">
        <f>+Calcs!AN410</f>
        <v>8</v>
      </c>
      <c r="AT157">
        <f>+Calcs!AO410</f>
        <v>15</v>
      </c>
      <c r="AU157" t="str">
        <f>+Calcs!AP410</f>
        <v/>
      </c>
      <c r="AV157" s="40">
        <f>+Calcs!AN639</f>
        <v>8</v>
      </c>
      <c r="AW157" s="33">
        <f>+Calcs!AO639</f>
        <v>15</v>
      </c>
      <c r="AX157" s="35" t="str">
        <f>+Calcs!AP639</f>
        <v/>
      </c>
      <c r="AY157">
        <f>+Calcs!AN868</f>
        <v>8</v>
      </c>
      <c r="AZ157">
        <f>+Calcs!AO868</f>
        <v>15</v>
      </c>
      <c r="BA157" t="str">
        <f>+Calcs!AP868</f>
        <v/>
      </c>
      <c r="BB157" s="40">
        <f>+Calcs!AN1097</f>
        <v>8</v>
      </c>
      <c r="BC157" s="33">
        <f>+Calcs!AO1097</f>
        <v>15</v>
      </c>
      <c r="BD157" s="35" t="str">
        <f>+Calcs!AP1097</f>
        <v/>
      </c>
      <c r="BE157">
        <f>+Calcs!AN1326</f>
        <v>8</v>
      </c>
      <c r="BF157">
        <f>+Calcs!AO1326</f>
        <v>15</v>
      </c>
      <c r="BG157" t="str">
        <f>+Calcs!AP1326</f>
        <v/>
      </c>
      <c r="BH157" s="40">
        <f>+Calcs!AN1555</f>
        <v>8</v>
      </c>
      <c r="BI157" s="33">
        <f>+Calcs!AO1555</f>
        <v>15</v>
      </c>
      <c r="BJ157" s="35" t="str">
        <f>+Calcs!AP1555</f>
        <v/>
      </c>
      <c r="BK157">
        <f>+Calcs!AN1784</f>
        <v>8</v>
      </c>
      <c r="BL157">
        <f>+Calcs!AO1784</f>
        <v>15</v>
      </c>
      <c r="BM157" t="str">
        <f>+Calcs!AP1784</f>
        <v/>
      </c>
    </row>
    <row r="158" spans="42:65" x14ac:dyDescent="0.25">
      <c r="AP158" s="40">
        <f>+Calcs!AN182</f>
        <v>8</v>
      </c>
      <c r="AQ158" s="33">
        <f>+Calcs!AO182</f>
        <v>16</v>
      </c>
      <c r="AR158" s="35" t="str">
        <f>+Calcs!AP182</f>
        <v/>
      </c>
      <c r="AS158">
        <f>+Calcs!AN411</f>
        <v>8</v>
      </c>
      <c r="AT158">
        <f>+Calcs!AO411</f>
        <v>16</v>
      </c>
      <c r="AU158" t="str">
        <f>+Calcs!AP411</f>
        <v/>
      </c>
      <c r="AV158" s="40">
        <f>+Calcs!AN640</f>
        <v>8</v>
      </c>
      <c r="AW158" s="33">
        <f>+Calcs!AO640</f>
        <v>16</v>
      </c>
      <c r="AX158" s="35" t="str">
        <f>+Calcs!AP640</f>
        <v/>
      </c>
      <c r="AY158">
        <f>+Calcs!AN869</f>
        <v>8</v>
      </c>
      <c r="AZ158">
        <f>+Calcs!AO869</f>
        <v>16</v>
      </c>
      <c r="BA158" t="str">
        <f>+Calcs!AP869</f>
        <v/>
      </c>
      <c r="BB158" s="40">
        <f>+Calcs!AN1098</f>
        <v>8</v>
      </c>
      <c r="BC158" s="33">
        <f>+Calcs!AO1098</f>
        <v>16</v>
      </c>
      <c r="BD158" s="35" t="str">
        <f>+Calcs!AP1098</f>
        <v/>
      </c>
      <c r="BE158">
        <f>+Calcs!AN1327</f>
        <v>8</v>
      </c>
      <c r="BF158">
        <f>+Calcs!AO1327</f>
        <v>16</v>
      </c>
      <c r="BG158" t="str">
        <f>+Calcs!AP1327</f>
        <v/>
      </c>
      <c r="BH158" s="40">
        <f>+Calcs!AN1556</f>
        <v>8</v>
      </c>
      <c r="BI158" s="33">
        <f>+Calcs!AO1556</f>
        <v>16</v>
      </c>
      <c r="BJ158" s="35" t="str">
        <f>+Calcs!AP1556</f>
        <v/>
      </c>
      <c r="BK158">
        <f>+Calcs!AN1785</f>
        <v>8</v>
      </c>
      <c r="BL158">
        <f>+Calcs!AO1785</f>
        <v>16</v>
      </c>
      <c r="BM158" t="str">
        <f>+Calcs!AP1785</f>
        <v/>
      </c>
    </row>
    <row r="159" spans="42:65" x14ac:dyDescent="0.25">
      <c r="AP159" s="40">
        <f>+Calcs!AN183</f>
        <v>8</v>
      </c>
      <c r="AQ159" s="33">
        <f>+Calcs!AO183</f>
        <v>17</v>
      </c>
      <c r="AR159" s="35" t="str">
        <f>+Calcs!AP183</f>
        <v/>
      </c>
      <c r="AS159">
        <f>+Calcs!AN412</f>
        <v>8</v>
      </c>
      <c r="AT159">
        <f>+Calcs!AO412</f>
        <v>17</v>
      </c>
      <c r="AU159" t="str">
        <f>+Calcs!AP412</f>
        <v/>
      </c>
      <c r="AV159" s="40">
        <f>+Calcs!AN641</f>
        <v>8</v>
      </c>
      <c r="AW159" s="33">
        <f>+Calcs!AO641</f>
        <v>17</v>
      </c>
      <c r="AX159" s="35" t="str">
        <f>+Calcs!AP641</f>
        <v/>
      </c>
      <c r="AY159">
        <f>+Calcs!AN870</f>
        <v>8</v>
      </c>
      <c r="AZ159">
        <f>+Calcs!AO870</f>
        <v>17</v>
      </c>
      <c r="BA159" t="str">
        <f>+Calcs!AP870</f>
        <v/>
      </c>
      <c r="BB159" s="40">
        <f>+Calcs!AN1099</f>
        <v>8</v>
      </c>
      <c r="BC159" s="33">
        <f>+Calcs!AO1099</f>
        <v>17</v>
      </c>
      <c r="BD159" s="35" t="str">
        <f>+Calcs!AP1099</f>
        <v/>
      </c>
      <c r="BE159">
        <f>+Calcs!AN1328</f>
        <v>8</v>
      </c>
      <c r="BF159">
        <f>+Calcs!AO1328</f>
        <v>17</v>
      </c>
      <c r="BG159" t="str">
        <f>+Calcs!AP1328</f>
        <v/>
      </c>
      <c r="BH159" s="40">
        <f>+Calcs!AN1557</f>
        <v>8</v>
      </c>
      <c r="BI159" s="33">
        <f>+Calcs!AO1557</f>
        <v>17</v>
      </c>
      <c r="BJ159" s="35" t="str">
        <f>+Calcs!AP1557</f>
        <v/>
      </c>
      <c r="BK159">
        <f>+Calcs!AN1786</f>
        <v>8</v>
      </c>
      <c r="BL159">
        <f>+Calcs!AO1786</f>
        <v>17</v>
      </c>
      <c r="BM159" t="str">
        <f>+Calcs!AP1786</f>
        <v/>
      </c>
    </row>
    <row r="160" spans="42:65" x14ac:dyDescent="0.25">
      <c r="AP160" s="40">
        <f>+Calcs!AN184</f>
        <v>8</v>
      </c>
      <c r="AQ160" s="33">
        <f>+Calcs!AO184</f>
        <v>18</v>
      </c>
      <c r="AR160" s="35" t="str">
        <f>+Calcs!AP184</f>
        <v/>
      </c>
      <c r="AS160">
        <f>+Calcs!AN413</f>
        <v>8</v>
      </c>
      <c r="AT160">
        <f>+Calcs!AO413</f>
        <v>18</v>
      </c>
      <c r="AU160" t="str">
        <f>+Calcs!AP413</f>
        <v/>
      </c>
      <c r="AV160" s="40">
        <f>+Calcs!AN642</f>
        <v>8</v>
      </c>
      <c r="AW160" s="33">
        <f>+Calcs!AO642</f>
        <v>18</v>
      </c>
      <c r="AX160" s="35" t="str">
        <f>+Calcs!AP642</f>
        <v/>
      </c>
      <c r="AY160">
        <f>+Calcs!AN871</f>
        <v>8</v>
      </c>
      <c r="AZ160">
        <f>+Calcs!AO871</f>
        <v>18</v>
      </c>
      <c r="BA160" t="str">
        <f>+Calcs!AP871</f>
        <v/>
      </c>
      <c r="BB160" s="40">
        <f>+Calcs!AN1100</f>
        <v>8</v>
      </c>
      <c r="BC160" s="33">
        <f>+Calcs!AO1100</f>
        <v>18</v>
      </c>
      <c r="BD160" s="35" t="str">
        <f>+Calcs!AP1100</f>
        <v/>
      </c>
      <c r="BE160">
        <f>+Calcs!AN1329</f>
        <v>8</v>
      </c>
      <c r="BF160">
        <f>+Calcs!AO1329</f>
        <v>18</v>
      </c>
      <c r="BG160" t="str">
        <f>+Calcs!AP1329</f>
        <v/>
      </c>
      <c r="BH160" s="40">
        <f>+Calcs!AN1558</f>
        <v>8</v>
      </c>
      <c r="BI160" s="33">
        <f>+Calcs!AO1558</f>
        <v>18</v>
      </c>
      <c r="BJ160" s="35" t="str">
        <f>+Calcs!AP1558</f>
        <v/>
      </c>
      <c r="BK160">
        <f>+Calcs!AN1787</f>
        <v>8</v>
      </c>
      <c r="BL160">
        <f>+Calcs!AO1787</f>
        <v>18</v>
      </c>
      <c r="BM160" t="str">
        <f>+Calcs!AP1787</f>
        <v/>
      </c>
    </row>
    <row r="161" spans="42:65" x14ac:dyDescent="0.25">
      <c r="AP161" s="40">
        <f>+Calcs!AN185</f>
        <v>8</v>
      </c>
      <c r="AQ161" s="33">
        <f>+Calcs!AO185</f>
        <v>19</v>
      </c>
      <c r="AR161" s="35" t="str">
        <f>+Calcs!AP185</f>
        <v/>
      </c>
      <c r="AS161">
        <f>+Calcs!AN414</f>
        <v>8</v>
      </c>
      <c r="AT161">
        <f>+Calcs!AO414</f>
        <v>19</v>
      </c>
      <c r="AU161" t="str">
        <f>+Calcs!AP414</f>
        <v/>
      </c>
      <c r="AV161" s="40">
        <f>+Calcs!AN643</f>
        <v>8</v>
      </c>
      <c r="AW161" s="33">
        <f>+Calcs!AO643</f>
        <v>19</v>
      </c>
      <c r="AX161" s="35" t="str">
        <f>+Calcs!AP643</f>
        <v/>
      </c>
      <c r="AY161">
        <f>+Calcs!AN872</f>
        <v>8</v>
      </c>
      <c r="AZ161">
        <f>+Calcs!AO872</f>
        <v>19</v>
      </c>
      <c r="BA161" t="str">
        <f>+Calcs!AP872</f>
        <v/>
      </c>
      <c r="BB161" s="40">
        <f>+Calcs!AN1101</f>
        <v>8</v>
      </c>
      <c r="BC161" s="33">
        <f>+Calcs!AO1101</f>
        <v>19</v>
      </c>
      <c r="BD161" s="35" t="str">
        <f>+Calcs!AP1101</f>
        <v/>
      </c>
      <c r="BE161">
        <f>+Calcs!AN1330</f>
        <v>8</v>
      </c>
      <c r="BF161">
        <f>+Calcs!AO1330</f>
        <v>19</v>
      </c>
      <c r="BG161" t="str">
        <f>+Calcs!AP1330</f>
        <v/>
      </c>
      <c r="BH161" s="40">
        <f>+Calcs!AN1559</f>
        <v>8</v>
      </c>
      <c r="BI161" s="33">
        <f>+Calcs!AO1559</f>
        <v>19</v>
      </c>
      <c r="BJ161" s="35" t="str">
        <f>+Calcs!AP1559</f>
        <v/>
      </c>
      <c r="BK161">
        <f>+Calcs!AN1788</f>
        <v>8</v>
      </c>
      <c r="BL161">
        <f>+Calcs!AO1788</f>
        <v>19</v>
      </c>
      <c r="BM161" t="str">
        <f>+Calcs!AP1788</f>
        <v/>
      </c>
    </row>
    <row r="162" spans="42:65" x14ac:dyDescent="0.25">
      <c r="AP162" s="40">
        <f>+Calcs!AN186</f>
        <v>8</v>
      </c>
      <c r="AQ162" s="33">
        <f>+Calcs!AO186</f>
        <v>20</v>
      </c>
      <c r="AR162" s="35" t="str">
        <f>+Calcs!AP186</f>
        <v/>
      </c>
      <c r="AS162">
        <f>+Calcs!AN415</f>
        <v>8</v>
      </c>
      <c r="AT162">
        <f>+Calcs!AO415</f>
        <v>20</v>
      </c>
      <c r="AU162" t="str">
        <f>+Calcs!AP415</f>
        <v/>
      </c>
      <c r="AV162" s="40">
        <f>+Calcs!AN644</f>
        <v>8</v>
      </c>
      <c r="AW162" s="33">
        <f>+Calcs!AO644</f>
        <v>20</v>
      </c>
      <c r="AX162" s="35" t="str">
        <f>+Calcs!AP644</f>
        <v/>
      </c>
      <c r="AY162">
        <f>+Calcs!AN873</f>
        <v>8</v>
      </c>
      <c r="AZ162">
        <f>+Calcs!AO873</f>
        <v>20</v>
      </c>
      <c r="BA162" t="str">
        <f>+Calcs!AP873</f>
        <v/>
      </c>
      <c r="BB162" s="40">
        <f>+Calcs!AN1102</f>
        <v>8</v>
      </c>
      <c r="BC162" s="33">
        <f>+Calcs!AO1102</f>
        <v>20</v>
      </c>
      <c r="BD162" s="35" t="str">
        <f>+Calcs!AP1102</f>
        <v/>
      </c>
      <c r="BE162">
        <f>+Calcs!AN1331</f>
        <v>8</v>
      </c>
      <c r="BF162">
        <f>+Calcs!AO1331</f>
        <v>20</v>
      </c>
      <c r="BG162" t="str">
        <f>+Calcs!AP1331</f>
        <v/>
      </c>
      <c r="BH162" s="40">
        <f>+Calcs!AN1560</f>
        <v>8</v>
      </c>
      <c r="BI162" s="33">
        <f>+Calcs!AO1560</f>
        <v>20</v>
      </c>
      <c r="BJ162" s="35" t="str">
        <f>+Calcs!AP1560</f>
        <v/>
      </c>
      <c r="BK162">
        <f>+Calcs!AN1789</f>
        <v>8</v>
      </c>
      <c r="BL162">
        <f>+Calcs!AO1789</f>
        <v>20</v>
      </c>
      <c r="BM162" t="str">
        <f>+Calcs!AP1789</f>
        <v/>
      </c>
    </row>
    <row r="163" spans="42:65" x14ac:dyDescent="0.25">
      <c r="AP163" s="40">
        <f>+Calcs!AN187</f>
        <v>9</v>
      </c>
      <c r="AQ163" s="33">
        <f>+Calcs!AO187</f>
        <v>1</v>
      </c>
      <c r="AR163" s="35" t="str">
        <f>+Calcs!AP187</f>
        <v/>
      </c>
      <c r="AS163">
        <f>+Calcs!AN416</f>
        <v>9</v>
      </c>
      <c r="AT163">
        <f>+Calcs!AO416</f>
        <v>1</v>
      </c>
      <c r="AU163" t="str">
        <f>+Calcs!AP416</f>
        <v/>
      </c>
      <c r="AV163" s="40">
        <f>+Calcs!AN645</f>
        <v>9</v>
      </c>
      <c r="AW163" s="33">
        <f>+Calcs!AO645</f>
        <v>1</v>
      </c>
      <c r="AX163" s="35" t="str">
        <f>+Calcs!AP645</f>
        <v/>
      </c>
      <c r="AY163">
        <f>+Calcs!AN874</f>
        <v>9</v>
      </c>
      <c r="AZ163">
        <f>+Calcs!AO874</f>
        <v>1</v>
      </c>
      <c r="BA163" t="str">
        <f>+Calcs!AP874</f>
        <v/>
      </c>
      <c r="BB163" s="40">
        <f>+Calcs!AN1103</f>
        <v>9</v>
      </c>
      <c r="BC163" s="33">
        <f>+Calcs!AO1103</f>
        <v>1</v>
      </c>
      <c r="BD163" s="35" t="str">
        <f>+Calcs!AP1103</f>
        <v/>
      </c>
      <c r="BE163">
        <f>+Calcs!AN1332</f>
        <v>9</v>
      </c>
      <c r="BF163">
        <f>+Calcs!AO1332</f>
        <v>1</v>
      </c>
      <c r="BG163" t="str">
        <f>+Calcs!AP1332</f>
        <v/>
      </c>
      <c r="BH163" s="40">
        <f>+Calcs!AN1561</f>
        <v>9</v>
      </c>
      <c r="BI163" s="33">
        <f>+Calcs!AO1561</f>
        <v>1</v>
      </c>
      <c r="BJ163" s="35" t="str">
        <f>+Calcs!AP1561</f>
        <v/>
      </c>
      <c r="BK163">
        <f>+Calcs!AN1790</f>
        <v>9</v>
      </c>
      <c r="BL163">
        <f>+Calcs!AO1790</f>
        <v>1</v>
      </c>
      <c r="BM163" t="str">
        <f>+Calcs!AP1790</f>
        <v/>
      </c>
    </row>
    <row r="164" spans="42:65" x14ac:dyDescent="0.25">
      <c r="AP164" s="40">
        <f>+Calcs!AN188</f>
        <v>9</v>
      </c>
      <c r="AQ164" s="33">
        <f>+Calcs!AO188</f>
        <v>2</v>
      </c>
      <c r="AR164" s="35" t="str">
        <f>+Calcs!AP188</f>
        <v/>
      </c>
      <c r="AS164">
        <f>+Calcs!AN417</f>
        <v>9</v>
      </c>
      <c r="AT164">
        <f>+Calcs!AO417</f>
        <v>2</v>
      </c>
      <c r="AU164" t="str">
        <f>+Calcs!AP417</f>
        <v/>
      </c>
      <c r="AV164" s="40">
        <f>+Calcs!AN646</f>
        <v>9</v>
      </c>
      <c r="AW164" s="33">
        <f>+Calcs!AO646</f>
        <v>2</v>
      </c>
      <c r="AX164" s="35" t="str">
        <f>+Calcs!AP646</f>
        <v/>
      </c>
      <c r="AY164">
        <f>+Calcs!AN875</f>
        <v>9</v>
      </c>
      <c r="AZ164">
        <f>+Calcs!AO875</f>
        <v>2</v>
      </c>
      <c r="BA164" t="str">
        <f>+Calcs!AP875</f>
        <v/>
      </c>
      <c r="BB164" s="40">
        <f>+Calcs!AN1104</f>
        <v>9</v>
      </c>
      <c r="BC164" s="33">
        <f>+Calcs!AO1104</f>
        <v>2</v>
      </c>
      <c r="BD164" s="35" t="str">
        <f>+Calcs!AP1104</f>
        <v/>
      </c>
      <c r="BE164">
        <f>+Calcs!AN1333</f>
        <v>9</v>
      </c>
      <c r="BF164">
        <f>+Calcs!AO1333</f>
        <v>2</v>
      </c>
      <c r="BG164" t="str">
        <f>+Calcs!AP1333</f>
        <v/>
      </c>
      <c r="BH164" s="40">
        <f>+Calcs!AN1562</f>
        <v>9</v>
      </c>
      <c r="BI164" s="33">
        <f>+Calcs!AO1562</f>
        <v>2</v>
      </c>
      <c r="BJ164" s="35" t="str">
        <f>+Calcs!AP1562</f>
        <v/>
      </c>
      <c r="BK164">
        <f>+Calcs!AN1791</f>
        <v>9</v>
      </c>
      <c r="BL164">
        <f>+Calcs!AO1791</f>
        <v>2</v>
      </c>
      <c r="BM164" t="str">
        <f>+Calcs!AP1791</f>
        <v/>
      </c>
    </row>
    <row r="165" spans="42:65" x14ac:dyDescent="0.25">
      <c r="AP165" s="40">
        <f>+Calcs!AN189</f>
        <v>9</v>
      </c>
      <c r="AQ165" s="33">
        <f>+Calcs!AO189</f>
        <v>3</v>
      </c>
      <c r="AR165" s="35" t="str">
        <f>+Calcs!AP189</f>
        <v/>
      </c>
      <c r="AS165">
        <f>+Calcs!AN418</f>
        <v>9</v>
      </c>
      <c r="AT165">
        <f>+Calcs!AO418</f>
        <v>3</v>
      </c>
      <c r="AU165" t="str">
        <f>+Calcs!AP418</f>
        <v/>
      </c>
      <c r="AV165" s="40">
        <f>+Calcs!AN647</f>
        <v>9</v>
      </c>
      <c r="AW165" s="33">
        <f>+Calcs!AO647</f>
        <v>3</v>
      </c>
      <c r="AX165" s="35" t="str">
        <f>+Calcs!AP647</f>
        <v/>
      </c>
      <c r="AY165">
        <f>+Calcs!AN876</f>
        <v>9</v>
      </c>
      <c r="AZ165">
        <f>+Calcs!AO876</f>
        <v>3</v>
      </c>
      <c r="BA165" t="str">
        <f>+Calcs!AP876</f>
        <v/>
      </c>
      <c r="BB165" s="40">
        <f>+Calcs!AN1105</f>
        <v>9</v>
      </c>
      <c r="BC165" s="33">
        <f>+Calcs!AO1105</f>
        <v>3</v>
      </c>
      <c r="BD165" s="35" t="str">
        <f>+Calcs!AP1105</f>
        <v/>
      </c>
      <c r="BE165">
        <f>+Calcs!AN1334</f>
        <v>9</v>
      </c>
      <c r="BF165">
        <f>+Calcs!AO1334</f>
        <v>3</v>
      </c>
      <c r="BG165" t="str">
        <f>+Calcs!AP1334</f>
        <v/>
      </c>
      <c r="BH165" s="40">
        <f>+Calcs!AN1563</f>
        <v>9</v>
      </c>
      <c r="BI165" s="33">
        <f>+Calcs!AO1563</f>
        <v>3</v>
      </c>
      <c r="BJ165" s="35" t="str">
        <f>+Calcs!AP1563</f>
        <v/>
      </c>
      <c r="BK165">
        <f>+Calcs!AN1792</f>
        <v>9</v>
      </c>
      <c r="BL165">
        <f>+Calcs!AO1792</f>
        <v>3</v>
      </c>
      <c r="BM165" t="str">
        <f>+Calcs!AP1792</f>
        <v/>
      </c>
    </row>
    <row r="166" spans="42:65" x14ac:dyDescent="0.25">
      <c r="AP166" s="40">
        <f>+Calcs!AN190</f>
        <v>9</v>
      </c>
      <c r="AQ166" s="33">
        <f>+Calcs!AO190</f>
        <v>4</v>
      </c>
      <c r="AR166" s="35" t="str">
        <f>+Calcs!AP190</f>
        <v/>
      </c>
      <c r="AS166">
        <f>+Calcs!AN419</f>
        <v>9</v>
      </c>
      <c r="AT166">
        <f>+Calcs!AO419</f>
        <v>4</v>
      </c>
      <c r="AU166" t="str">
        <f>+Calcs!AP419</f>
        <v/>
      </c>
      <c r="AV166" s="40">
        <f>+Calcs!AN648</f>
        <v>9</v>
      </c>
      <c r="AW166" s="33">
        <f>+Calcs!AO648</f>
        <v>4</v>
      </c>
      <c r="AX166" s="35" t="str">
        <f>+Calcs!AP648</f>
        <v/>
      </c>
      <c r="AY166">
        <f>+Calcs!AN877</f>
        <v>9</v>
      </c>
      <c r="AZ166">
        <f>+Calcs!AO877</f>
        <v>4</v>
      </c>
      <c r="BA166" t="str">
        <f>+Calcs!AP877</f>
        <v/>
      </c>
      <c r="BB166" s="40">
        <f>+Calcs!AN1106</f>
        <v>9</v>
      </c>
      <c r="BC166" s="33">
        <f>+Calcs!AO1106</f>
        <v>4</v>
      </c>
      <c r="BD166" s="35" t="str">
        <f>+Calcs!AP1106</f>
        <v/>
      </c>
      <c r="BE166">
        <f>+Calcs!AN1335</f>
        <v>9</v>
      </c>
      <c r="BF166">
        <f>+Calcs!AO1335</f>
        <v>4</v>
      </c>
      <c r="BG166" t="str">
        <f>+Calcs!AP1335</f>
        <v/>
      </c>
      <c r="BH166" s="40">
        <f>+Calcs!AN1564</f>
        <v>9</v>
      </c>
      <c r="BI166" s="33">
        <f>+Calcs!AO1564</f>
        <v>4</v>
      </c>
      <c r="BJ166" s="35" t="str">
        <f>+Calcs!AP1564</f>
        <v/>
      </c>
      <c r="BK166">
        <f>+Calcs!AN1793</f>
        <v>9</v>
      </c>
      <c r="BL166">
        <f>+Calcs!AO1793</f>
        <v>4</v>
      </c>
      <c r="BM166" t="str">
        <f>+Calcs!AP1793</f>
        <v/>
      </c>
    </row>
    <row r="167" spans="42:65" x14ac:dyDescent="0.25">
      <c r="AP167" s="40">
        <f>+Calcs!AN191</f>
        <v>9</v>
      </c>
      <c r="AQ167" s="33">
        <f>+Calcs!AO191</f>
        <v>5</v>
      </c>
      <c r="AR167" s="35" t="str">
        <f>+Calcs!AP191</f>
        <v/>
      </c>
      <c r="AS167">
        <f>+Calcs!AN420</f>
        <v>9</v>
      </c>
      <c r="AT167">
        <f>+Calcs!AO420</f>
        <v>5</v>
      </c>
      <c r="AU167" t="str">
        <f>+Calcs!AP420</f>
        <v/>
      </c>
      <c r="AV167" s="40">
        <f>+Calcs!AN649</f>
        <v>9</v>
      </c>
      <c r="AW167" s="33">
        <f>+Calcs!AO649</f>
        <v>5</v>
      </c>
      <c r="AX167" s="35" t="str">
        <f>+Calcs!AP649</f>
        <v/>
      </c>
      <c r="AY167">
        <f>+Calcs!AN878</f>
        <v>9</v>
      </c>
      <c r="AZ167">
        <f>+Calcs!AO878</f>
        <v>5</v>
      </c>
      <c r="BA167" t="str">
        <f>+Calcs!AP878</f>
        <v/>
      </c>
      <c r="BB167" s="40">
        <f>+Calcs!AN1107</f>
        <v>9</v>
      </c>
      <c r="BC167" s="33">
        <f>+Calcs!AO1107</f>
        <v>5</v>
      </c>
      <c r="BD167" s="35" t="str">
        <f>+Calcs!AP1107</f>
        <v/>
      </c>
      <c r="BE167">
        <f>+Calcs!AN1336</f>
        <v>9</v>
      </c>
      <c r="BF167">
        <f>+Calcs!AO1336</f>
        <v>5</v>
      </c>
      <c r="BG167" t="str">
        <f>+Calcs!AP1336</f>
        <v/>
      </c>
      <c r="BH167" s="40">
        <f>+Calcs!AN1565</f>
        <v>9</v>
      </c>
      <c r="BI167" s="33">
        <f>+Calcs!AO1565</f>
        <v>5</v>
      </c>
      <c r="BJ167" s="35" t="str">
        <f>+Calcs!AP1565</f>
        <v/>
      </c>
      <c r="BK167">
        <f>+Calcs!AN1794</f>
        <v>9</v>
      </c>
      <c r="BL167">
        <f>+Calcs!AO1794</f>
        <v>5</v>
      </c>
      <c r="BM167" t="str">
        <f>+Calcs!AP1794</f>
        <v/>
      </c>
    </row>
    <row r="168" spans="42:65" x14ac:dyDescent="0.25">
      <c r="AP168" s="40">
        <f>+Calcs!AN192</f>
        <v>9</v>
      </c>
      <c r="AQ168" s="33">
        <f>+Calcs!AO192</f>
        <v>6</v>
      </c>
      <c r="AR168" s="35" t="str">
        <f>+Calcs!AP192</f>
        <v/>
      </c>
      <c r="AS168">
        <f>+Calcs!AN421</f>
        <v>9</v>
      </c>
      <c r="AT168">
        <f>+Calcs!AO421</f>
        <v>6</v>
      </c>
      <c r="AU168" t="str">
        <f>+Calcs!AP421</f>
        <v/>
      </c>
      <c r="AV168" s="40">
        <f>+Calcs!AN650</f>
        <v>9</v>
      </c>
      <c r="AW168" s="33">
        <f>+Calcs!AO650</f>
        <v>6</v>
      </c>
      <c r="AX168" s="35" t="str">
        <f>+Calcs!AP650</f>
        <v/>
      </c>
      <c r="AY168">
        <f>+Calcs!AN879</f>
        <v>9</v>
      </c>
      <c r="AZ168">
        <f>+Calcs!AO879</f>
        <v>6</v>
      </c>
      <c r="BA168" t="str">
        <f>+Calcs!AP879</f>
        <v/>
      </c>
      <c r="BB168" s="40">
        <f>+Calcs!AN1108</f>
        <v>9</v>
      </c>
      <c r="BC168" s="33">
        <f>+Calcs!AO1108</f>
        <v>6</v>
      </c>
      <c r="BD168" s="35" t="str">
        <f>+Calcs!AP1108</f>
        <v/>
      </c>
      <c r="BE168">
        <f>+Calcs!AN1337</f>
        <v>9</v>
      </c>
      <c r="BF168">
        <f>+Calcs!AO1337</f>
        <v>6</v>
      </c>
      <c r="BG168" t="str">
        <f>+Calcs!AP1337</f>
        <v/>
      </c>
      <c r="BH168" s="40">
        <f>+Calcs!AN1566</f>
        <v>9</v>
      </c>
      <c r="BI168" s="33">
        <f>+Calcs!AO1566</f>
        <v>6</v>
      </c>
      <c r="BJ168" s="35" t="str">
        <f>+Calcs!AP1566</f>
        <v/>
      </c>
      <c r="BK168">
        <f>+Calcs!AN1795</f>
        <v>9</v>
      </c>
      <c r="BL168">
        <f>+Calcs!AO1795</f>
        <v>6</v>
      </c>
      <c r="BM168" t="str">
        <f>+Calcs!AP1795</f>
        <v/>
      </c>
    </row>
    <row r="169" spans="42:65" x14ac:dyDescent="0.25">
      <c r="AP169" s="40">
        <f>+Calcs!AN193</f>
        <v>9</v>
      </c>
      <c r="AQ169" s="33">
        <f>+Calcs!AO193</f>
        <v>7</v>
      </c>
      <c r="AR169" s="35" t="str">
        <f>+Calcs!AP193</f>
        <v/>
      </c>
      <c r="AS169">
        <f>+Calcs!AN422</f>
        <v>9</v>
      </c>
      <c r="AT169">
        <f>+Calcs!AO422</f>
        <v>7</v>
      </c>
      <c r="AU169" t="str">
        <f>+Calcs!AP422</f>
        <v/>
      </c>
      <c r="AV169" s="40">
        <f>+Calcs!AN651</f>
        <v>9</v>
      </c>
      <c r="AW169" s="33">
        <f>+Calcs!AO651</f>
        <v>7</v>
      </c>
      <c r="AX169" s="35" t="str">
        <f>+Calcs!AP651</f>
        <v/>
      </c>
      <c r="AY169">
        <f>+Calcs!AN880</f>
        <v>9</v>
      </c>
      <c r="AZ169">
        <f>+Calcs!AO880</f>
        <v>7</v>
      </c>
      <c r="BA169" t="str">
        <f>+Calcs!AP880</f>
        <v/>
      </c>
      <c r="BB169" s="40">
        <f>+Calcs!AN1109</f>
        <v>9</v>
      </c>
      <c r="BC169" s="33">
        <f>+Calcs!AO1109</f>
        <v>7</v>
      </c>
      <c r="BD169" s="35" t="str">
        <f>+Calcs!AP1109</f>
        <v/>
      </c>
      <c r="BE169">
        <f>+Calcs!AN1338</f>
        <v>9</v>
      </c>
      <c r="BF169">
        <f>+Calcs!AO1338</f>
        <v>7</v>
      </c>
      <c r="BG169" t="str">
        <f>+Calcs!AP1338</f>
        <v/>
      </c>
      <c r="BH169" s="40">
        <f>+Calcs!AN1567</f>
        <v>9</v>
      </c>
      <c r="BI169" s="33">
        <f>+Calcs!AO1567</f>
        <v>7</v>
      </c>
      <c r="BJ169" s="35" t="str">
        <f>+Calcs!AP1567</f>
        <v/>
      </c>
      <c r="BK169">
        <f>+Calcs!AN1796</f>
        <v>9</v>
      </c>
      <c r="BL169">
        <f>+Calcs!AO1796</f>
        <v>7</v>
      </c>
      <c r="BM169" t="str">
        <f>+Calcs!AP1796</f>
        <v/>
      </c>
    </row>
    <row r="170" spans="42:65" x14ac:dyDescent="0.25">
      <c r="AP170" s="40">
        <f>+Calcs!AN194</f>
        <v>9</v>
      </c>
      <c r="AQ170" s="33">
        <f>+Calcs!AO194</f>
        <v>8</v>
      </c>
      <c r="AR170" s="35" t="str">
        <f>+Calcs!AP194</f>
        <v/>
      </c>
      <c r="AS170">
        <f>+Calcs!AN423</f>
        <v>9</v>
      </c>
      <c r="AT170">
        <f>+Calcs!AO423</f>
        <v>8</v>
      </c>
      <c r="AU170" t="str">
        <f>+Calcs!AP423</f>
        <v/>
      </c>
      <c r="AV170" s="40">
        <f>+Calcs!AN652</f>
        <v>9</v>
      </c>
      <c r="AW170" s="33">
        <f>+Calcs!AO652</f>
        <v>8</v>
      </c>
      <c r="AX170" s="35" t="str">
        <f>+Calcs!AP652</f>
        <v/>
      </c>
      <c r="AY170">
        <f>+Calcs!AN881</f>
        <v>9</v>
      </c>
      <c r="AZ170">
        <f>+Calcs!AO881</f>
        <v>8</v>
      </c>
      <c r="BA170" t="str">
        <f>+Calcs!AP881</f>
        <v/>
      </c>
      <c r="BB170" s="40">
        <f>+Calcs!AN1110</f>
        <v>9</v>
      </c>
      <c r="BC170" s="33">
        <f>+Calcs!AO1110</f>
        <v>8</v>
      </c>
      <c r="BD170" s="35" t="str">
        <f>+Calcs!AP1110</f>
        <v/>
      </c>
      <c r="BE170">
        <f>+Calcs!AN1339</f>
        <v>9</v>
      </c>
      <c r="BF170">
        <f>+Calcs!AO1339</f>
        <v>8</v>
      </c>
      <c r="BG170" t="str">
        <f>+Calcs!AP1339</f>
        <v/>
      </c>
      <c r="BH170" s="40">
        <f>+Calcs!AN1568</f>
        <v>9</v>
      </c>
      <c r="BI170" s="33">
        <f>+Calcs!AO1568</f>
        <v>8</v>
      </c>
      <c r="BJ170" s="35" t="str">
        <f>+Calcs!AP1568</f>
        <v/>
      </c>
      <c r="BK170">
        <f>+Calcs!AN1797</f>
        <v>9</v>
      </c>
      <c r="BL170">
        <f>+Calcs!AO1797</f>
        <v>8</v>
      </c>
      <c r="BM170" t="str">
        <f>+Calcs!AP1797</f>
        <v/>
      </c>
    </row>
    <row r="171" spans="42:65" x14ac:dyDescent="0.25">
      <c r="AP171" s="40">
        <f>+Calcs!AN195</f>
        <v>9</v>
      </c>
      <c r="AQ171" s="33">
        <f>+Calcs!AO195</f>
        <v>9</v>
      </c>
      <c r="AR171" s="35" t="str">
        <f>+Calcs!AP195</f>
        <v/>
      </c>
      <c r="AS171">
        <f>+Calcs!AN424</f>
        <v>9</v>
      </c>
      <c r="AT171">
        <f>+Calcs!AO424</f>
        <v>9</v>
      </c>
      <c r="AU171" t="str">
        <f>+Calcs!AP424</f>
        <v/>
      </c>
      <c r="AV171" s="40">
        <f>+Calcs!AN653</f>
        <v>9</v>
      </c>
      <c r="AW171" s="33">
        <f>+Calcs!AO653</f>
        <v>9</v>
      </c>
      <c r="AX171" s="35" t="str">
        <f>+Calcs!AP653</f>
        <v/>
      </c>
      <c r="AY171">
        <f>+Calcs!AN882</f>
        <v>9</v>
      </c>
      <c r="AZ171">
        <f>+Calcs!AO882</f>
        <v>9</v>
      </c>
      <c r="BA171" t="str">
        <f>+Calcs!AP882</f>
        <v/>
      </c>
      <c r="BB171" s="40">
        <f>+Calcs!AN1111</f>
        <v>9</v>
      </c>
      <c r="BC171" s="33">
        <f>+Calcs!AO1111</f>
        <v>9</v>
      </c>
      <c r="BD171" s="35" t="str">
        <f>+Calcs!AP1111</f>
        <v/>
      </c>
      <c r="BE171">
        <f>+Calcs!AN1340</f>
        <v>9</v>
      </c>
      <c r="BF171">
        <f>+Calcs!AO1340</f>
        <v>9</v>
      </c>
      <c r="BG171" t="str">
        <f>+Calcs!AP1340</f>
        <v/>
      </c>
      <c r="BH171" s="40">
        <f>+Calcs!AN1569</f>
        <v>9</v>
      </c>
      <c r="BI171" s="33">
        <f>+Calcs!AO1569</f>
        <v>9</v>
      </c>
      <c r="BJ171" s="35" t="str">
        <f>+Calcs!AP1569</f>
        <v/>
      </c>
      <c r="BK171">
        <f>+Calcs!AN1798</f>
        <v>9</v>
      </c>
      <c r="BL171">
        <f>+Calcs!AO1798</f>
        <v>9</v>
      </c>
      <c r="BM171" t="str">
        <f>+Calcs!AP1798</f>
        <v/>
      </c>
    </row>
    <row r="172" spans="42:65" x14ac:dyDescent="0.25">
      <c r="AP172" s="40">
        <f>+Calcs!AN196</f>
        <v>9</v>
      </c>
      <c r="AQ172" s="33">
        <f>+Calcs!AO196</f>
        <v>10</v>
      </c>
      <c r="AR172" s="35" t="str">
        <f>+Calcs!AP196</f>
        <v/>
      </c>
      <c r="AS172">
        <f>+Calcs!AN425</f>
        <v>9</v>
      </c>
      <c r="AT172">
        <f>+Calcs!AO425</f>
        <v>10</v>
      </c>
      <c r="AU172" t="str">
        <f>+Calcs!AP425</f>
        <v/>
      </c>
      <c r="AV172" s="40">
        <f>+Calcs!AN654</f>
        <v>9</v>
      </c>
      <c r="AW172" s="33">
        <f>+Calcs!AO654</f>
        <v>10</v>
      </c>
      <c r="AX172" s="35" t="str">
        <f>+Calcs!AP654</f>
        <v/>
      </c>
      <c r="AY172">
        <f>+Calcs!AN883</f>
        <v>9</v>
      </c>
      <c r="AZ172">
        <f>+Calcs!AO883</f>
        <v>10</v>
      </c>
      <c r="BA172" t="str">
        <f>+Calcs!AP883</f>
        <v/>
      </c>
      <c r="BB172" s="40">
        <f>+Calcs!AN1112</f>
        <v>9</v>
      </c>
      <c r="BC172" s="33">
        <f>+Calcs!AO1112</f>
        <v>10</v>
      </c>
      <c r="BD172" s="35" t="str">
        <f>+Calcs!AP1112</f>
        <v/>
      </c>
      <c r="BE172">
        <f>+Calcs!AN1341</f>
        <v>9</v>
      </c>
      <c r="BF172">
        <f>+Calcs!AO1341</f>
        <v>10</v>
      </c>
      <c r="BG172" t="str">
        <f>+Calcs!AP1341</f>
        <v/>
      </c>
      <c r="BH172" s="40">
        <f>+Calcs!AN1570</f>
        <v>9</v>
      </c>
      <c r="BI172" s="33">
        <f>+Calcs!AO1570</f>
        <v>10</v>
      </c>
      <c r="BJ172" s="35" t="str">
        <f>+Calcs!AP1570</f>
        <v/>
      </c>
      <c r="BK172">
        <f>+Calcs!AN1799</f>
        <v>9</v>
      </c>
      <c r="BL172">
        <f>+Calcs!AO1799</f>
        <v>10</v>
      </c>
      <c r="BM172" t="str">
        <f>+Calcs!AP1799</f>
        <v/>
      </c>
    </row>
    <row r="173" spans="42:65" x14ac:dyDescent="0.25">
      <c r="AP173" s="40">
        <f>+Calcs!AN197</f>
        <v>9</v>
      </c>
      <c r="AQ173" s="33">
        <f>+Calcs!AO197</f>
        <v>11</v>
      </c>
      <c r="AR173" s="35" t="str">
        <f>+Calcs!AP197</f>
        <v/>
      </c>
      <c r="AS173">
        <f>+Calcs!AN426</f>
        <v>9</v>
      </c>
      <c r="AT173">
        <f>+Calcs!AO426</f>
        <v>11</v>
      </c>
      <c r="AU173" t="str">
        <f>+Calcs!AP426</f>
        <v/>
      </c>
      <c r="AV173" s="40">
        <f>+Calcs!AN655</f>
        <v>9</v>
      </c>
      <c r="AW173" s="33">
        <f>+Calcs!AO655</f>
        <v>11</v>
      </c>
      <c r="AX173" s="35" t="str">
        <f>+Calcs!AP655</f>
        <v/>
      </c>
      <c r="AY173">
        <f>+Calcs!AN884</f>
        <v>9</v>
      </c>
      <c r="AZ173">
        <f>+Calcs!AO884</f>
        <v>11</v>
      </c>
      <c r="BA173" t="str">
        <f>+Calcs!AP884</f>
        <v/>
      </c>
      <c r="BB173" s="40">
        <f>+Calcs!AN1113</f>
        <v>9</v>
      </c>
      <c r="BC173" s="33">
        <f>+Calcs!AO1113</f>
        <v>11</v>
      </c>
      <c r="BD173" s="35" t="str">
        <f>+Calcs!AP1113</f>
        <v/>
      </c>
      <c r="BE173">
        <f>+Calcs!AN1342</f>
        <v>9</v>
      </c>
      <c r="BF173">
        <f>+Calcs!AO1342</f>
        <v>11</v>
      </c>
      <c r="BG173" t="str">
        <f>+Calcs!AP1342</f>
        <v/>
      </c>
      <c r="BH173" s="40">
        <f>+Calcs!AN1571</f>
        <v>9</v>
      </c>
      <c r="BI173" s="33">
        <f>+Calcs!AO1571</f>
        <v>11</v>
      </c>
      <c r="BJ173" s="35" t="str">
        <f>+Calcs!AP1571</f>
        <v/>
      </c>
      <c r="BK173">
        <f>+Calcs!AN1800</f>
        <v>9</v>
      </c>
      <c r="BL173">
        <f>+Calcs!AO1800</f>
        <v>11</v>
      </c>
      <c r="BM173" t="str">
        <f>+Calcs!AP1800</f>
        <v/>
      </c>
    </row>
    <row r="174" spans="42:65" x14ac:dyDescent="0.25">
      <c r="AP174" s="40">
        <f>+Calcs!AN198</f>
        <v>9</v>
      </c>
      <c r="AQ174" s="33">
        <f>+Calcs!AO198</f>
        <v>12</v>
      </c>
      <c r="AR174" s="35" t="str">
        <f>+Calcs!AP198</f>
        <v/>
      </c>
      <c r="AS174">
        <f>+Calcs!AN427</f>
        <v>9</v>
      </c>
      <c r="AT174">
        <f>+Calcs!AO427</f>
        <v>12</v>
      </c>
      <c r="AU174" t="str">
        <f>+Calcs!AP427</f>
        <v/>
      </c>
      <c r="AV174" s="40">
        <f>+Calcs!AN656</f>
        <v>9</v>
      </c>
      <c r="AW174" s="33">
        <f>+Calcs!AO656</f>
        <v>12</v>
      </c>
      <c r="AX174" s="35" t="str">
        <f>+Calcs!AP656</f>
        <v/>
      </c>
      <c r="AY174">
        <f>+Calcs!AN885</f>
        <v>9</v>
      </c>
      <c r="AZ174">
        <f>+Calcs!AO885</f>
        <v>12</v>
      </c>
      <c r="BA174" t="str">
        <f>+Calcs!AP885</f>
        <v/>
      </c>
      <c r="BB174" s="40">
        <f>+Calcs!AN1114</f>
        <v>9</v>
      </c>
      <c r="BC174" s="33">
        <f>+Calcs!AO1114</f>
        <v>12</v>
      </c>
      <c r="BD174" s="35" t="str">
        <f>+Calcs!AP1114</f>
        <v/>
      </c>
      <c r="BE174">
        <f>+Calcs!AN1343</f>
        <v>9</v>
      </c>
      <c r="BF174">
        <f>+Calcs!AO1343</f>
        <v>12</v>
      </c>
      <c r="BG174" t="str">
        <f>+Calcs!AP1343</f>
        <v/>
      </c>
      <c r="BH174" s="40">
        <f>+Calcs!AN1572</f>
        <v>9</v>
      </c>
      <c r="BI174" s="33">
        <f>+Calcs!AO1572</f>
        <v>12</v>
      </c>
      <c r="BJ174" s="35" t="str">
        <f>+Calcs!AP1572</f>
        <v/>
      </c>
      <c r="BK174">
        <f>+Calcs!AN1801</f>
        <v>9</v>
      </c>
      <c r="BL174">
        <f>+Calcs!AO1801</f>
        <v>12</v>
      </c>
      <c r="BM174" t="str">
        <f>+Calcs!AP1801</f>
        <v/>
      </c>
    </row>
    <row r="175" spans="42:65" x14ac:dyDescent="0.25">
      <c r="AP175" s="40">
        <f>+Calcs!AN199</f>
        <v>9</v>
      </c>
      <c r="AQ175" s="33">
        <f>+Calcs!AO199</f>
        <v>13</v>
      </c>
      <c r="AR175" s="35" t="str">
        <f>+Calcs!AP199</f>
        <v/>
      </c>
      <c r="AS175">
        <f>+Calcs!AN428</f>
        <v>9</v>
      </c>
      <c r="AT175">
        <f>+Calcs!AO428</f>
        <v>13</v>
      </c>
      <c r="AU175" t="str">
        <f>+Calcs!AP428</f>
        <v/>
      </c>
      <c r="AV175" s="40">
        <f>+Calcs!AN657</f>
        <v>9</v>
      </c>
      <c r="AW175" s="33">
        <f>+Calcs!AO657</f>
        <v>13</v>
      </c>
      <c r="AX175" s="35" t="str">
        <f>+Calcs!AP657</f>
        <v/>
      </c>
      <c r="AY175">
        <f>+Calcs!AN886</f>
        <v>9</v>
      </c>
      <c r="AZ175">
        <f>+Calcs!AO886</f>
        <v>13</v>
      </c>
      <c r="BA175" t="str">
        <f>+Calcs!AP886</f>
        <v/>
      </c>
      <c r="BB175" s="40">
        <f>+Calcs!AN1115</f>
        <v>9</v>
      </c>
      <c r="BC175" s="33">
        <f>+Calcs!AO1115</f>
        <v>13</v>
      </c>
      <c r="BD175" s="35" t="str">
        <f>+Calcs!AP1115</f>
        <v/>
      </c>
      <c r="BE175">
        <f>+Calcs!AN1344</f>
        <v>9</v>
      </c>
      <c r="BF175">
        <f>+Calcs!AO1344</f>
        <v>13</v>
      </c>
      <c r="BG175" t="str">
        <f>+Calcs!AP1344</f>
        <v/>
      </c>
      <c r="BH175" s="40">
        <f>+Calcs!AN1573</f>
        <v>9</v>
      </c>
      <c r="BI175" s="33">
        <f>+Calcs!AO1573</f>
        <v>13</v>
      </c>
      <c r="BJ175" s="35" t="str">
        <f>+Calcs!AP1573</f>
        <v/>
      </c>
      <c r="BK175">
        <f>+Calcs!AN1802</f>
        <v>9</v>
      </c>
      <c r="BL175">
        <f>+Calcs!AO1802</f>
        <v>13</v>
      </c>
      <c r="BM175" t="str">
        <f>+Calcs!AP1802</f>
        <v/>
      </c>
    </row>
    <row r="176" spans="42:65" x14ac:dyDescent="0.25">
      <c r="AP176" s="40">
        <f>+Calcs!AN200</f>
        <v>9</v>
      </c>
      <c r="AQ176" s="33">
        <f>+Calcs!AO200</f>
        <v>14</v>
      </c>
      <c r="AR176" s="35" t="str">
        <f>+Calcs!AP200</f>
        <v/>
      </c>
      <c r="AS176">
        <f>+Calcs!AN429</f>
        <v>9</v>
      </c>
      <c r="AT176">
        <f>+Calcs!AO429</f>
        <v>14</v>
      </c>
      <c r="AU176" t="str">
        <f>+Calcs!AP429</f>
        <v/>
      </c>
      <c r="AV176" s="40">
        <f>+Calcs!AN658</f>
        <v>9</v>
      </c>
      <c r="AW176" s="33">
        <f>+Calcs!AO658</f>
        <v>14</v>
      </c>
      <c r="AX176" s="35" t="str">
        <f>+Calcs!AP658</f>
        <v/>
      </c>
      <c r="AY176">
        <f>+Calcs!AN887</f>
        <v>9</v>
      </c>
      <c r="AZ176">
        <f>+Calcs!AO887</f>
        <v>14</v>
      </c>
      <c r="BA176" t="str">
        <f>+Calcs!AP887</f>
        <v/>
      </c>
      <c r="BB176" s="40">
        <f>+Calcs!AN1116</f>
        <v>9</v>
      </c>
      <c r="BC176" s="33">
        <f>+Calcs!AO1116</f>
        <v>14</v>
      </c>
      <c r="BD176" s="35" t="str">
        <f>+Calcs!AP1116</f>
        <v/>
      </c>
      <c r="BE176">
        <f>+Calcs!AN1345</f>
        <v>9</v>
      </c>
      <c r="BF176">
        <f>+Calcs!AO1345</f>
        <v>14</v>
      </c>
      <c r="BG176" t="str">
        <f>+Calcs!AP1345</f>
        <v/>
      </c>
      <c r="BH176" s="40">
        <f>+Calcs!AN1574</f>
        <v>9</v>
      </c>
      <c r="BI176" s="33">
        <f>+Calcs!AO1574</f>
        <v>14</v>
      </c>
      <c r="BJ176" s="35" t="str">
        <f>+Calcs!AP1574</f>
        <v/>
      </c>
      <c r="BK176">
        <f>+Calcs!AN1803</f>
        <v>9</v>
      </c>
      <c r="BL176">
        <f>+Calcs!AO1803</f>
        <v>14</v>
      </c>
      <c r="BM176" t="str">
        <f>+Calcs!AP1803</f>
        <v/>
      </c>
    </row>
    <row r="177" spans="42:65" x14ac:dyDescent="0.25">
      <c r="AP177" s="40">
        <f>+Calcs!AN201</f>
        <v>9</v>
      </c>
      <c r="AQ177" s="33">
        <f>+Calcs!AO201</f>
        <v>15</v>
      </c>
      <c r="AR177" s="35" t="str">
        <f>+Calcs!AP201</f>
        <v/>
      </c>
      <c r="AS177">
        <f>+Calcs!AN430</f>
        <v>9</v>
      </c>
      <c r="AT177">
        <f>+Calcs!AO430</f>
        <v>15</v>
      </c>
      <c r="AU177" t="str">
        <f>+Calcs!AP430</f>
        <v/>
      </c>
      <c r="AV177" s="40">
        <f>+Calcs!AN659</f>
        <v>9</v>
      </c>
      <c r="AW177" s="33">
        <f>+Calcs!AO659</f>
        <v>15</v>
      </c>
      <c r="AX177" s="35" t="str">
        <f>+Calcs!AP659</f>
        <v/>
      </c>
      <c r="AY177">
        <f>+Calcs!AN888</f>
        <v>9</v>
      </c>
      <c r="AZ177">
        <f>+Calcs!AO888</f>
        <v>15</v>
      </c>
      <c r="BA177" t="str">
        <f>+Calcs!AP888</f>
        <v/>
      </c>
      <c r="BB177" s="40">
        <f>+Calcs!AN1117</f>
        <v>9</v>
      </c>
      <c r="BC177" s="33">
        <f>+Calcs!AO1117</f>
        <v>15</v>
      </c>
      <c r="BD177" s="35" t="str">
        <f>+Calcs!AP1117</f>
        <v/>
      </c>
      <c r="BE177">
        <f>+Calcs!AN1346</f>
        <v>9</v>
      </c>
      <c r="BF177">
        <f>+Calcs!AO1346</f>
        <v>15</v>
      </c>
      <c r="BG177" t="str">
        <f>+Calcs!AP1346</f>
        <v/>
      </c>
      <c r="BH177" s="40">
        <f>+Calcs!AN1575</f>
        <v>9</v>
      </c>
      <c r="BI177" s="33">
        <f>+Calcs!AO1575</f>
        <v>15</v>
      </c>
      <c r="BJ177" s="35" t="str">
        <f>+Calcs!AP1575</f>
        <v/>
      </c>
      <c r="BK177">
        <f>+Calcs!AN1804</f>
        <v>9</v>
      </c>
      <c r="BL177">
        <f>+Calcs!AO1804</f>
        <v>15</v>
      </c>
      <c r="BM177" t="str">
        <f>+Calcs!AP1804</f>
        <v/>
      </c>
    </row>
    <row r="178" spans="42:65" x14ac:dyDescent="0.25">
      <c r="AP178" s="40">
        <f>+Calcs!AN202</f>
        <v>9</v>
      </c>
      <c r="AQ178" s="33">
        <f>+Calcs!AO202</f>
        <v>16</v>
      </c>
      <c r="AR178" s="35" t="str">
        <f>+Calcs!AP202</f>
        <v/>
      </c>
      <c r="AS178">
        <f>+Calcs!AN431</f>
        <v>9</v>
      </c>
      <c r="AT178">
        <f>+Calcs!AO431</f>
        <v>16</v>
      </c>
      <c r="AU178" t="str">
        <f>+Calcs!AP431</f>
        <v/>
      </c>
      <c r="AV178" s="40">
        <f>+Calcs!AN660</f>
        <v>9</v>
      </c>
      <c r="AW178" s="33">
        <f>+Calcs!AO660</f>
        <v>16</v>
      </c>
      <c r="AX178" s="35" t="str">
        <f>+Calcs!AP660</f>
        <v/>
      </c>
      <c r="AY178">
        <f>+Calcs!AN889</f>
        <v>9</v>
      </c>
      <c r="AZ178">
        <f>+Calcs!AO889</f>
        <v>16</v>
      </c>
      <c r="BA178" t="str">
        <f>+Calcs!AP889</f>
        <v/>
      </c>
      <c r="BB178" s="40">
        <f>+Calcs!AN1118</f>
        <v>9</v>
      </c>
      <c r="BC178" s="33">
        <f>+Calcs!AO1118</f>
        <v>16</v>
      </c>
      <c r="BD178" s="35" t="str">
        <f>+Calcs!AP1118</f>
        <v/>
      </c>
      <c r="BE178">
        <f>+Calcs!AN1347</f>
        <v>9</v>
      </c>
      <c r="BF178">
        <f>+Calcs!AO1347</f>
        <v>16</v>
      </c>
      <c r="BG178" t="str">
        <f>+Calcs!AP1347</f>
        <v/>
      </c>
      <c r="BH178" s="40">
        <f>+Calcs!AN1576</f>
        <v>9</v>
      </c>
      <c r="BI178" s="33">
        <f>+Calcs!AO1576</f>
        <v>16</v>
      </c>
      <c r="BJ178" s="35" t="str">
        <f>+Calcs!AP1576</f>
        <v/>
      </c>
      <c r="BK178">
        <f>+Calcs!AN1805</f>
        <v>9</v>
      </c>
      <c r="BL178">
        <f>+Calcs!AO1805</f>
        <v>16</v>
      </c>
      <c r="BM178" t="str">
        <f>+Calcs!AP1805</f>
        <v/>
      </c>
    </row>
    <row r="179" spans="42:65" x14ac:dyDescent="0.25">
      <c r="AP179" s="40">
        <f>+Calcs!AN203</f>
        <v>9</v>
      </c>
      <c r="AQ179" s="33">
        <f>+Calcs!AO203</f>
        <v>17</v>
      </c>
      <c r="AR179" s="35" t="str">
        <f>+Calcs!AP203</f>
        <v/>
      </c>
      <c r="AS179">
        <f>+Calcs!AN432</f>
        <v>9</v>
      </c>
      <c r="AT179">
        <f>+Calcs!AO432</f>
        <v>17</v>
      </c>
      <c r="AU179" t="str">
        <f>+Calcs!AP432</f>
        <v/>
      </c>
      <c r="AV179" s="40">
        <f>+Calcs!AN661</f>
        <v>9</v>
      </c>
      <c r="AW179" s="33">
        <f>+Calcs!AO661</f>
        <v>17</v>
      </c>
      <c r="AX179" s="35" t="str">
        <f>+Calcs!AP661</f>
        <v/>
      </c>
      <c r="AY179">
        <f>+Calcs!AN890</f>
        <v>9</v>
      </c>
      <c r="AZ179">
        <f>+Calcs!AO890</f>
        <v>17</v>
      </c>
      <c r="BA179" t="str">
        <f>+Calcs!AP890</f>
        <v/>
      </c>
      <c r="BB179" s="40">
        <f>+Calcs!AN1119</f>
        <v>9</v>
      </c>
      <c r="BC179" s="33">
        <f>+Calcs!AO1119</f>
        <v>17</v>
      </c>
      <c r="BD179" s="35" t="str">
        <f>+Calcs!AP1119</f>
        <v/>
      </c>
      <c r="BE179">
        <f>+Calcs!AN1348</f>
        <v>9</v>
      </c>
      <c r="BF179">
        <f>+Calcs!AO1348</f>
        <v>17</v>
      </c>
      <c r="BG179" t="str">
        <f>+Calcs!AP1348</f>
        <v/>
      </c>
      <c r="BH179" s="40">
        <f>+Calcs!AN1577</f>
        <v>9</v>
      </c>
      <c r="BI179" s="33">
        <f>+Calcs!AO1577</f>
        <v>17</v>
      </c>
      <c r="BJ179" s="35" t="str">
        <f>+Calcs!AP1577</f>
        <v/>
      </c>
      <c r="BK179">
        <f>+Calcs!AN1806</f>
        <v>9</v>
      </c>
      <c r="BL179">
        <f>+Calcs!AO1806</f>
        <v>17</v>
      </c>
      <c r="BM179" t="str">
        <f>+Calcs!AP1806</f>
        <v/>
      </c>
    </row>
    <row r="180" spans="42:65" x14ac:dyDescent="0.25">
      <c r="AP180" s="40">
        <f>+Calcs!AN204</f>
        <v>9</v>
      </c>
      <c r="AQ180" s="33">
        <f>+Calcs!AO204</f>
        <v>18</v>
      </c>
      <c r="AR180" s="35" t="str">
        <f>+Calcs!AP204</f>
        <v/>
      </c>
      <c r="AS180">
        <f>+Calcs!AN433</f>
        <v>9</v>
      </c>
      <c r="AT180">
        <f>+Calcs!AO433</f>
        <v>18</v>
      </c>
      <c r="AU180" t="str">
        <f>+Calcs!AP433</f>
        <v/>
      </c>
      <c r="AV180" s="40">
        <f>+Calcs!AN662</f>
        <v>9</v>
      </c>
      <c r="AW180" s="33">
        <f>+Calcs!AO662</f>
        <v>18</v>
      </c>
      <c r="AX180" s="35" t="str">
        <f>+Calcs!AP662</f>
        <v/>
      </c>
      <c r="AY180">
        <f>+Calcs!AN891</f>
        <v>9</v>
      </c>
      <c r="AZ180">
        <f>+Calcs!AO891</f>
        <v>18</v>
      </c>
      <c r="BA180" t="str">
        <f>+Calcs!AP891</f>
        <v/>
      </c>
      <c r="BB180" s="40">
        <f>+Calcs!AN1120</f>
        <v>9</v>
      </c>
      <c r="BC180" s="33">
        <f>+Calcs!AO1120</f>
        <v>18</v>
      </c>
      <c r="BD180" s="35" t="str">
        <f>+Calcs!AP1120</f>
        <v/>
      </c>
      <c r="BE180">
        <f>+Calcs!AN1349</f>
        <v>9</v>
      </c>
      <c r="BF180">
        <f>+Calcs!AO1349</f>
        <v>18</v>
      </c>
      <c r="BG180" t="str">
        <f>+Calcs!AP1349</f>
        <v/>
      </c>
      <c r="BH180" s="40">
        <f>+Calcs!AN1578</f>
        <v>9</v>
      </c>
      <c r="BI180" s="33">
        <f>+Calcs!AO1578</f>
        <v>18</v>
      </c>
      <c r="BJ180" s="35" t="str">
        <f>+Calcs!AP1578</f>
        <v/>
      </c>
      <c r="BK180">
        <f>+Calcs!AN1807</f>
        <v>9</v>
      </c>
      <c r="BL180">
        <f>+Calcs!AO1807</f>
        <v>18</v>
      </c>
      <c r="BM180" t="str">
        <f>+Calcs!AP1807</f>
        <v/>
      </c>
    </row>
    <row r="181" spans="42:65" x14ac:dyDescent="0.25">
      <c r="AP181" s="40">
        <f>+Calcs!AN205</f>
        <v>9</v>
      </c>
      <c r="AQ181" s="33">
        <f>+Calcs!AO205</f>
        <v>19</v>
      </c>
      <c r="AR181" s="35" t="str">
        <f>+Calcs!AP205</f>
        <v/>
      </c>
      <c r="AS181">
        <f>+Calcs!AN434</f>
        <v>9</v>
      </c>
      <c r="AT181">
        <f>+Calcs!AO434</f>
        <v>19</v>
      </c>
      <c r="AU181" t="str">
        <f>+Calcs!AP434</f>
        <v/>
      </c>
      <c r="AV181" s="40">
        <f>+Calcs!AN663</f>
        <v>9</v>
      </c>
      <c r="AW181" s="33">
        <f>+Calcs!AO663</f>
        <v>19</v>
      </c>
      <c r="AX181" s="35" t="str">
        <f>+Calcs!AP663</f>
        <v/>
      </c>
      <c r="AY181">
        <f>+Calcs!AN892</f>
        <v>9</v>
      </c>
      <c r="AZ181">
        <f>+Calcs!AO892</f>
        <v>19</v>
      </c>
      <c r="BA181" t="str">
        <f>+Calcs!AP892</f>
        <v/>
      </c>
      <c r="BB181" s="40">
        <f>+Calcs!AN1121</f>
        <v>9</v>
      </c>
      <c r="BC181" s="33">
        <f>+Calcs!AO1121</f>
        <v>19</v>
      </c>
      <c r="BD181" s="35" t="str">
        <f>+Calcs!AP1121</f>
        <v/>
      </c>
      <c r="BE181">
        <f>+Calcs!AN1350</f>
        <v>9</v>
      </c>
      <c r="BF181">
        <f>+Calcs!AO1350</f>
        <v>19</v>
      </c>
      <c r="BG181" t="str">
        <f>+Calcs!AP1350</f>
        <v/>
      </c>
      <c r="BH181" s="40">
        <f>+Calcs!AN1579</f>
        <v>9</v>
      </c>
      <c r="BI181" s="33">
        <f>+Calcs!AO1579</f>
        <v>19</v>
      </c>
      <c r="BJ181" s="35" t="str">
        <f>+Calcs!AP1579</f>
        <v/>
      </c>
      <c r="BK181">
        <f>+Calcs!AN1808</f>
        <v>9</v>
      </c>
      <c r="BL181">
        <f>+Calcs!AO1808</f>
        <v>19</v>
      </c>
      <c r="BM181" t="str">
        <f>+Calcs!AP1808</f>
        <v/>
      </c>
    </row>
    <row r="182" spans="42:65" x14ac:dyDescent="0.25">
      <c r="AP182" s="40">
        <f>+Calcs!AN206</f>
        <v>9</v>
      </c>
      <c r="AQ182" s="33">
        <f>+Calcs!AO206</f>
        <v>20</v>
      </c>
      <c r="AR182" s="35" t="str">
        <f>+Calcs!AP206</f>
        <v/>
      </c>
      <c r="AS182">
        <f>+Calcs!AN435</f>
        <v>9</v>
      </c>
      <c r="AT182">
        <f>+Calcs!AO435</f>
        <v>20</v>
      </c>
      <c r="AU182" t="str">
        <f>+Calcs!AP435</f>
        <v/>
      </c>
      <c r="AV182" s="40">
        <f>+Calcs!AN664</f>
        <v>9</v>
      </c>
      <c r="AW182" s="33">
        <f>+Calcs!AO664</f>
        <v>20</v>
      </c>
      <c r="AX182" s="35" t="str">
        <f>+Calcs!AP664</f>
        <v/>
      </c>
      <c r="AY182">
        <f>+Calcs!AN893</f>
        <v>9</v>
      </c>
      <c r="AZ182">
        <f>+Calcs!AO893</f>
        <v>20</v>
      </c>
      <c r="BA182" t="str">
        <f>+Calcs!AP893</f>
        <v/>
      </c>
      <c r="BB182" s="40">
        <f>+Calcs!AN1122</f>
        <v>9</v>
      </c>
      <c r="BC182" s="33">
        <f>+Calcs!AO1122</f>
        <v>20</v>
      </c>
      <c r="BD182" s="35" t="str">
        <f>+Calcs!AP1122</f>
        <v/>
      </c>
      <c r="BE182">
        <f>+Calcs!AN1351</f>
        <v>9</v>
      </c>
      <c r="BF182">
        <f>+Calcs!AO1351</f>
        <v>20</v>
      </c>
      <c r="BG182" t="str">
        <f>+Calcs!AP1351</f>
        <v/>
      </c>
      <c r="BH182" s="40">
        <f>+Calcs!AN1580</f>
        <v>9</v>
      </c>
      <c r="BI182" s="33">
        <f>+Calcs!AO1580</f>
        <v>20</v>
      </c>
      <c r="BJ182" s="35" t="str">
        <f>+Calcs!AP1580</f>
        <v/>
      </c>
      <c r="BK182">
        <f>+Calcs!AN1809</f>
        <v>9</v>
      </c>
      <c r="BL182">
        <f>+Calcs!AO1809</f>
        <v>20</v>
      </c>
      <c r="BM182" t="str">
        <f>+Calcs!AP1809</f>
        <v/>
      </c>
    </row>
    <row r="183" spans="42:65" x14ac:dyDescent="0.25">
      <c r="AP183" s="40">
        <f>+Calcs!AN207</f>
        <v>10</v>
      </c>
      <c r="AQ183" s="33">
        <f>+Calcs!AO207</f>
        <v>1</v>
      </c>
      <c r="AR183" s="35" t="str">
        <f>+Calcs!AP207</f>
        <v/>
      </c>
      <c r="AS183">
        <f>+Calcs!AN436</f>
        <v>10</v>
      </c>
      <c r="AT183">
        <f>+Calcs!AO436</f>
        <v>1</v>
      </c>
      <c r="AU183" t="str">
        <f>+Calcs!AP436</f>
        <v/>
      </c>
      <c r="AV183" s="40">
        <f>+Calcs!AN665</f>
        <v>10</v>
      </c>
      <c r="AW183" s="33">
        <f>+Calcs!AO665</f>
        <v>1</v>
      </c>
      <c r="AX183" s="35" t="str">
        <f>+Calcs!AP665</f>
        <v/>
      </c>
      <c r="AY183">
        <f>+Calcs!AN894</f>
        <v>10</v>
      </c>
      <c r="AZ183">
        <f>+Calcs!AO894</f>
        <v>1</v>
      </c>
      <c r="BA183" t="str">
        <f>+Calcs!AP894</f>
        <v/>
      </c>
      <c r="BB183" s="40">
        <f>+Calcs!AN1123</f>
        <v>10</v>
      </c>
      <c r="BC183" s="33">
        <f>+Calcs!AO1123</f>
        <v>1</v>
      </c>
      <c r="BD183" s="35" t="str">
        <f>+Calcs!AP1123</f>
        <v/>
      </c>
      <c r="BE183">
        <f>+Calcs!AN1352</f>
        <v>10</v>
      </c>
      <c r="BF183">
        <f>+Calcs!AO1352</f>
        <v>1</v>
      </c>
      <c r="BG183" t="str">
        <f>+Calcs!AP1352</f>
        <v/>
      </c>
      <c r="BH183" s="40">
        <f>+Calcs!AN1581</f>
        <v>10</v>
      </c>
      <c r="BI183" s="33">
        <f>+Calcs!AO1581</f>
        <v>1</v>
      </c>
      <c r="BJ183" s="35" t="str">
        <f>+Calcs!AP1581</f>
        <v/>
      </c>
      <c r="BK183">
        <f>+Calcs!AN1810</f>
        <v>10</v>
      </c>
      <c r="BL183">
        <f>+Calcs!AO1810</f>
        <v>1</v>
      </c>
      <c r="BM183" t="str">
        <f>+Calcs!AP1810</f>
        <v/>
      </c>
    </row>
    <row r="184" spans="42:65" x14ac:dyDescent="0.25">
      <c r="AP184" s="40">
        <f>+Calcs!AN208</f>
        <v>10</v>
      </c>
      <c r="AQ184" s="33">
        <f>+Calcs!AO208</f>
        <v>2</v>
      </c>
      <c r="AR184" s="35" t="str">
        <f>+Calcs!AP208</f>
        <v/>
      </c>
      <c r="AS184">
        <f>+Calcs!AN437</f>
        <v>10</v>
      </c>
      <c r="AT184">
        <f>+Calcs!AO437</f>
        <v>2</v>
      </c>
      <c r="AU184" t="str">
        <f>+Calcs!AP437</f>
        <v/>
      </c>
      <c r="AV184" s="40">
        <f>+Calcs!AN666</f>
        <v>10</v>
      </c>
      <c r="AW184" s="33">
        <f>+Calcs!AO666</f>
        <v>2</v>
      </c>
      <c r="AX184" s="35" t="str">
        <f>+Calcs!AP666</f>
        <v/>
      </c>
      <c r="AY184">
        <f>+Calcs!AN895</f>
        <v>10</v>
      </c>
      <c r="AZ184">
        <f>+Calcs!AO895</f>
        <v>2</v>
      </c>
      <c r="BA184" t="str">
        <f>+Calcs!AP895</f>
        <v/>
      </c>
      <c r="BB184" s="40">
        <f>+Calcs!AN1124</f>
        <v>10</v>
      </c>
      <c r="BC184" s="33">
        <f>+Calcs!AO1124</f>
        <v>2</v>
      </c>
      <c r="BD184" s="35" t="str">
        <f>+Calcs!AP1124</f>
        <v/>
      </c>
      <c r="BE184">
        <f>+Calcs!AN1353</f>
        <v>10</v>
      </c>
      <c r="BF184">
        <f>+Calcs!AO1353</f>
        <v>2</v>
      </c>
      <c r="BG184" t="str">
        <f>+Calcs!AP1353</f>
        <v/>
      </c>
      <c r="BH184" s="40">
        <f>+Calcs!AN1582</f>
        <v>10</v>
      </c>
      <c r="BI184" s="33">
        <f>+Calcs!AO1582</f>
        <v>2</v>
      </c>
      <c r="BJ184" s="35" t="str">
        <f>+Calcs!AP1582</f>
        <v/>
      </c>
      <c r="BK184">
        <f>+Calcs!AN1811</f>
        <v>10</v>
      </c>
      <c r="BL184">
        <f>+Calcs!AO1811</f>
        <v>2</v>
      </c>
      <c r="BM184" t="str">
        <f>+Calcs!AP1811</f>
        <v/>
      </c>
    </row>
    <row r="185" spans="42:65" x14ac:dyDescent="0.25">
      <c r="AP185" s="40">
        <f>+Calcs!AN209</f>
        <v>10</v>
      </c>
      <c r="AQ185" s="33">
        <f>+Calcs!AO209</f>
        <v>3</v>
      </c>
      <c r="AR185" s="35" t="str">
        <f>+Calcs!AP209</f>
        <v/>
      </c>
      <c r="AS185">
        <f>+Calcs!AN438</f>
        <v>10</v>
      </c>
      <c r="AT185">
        <f>+Calcs!AO438</f>
        <v>3</v>
      </c>
      <c r="AU185" t="str">
        <f>+Calcs!AP438</f>
        <v/>
      </c>
      <c r="AV185" s="40">
        <f>+Calcs!AN667</f>
        <v>10</v>
      </c>
      <c r="AW185" s="33">
        <f>+Calcs!AO667</f>
        <v>3</v>
      </c>
      <c r="AX185" s="35" t="str">
        <f>+Calcs!AP667</f>
        <v/>
      </c>
      <c r="AY185">
        <f>+Calcs!AN896</f>
        <v>10</v>
      </c>
      <c r="AZ185">
        <f>+Calcs!AO896</f>
        <v>3</v>
      </c>
      <c r="BA185" t="str">
        <f>+Calcs!AP896</f>
        <v/>
      </c>
      <c r="BB185" s="40">
        <f>+Calcs!AN1125</f>
        <v>10</v>
      </c>
      <c r="BC185" s="33">
        <f>+Calcs!AO1125</f>
        <v>3</v>
      </c>
      <c r="BD185" s="35" t="str">
        <f>+Calcs!AP1125</f>
        <v/>
      </c>
      <c r="BE185">
        <f>+Calcs!AN1354</f>
        <v>10</v>
      </c>
      <c r="BF185">
        <f>+Calcs!AO1354</f>
        <v>3</v>
      </c>
      <c r="BG185" t="str">
        <f>+Calcs!AP1354</f>
        <v/>
      </c>
      <c r="BH185" s="40">
        <f>+Calcs!AN1583</f>
        <v>10</v>
      </c>
      <c r="BI185" s="33">
        <f>+Calcs!AO1583</f>
        <v>3</v>
      </c>
      <c r="BJ185" s="35" t="str">
        <f>+Calcs!AP1583</f>
        <v/>
      </c>
      <c r="BK185">
        <f>+Calcs!AN1812</f>
        <v>10</v>
      </c>
      <c r="BL185">
        <f>+Calcs!AO1812</f>
        <v>3</v>
      </c>
      <c r="BM185" t="str">
        <f>+Calcs!AP1812</f>
        <v/>
      </c>
    </row>
    <row r="186" spans="42:65" x14ac:dyDescent="0.25">
      <c r="AP186" s="40">
        <f>+Calcs!AN210</f>
        <v>10</v>
      </c>
      <c r="AQ186" s="33">
        <f>+Calcs!AO210</f>
        <v>4</v>
      </c>
      <c r="AR186" s="35" t="str">
        <f>+Calcs!AP210</f>
        <v/>
      </c>
      <c r="AS186">
        <f>+Calcs!AN439</f>
        <v>10</v>
      </c>
      <c r="AT186">
        <f>+Calcs!AO439</f>
        <v>4</v>
      </c>
      <c r="AU186" t="str">
        <f>+Calcs!AP439</f>
        <v/>
      </c>
      <c r="AV186" s="40">
        <f>+Calcs!AN668</f>
        <v>10</v>
      </c>
      <c r="AW186" s="33">
        <f>+Calcs!AO668</f>
        <v>4</v>
      </c>
      <c r="AX186" s="35" t="str">
        <f>+Calcs!AP668</f>
        <v/>
      </c>
      <c r="AY186">
        <f>+Calcs!AN897</f>
        <v>10</v>
      </c>
      <c r="AZ186">
        <f>+Calcs!AO897</f>
        <v>4</v>
      </c>
      <c r="BA186" t="str">
        <f>+Calcs!AP897</f>
        <v/>
      </c>
      <c r="BB186" s="40">
        <f>+Calcs!AN1126</f>
        <v>10</v>
      </c>
      <c r="BC186" s="33">
        <f>+Calcs!AO1126</f>
        <v>4</v>
      </c>
      <c r="BD186" s="35" t="str">
        <f>+Calcs!AP1126</f>
        <v/>
      </c>
      <c r="BE186">
        <f>+Calcs!AN1355</f>
        <v>10</v>
      </c>
      <c r="BF186">
        <f>+Calcs!AO1355</f>
        <v>4</v>
      </c>
      <c r="BG186" t="str">
        <f>+Calcs!AP1355</f>
        <v/>
      </c>
      <c r="BH186" s="40">
        <f>+Calcs!AN1584</f>
        <v>10</v>
      </c>
      <c r="BI186" s="33">
        <f>+Calcs!AO1584</f>
        <v>4</v>
      </c>
      <c r="BJ186" s="35" t="str">
        <f>+Calcs!AP1584</f>
        <v/>
      </c>
      <c r="BK186">
        <f>+Calcs!AN1813</f>
        <v>10</v>
      </c>
      <c r="BL186">
        <f>+Calcs!AO1813</f>
        <v>4</v>
      </c>
      <c r="BM186" t="str">
        <f>+Calcs!AP1813</f>
        <v/>
      </c>
    </row>
    <row r="187" spans="42:65" x14ac:dyDescent="0.25">
      <c r="AP187" s="40">
        <f>+Calcs!AN211</f>
        <v>10</v>
      </c>
      <c r="AQ187" s="33">
        <f>+Calcs!AO211</f>
        <v>5</v>
      </c>
      <c r="AR187" s="35" t="str">
        <f>+Calcs!AP211</f>
        <v/>
      </c>
      <c r="AS187">
        <f>+Calcs!AN440</f>
        <v>10</v>
      </c>
      <c r="AT187">
        <f>+Calcs!AO440</f>
        <v>5</v>
      </c>
      <c r="AU187" t="str">
        <f>+Calcs!AP440</f>
        <v/>
      </c>
      <c r="AV187" s="40">
        <f>+Calcs!AN669</f>
        <v>10</v>
      </c>
      <c r="AW187" s="33">
        <f>+Calcs!AO669</f>
        <v>5</v>
      </c>
      <c r="AX187" s="35" t="str">
        <f>+Calcs!AP669</f>
        <v/>
      </c>
      <c r="AY187">
        <f>+Calcs!AN898</f>
        <v>10</v>
      </c>
      <c r="AZ187">
        <f>+Calcs!AO898</f>
        <v>5</v>
      </c>
      <c r="BA187" t="str">
        <f>+Calcs!AP898</f>
        <v/>
      </c>
      <c r="BB187" s="40">
        <f>+Calcs!AN1127</f>
        <v>10</v>
      </c>
      <c r="BC187" s="33">
        <f>+Calcs!AO1127</f>
        <v>5</v>
      </c>
      <c r="BD187" s="35" t="str">
        <f>+Calcs!AP1127</f>
        <v/>
      </c>
      <c r="BE187">
        <f>+Calcs!AN1356</f>
        <v>10</v>
      </c>
      <c r="BF187">
        <f>+Calcs!AO1356</f>
        <v>5</v>
      </c>
      <c r="BG187" t="str">
        <f>+Calcs!AP1356</f>
        <v/>
      </c>
      <c r="BH187" s="40">
        <f>+Calcs!AN1585</f>
        <v>10</v>
      </c>
      <c r="BI187" s="33">
        <f>+Calcs!AO1585</f>
        <v>5</v>
      </c>
      <c r="BJ187" s="35" t="str">
        <f>+Calcs!AP1585</f>
        <v/>
      </c>
      <c r="BK187">
        <f>+Calcs!AN1814</f>
        <v>10</v>
      </c>
      <c r="BL187">
        <f>+Calcs!AO1814</f>
        <v>5</v>
      </c>
      <c r="BM187" t="str">
        <f>+Calcs!AP1814</f>
        <v/>
      </c>
    </row>
    <row r="188" spans="42:65" x14ac:dyDescent="0.25">
      <c r="AP188" s="40">
        <f>+Calcs!AN212</f>
        <v>10</v>
      </c>
      <c r="AQ188" s="33">
        <f>+Calcs!AO212</f>
        <v>6</v>
      </c>
      <c r="AR188" s="35" t="str">
        <f>+Calcs!AP212</f>
        <v/>
      </c>
      <c r="AS188">
        <f>+Calcs!AN441</f>
        <v>10</v>
      </c>
      <c r="AT188">
        <f>+Calcs!AO441</f>
        <v>6</v>
      </c>
      <c r="AU188" t="str">
        <f>+Calcs!AP441</f>
        <v/>
      </c>
      <c r="AV188" s="40">
        <f>+Calcs!AN670</f>
        <v>10</v>
      </c>
      <c r="AW188" s="33">
        <f>+Calcs!AO670</f>
        <v>6</v>
      </c>
      <c r="AX188" s="35" t="str">
        <f>+Calcs!AP670</f>
        <v/>
      </c>
      <c r="AY188">
        <f>+Calcs!AN899</f>
        <v>10</v>
      </c>
      <c r="AZ188">
        <f>+Calcs!AO899</f>
        <v>6</v>
      </c>
      <c r="BA188" t="str">
        <f>+Calcs!AP899</f>
        <v/>
      </c>
      <c r="BB188" s="40">
        <f>+Calcs!AN1128</f>
        <v>10</v>
      </c>
      <c r="BC188" s="33">
        <f>+Calcs!AO1128</f>
        <v>6</v>
      </c>
      <c r="BD188" s="35" t="str">
        <f>+Calcs!AP1128</f>
        <v/>
      </c>
      <c r="BE188">
        <f>+Calcs!AN1357</f>
        <v>10</v>
      </c>
      <c r="BF188">
        <f>+Calcs!AO1357</f>
        <v>6</v>
      </c>
      <c r="BG188" t="str">
        <f>+Calcs!AP1357</f>
        <v/>
      </c>
      <c r="BH188" s="40">
        <f>+Calcs!AN1586</f>
        <v>10</v>
      </c>
      <c r="BI188" s="33">
        <f>+Calcs!AO1586</f>
        <v>6</v>
      </c>
      <c r="BJ188" s="35" t="str">
        <f>+Calcs!AP1586</f>
        <v/>
      </c>
      <c r="BK188">
        <f>+Calcs!AN1815</f>
        <v>10</v>
      </c>
      <c r="BL188">
        <f>+Calcs!AO1815</f>
        <v>6</v>
      </c>
      <c r="BM188" t="str">
        <f>+Calcs!AP1815</f>
        <v/>
      </c>
    </row>
    <row r="189" spans="42:65" x14ac:dyDescent="0.25">
      <c r="AP189" s="40">
        <f>+Calcs!AN213</f>
        <v>10</v>
      </c>
      <c r="AQ189" s="33">
        <f>+Calcs!AO213</f>
        <v>7</v>
      </c>
      <c r="AR189" s="35" t="str">
        <f>+Calcs!AP213</f>
        <v/>
      </c>
      <c r="AS189">
        <f>+Calcs!AN442</f>
        <v>10</v>
      </c>
      <c r="AT189">
        <f>+Calcs!AO442</f>
        <v>7</v>
      </c>
      <c r="AU189" t="str">
        <f>+Calcs!AP442</f>
        <v/>
      </c>
      <c r="AV189" s="40">
        <f>+Calcs!AN671</f>
        <v>10</v>
      </c>
      <c r="AW189" s="33">
        <f>+Calcs!AO671</f>
        <v>7</v>
      </c>
      <c r="AX189" s="35" t="str">
        <f>+Calcs!AP671</f>
        <v/>
      </c>
      <c r="AY189">
        <f>+Calcs!AN900</f>
        <v>10</v>
      </c>
      <c r="AZ189">
        <f>+Calcs!AO900</f>
        <v>7</v>
      </c>
      <c r="BA189" t="str">
        <f>+Calcs!AP900</f>
        <v/>
      </c>
      <c r="BB189" s="40">
        <f>+Calcs!AN1129</f>
        <v>10</v>
      </c>
      <c r="BC189" s="33">
        <f>+Calcs!AO1129</f>
        <v>7</v>
      </c>
      <c r="BD189" s="35" t="str">
        <f>+Calcs!AP1129</f>
        <v/>
      </c>
      <c r="BE189">
        <f>+Calcs!AN1358</f>
        <v>10</v>
      </c>
      <c r="BF189">
        <f>+Calcs!AO1358</f>
        <v>7</v>
      </c>
      <c r="BG189" t="str">
        <f>+Calcs!AP1358</f>
        <v/>
      </c>
      <c r="BH189" s="40">
        <f>+Calcs!AN1587</f>
        <v>10</v>
      </c>
      <c r="BI189" s="33">
        <f>+Calcs!AO1587</f>
        <v>7</v>
      </c>
      <c r="BJ189" s="35" t="str">
        <f>+Calcs!AP1587</f>
        <v/>
      </c>
      <c r="BK189">
        <f>+Calcs!AN1816</f>
        <v>10</v>
      </c>
      <c r="BL189">
        <f>+Calcs!AO1816</f>
        <v>7</v>
      </c>
      <c r="BM189" t="str">
        <f>+Calcs!AP1816</f>
        <v/>
      </c>
    </row>
    <row r="190" spans="42:65" x14ac:dyDescent="0.25">
      <c r="AP190" s="40">
        <f>+Calcs!AN214</f>
        <v>10</v>
      </c>
      <c r="AQ190" s="33">
        <f>+Calcs!AO214</f>
        <v>8</v>
      </c>
      <c r="AR190" s="35" t="str">
        <f>+Calcs!AP214</f>
        <v/>
      </c>
      <c r="AS190">
        <f>+Calcs!AN443</f>
        <v>10</v>
      </c>
      <c r="AT190">
        <f>+Calcs!AO443</f>
        <v>8</v>
      </c>
      <c r="AU190" t="str">
        <f>+Calcs!AP443</f>
        <v/>
      </c>
      <c r="AV190" s="40">
        <f>+Calcs!AN672</f>
        <v>10</v>
      </c>
      <c r="AW190" s="33">
        <f>+Calcs!AO672</f>
        <v>8</v>
      </c>
      <c r="AX190" s="35" t="str">
        <f>+Calcs!AP672</f>
        <v/>
      </c>
      <c r="AY190">
        <f>+Calcs!AN901</f>
        <v>10</v>
      </c>
      <c r="AZ190">
        <f>+Calcs!AO901</f>
        <v>8</v>
      </c>
      <c r="BA190" t="str">
        <f>+Calcs!AP901</f>
        <v/>
      </c>
      <c r="BB190" s="40">
        <f>+Calcs!AN1130</f>
        <v>10</v>
      </c>
      <c r="BC190" s="33">
        <f>+Calcs!AO1130</f>
        <v>8</v>
      </c>
      <c r="BD190" s="35" t="str">
        <f>+Calcs!AP1130</f>
        <v/>
      </c>
      <c r="BE190">
        <f>+Calcs!AN1359</f>
        <v>10</v>
      </c>
      <c r="BF190">
        <f>+Calcs!AO1359</f>
        <v>8</v>
      </c>
      <c r="BG190" t="str">
        <f>+Calcs!AP1359</f>
        <v/>
      </c>
      <c r="BH190" s="40">
        <f>+Calcs!AN1588</f>
        <v>10</v>
      </c>
      <c r="BI190" s="33">
        <f>+Calcs!AO1588</f>
        <v>8</v>
      </c>
      <c r="BJ190" s="35" t="str">
        <f>+Calcs!AP1588</f>
        <v/>
      </c>
      <c r="BK190">
        <f>+Calcs!AN1817</f>
        <v>10</v>
      </c>
      <c r="BL190">
        <f>+Calcs!AO1817</f>
        <v>8</v>
      </c>
      <c r="BM190" t="str">
        <f>+Calcs!AP1817</f>
        <v/>
      </c>
    </row>
    <row r="191" spans="42:65" x14ac:dyDescent="0.25">
      <c r="AP191" s="40">
        <f>+Calcs!AN215</f>
        <v>10</v>
      </c>
      <c r="AQ191" s="33">
        <f>+Calcs!AO215</f>
        <v>9</v>
      </c>
      <c r="AR191" s="35" t="str">
        <f>+Calcs!AP215</f>
        <v/>
      </c>
      <c r="AS191">
        <f>+Calcs!AN444</f>
        <v>10</v>
      </c>
      <c r="AT191">
        <f>+Calcs!AO444</f>
        <v>9</v>
      </c>
      <c r="AU191" t="str">
        <f>+Calcs!AP444</f>
        <v/>
      </c>
      <c r="AV191" s="40">
        <f>+Calcs!AN673</f>
        <v>10</v>
      </c>
      <c r="AW191" s="33">
        <f>+Calcs!AO673</f>
        <v>9</v>
      </c>
      <c r="AX191" s="35" t="str">
        <f>+Calcs!AP673</f>
        <v/>
      </c>
      <c r="AY191">
        <f>+Calcs!AN902</f>
        <v>10</v>
      </c>
      <c r="AZ191">
        <f>+Calcs!AO902</f>
        <v>9</v>
      </c>
      <c r="BA191" t="str">
        <f>+Calcs!AP902</f>
        <v/>
      </c>
      <c r="BB191" s="40">
        <f>+Calcs!AN1131</f>
        <v>10</v>
      </c>
      <c r="BC191" s="33">
        <f>+Calcs!AO1131</f>
        <v>9</v>
      </c>
      <c r="BD191" s="35" t="str">
        <f>+Calcs!AP1131</f>
        <v/>
      </c>
      <c r="BE191">
        <f>+Calcs!AN1360</f>
        <v>10</v>
      </c>
      <c r="BF191">
        <f>+Calcs!AO1360</f>
        <v>9</v>
      </c>
      <c r="BG191" t="str">
        <f>+Calcs!AP1360</f>
        <v/>
      </c>
      <c r="BH191" s="40">
        <f>+Calcs!AN1589</f>
        <v>10</v>
      </c>
      <c r="BI191" s="33">
        <f>+Calcs!AO1589</f>
        <v>9</v>
      </c>
      <c r="BJ191" s="35" t="str">
        <f>+Calcs!AP1589</f>
        <v/>
      </c>
      <c r="BK191">
        <f>+Calcs!AN1818</f>
        <v>10</v>
      </c>
      <c r="BL191">
        <f>+Calcs!AO1818</f>
        <v>9</v>
      </c>
      <c r="BM191" t="str">
        <f>+Calcs!AP1818</f>
        <v/>
      </c>
    </row>
    <row r="192" spans="42:65" x14ac:dyDescent="0.25">
      <c r="AP192" s="40">
        <f>+Calcs!AN216</f>
        <v>10</v>
      </c>
      <c r="AQ192" s="33">
        <f>+Calcs!AO216</f>
        <v>10</v>
      </c>
      <c r="AR192" s="35" t="str">
        <f>+Calcs!AP216</f>
        <v/>
      </c>
      <c r="AS192">
        <f>+Calcs!AN445</f>
        <v>10</v>
      </c>
      <c r="AT192">
        <f>+Calcs!AO445</f>
        <v>10</v>
      </c>
      <c r="AU192" t="str">
        <f>+Calcs!AP445</f>
        <v/>
      </c>
      <c r="AV192" s="40">
        <f>+Calcs!AN674</f>
        <v>10</v>
      </c>
      <c r="AW192" s="33">
        <f>+Calcs!AO674</f>
        <v>10</v>
      </c>
      <c r="AX192" s="35" t="str">
        <f>+Calcs!AP674</f>
        <v/>
      </c>
      <c r="AY192">
        <f>+Calcs!AN903</f>
        <v>10</v>
      </c>
      <c r="AZ192">
        <f>+Calcs!AO903</f>
        <v>10</v>
      </c>
      <c r="BA192" t="str">
        <f>+Calcs!AP903</f>
        <v/>
      </c>
      <c r="BB192" s="40">
        <f>+Calcs!AN1132</f>
        <v>10</v>
      </c>
      <c r="BC192" s="33">
        <f>+Calcs!AO1132</f>
        <v>10</v>
      </c>
      <c r="BD192" s="35" t="str">
        <f>+Calcs!AP1132</f>
        <v/>
      </c>
      <c r="BE192">
        <f>+Calcs!AN1361</f>
        <v>10</v>
      </c>
      <c r="BF192">
        <f>+Calcs!AO1361</f>
        <v>10</v>
      </c>
      <c r="BG192" t="str">
        <f>+Calcs!AP1361</f>
        <v/>
      </c>
      <c r="BH192" s="40">
        <f>+Calcs!AN1590</f>
        <v>10</v>
      </c>
      <c r="BI192" s="33">
        <f>+Calcs!AO1590</f>
        <v>10</v>
      </c>
      <c r="BJ192" s="35" t="str">
        <f>+Calcs!AP1590</f>
        <v/>
      </c>
      <c r="BK192">
        <f>+Calcs!AN1819</f>
        <v>10</v>
      </c>
      <c r="BL192">
        <f>+Calcs!AO1819</f>
        <v>10</v>
      </c>
      <c r="BM192" t="str">
        <f>+Calcs!AP1819</f>
        <v/>
      </c>
    </row>
    <row r="193" spans="42:65" x14ac:dyDescent="0.25">
      <c r="AP193" s="40">
        <f>+Calcs!AN217</f>
        <v>10</v>
      </c>
      <c r="AQ193" s="33">
        <f>+Calcs!AO217</f>
        <v>11</v>
      </c>
      <c r="AR193" s="35" t="str">
        <f>+Calcs!AP217</f>
        <v/>
      </c>
      <c r="AS193">
        <f>+Calcs!AN446</f>
        <v>10</v>
      </c>
      <c r="AT193">
        <f>+Calcs!AO446</f>
        <v>11</v>
      </c>
      <c r="AU193" t="str">
        <f>+Calcs!AP446</f>
        <v/>
      </c>
      <c r="AV193" s="40">
        <f>+Calcs!AN675</f>
        <v>10</v>
      </c>
      <c r="AW193" s="33">
        <f>+Calcs!AO675</f>
        <v>11</v>
      </c>
      <c r="AX193" s="35" t="str">
        <f>+Calcs!AP675</f>
        <v/>
      </c>
      <c r="AY193">
        <f>+Calcs!AN904</f>
        <v>10</v>
      </c>
      <c r="AZ193">
        <f>+Calcs!AO904</f>
        <v>11</v>
      </c>
      <c r="BA193" t="str">
        <f>+Calcs!AP904</f>
        <v/>
      </c>
      <c r="BB193" s="40">
        <f>+Calcs!AN1133</f>
        <v>10</v>
      </c>
      <c r="BC193" s="33">
        <f>+Calcs!AO1133</f>
        <v>11</v>
      </c>
      <c r="BD193" s="35" t="str">
        <f>+Calcs!AP1133</f>
        <v/>
      </c>
      <c r="BE193">
        <f>+Calcs!AN1362</f>
        <v>10</v>
      </c>
      <c r="BF193">
        <f>+Calcs!AO1362</f>
        <v>11</v>
      </c>
      <c r="BG193" t="str">
        <f>+Calcs!AP1362</f>
        <v/>
      </c>
      <c r="BH193" s="40">
        <f>+Calcs!AN1591</f>
        <v>10</v>
      </c>
      <c r="BI193" s="33">
        <f>+Calcs!AO1591</f>
        <v>11</v>
      </c>
      <c r="BJ193" s="35" t="str">
        <f>+Calcs!AP1591</f>
        <v/>
      </c>
      <c r="BK193">
        <f>+Calcs!AN1820</f>
        <v>10</v>
      </c>
      <c r="BL193">
        <f>+Calcs!AO1820</f>
        <v>11</v>
      </c>
      <c r="BM193" t="str">
        <f>+Calcs!AP1820</f>
        <v/>
      </c>
    </row>
    <row r="194" spans="42:65" x14ac:dyDescent="0.25">
      <c r="AP194" s="40">
        <f>+Calcs!AN218</f>
        <v>10</v>
      </c>
      <c r="AQ194" s="33">
        <f>+Calcs!AO218</f>
        <v>12</v>
      </c>
      <c r="AR194" s="35" t="str">
        <f>+Calcs!AP218</f>
        <v/>
      </c>
      <c r="AS194">
        <f>+Calcs!AN447</f>
        <v>10</v>
      </c>
      <c r="AT194">
        <f>+Calcs!AO447</f>
        <v>12</v>
      </c>
      <c r="AU194" t="str">
        <f>+Calcs!AP447</f>
        <v/>
      </c>
      <c r="AV194" s="40">
        <f>+Calcs!AN676</f>
        <v>10</v>
      </c>
      <c r="AW194" s="33">
        <f>+Calcs!AO676</f>
        <v>12</v>
      </c>
      <c r="AX194" s="35" t="str">
        <f>+Calcs!AP676</f>
        <v/>
      </c>
      <c r="AY194">
        <f>+Calcs!AN905</f>
        <v>10</v>
      </c>
      <c r="AZ194">
        <f>+Calcs!AO905</f>
        <v>12</v>
      </c>
      <c r="BA194" t="str">
        <f>+Calcs!AP905</f>
        <v/>
      </c>
      <c r="BB194" s="40">
        <f>+Calcs!AN1134</f>
        <v>10</v>
      </c>
      <c r="BC194" s="33">
        <f>+Calcs!AO1134</f>
        <v>12</v>
      </c>
      <c r="BD194" s="35" t="str">
        <f>+Calcs!AP1134</f>
        <v/>
      </c>
      <c r="BE194">
        <f>+Calcs!AN1363</f>
        <v>10</v>
      </c>
      <c r="BF194">
        <f>+Calcs!AO1363</f>
        <v>12</v>
      </c>
      <c r="BG194" t="str">
        <f>+Calcs!AP1363</f>
        <v/>
      </c>
      <c r="BH194" s="40">
        <f>+Calcs!AN1592</f>
        <v>10</v>
      </c>
      <c r="BI194" s="33">
        <f>+Calcs!AO1592</f>
        <v>12</v>
      </c>
      <c r="BJ194" s="35" t="str">
        <f>+Calcs!AP1592</f>
        <v/>
      </c>
      <c r="BK194">
        <f>+Calcs!AN1821</f>
        <v>10</v>
      </c>
      <c r="BL194">
        <f>+Calcs!AO1821</f>
        <v>12</v>
      </c>
      <c r="BM194" t="str">
        <f>+Calcs!AP1821</f>
        <v/>
      </c>
    </row>
    <row r="195" spans="42:65" x14ac:dyDescent="0.25">
      <c r="AP195" s="40">
        <f>+Calcs!AN219</f>
        <v>10</v>
      </c>
      <c r="AQ195" s="33">
        <f>+Calcs!AO219</f>
        <v>13</v>
      </c>
      <c r="AR195" s="35" t="str">
        <f>+Calcs!AP219</f>
        <v/>
      </c>
      <c r="AS195">
        <f>+Calcs!AN448</f>
        <v>10</v>
      </c>
      <c r="AT195">
        <f>+Calcs!AO448</f>
        <v>13</v>
      </c>
      <c r="AU195" t="str">
        <f>+Calcs!AP448</f>
        <v/>
      </c>
      <c r="AV195" s="40">
        <f>+Calcs!AN677</f>
        <v>10</v>
      </c>
      <c r="AW195" s="33">
        <f>+Calcs!AO677</f>
        <v>13</v>
      </c>
      <c r="AX195" s="35" t="str">
        <f>+Calcs!AP677</f>
        <v/>
      </c>
      <c r="AY195">
        <f>+Calcs!AN906</f>
        <v>10</v>
      </c>
      <c r="AZ195">
        <f>+Calcs!AO906</f>
        <v>13</v>
      </c>
      <c r="BA195" t="str">
        <f>+Calcs!AP906</f>
        <v/>
      </c>
      <c r="BB195" s="40">
        <f>+Calcs!AN1135</f>
        <v>10</v>
      </c>
      <c r="BC195" s="33">
        <f>+Calcs!AO1135</f>
        <v>13</v>
      </c>
      <c r="BD195" s="35" t="str">
        <f>+Calcs!AP1135</f>
        <v/>
      </c>
      <c r="BE195">
        <f>+Calcs!AN1364</f>
        <v>10</v>
      </c>
      <c r="BF195">
        <f>+Calcs!AO1364</f>
        <v>13</v>
      </c>
      <c r="BG195" t="str">
        <f>+Calcs!AP1364</f>
        <v/>
      </c>
      <c r="BH195" s="40">
        <f>+Calcs!AN1593</f>
        <v>10</v>
      </c>
      <c r="BI195" s="33">
        <f>+Calcs!AO1593</f>
        <v>13</v>
      </c>
      <c r="BJ195" s="35" t="str">
        <f>+Calcs!AP1593</f>
        <v/>
      </c>
      <c r="BK195">
        <f>+Calcs!AN1822</f>
        <v>10</v>
      </c>
      <c r="BL195">
        <f>+Calcs!AO1822</f>
        <v>13</v>
      </c>
      <c r="BM195" t="str">
        <f>+Calcs!AP1822</f>
        <v/>
      </c>
    </row>
    <row r="196" spans="42:65" x14ac:dyDescent="0.25">
      <c r="AP196" s="40">
        <f>+Calcs!AN220</f>
        <v>10</v>
      </c>
      <c r="AQ196" s="33">
        <f>+Calcs!AO220</f>
        <v>14</v>
      </c>
      <c r="AR196" s="35" t="str">
        <f>+Calcs!AP220</f>
        <v/>
      </c>
      <c r="AS196">
        <f>+Calcs!AN449</f>
        <v>10</v>
      </c>
      <c r="AT196">
        <f>+Calcs!AO449</f>
        <v>14</v>
      </c>
      <c r="AU196" t="str">
        <f>+Calcs!AP449</f>
        <v/>
      </c>
      <c r="AV196" s="40">
        <f>+Calcs!AN678</f>
        <v>10</v>
      </c>
      <c r="AW196" s="33">
        <f>+Calcs!AO678</f>
        <v>14</v>
      </c>
      <c r="AX196" s="35" t="str">
        <f>+Calcs!AP678</f>
        <v/>
      </c>
      <c r="AY196">
        <f>+Calcs!AN907</f>
        <v>10</v>
      </c>
      <c r="AZ196">
        <f>+Calcs!AO907</f>
        <v>14</v>
      </c>
      <c r="BA196" t="str">
        <f>+Calcs!AP907</f>
        <v/>
      </c>
      <c r="BB196" s="40">
        <f>+Calcs!AN1136</f>
        <v>10</v>
      </c>
      <c r="BC196" s="33">
        <f>+Calcs!AO1136</f>
        <v>14</v>
      </c>
      <c r="BD196" s="35" t="str">
        <f>+Calcs!AP1136</f>
        <v/>
      </c>
      <c r="BE196">
        <f>+Calcs!AN1365</f>
        <v>10</v>
      </c>
      <c r="BF196">
        <f>+Calcs!AO1365</f>
        <v>14</v>
      </c>
      <c r="BG196" t="str">
        <f>+Calcs!AP1365</f>
        <v/>
      </c>
      <c r="BH196" s="40">
        <f>+Calcs!AN1594</f>
        <v>10</v>
      </c>
      <c r="BI196" s="33">
        <f>+Calcs!AO1594</f>
        <v>14</v>
      </c>
      <c r="BJ196" s="35" t="str">
        <f>+Calcs!AP1594</f>
        <v/>
      </c>
      <c r="BK196">
        <f>+Calcs!AN1823</f>
        <v>10</v>
      </c>
      <c r="BL196">
        <f>+Calcs!AO1823</f>
        <v>14</v>
      </c>
      <c r="BM196" t="str">
        <f>+Calcs!AP1823</f>
        <v/>
      </c>
    </row>
    <row r="197" spans="42:65" x14ac:dyDescent="0.25">
      <c r="AP197" s="40">
        <f>+Calcs!AN221</f>
        <v>10</v>
      </c>
      <c r="AQ197" s="33">
        <f>+Calcs!AO221</f>
        <v>15</v>
      </c>
      <c r="AR197" s="35" t="str">
        <f>+Calcs!AP221</f>
        <v/>
      </c>
      <c r="AS197">
        <f>+Calcs!AN450</f>
        <v>10</v>
      </c>
      <c r="AT197">
        <f>+Calcs!AO450</f>
        <v>15</v>
      </c>
      <c r="AU197" t="str">
        <f>+Calcs!AP450</f>
        <v/>
      </c>
      <c r="AV197" s="40">
        <f>+Calcs!AN679</f>
        <v>10</v>
      </c>
      <c r="AW197" s="33">
        <f>+Calcs!AO679</f>
        <v>15</v>
      </c>
      <c r="AX197" s="35" t="str">
        <f>+Calcs!AP679</f>
        <v/>
      </c>
      <c r="AY197">
        <f>+Calcs!AN908</f>
        <v>10</v>
      </c>
      <c r="AZ197">
        <f>+Calcs!AO908</f>
        <v>15</v>
      </c>
      <c r="BA197" t="str">
        <f>+Calcs!AP908</f>
        <v/>
      </c>
      <c r="BB197" s="40">
        <f>+Calcs!AN1137</f>
        <v>10</v>
      </c>
      <c r="BC197" s="33">
        <f>+Calcs!AO1137</f>
        <v>15</v>
      </c>
      <c r="BD197" s="35" t="str">
        <f>+Calcs!AP1137</f>
        <v/>
      </c>
      <c r="BE197">
        <f>+Calcs!AN1366</f>
        <v>10</v>
      </c>
      <c r="BF197">
        <f>+Calcs!AO1366</f>
        <v>15</v>
      </c>
      <c r="BG197" t="str">
        <f>+Calcs!AP1366</f>
        <v/>
      </c>
      <c r="BH197" s="40">
        <f>+Calcs!AN1595</f>
        <v>10</v>
      </c>
      <c r="BI197" s="33">
        <f>+Calcs!AO1595</f>
        <v>15</v>
      </c>
      <c r="BJ197" s="35" t="str">
        <f>+Calcs!AP1595</f>
        <v/>
      </c>
      <c r="BK197">
        <f>+Calcs!AN1824</f>
        <v>10</v>
      </c>
      <c r="BL197">
        <f>+Calcs!AO1824</f>
        <v>15</v>
      </c>
      <c r="BM197" t="str">
        <f>+Calcs!AP1824</f>
        <v/>
      </c>
    </row>
    <row r="198" spans="42:65" x14ac:dyDescent="0.25">
      <c r="AP198" s="40">
        <f>+Calcs!AN222</f>
        <v>10</v>
      </c>
      <c r="AQ198" s="33">
        <f>+Calcs!AO222</f>
        <v>16</v>
      </c>
      <c r="AR198" s="35" t="str">
        <f>+Calcs!AP222</f>
        <v/>
      </c>
      <c r="AS198">
        <f>+Calcs!AN451</f>
        <v>10</v>
      </c>
      <c r="AT198">
        <f>+Calcs!AO451</f>
        <v>16</v>
      </c>
      <c r="AU198" t="str">
        <f>+Calcs!AP451</f>
        <v/>
      </c>
      <c r="AV198" s="40">
        <f>+Calcs!AN680</f>
        <v>10</v>
      </c>
      <c r="AW198" s="33">
        <f>+Calcs!AO680</f>
        <v>16</v>
      </c>
      <c r="AX198" s="35" t="str">
        <f>+Calcs!AP680</f>
        <v/>
      </c>
      <c r="AY198">
        <f>+Calcs!AN909</f>
        <v>10</v>
      </c>
      <c r="AZ198">
        <f>+Calcs!AO909</f>
        <v>16</v>
      </c>
      <c r="BA198" t="str">
        <f>+Calcs!AP909</f>
        <v/>
      </c>
      <c r="BB198" s="40">
        <f>+Calcs!AN1138</f>
        <v>10</v>
      </c>
      <c r="BC198" s="33">
        <f>+Calcs!AO1138</f>
        <v>16</v>
      </c>
      <c r="BD198" s="35" t="str">
        <f>+Calcs!AP1138</f>
        <v/>
      </c>
      <c r="BE198">
        <f>+Calcs!AN1367</f>
        <v>10</v>
      </c>
      <c r="BF198">
        <f>+Calcs!AO1367</f>
        <v>16</v>
      </c>
      <c r="BG198" t="str">
        <f>+Calcs!AP1367</f>
        <v/>
      </c>
      <c r="BH198" s="40">
        <f>+Calcs!AN1596</f>
        <v>10</v>
      </c>
      <c r="BI198" s="33">
        <f>+Calcs!AO1596</f>
        <v>16</v>
      </c>
      <c r="BJ198" s="35" t="str">
        <f>+Calcs!AP1596</f>
        <v/>
      </c>
      <c r="BK198">
        <f>+Calcs!AN1825</f>
        <v>10</v>
      </c>
      <c r="BL198">
        <f>+Calcs!AO1825</f>
        <v>16</v>
      </c>
      <c r="BM198" t="str">
        <f>+Calcs!AP1825</f>
        <v/>
      </c>
    </row>
    <row r="199" spans="42:65" x14ac:dyDescent="0.25">
      <c r="AP199" s="40">
        <f>+Calcs!AN223</f>
        <v>10</v>
      </c>
      <c r="AQ199" s="33">
        <f>+Calcs!AO223</f>
        <v>17</v>
      </c>
      <c r="AR199" s="35" t="str">
        <f>+Calcs!AP223</f>
        <v/>
      </c>
      <c r="AS199">
        <f>+Calcs!AN452</f>
        <v>10</v>
      </c>
      <c r="AT199">
        <f>+Calcs!AO452</f>
        <v>17</v>
      </c>
      <c r="AU199" t="str">
        <f>+Calcs!AP452</f>
        <v/>
      </c>
      <c r="AV199" s="40">
        <f>+Calcs!AN681</f>
        <v>10</v>
      </c>
      <c r="AW199" s="33">
        <f>+Calcs!AO681</f>
        <v>17</v>
      </c>
      <c r="AX199" s="35" t="str">
        <f>+Calcs!AP681</f>
        <v/>
      </c>
      <c r="AY199">
        <f>+Calcs!AN910</f>
        <v>10</v>
      </c>
      <c r="AZ199">
        <f>+Calcs!AO910</f>
        <v>17</v>
      </c>
      <c r="BA199" t="str">
        <f>+Calcs!AP910</f>
        <v/>
      </c>
      <c r="BB199" s="40">
        <f>+Calcs!AN1139</f>
        <v>10</v>
      </c>
      <c r="BC199" s="33">
        <f>+Calcs!AO1139</f>
        <v>17</v>
      </c>
      <c r="BD199" s="35" t="str">
        <f>+Calcs!AP1139</f>
        <v/>
      </c>
      <c r="BE199">
        <f>+Calcs!AN1368</f>
        <v>10</v>
      </c>
      <c r="BF199">
        <f>+Calcs!AO1368</f>
        <v>17</v>
      </c>
      <c r="BG199" t="str">
        <f>+Calcs!AP1368</f>
        <v/>
      </c>
      <c r="BH199" s="40">
        <f>+Calcs!AN1597</f>
        <v>10</v>
      </c>
      <c r="BI199" s="33">
        <f>+Calcs!AO1597</f>
        <v>17</v>
      </c>
      <c r="BJ199" s="35" t="str">
        <f>+Calcs!AP1597</f>
        <v/>
      </c>
      <c r="BK199">
        <f>+Calcs!AN1826</f>
        <v>10</v>
      </c>
      <c r="BL199">
        <f>+Calcs!AO1826</f>
        <v>17</v>
      </c>
      <c r="BM199" t="str">
        <f>+Calcs!AP1826</f>
        <v/>
      </c>
    </row>
    <row r="200" spans="42:65" x14ac:dyDescent="0.25">
      <c r="AP200" s="40">
        <f>+Calcs!AN224</f>
        <v>10</v>
      </c>
      <c r="AQ200" s="33">
        <f>+Calcs!AO224</f>
        <v>18</v>
      </c>
      <c r="AR200" s="35" t="str">
        <f>+Calcs!AP224</f>
        <v/>
      </c>
      <c r="AS200">
        <f>+Calcs!AN453</f>
        <v>10</v>
      </c>
      <c r="AT200">
        <f>+Calcs!AO453</f>
        <v>18</v>
      </c>
      <c r="AU200" t="str">
        <f>+Calcs!AP453</f>
        <v/>
      </c>
      <c r="AV200" s="40">
        <f>+Calcs!AN682</f>
        <v>10</v>
      </c>
      <c r="AW200" s="33">
        <f>+Calcs!AO682</f>
        <v>18</v>
      </c>
      <c r="AX200" s="35" t="str">
        <f>+Calcs!AP682</f>
        <v/>
      </c>
      <c r="AY200">
        <f>+Calcs!AN911</f>
        <v>10</v>
      </c>
      <c r="AZ200">
        <f>+Calcs!AO911</f>
        <v>18</v>
      </c>
      <c r="BA200" t="str">
        <f>+Calcs!AP911</f>
        <v/>
      </c>
      <c r="BB200" s="40">
        <f>+Calcs!AN1140</f>
        <v>10</v>
      </c>
      <c r="BC200" s="33">
        <f>+Calcs!AO1140</f>
        <v>18</v>
      </c>
      <c r="BD200" s="35" t="str">
        <f>+Calcs!AP1140</f>
        <v/>
      </c>
      <c r="BE200">
        <f>+Calcs!AN1369</f>
        <v>10</v>
      </c>
      <c r="BF200">
        <f>+Calcs!AO1369</f>
        <v>18</v>
      </c>
      <c r="BG200" t="str">
        <f>+Calcs!AP1369</f>
        <v/>
      </c>
      <c r="BH200" s="40">
        <f>+Calcs!AN1598</f>
        <v>10</v>
      </c>
      <c r="BI200" s="33">
        <f>+Calcs!AO1598</f>
        <v>18</v>
      </c>
      <c r="BJ200" s="35" t="str">
        <f>+Calcs!AP1598</f>
        <v/>
      </c>
      <c r="BK200">
        <f>+Calcs!AN1827</f>
        <v>10</v>
      </c>
      <c r="BL200">
        <f>+Calcs!AO1827</f>
        <v>18</v>
      </c>
      <c r="BM200" t="str">
        <f>+Calcs!AP1827</f>
        <v/>
      </c>
    </row>
    <row r="201" spans="42:65" x14ac:dyDescent="0.25">
      <c r="AP201" s="40">
        <f>+Calcs!AN225</f>
        <v>10</v>
      </c>
      <c r="AQ201" s="33">
        <f>+Calcs!AO225</f>
        <v>19</v>
      </c>
      <c r="AR201" s="35" t="str">
        <f>+Calcs!AP225</f>
        <v/>
      </c>
      <c r="AS201">
        <f>+Calcs!AN454</f>
        <v>10</v>
      </c>
      <c r="AT201">
        <f>+Calcs!AO454</f>
        <v>19</v>
      </c>
      <c r="AU201" t="str">
        <f>+Calcs!AP454</f>
        <v/>
      </c>
      <c r="AV201" s="40">
        <f>+Calcs!AN683</f>
        <v>10</v>
      </c>
      <c r="AW201" s="33">
        <f>+Calcs!AO683</f>
        <v>19</v>
      </c>
      <c r="AX201" s="35" t="str">
        <f>+Calcs!AP683</f>
        <v/>
      </c>
      <c r="AY201">
        <f>+Calcs!AN912</f>
        <v>10</v>
      </c>
      <c r="AZ201">
        <f>+Calcs!AO912</f>
        <v>19</v>
      </c>
      <c r="BA201" t="str">
        <f>+Calcs!AP912</f>
        <v/>
      </c>
      <c r="BB201" s="40">
        <f>+Calcs!AN1141</f>
        <v>10</v>
      </c>
      <c r="BC201" s="33">
        <f>+Calcs!AO1141</f>
        <v>19</v>
      </c>
      <c r="BD201" s="35" t="str">
        <f>+Calcs!AP1141</f>
        <v/>
      </c>
      <c r="BE201">
        <f>+Calcs!AN1370</f>
        <v>10</v>
      </c>
      <c r="BF201">
        <f>+Calcs!AO1370</f>
        <v>19</v>
      </c>
      <c r="BG201" t="str">
        <f>+Calcs!AP1370</f>
        <v/>
      </c>
      <c r="BH201" s="40">
        <f>+Calcs!AN1599</f>
        <v>10</v>
      </c>
      <c r="BI201" s="33">
        <f>+Calcs!AO1599</f>
        <v>19</v>
      </c>
      <c r="BJ201" s="35" t="str">
        <f>+Calcs!AP1599</f>
        <v/>
      </c>
      <c r="BK201">
        <f>+Calcs!AN1828</f>
        <v>10</v>
      </c>
      <c r="BL201">
        <f>+Calcs!AO1828</f>
        <v>19</v>
      </c>
      <c r="BM201" t="str">
        <f>+Calcs!AP1828</f>
        <v/>
      </c>
    </row>
    <row r="202" spans="42:65" ht="15.75" thickBot="1" x14ac:dyDescent="0.3">
      <c r="AP202" s="41">
        <f>+Calcs!AN226</f>
        <v>10</v>
      </c>
      <c r="AQ202" s="59">
        <f>+Calcs!AO226</f>
        <v>20</v>
      </c>
      <c r="AR202" s="36" t="str">
        <f>+Calcs!AP226</f>
        <v/>
      </c>
      <c r="AS202">
        <f>+Calcs!AN455</f>
        <v>10</v>
      </c>
      <c r="AT202">
        <f>+Calcs!AO455</f>
        <v>20</v>
      </c>
      <c r="AU202" t="str">
        <f>+Calcs!AP455</f>
        <v/>
      </c>
      <c r="AV202" s="41">
        <f>+Calcs!AN684</f>
        <v>10</v>
      </c>
      <c r="AW202" s="59">
        <f>+Calcs!AO684</f>
        <v>20</v>
      </c>
      <c r="AX202" s="36" t="str">
        <f>+Calcs!AP684</f>
        <v/>
      </c>
      <c r="AY202">
        <f>+Calcs!AN913</f>
        <v>10</v>
      </c>
      <c r="AZ202">
        <f>+Calcs!AO913</f>
        <v>20</v>
      </c>
      <c r="BA202" t="str">
        <f>+Calcs!AP913</f>
        <v/>
      </c>
      <c r="BB202" s="41">
        <f>+Calcs!AN1142</f>
        <v>10</v>
      </c>
      <c r="BC202" s="59">
        <f>+Calcs!AO1142</f>
        <v>20</v>
      </c>
      <c r="BD202" s="36" t="str">
        <f>+Calcs!AP1142</f>
        <v/>
      </c>
      <c r="BE202">
        <f>+Calcs!AN1371</f>
        <v>10</v>
      </c>
      <c r="BF202">
        <f>+Calcs!AO1371</f>
        <v>20</v>
      </c>
      <c r="BG202" t="str">
        <f>+Calcs!AP1371</f>
        <v/>
      </c>
      <c r="BH202" s="41">
        <f>+Calcs!AN1600</f>
        <v>10</v>
      </c>
      <c r="BI202" s="59">
        <f>+Calcs!AO1600</f>
        <v>20</v>
      </c>
      <c r="BJ202" s="36" t="str">
        <f>+Calcs!AP1600</f>
        <v/>
      </c>
      <c r="BK202">
        <f>+Calcs!AN1829</f>
        <v>10</v>
      </c>
      <c r="BL202">
        <f>+Calcs!AO1829</f>
        <v>20</v>
      </c>
      <c r="BM202" t="str">
        <f>+Calcs!AP1829</f>
        <v/>
      </c>
    </row>
    <row r="231" spans="38:39" ht="15.75" thickBot="1" x14ac:dyDescent="0.3"/>
    <row r="232" spans="38:39" x14ac:dyDescent="0.25">
      <c r="AL232" s="39">
        <f>+Calcs!AS256</f>
        <v>1</v>
      </c>
      <c r="AM232" s="34">
        <f>+Calcs!AT256</f>
        <v>0</v>
      </c>
    </row>
    <row r="233" spans="38:39" x14ac:dyDescent="0.25">
      <c r="AL233" s="40">
        <f>+Calcs!AS257</f>
        <v>2</v>
      </c>
      <c r="AM233" s="35">
        <f>+Calcs!AT257</f>
        <v>0</v>
      </c>
    </row>
    <row r="234" spans="38:39" x14ac:dyDescent="0.25">
      <c r="AL234" s="40">
        <f>+Calcs!AS258</f>
        <v>3</v>
      </c>
      <c r="AM234" s="35">
        <f>+Calcs!AT258</f>
        <v>0</v>
      </c>
    </row>
    <row r="235" spans="38:39" x14ac:dyDescent="0.25">
      <c r="AL235" s="40">
        <f>+Calcs!AS259</f>
        <v>4</v>
      </c>
      <c r="AM235" s="35">
        <f>+Calcs!AT259</f>
        <v>0</v>
      </c>
    </row>
    <row r="236" spans="38:39" x14ac:dyDescent="0.25">
      <c r="AL236" s="40">
        <f>+Calcs!AS260</f>
        <v>5</v>
      </c>
      <c r="AM236" s="35">
        <f>+Calcs!AT260</f>
        <v>0</v>
      </c>
    </row>
    <row r="237" spans="38:39" x14ac:dyDescent="0.25">
      <c r="AL237" s="40">
        <f>+Calcs!AS261</f>
        <v>6</v>
      </c>
      <c r="AM237" s="35">
        <f>+Calcs!AT261</f>
        <v>0</v>
      </c>
    </row>
    <row r="238" spans="38:39" x14ac:dyDescent="0.25">
      <c r="AL238" s="40">
        <f>+Calcs!AS262</f>
        <v>7</v>
      </c>
      <c r="AM238" s="35">
        <f>+Calcs!AT262</f>
        <v>0</v>
      </c>
    </row>
    <row r="239" spans="38:39" x14ac:dyDescent="0.25">
      <c r="AL239" s="40">
        <f>+Calcs!AS263</f>
        <v>8</v>
      </c>
      <c r="AM239" s="35">
        <f>+Calcs!AT263</f>
        <v>0</v>
      </c>
    </row>
    <row r="240" spans="38:39" x14ac:dyDescent="0.25">
      <c r="AL240" s="40">
        <f>+Calcs!AS264</f>
        <v>9</v>
      </c>
      <c r="AM240" s="35">
        <f>+Calcs!AT264</f>
        <v>0</v>
      </c>
    </row>
    <row r="241" spans="38:39" x14ac:dyDescent="0.25">
      <c r="AL241" s="40">
        <f>+Calcs!AS265</f>
        <v>10</v>
      </c>
      <c r="AM241" s="35">
        <f>+Calcs!AT265</f>
        <v>0</v>
      </c>
    </row>
    <row r="242" spans="38:39" x14ac:dyDescent="0.25">
      <c r="AL242" s="40">
        <f>+Calcs!AS266</f>
        <v>11</v>
      </c>
      <c r="AM242" s="35">
        <f>+Calcs!AT266</f>
        <v>0</v>
      </c>
    </row>
    <row r="243" spans="38:39" x14ac:dyDescent="0.25">
      <c r="AL243" s="40">
        <f>+Calcs!AS267</f>
        <v>12</v>
      </c>
      <c r="AM243" s="35">
        <f>+Calcs!AT267</f>
        <v>0</v>
      </c>
    </row>
    <row r="244" spans="38:39" x14ac:dyDescent="0.25">
      <c r="AL244" s="40">
        <f>+Calcs!AS268</f>
        <v>13</v>
      </c>
      <c r="AM244" s="35">
        <f>+Calcs!AT268</f>
        <v>0</v>
      </c>
    </row>
    <row r="245" spans="38:39" x14ac:dyDescent="0.25">
      <c r="AL245" s="40">
        <f>+Calcs!AS269</f>
        <v>14</v>
      </c>
      <c r="AM245" s="35">
        <f>+Calcs!AT269</f>
        <v>0</v>
      </c>
    </row>
    <row r="246" spans="38:39" x14ac:dyDescent="0.25">
      <c r="AL246" s="40">
        <f>+Calcs!AS270</f>
        <v>15</v>
      </c>
      <c r="AM246" s="35">
        <f>+Calcs!AT270</f>
        <v>0</v>
      </c>
    </row>
    <row r="247" spans="38:39" x14ac:dyDescent="0.25">
      <c r="AL247" s="40">
        <f>+Calcs!AS271</f>
        <v>16</v>
      </c>
      <c r="AM247" s="35">
        <f>+Calcs!AT271</f>
        <v>0</v>
      </c>
    </row>
    <row r="248" spans="38:39" x14ac:dyDescent="0.25">
      <c r="AL248" s="40">
        <f>+Calcs!AS272</f>
        <v>17</v>
      </c>
      <c r="AM248" s="35">
        <f>+Calcs!AT272</f>
        <v>0</v>
      </c>
    </row>
    <row r="249" spans="38:39" x14ac:dyDescent="0.25">
      <c r="AL249" s="40">
        <f>+Calcs!AS273</f>
        <v>18</v>
      </c>
      <c r="AM249" s="35">
        <f>+Calcs!AT273</f>
        <v>0</v>
      </c>
    </row>
    <row r="250" spans="38:39" x14ac:dyDescent="0.25">
      <c r="AL250" s="40">
        <f>+Calcs!AS274</f>
        <v>19</v>
      </c>
      <c r="AM250" s="35">
        <f>+Calcs!AT274</f>
        <v>0</v>
      </c>
    </row>
    <row r="251" spans="38:39" x14ac:dyDescent="0.25">
      <c r="AL251" s="40">
        <f>+Calcs!AS275</f>
        <v>20</v>
      </c>
      <c r="AM251" s="35">
        <f>+Calcs!AT275</f>
        <v>0</v>
      </c>
    </row>
    <row r="252" spans="38:39" x14ac:dyDescent="0.25">
      <c r="AL252" s="40">
        <f>+Calcs!AS276</f>
        <v>21</v>
      </c>
      <c r="AM252" s="35">
        <f>+Calcs!AT276</f>
        <v>0</v>
      </c>
    </row>
    <row r="253" spans="38:39" x14ac:dyDescent="0.25">
      <c r="AL253" s="40">
        <f>+Calcs!AS277</f>
        <v>22</v>
      </c>
      <c r="AM253" s="35">
        <f>+Calcs!AT277</f>
        <v>0</v>
      </c>
    </row>
    <row r="254" spans="38:39" x14ac:dyDescent="0.25">
      <c r="AL254" s="40">
        <f>+Calcs!AS278</f>
        <v>23</v>
      </c>
      <c r="AM254" s="35">
        <f>+Calcs!AT278</f>
        <v>0</v>
      </c>
    </row>
    <row r="255" spans="38:39" x14ac:dyDescent="0.25">
      <c r="AL255" s="40">
        <f>+Calcs!AS279</f>
        <v>24</v>
      </c>
      <c r="AM255" s="35">
        <f>+Calcs!AT279</f>
        <v>0</v>
      </c>
    </row>
    <row r="256" spans="38:39" x14ac:dyDescent="0.25">
      <c r="AL256" s="40">
        <f>+Calcs!AS280</f>
        <v>25</v>
      </c>
      <c r="AM256" s="35">
        <f>+Calcs!AT280</f>
        <v>0</v>
      </c>
    </row>
    <row r="257" spans="38:39" x14ac:dyDescent="0.25">
      <c r="AL257" s="40">
        <f>+Calcs!AS281</f>
        <v>26</v>
      </c>
      <c r="AM257" s="35">
        <f>+Calcs!AT281</f>
        <v>0</v>
      </c>
    </row>
    <row r="258" spans="38:39" x14ac:dyDescent="0.25">
      <c r="AL258" s="40">
        <f>+Calcs!AS282</f>
        <v>27</v>
      </c>
      <c r="AM258" s="35">
        <f>+Calcs!AT282</f>
        <v>0</v>
      </c>
    </row>
    <row r="259" spans="38:39" x14ac:dyDescent="0.25">
      <c r="AL259" s="40">
        <f>+Calcs!AS283</f>
        <v>28</v>
      </c>
      <c r="AM259" s="35">
        <f>+Calcs!AT283</f>
        <v>0</v>
      </c>
    </row>
    <row r="260" spans="38:39" x14ac:dyDescent="0.25">
      <c r="AL260" s="40">
        <f>+Calcs!AS284</f>
        <v>29</v>
      </c>
      <c r="AM260" s="35">
        <f>+Calcs!AT284</f>
        <v>0</v>
      </c>
    </row>
    <row r="261" spans="38:39" x14ac:dyDescent="0.25">
      <c r="AL261" s="40">
        <f>+Calcs!AS285</f>
        <v>30</v>
      </c>
      <c r="AM261" s="35">
        <f>+Calcs!AT285</f>
        <v>0</v>
      </c>
    </row>
    <row r="262" spans="38:39" x14ac:dyDescent="0.25">
      <c r="AL262" s="40">
        <f>+Calcs!AS286</f>
        <v>31</v>
      </c>
      <c r="AM262" s="35">
        <f>+Calcs!AT286</f>
        <v>0</v>
      </c>
    </row>
    <row r="263" spans="38:39" x14ac:dyDescent="0.25">
      <c r="AL263" s="40">
        <f>+Calcs!AS287</f>
        <v>32</v>
      </c>
      <c r="AM263" s="35">
        <f>+Calcs!AT287</f>
        <v>0</v>
      </c>
    </row>
    <row r="264" spans="38:39" x14ac:dyDescent="0.25">
      <c r="AL264" s="40">
        <f>+Calcs!AS288</f>
        <v>33</v>
      </c>
      <c r="AM264" s="35">
        <f>+Calcs!AT288</f>
        <v>0</v>
      </c>
    </row>
    <row r="265" spans="38:39" x14ac:dyDescent="0.25">
      <c r="AL265" s="40">
        <f>+Calcs!AS289</f>
        <v>34</v>
      </c>
      <c r="AM265" s="35">
        <f>+Calcs!AT289</f>
        <v>0</v>
      </c>
    </row>
    <row r="266" spans="38:39" x14ac:dyDescent="0.25">
      <c r="AL266" s="40">
        <f>+Calcs!AS290</f>
        <v>35</v>
      </c>
      <c r="AM266" s="35">
        <f>+Calcs!AT290</f>
        <v>0</v>
      </c>
    </row>
    <row r="267" spans="38:39" x14ac:dyDescent="0.25">
      <c r="AL267" s="40">
        <f>+Calcs!AS291</f>
        <v>36</v>
      </c>
      <c r="AM267" s="35">
        <f>+Calcs!AT291</f>
        <v>0</v>
      </c>
    </row>
    <row r="268" spans="38:39" x14ac:dyDescent="0.25">
      <c r="AL268" s="40">
        <f>+Calcs!AS292</f>
        <v>37</v>
      </c>
      <c r="AM268" s="35">
        <f>+Calcs!AT292</f>
        <v>0</v>
      </c>
    </row>
    <row r="269" spans="38:39" x14ac:dyDescent="0.25">
      <c r="AL269" s="40">
        <f>+Calcs!AS293</f>
        <v>38</v>
      </c>
      <c r="AM269" s="35">
        <f>+Calcs!AT293</f>
        <v>0</v>
      </c>
    </row>
    <row r="270" spans="38:39" x14ac:dyDescent="0.25">
      <c r="AL270" s="40">
        <f>+Calcs!AS294</f>
        <v>39</v>
      </c>
      <c r="AM270" s="35">
        <f>+Calcs!AT294</f>
        <v>0</v>
      </c>
    </row>
    <row r="271" spans="38:39" x14ac:dyDescent="0.25">
      <c r="AL271" s="40">
        <f>+Calcs!AS295</f>
        <v>40</v>
      </c>
      <c r="AM271" s="35">
        <f>+Calcs!AT295</f>
        <v>0</v>
      </c>
    </row>
    <row r="272" spans="38:39" x14ac:dyDescent="0.25">
      <c r="AL272" s="40">
        <f>+Calcs!AS296</f>
        <v>41</v>
      </c>
      <c r="AM272" s="35">
        <f>+Calcs!AT296</f>
        <v>0</v>
      </c>
    </row>
    <row r="273" spans="38:39" x14ac:dyDescent="0.25">
      <c r="AL273" s="40">
        <f>+Calcs!AS297</f>
        <v>42</v>
      </c>
      <c r="AM273" s="35">
        <f>+Calcs!AT297</f>
        <v>0</v>
      </c>
    </row>
    <row r="274" spans="38:39" x14ac:dyDescent="0.25">
      <c r="AL274" s="40">
        <f>+Calcs!AS298</f>
        <v>43</v>
      </c>
      <c r="AM274" s="35">
        <f>+Calcs!AT298</f>
        <v>0</v>
      </c>
    </row>
    <row r="275" spans="38:39" x14ac:dyDescent="0.25">
      <c r="AL275" s="40">
        <f>+Calcs!AS299</f>
        <v>44</v>
      </c>
      <c r="AM275" s="35">
        <f>+Calcs!AT299</f>
        <v>0</v>
      </c>
    </row>
    <row r="276" spans="38:39" x14ac:dyDescent="0.25">
      <c r="AL276" s="40">
        <f>+Calcs!AS300</f>
        <v>45</v>
      </c>
      <c r="AM276" s="35">
        <f>+Calcs!AT300</f>
        <v>0</v>
      </c>
    </row>
    <row r="277" spans="38:39" x14ac:dyDescent="0.25">
      <c r="AL277" s="40">
        <f>+Calcs!AS301</f>
        <v>46</v>
      </c>
      <c r="AM277" s="35">
        <f>+Calcs!AT301</f>
        <v>0</v>
      </c>
    </row>
    <row r="278" spans="38:39" x14ac:dyDescent="0.25">
      <c r="AL278" s="40">
        <f>+Calcs!AS302</f>
        <v>47</v>
      </c>
      <c r="AM278" s="35">
        <f>+Calcs!AT302</f>
        <v>0</v>
      </c>
    </row>
    <row r="279" spans="38:39" x14ac:dyDescent="0.25">
      <c r="AL279" s="40">
        <f>+Calcs!AS303</f>
        <v>48</v>
      </c>
      <c r="AM279" s="35">
        <f>+Calcs!AT303</f>
        <v>0</v>
      </c>
    </row>
    <row r="280" spans="38:39" x14ac:dyDescent="0.25">
      <c r="AL280" s="40">
        <f>+Calcs!AS304</f>
        <v>49</v>
      </c>
      <c r="AM280" s="35">
        <f>+Calcs!AT304</f>
        <v>0</v>
      </c>
    </row>
    <row r="281" spans="38:39" x14ac:dyDescent="0.25">
      <c r="AL281" s="40">
        <f>+Calcs!AS305</f>
        <v>50</v>
      </c>
      <c r="AM281" s="35">
        <f>+Calcs!AT305</f>
        <v>0</v>
      </c>
    </row>
    <row r="282" spans="38:39" x14ac:dyDescent="0.25">
      <c r="AL282" s="40">
        <f>+Calcs!AS306</f>
        <v>51</v>
      </c>
      <c r="AM282" s="35">
        <f>+Calcs!AT306</f>
        <v>0</v>
      </c>
    </row>
    <row r="283" spans="38:39" x14ac:dyDescent="0.25">
      <c r="AL283" s="40">
        <f>+Calcs!AS307</f>
        <v>52</v>
      </c>
      <c r="AM283" s="35">
        <f>+Calcs!AT307</f>
        <v>0</v>
      </c>
    </row>
    <row r="284" spans="38:39" x14ac:dyDescent="0.25">
      <c r="AL284" s="40">
        <f>+Calcs!AS308</f>
        <v>53</v>
      </c>
      <c r="AM284" s="35">
        <f>+Calcs!AT308</f>
        <v>0</v>
      </c>
    </row>
    <row r="285" spans="38:39" x14ac:dyDescent="0.25">
      <c r="AL285" s="40">
        <f>+Calcs!AS309</f>
        <v>54</v>
      </c>
      <c r="AM285" s="35">
        <f>+Calcs!AT309</f>
        <v>0</v>
      </c>
    </row>
    <row r="286" spans="38:39" x14ac:dyDescent="0.25">
      <c r="AL286" s="40">
        <f>+Calcs!AS310</f>
        <v>55</v>
      </c>
      <c r="AM286" s="35">
        <f>+Calcs!AT310</f>
        <v>0</v>
      </c>
    </row>
    <row r="287" spans="38:39" x14ac:dyDescent="0.25">
      <c r="AL287" s="40">
        <f>+Calcs!AS311</f>
        <v>56</v>
      </c>
      <c r="AM287" s="35">
        <f>+Calcs!AT311</f>
        <v>0</v>
      </c>
    </row>
    <row r="288" spans="38:39" x14ac:dyDescent="0.25">
      <c r="AL288" s="40">
        <f>+Calcs!AS312</f>
        <v>57</v>
      </c>
      <c r="AM288" s="35">
        <f>+Calcs!AT312</f>
        <v>0</v>
      </c>
    </row>
    <row r="289" spans="38:39" x14ac:dyDescent="0.25">
      <c r="AL289" s="40">
        <f>+Calcs!AS313</f>
        <v>58</v>
      </c>
      <c r="AM289" s="35">
        <f>+Calcs!AT313</f>
        <v>0</v>
      </c>
    </row>
    <row r="290" spans="38:39" x14ac:dyDescent="0.25">
      <c r="AL290" s="40">
        <f>+Calcs!AS314</f>
        <v>59</v>
      </c>
      <c r="AM290" s="35">
        <f>+Calcs!AT314</f>
        <v>0</v>
      </c>
    </row>
    <row r="291" spans="38:39" x14ac:dyDescent="0.25">
      <c r="AL291" s="40">
        <f>+Calcs!AS315</f>
        <v>60</v>
      </c>
      <c r="AM291" s="35">
        <f>+Calcs!AT315</f>
        <v>0</v>
      </c>
    </row>
    <row r="292" spans="38:39" x14ac:dyDescent="0.25">
      <c r="AL292" s="40">
        <f>+Calcs!AS316</f>
        <v>61</v>
      </c>
      <c r="AM292" s="35">
        <f>+Calcs!AT316</f>
        <v>0</v>
      </c>
    </row>
    <row r="293" spans="38:39" x14ac:dyDescent="0.25">
      <c r="AL293" s="40">
        <f>+Calcs!AS317</f>
        <v>62</v>
      </c>
      <c r="AM293" s="35">
        <f>+Calcs!AT317</f>
        <v>0</v>
      </c>
    </row>
    <row r="294" spans="38:39" x14ac:dyDescent="0.25">
      <c r="AL294" s="40">
        <f>+Calcs!AS318</f>
        <v>63</v>
      </c>
      <c r="AM294" s="35">
        <f>+Calcs!AT318</f>
        <v>0</v>
      </c>
    </row>
    <row r="295" spans="38:39" x14ac:dyDescent="0.25">
      <c r="AL295" s="40">
        <f>+Calcs!AS319</f>
        <v>64</v>
      </c>
      <c r="AM295" s="35">
        <f>+Calcs!AT319</f>
        <v>0</v>
      </c>
    </row>
    <row r="296" spans="38:39" x14ac:dyDescent="0.25">
      <c r="AL296" s="40">
        <f>+Calcs!AS320</f>
        <v>65</v>
      </c>
      <c r="AM296" s="35">
        <f>+Calcs!AT320</f>
        <v>0</v>
      </c>
    </row>
    <row r="297" spans="38:39" x14ac:dyDescent="0.25">
      <c r="AL297" s="40">
        <f>+Calcs!AS321</f>
        <v>66</v>
      </c>
      <c r="AM297" s="35">
        <f>+Calcs!AT321</f>
        <v>0</v>
      </c>
    </row>
    <row r="298" spans="38:39" x14ac:dyDescent="0.25">
      <c r="AL298" s="40">
        <f>+Calcs!AS322</f>
        <v>67</v>
      </c>
      <c r="AM298" s="35">
        <f>+Calcs!AT322</f>
        <v>0</v>
      </c>
    </row>
    <row r="299" spans="38:39" x14ac:dyDescent="0.25">
      <c r="AL299" s="40">
        <f>+Calcs!AS323</f>
        <v>68</v>
      </c>
      <c r="AM299" s="35">
        <f>+Calcs!AT323</f>
        <v>0</v>
      </c>
    </row>
    <row r="300" spans="38:39" x14ac:dyDescent="0.25">
      <c r="AL300" s="40">
        <f>+Calcs!AS324</f>
        <v>69</v>
      </c>
      <c r="AM300" s="35">
        <f>+Calcs!AT324</f>
        <v>0</v>
      </c>
    </row>
    <row r="301" spans="38:39" x14ac:dyDescent="0.25">
      <c r="AL301" s="40">
        <f>+Calcs!AS325</f>
        <v>70</v>
      </c>
      <c r="AM301" s="35">
        <f>+Calcs!AT325</f>
        <v>0</v>
      </c>
    </row>
    <row r="302" spans="38:39" x14ac:dyDescent="0.25">
      <c r="AL302" s="40">
        <f>+Calcs!AS326</f>
        <v>71</v>
      </c>
      <c r="AM302" s="35">
        <f>+Calcs!AT326</f>
        <v>0</v>
      </c>
    </row>
    <row r="303" spans="38:39" x14ac:dyDescent="0.25">
      <c r="AL303" s="40">
        <f>+Calcs!AS327</f>
        <v>72</v>
      </c>
      <c r="AM303" s="35">
        <f>+Calcs!AT327</f>
        <v>0</v>
      </c>
    </row>
    <row r="304" spans="38:39" x14ac:dyDescent="0.25">
      <c r="AL304" s="40">
        <f>+Calcs!AS328</f>
        <v>73</v>
      </c>
      <c r="AM304" s="35">
        <f>+Calcs!AT328</f>
        <v>0</v>
      </c>
    </row>
    <row r="305" spans="38:39" x14ac:dyDescent="0.25">
      <c r="AL305" s="40">
        <f>+Calcs!AS329</f>
        <v>74</v>
      </c>
      <c r="AM305" s="35">
        <f>+Calcs!AT329</f>
        <v>0</v>
      </c>
    </row>
    <row r="306" spans="38:39" x14ac:dyDescent="0.25">
      <c r="AL306" s="40">
        <f>+Calcs!AS330</f>
        <v>75</v>
      </c>
      <c r="AM306" s="35">
        <f>+Calcs!AT330</f>
        <v>0</v>
      </c>
    </row>
    <row r="307" spans="38:39" x14ac:dyDescent="0.25">
      <c r="AL307" s="40">
        <f>+Calcs!AS331</f>
        <v>76</v>
      </c>
      <c r="AM307" s="35">
        <f>+Calcs!AT331</f>
        <v>0</v>
      </c>
    </row>
    <row r="308" spans="38:39" x14ac:dyDescent="0.25">
      <c r="AL308" s="40">
        <f>+Calcs!AS332</f>
        <v>77</v>
      </c>
      <c r="AM308" s="35">
        <f>+Calcs!AT332</f>
        <v>0</v>
      </c>
    </row>
    <row r="309" spans="38:39" x14ac:dyDescent="0.25">
      <c r="AL309" s="40">
        <f>+Calcs!AS333</f>
        <v>78</v>
      </c>
      <c r="AM309" s="35">
        <f>+Calcs!AT333</f>
        <v>0</v>
      </c>
    </row>
    <row r="310" spans="38:39" x14ac:dyDescent="0.25">
      <c r="AL310" s="40">
        <f>+Calcs!AS334</f>
        <v>79</v>
      </c>
      <c r="AM310" s="35">
        <f>+Calcs!AT334</f>
        <v>0</v>
      </c>
    </row>
    <row r="311" spans="38:39" x14ac:dyDescent="0.25">
      <c r="AL311" s="40">
        <f>+Calcs!AS335</f>
        <v>80</v>
      </c>
      <c r="AM311" s="35">
        <f>+Calcs!AT335</f>
        <v>0</v>
      </c>
    </row>
    <row r="312" spans="38:39" x14ac:dyDescent="0.25">
      <c r="AL312" s="40">
        <f>+Calcs!AS336</f>
        <v>81</v>
      </c>
      <c r="AM312" s="35">
        <f>+Calcs!AT336</f>
        <v>0</v>
      </c>
    </row>
    <row r="313" spans="38:39" x14ac:dyDescent="0.25">
      <c r="AL313" s="40">
        <f>+Calcs!AS337</f>
        <v>82</v>
      </c>
      <c r="AM313" s="35">
        <f>+Calcs!AT337</f>
        <v>0</v>
      </c>
    </row>
    <row r="314" spans="38:39" x14ac:dyDescent="0.25">
      <c r="AL314" s="40">
        <f>+Calcs!AS338</f>
        <v>83</v>
      </c>
      <c r="AM314" s="35">
        <f>+Calcs!AT338</f>
        <v>0</v>
      </c>
    </row>
    <row r="315" spans="38:39" x14ac:dyDescent="0.25">
      <c r="AL315" s="40">
        <f>+Calcs!AS339</f>
        <v>84</v>
      </c>
      <c r="AM315" s="35">
        <f>+Calcs!AT339</f>
        <v>0</v>
      </c>
    </row>
    <row r="316" spans="38:39" x14ac:dyDescent="0.25">
      <c r="AL316" s="40">
        <f>+Calcs!AS340</f>
        <v>85</v>
      </c>
      <c r="AM316" s="35">
        <f>+Calcs!AT340</f>
        <v>0</v>
      </c>
    </row>
    <row r="317" spans="38:39" x14ac:dyDescent="0.25">
      <c r="AL317" s="40">
        <f>+Calcs!AS341</f>
        <v>86</v>
      </c>
      <c r="AM317" s="35">
        <f>+Calcs!AT341</f>
        <v>0</v>
      </c>
    </row>
    <row r="318" spans="38:39" x14ac:dyDescent="0.25">
      <c r="AL318" s="40">
        <f>+Calcs!AS342</f>
        <v>87</v>
      </c>
      <c r="AM318" s="35">
        <f>+Calcs!AT342</f>
        <v>0</v>
      </c>
    </row>
    <row r="319" spans="38:39" x14ac:dyDescent="0.25">
      <c r="AL319" s="40">
        <f>+Calcs!AS343</f>
        <v>88</v>
      </c>
      <c r="AM319" s="35">
        <f>+Calcs!AT343</f>
        <v>0</v>
      </c>
    </row>
    <row r="320" spans="38:39" x14ac:dyDescent="0.25">
      <c r="AL320" s="40">
        <f>+Calcs!AS344</f>
        <v>89</v>
      </c>
      <c r="AM320" s="35">
        <f>+Calcs!AT344</f>
        <v>0</v>
      </c>
    </row>
    <row r="321" spans="38:39" x14ac:dyDescent="0.25">
      <c r="AL321" s="40">
        <f>+Calcs!AS345</f>
        <v>90</v>
      </c>
      <c r="AM321" s="35">
        <f>+Calcs!AT345</f>
        <v>0</v>
      </c>
    </row>
    <row r="322" spans="38:39" x14ac:dyDescent="0.25">
      <c r="AL322" s="40">
        <f>+Calcs!AS346</f>
        <v>91</v>
      </c>
      <c r="AM322" s="35">
        <f>+Calcs!AT346</f>
        <v>0</v>
      </c>
    </row>
    <row r="323" spans="38:39" x14ac:dyDescent="0.25">
      <c r="AL323" s="40">
        <f>+Calcs!AS347</f>
        <v>92</v>
      </c>
      <c r="AM323" s="35">
        <f>+Calcs!AT347</f>
        <v>0</v>
      </c>
    </row>
    <row r="324" spans="38:39" x14ac:dyDescent="0.25">
      <c r="AL324" s="40">
        <f>+Calcs!AS348</f>
        <v>93</v>
      </c>
      <c r="AM324" s="35">
        <f>+Calcs!AT348</f>
        <v>0</v>
      </c>
    </row>
    <row r="325" spans="38:39" x14ac:dyDescent="0.25">
      <c r="AL325" s="40">
        <f>+Calcs!AS349</f>
        <v>94</v>
      </c>
      <c r="AM325" s="35">
        <f>+Calcs!AT349</f>
        <v>0</v>
      </c>
    </row>
    <row r="326" spans="38:39" x14ac:dyDescent="0.25">
      <c r="AL326" s="40">
        <f>+Calcs!AS350</f>
        <v>95</v>
      </c>
      <c r="AM326" s="35">
        <f>+Calcs!AT350</f>
        <v>0</v>
      </c>
    </row>
    <row r="327" spans="38:39" x14ac:dyDescent="0.25">
      <c r="AL327" s="40">
        <f>+Calcs!AS351</f>
        <v>96</v>
      </c>
      <c r="AM327" s="35">
        <f>+Calcs!AT351</f>
        <v>0</v>
      </c>
    </row>
    <row r="328" spans="38:39" x14ac:dyDescent="0.25">
      <c r="AL328" s="40">
        <f>+Calcs!AS352</f>
        <v>97</v>
      </c>
      <c r="AM328" s="35">
        <f>+Calcs!AT352</f>
        <v>0</v>
      </c>
    </row>
    <row r="329" spans="38:39" x14ac:dyDescent="0.25">
      <c r="AL329" s="40">
        <f>+Calcs!AS353</f>
        <v>98</v>
      </c>
      <c r="AM329" s="35">
        <f>+Calcs!AT353</f>
        <v>0</v>
      </c>
    </row>
    <row r="330" spans="38:39" x14ac:dyDescent="0.25">
      <c r="AL330" s="40">
        <f>+Calcs!AS354</f>
        <v>99</v>
      </c>
      <c r="AM330" s="35">
        <f>+Calcs!AT354</f>
        <v>0</v>
      </c>
    </row>
    <row r="331" spans="38:39" ht="15.75" thickBot="1" x14ac:dyDescent="0.3">
      <c r="AL331" s="41">
        <f>+Calcs!AS355</f>
        <v>100</v>
      </c>
      <c r="AM331" s="36">
        <f>+Calcs!AT355</f>
        <v>0</v>
      </c>
    </row>
    <row r="460" spans="38:39" ht="15.75" thickBot="1" x14ac:dyDescent="0.3"/>
    <row r="461" spans="38:39" x14ac:dyDescent="0.25">
      <c r="AL461" s="39">
        <f>+Calcs!AS485</f>
        <v>1</v>
      </c>
      <c r="AM461" s="34">
        <f>+Calcs!AT485</f>
        <v>0</v>
      </c>
    </row>
    <row r="462" spans="38:39" x14ac:dyDescent="0.25">
      <c r="AL462" s="40">
        <f>+Calcs!AS486</f>
        <v>2</v>
      </c>
      <c r="AM462" s="35">
        <f>+Calcs!AT486</f>
        <v>0</v>
      </c>
    </row>
    <row r="463" spans="38:39" x14ac:dyDescent="0.25">
      <c r="AL463" s="40">
        <f>+Calcs!AS487</f>
        <v>3</v>
      </c>
      <c r="AM463" s="35">
        <f>+Calcs!AT487</f>
        <v>0</v>
      </c>
    </row>
    <row r="464" spans="38:39" x14ac:dyDescent="0.25">
      <c r="AL464" s="40">
        <f>+Calcs!AS488</f>
        <v>4</v>
      </c>
      <c r="AM464" s="35">
        <f>+Calcs!AT488</f>
        <v>0</v>
      </c>
    </row>
    <row r="465" spans="38:39" x14ac:dyDescent="0.25">
      <c r="AL465" s="40">
        <f>+Calcs!AS489</f>
        <v>5</v>
      </c>
      <c r="AM465" s="35">
        <f>+Calcs!AT489</f>
        <v>0</v>
      </c>
    </row>
    <row r="466" spans="38:39" x14ac:dyDescent="0.25">
      <c r="AL466" s="40">
        <f>+Calcs!AS490</f>
        <v>6</v>
      </c>
      <c r="AM466" s="35">
        <f>+Calcs!AT490</f>
        <v>0</v>
      </c>
    </row>
    <row r="467" spans="38:39" x14ac:dyDescent="0.25">
      <c r="AL467" s="40">
        <f>+Calcs!AS491</f>
        <v>7</v>
      </c>
      <c r="AM467" s="35">
        <f>+Calcs!AT491</f>
        <v>0</v>
      </c>
    </row>
    <row r="468" spans="38:39" x14ac:dyDescent="0.25">
      <c r="AL468" s="40">
        <f>+Calcs!AS492</f>
        <v>8</v>
      </c>
      <c r="AM468" s="35">
        <f>+Calcs!AT492</f>
        <v>0</v>
      </c>
    </row>
    <row r="469" spans="38:39" x14ac:dyDescent="0.25">
      <c r="AL469" s="40">
        <f>+Calcs!AS493</f>
        <v>9</v>
      </c>
      <c r="AM469" s="35">
        <f>+Calcs!AT493</f>
        <v>0</v>
      </c>
    </row>
    <row r="470" spans="38:39" x14ac:dyDescent="0.25">
      <c r="AL470" s="40">
        <f>+Calcs!AS494</f>
        <v>10</v>
      </c>
      <c r="AM470" s="35">
        <f>+Calcs!AT494</f>
        <v>0</v>
      </c>
    </row>
    <row r="471" spans="38:39" x14ac:dyDescent="0.25">
      <c r="AL471" s="40">
        <f>+Calcs!AS495</f>
        <v>11</v>
      </c>
      <c r="AM471" s="35">
        <f>+Calcs!AT495</f>
        <v>0</v>
      </c>
    </row>
    <row r="472" spans="38:39" x14ac:dyDescent="0.25">
      <c r="AL472" s="40">
        <f>+Calcs!AS496</f>
        <v>12</v>
      </c>
      <c r="AM472" s="35">
        <f>+Calcs!AT496</f>
        <v>0</v>
      </c>
    </row>
    <row r="473" spans="38:39" x14ac:dyDescent="0.25">
      <c r="AL473" s="40">
        <f>+Calcs!AS497</f>
        <v>13</v>
      </c>
      <c r="AM473" s="35">
        <f>+Calcs!AT497</f>
        <v>0</v>
      </c>
    </row>
    <row r="474" spans="38:39" x14ac:dyDescent="0.25">
      <c r="AL474" s="40">
        <f>+Calcs!AS498</f>
        <v>14</v>
      </c>
      <c r="AM474" s="35">
        <f>+Calcs!AT498</f>
        <v>0</v>
      </c>
    </row>
    <row r="475" spans="38:39" x14ac:dyDescent="0.25">
      <c r="AL475" s="40">
        <f>+Calcs!AS499</f>
        <v>15</v>
      </c>
      <c r="AM475" s="35">
        <f>+Calcs!AT499</f>
        <v>0</v>
      </c>
    </row>
    <row r="476" spans="38:39" x14ac:dyDescent="0.25">
      <c r="AL476" s="40">
        <f>+Calcs!AS500</f>
        <v>16</v>
      </c>
      <c r="AM476" s="35">
        <f>+Calcs!AT500</f>
        <v>0</v>
      </c>
    </row>
    <row r="477" spans="38:39" x14ac:dyDescent="0.25">
      <c r="AL477" s="40">
        <f>+Calcs!AS501</f>
        <v>17</v>
      </c>
      <c r="AM477" s="35">
        <f>+Calcs!AT501</f>
        <v>0</v>
      </c>
    </row>
    <row r="478" spans="38:39" x14ac:dyDescent="0.25">
      <c r="AL478" s="40">
        <f>+Calcs!AS502</f>
        <v>18</v>
      </c>
      <c r="AM478" s="35">
        <f>+Calcs!AT502</f>
        <v>0</v>
      </c>
    </row>
    <row r="479" spans="38:39" x14ac:dyDescent="0.25">
      <c r="AL479" s="40">
        <f>+Calcs!AS503</f>
        <v>19</v>
      </c>
      <c r="AM479" s="35">
        <f>+Calcs!AT503</f>
        <v>0</v>
      </c>
    </row>
    <row r="480" spans="38:39" x14ac:dyDescent="0.25">
      <c r="AL480" s="40">
        <f>+Calcs!AS504</f>
        <v>20</v>
      </c>
      <c r="AM480" s="35">
        <f>+Calcs!AT504</f>
        <v>0</v>
      </c>
    </row>
    <row r="481" spans="38:39" x14ac:dyDescent="0.25">
      <c r="AL481" s="40">
        <f>+Calcs!AS505</f>
        <v>21</v>
      </c>
      <c r="AM481" s="35">
        <f>+Calcs!AT505</f>
        <v>0</v>
      </c>
    </row>
    <row r="482" spans="38:39" x14ac:dyDescent="0.25">
      <c r="AL482" s="40">
        <f>+Calcs!AS506</f>
        <v>22</v>
      </c>
      <c r="AM482" s="35">
        <f>+Calcs!AT506</f>
        <v>0</v>
      </c>
    </row>
    <row r="483" spans="38:39" x14ac:dyDescent="0.25">
      <c r="AL483" s="40">
        <f>+Calcs!AS507</f>
        <v>23</v>
      </c>
      <c r="AM483" s="35">
        <f>+Calcs!AT507</f>
        <v>0</v>
      </c>
    </row>
    <row r="484" spans="38:39" x14ac:dyDescent="0.25">
      <c r="AL484" s="40">
        <f>+Calcs!AS508</f>
        <v>24</v>
      </c>
      <c r="AM484" s="35">
        <f>+Calcs!AT508</f>
        <v>0</v>
      </c>
    </row>
    <row r="485" spans="38:39" x14ac:dyDescent="0.25">
      <c r="AL485" s="40">
        <f>+Calcs!AS509</f>
        <v>25</v>
      </c>
      <c r="AM485" s="35">
        <f>+Calcs!AT509</f>
        <v>0</v>
      </c>
    </row>
    <row r="486" spans="38:39" x14ac:dyDescent="0.25">
      <c r="AL486" s="40">
        <f>+Calcs!AS510</f>
        <v>26</v>
      </c>
      <c r="AM486" s="35">
        <f>+Calcs!AT510</f>
        <v>0</v>
      </c>
    </row>
    <row r="487" spans="38:39" x14ac:dyDescent="0.25">
      <c r="AL487" s="40">
        <f>+Calcs!AS511</f>
        <v>27</v>
      </c>
      <c r="AM487" s="35">
        <f>+Calcs!AT511</f>
        <v>0</v>
      </c>
    </row>
    <row r="488" spans="38:39" x14ac:dyDescent="0.25">
      <c r="AL488" s="40">
        <f>+Calcs!AS512</f>
        <v>28</v>
      </c>
      <c r="AM488" s="35">
        <f>+Calcs!AT512</f>
        <v>0</v>
      </c>
    </row>
    <row r="489" spans="38:39" x14ac:dyDescent="0.25">
      <c r="AL489" s="40">
        <f>+Calcs!AS513</f>
        <v>29</v>
      </c>
      <c r="AM489" s="35">
        <f>+Calcs!AT513</f>
        <v>0</v>
      </c>
    </row>
    <row r="490" spans="38:39" x14ac:dyDescent="0.25">
      <c r="AL490" s="40">
        <f>+Calcs!AS514</f>
        <v>30</v>
      </c>
      <c r="AM490" s="35">
        <f>+Calcs!AT514</f>
        <v>0</v>
      </c>
    </row>
    <row r="491" spans="38:39" x14ac:dyDescent="0.25">
      <c r="AL491" s="40">
        <f>+Calcs!AS515</f>
        <v>31</v>
      </c>
      <c r="AM491" s="35">
        <f>+Calcs!AT515</f>
        <v>0</v>
      </c>
    </row>
    <row r="492" spans="38:39" x14ac:dyDescent="0.25">
      <c r="AL492" s="40">
        <f>+Calcs!AS516</f>
        <v>32</v>
      </c>
      <c r="AM492" s="35">
        <f>+Calcs!AT516</f>
        <v>0</v>
      </c>
    </row>
    <row r="493" spans="38:39" x14ac:dyDescent="0.25">
      <c r="AL493" s="40">
        <f>+Calcs!AS517</f>
        <v>33</v>
      </c>
      <c r="AM493" s="35">
        <f>+Calcs!AT517</f>
        <v>0</v>
      </c>
    </row>
    <row r="494" spans="38:39" x14ac:dyDescent="0.25">
      <c r="AL494" s="40">
        <f>+Calcs!AS518</f>
        <v>34</v>
      </c>
      <c r="AM494" s="35">
        <f>+Calcs!AT518</f>
        <v>0</v>
      </c>
    </row>
    <row r="495" spans="38:39" x14ac:dyDescent="0.25">
      <c r="AL495" s="40">
        <f>+Calcs!AS519</f>
        <v>35</v>
      </c>
      <c r="AM495" s="35">
        <f>+Calcs!AT519</f>
        <v>0</v>
      </c>
    </row>
    <row r="496" spans="38:39" x14ac:dyDescent="0.25">
      <c r="AL496" s="40">
        <f>+Calcs!AS520</f>
        <v>36</v>
      </c>
      <c r="AM496" s="35">
        <f>+Calcs!AT520</f>
        <v>0</v>
      </c>
    </row>
    <row r="497" spans="38:39" x14ac:dyDescent="0.25">
      <c r="AL497" s="40">
        <f>+Calcs!AS521</f>
        <v>37</v>
      </c>
      <c r="AM497" s="35">
        <f>+Calcs!AT521</f>
        <v>0</v>
      </c>
    </row>
    <row r="498" spans="38:39" x14ac:dyDescent="0.25">
      <c r="AL498" s="40">
        <f>+Calcs!AS522</f>
        <v>38</v>
      </c>
      <c r="AM498" s="35">
        <f>+Calcs!AT522</f>
        <v>0</v>
      </c>
    </row>
    <row r="499" spans="38:39" x14ac:dyDescent="0.25">
      <c r="AL499" s="40">
        <f>+Calcs!AS523</f>
        <v>39</v>
      </c>
      <c r="AM499" s="35">
        <f>+Calcs!AT523</f>
        <v>0</v>
      </c>
    </row>
    <row r="500" spans="38:39" x14ac:dyDescent="0.25">
      <c r="AL500" s="40">
        <f>+Calcs!AS524</f>
        <v>40</v>
      </c>
      <c r="AM500" s="35">
        <f>+Calcs!AT524</f>
        <v>0</v>
      </c>
    </row>
    <row r="501" spans="38:39" x14ac:dyDescent="0.25">
      <c r="AL501" s="40">
        <f>+Calcs!AS525</f>
        <v>41</v>
      </c>
      <c r="AM501" s="35">
        <f>+Calcs!AT525</f>
        <v>0</v>
      </c>
    </row>
    <row r="502" spans="38:39" x14ac:dyDescent="0.25">
      <c r="AL502" s="40">
        <f>+Calcs!AS526</f>
        <v>42</v>
      </c>
      <c r="AM502" s="35">
        <f>+Calcs!AT526</f>
        <v>0</v>
      </c>
    </row>
    <row r="503" spans="38:39" x14ac:dyDescent="0.25">
      <c r="AL503" s="40">
        <f>+Calcs!AS527</f>
        <v>43</v>
      </c>
      <c r="AM503" s="35">
        <f>+Calcs!AT527</f>
        <v>0</v>
      </c>
    </row>
    <row r="504" spans="38:39" x14ac:dyDescent="0.25">
      <c r="AL504" s="40">
        <f>+Calcs!AS528</f>
        <v>44</v>
      </c>
      <c r="AM504" s="35">
        <f>+Calcs!AT528</f>
        <v>0</v>
      </c>
    </row>
    <row r="505" spans="38:39" x14ac:dyDescent="0.25">
      <c r="AL505" s="40">
        <f>+Calcs!AS529</f>
        <v>45</v>
      </c>
      <c r="AM505" s="35">
        <f>+Calcs!AT529</f>
        <v>0</v>
      </c>
    </row>
    <row r="506" spans="38:39" x14ac:dyDescent="0.25">
      <c r="AL506" s="40">
        <f>+Calcs!AS530</f>
        <v>46</v>
      </c>
      <c r="AM506" s="35">
        <f>+Calcs!AT530</f>
        <v>0</v>
      </c>
    </row>
    <row r="507" spans="38:39" x14ac:dyDescent="0.25">
      <c r="AL507" s="40">
        <f>+Calcs!AS531</f>
        <v>47</v>
      </c>
      <c r="AM507" s="35">
        <f>+Calcs!AT531</f>
        <v>0</v>
      </c>
    </row>
    <row r="508" spans="38:39" x14ac:dyDescent="0.25">
      <c r="AL508" s="40">
        <f>+Calcs!AS532</f>
        <v>48</v>
      </c>
      <c r="AM508" s="35">
        <f>+Calcs!AT532</f>
        <v>0</v>
      </c>
    </row>
    <row r="509" spans="38:39" x14ac:dyDescent="0.25">
      <c r="AL509" s="40">
        <f>+Calcs!AS533</f>
        <v>49</v>
      </c>
      <c r="AM509" s="35">
        <f>+Calcs!AT533</f>
        <v>0</v>
      </c>
    </row>
    <row r="510" spans="38:39" x14ac:dyDescent="0.25">
      <c r="AL510" s="40">
        <f>+Calcs!AS534</f>
        <v>50</v>
      </c>
      <c r="AM510" s="35">
        <f>+Calcs!AT534</f>
        <v>0</v>
      </c>
    </row>
    <row r="511" spans="38:39" x14ac:dyDescent="0.25">
      <c r="AL511" s="40">
        <f>+Calcs!AS535</f>
        <v>51</v>
      </c>
      <c r="AM511" s="35">
        <f>+Calcs!AT535</f>
        <v>0</v>
      </c>
    </row>
    <row r="512" spans="38:39" x14ac:dyDescent="0.25">
      <c r="AL512" s="40">
        <f>+Calcs!AS536</f>
        <v>52</v>
      </c>
      <c r="AM512" s="35">
        <f>+Calcs!AT536</f>
        <v>0</v>
      </c>
    </row>
    <row r="513" spans="38:39" x14ac:dyDescent="0.25">
      <c r="AL513" s="40">
        <f>+Calcs!AS537</f>
        <v>53</v>
      </c>
      <c r="AM513" s="35">
        <f>+Calcs!AT537</f>
        <v>0</v>
      </c>
    </row>
    <row r="514" spans="38:39" x14ac:dyDescent="0.25">
      <c r="AL514" s="40">
        <f>+Calcs!AS538</f>
        <v>54</v>
      </c>
      <c r="AM514" s="35">
        <f>+Calcs!AT538</f>
        <v>0</v>
      </c>
    </row>
    <row r="515" spans="38:39" x14ac:dyDescent="0.25">
      <c r="AL515" s="40">
        <f>+Calcs!AS539</f>
        <v>55</v>
      </c>
      <c r="AM515" s="35">
        <f>+Calcs!AT539</f>
        <v>0</v>
      </c>
    </row>
    <row r="516" spans="38:39" x14ac:dyDescent="0.25">
      <c r="AL516" s="40">
        <f>+Calcs!AS540</f>
        <v>56</v>
      </c>
      <c r="AM516" s="35">
        <f>+Calcs!AT540</f>
        <v>0</v>
      </c>
    </row>
    <row r="517" spans="38:39" x14ac:dyDescent="0.25">
      <c r="AL517" s="40">
        <f>+Calcs!AS541</f>
        <v>57</v>
      </c>
      <c r="AM517" s="35">
        <f>+Calcs!AT541</f>
        <v>0</v>
      </c>
    </row>
    <row r="518" spans="38:39" x14ac:dyDescent="0.25">
      <c r="AL518" s="40">
        <f>+Calcs!AS542</f>
        <v>58</v>
      </c>
      <c r="AM518" s="35">
        <f>+Calcs!AT542</f>
        <v>0</v>
      </c>
    </row>
    <row r="519" spans="38:39" x14ac:dyDescent="0.25">
      <c r="AL519" s="40">
        <f>+Calcs!AS543</f>
        <v>59</v>
      </c>
      <c r="AM519" s="35">
        <f>+Calcs!AT543</f>
        <v>0</v>
      </c>
    </row>
    <row r="520" spans="38:39" x14ac:dyDescent="0.25">
      <c r="AL520" s="40">
        <f>+Calcs!AS544</f>
        <v>60</v>
      </c>
      <c r="AM520" s="35">
        <f>+Calcs!AT544</f>
        <v>0</v>
      </c>
    </row>
    <row r="521" spans="38:39" x14ac:dyDescent="0.25">
      <c r="AL521" s="40">
        <f>+Calcs!AS545</f>
        <v>61</v>
      </c>
      <c r="AM521" s="35">
        <f>+Calcs!AT545</f>
        <v>0</v>
      </c>
    </row>
    <row r="522" spans="38:39" x14ac:dyDescent="0.25">
      <c r="AL522" s="40">
        <f>+Calcs!AS546</f>
        <v>62</v>
      </c>
      <c r="AM522" s="35">
        <f>+Calcs!AT546</f>
        <v>0</v>
      </c>
    </row>
    <row r="523" spans="38:39" x14ac:dyDescent="0.25">
      <c r="AL523" s="40">
        <f>+Calcs!AS547</f>
        <v>63</v>
      </c>
      <c r="AM523" s="35">
        <f>+Calcs!AT547</f>
        <v>0</v>
      </c>
    </row>
    <row r="524" spans="38:39" x14ac:dyDescent="0.25">
      <c r="AL524" s="40">
        <f>+Calcs!AS548</f>
        <v>64</v>
      </c>
      <c r="AM524" s="35">
        <f>+Calcs!AT548</f>
        <v>0</v>
      </c>
    </row>
    <row r="525" spans="38:39" x14ac:dyDescent="0.25">
      <c r="AL525" s="40">
        <f>+Calcs!AS549</f>
        <v>65</v>
      </c>
      <c r="AM525" s="35">
        <f>+Calcs!AT549</f>
        <v>0</v>
      </c>
    </row>
    <row r="526" spans="38:39" x14ac:dyDescent="0.25">
      <c r="AL526" s="40">
        <f>+Calcs!AS550</f>
        <v>66</v>
      </c>
      <c r="AM526" s="35">
        <f>+Calcs!AT550</f>
        <v>0</v>
      </c>
    </row>
    <row r="527" spans="38:39" x14ac:dyDescent="0.25">
      <c r="AL527" s="40">
        <f>+Calcs!AS551</f>
        <v>67</v>
      </c>
      <c r="AM527" s="35">
        <f>+Calcs!AT551</f>
        <v>0</v>
      </c>
    </row>
    <row r="528" spans="38:39" x14ac:dyDescent="0.25">
      <c r="AL528" s="40">
        <f>+Calcs!AS552</f>
        <v>68</v>
      </c>
      <c r="AM528" s="35">
        <f>+Calcs!AT552</f>
        <v>0</v>
      </c>
    </row>
    <row r="529" spans="38:39" x14ac:dyDescent="0.25">
      <c r="AL529" s="40">
        <f>+Calcs!AS553</f>
        <v>69</v>
      </c>
      <c r="AM529" s="35">
        <f>+Calcs!AT553</f>
        <v>0</v>
      </c>
    </row>
    <row r="530" spans="38:39" x14ac:dyDescent="0.25">
      <c r="AL530" s="40">
        <f>+Calcs!AS554</f>
        <v>70</v>
      </c>
      <c r="AM530" s="35">
        <f>+Calcs!AT554</f>
        <v>0</v>
      </c>
    </row>
    <row r="531" spans="38:39" x14ac:dyDescent="0.25">
      <c r="AL531" s="40">
        <f>+Calcs!AS555</f>
        <v>71</v>
      </c>
      <c r="AM531" s="35">
        <f>+Calcs!AT555</f>
        <v>0</v>
      </c>
    </row>
    <row r="532" spans="38:39" x14ac:dyDescent="0.25">
      <c r="AL532" s="40">
        <f>+Calcs!AS556</f>
        <v>72</v>
      </c>
      <c r="AM532" s="35">
        <f>+Calcs!AT556</f>
        <v>0</v>
      </c>
    </row>
    <row r="533" spans="38:39" x14ac:dyDescent="0.25">
      <c r="AL533" s="40">
        <f>+Calcs!AS557</f>
        <v>73</v>
      </c>
      <c r="AM533" s="35">
        <f>+Calcs!AT557</f>
        <v>0</v>
      </c>
    </row>
    <row r="534" spans="38:39" x14ac:dyDescent="0.25">
      <c r="AL534" s="40">
        <f>+Calcs!AS558</f>
        <v>74</v>
      </c>
      <c r="AM534" s="35">
        <f>+Calcs!AT558</f>
        <v>0</v>
      </c>
    </row>
    <row r="535" spans="38:39" x14ac:dyDescent="0.25">
      <c r="AL535" s="40">
        <f>+Calcs!AS559</f>
        <v>75</v>
      </c>
      <c r="AM535" s="35">
        <f>+Calcs!AT559</f>
        <v>0</v>
      </c>
    </row>
    <row r="536" spans="38:39" x14ac:dyDescent="0.25">
      <c r="AL536" s="40">
        <f>+Calcs!AS560</f>
        <v>76</v>
      </c>
      <c r="AM536" s="35">
        <f>+Calcs!AT560</f>
        <v>0</v>
      </c>
    </row>
    <row r="537" spans="38:39" x14ac:dyDescent="0.25">
      <c r="AL537" s="40">
        <f>+Calcs!AS561</f>
        <v>77</v>
      </c>
      <c r="AM537" s="35">
        <f>+Calcs!AT561</f>
        <v>0</v>
      </c>
    </row>
    <row r="538" spans="38:39" x14ac:dyDescent="0.25">
      <c r="AL538" s="40">
        <f>+Calcs!AS562</f>
        <v>78</v>
      </c>
      <c r="AM538" s="35">
        <f>+Calcs!AT562</f>
        <v>0</v>
      </c>
    </row>
    <row r="539" spans="38:39" x14ac:dyDescent="0.25">
      <c r="AL539" s="40">
        <f>+Calcs!AS563</f>
        <v>79</v>
      </c>
      <c r="AM539" s="35">
        <f>+Calcs!AT563</f>
        <v>0</v>
      </c>
    </row>
    <row r="540" spans="38:39" x14ac:dyDescent="0.25">
      <c r="AL540" s="40">
        <f>+Calcs!AS564</f>
        <v>80</v>
      </c>
      <c r="AM540" s="35">
        <f>+Calcs!AT564</f>
        <v>0</v>
      </c>
    </row>
    <row r="541" spans="38:39" x14ac:dyDescent="0.25">
      <c r="AL541" s="40">
        <f>+Calcs!AS565</f>
        <v>81</v>
      </c>
      <c r="AM541" s="35">
        <f>+Calcs!AT565</f>
        <v>0</v>
      </c>
    </row>
    <row r="542" spans="38:39" x14ac:dyDescent="0.25">
      <c r="AL542" s="40">
        <f>+Calcs!AS566</f>
        <v>82</v>
      </c>
      <c r="AM542" s="35">
        <f>+Calcs!AT566</f>
        <v>0</v>
      </c>
    </row>
    <row r="543" spans="38:39" x14ac:dyDescent="0.25">
      <c r="AL543" s="40">
        <f>+Calcs!AS567</f>
        <v>83</v>
      </c>
      <c r="AM543" s="35">
        <f>+Calcs!AT567</f>
        <v>0</v>
      </c>
    </row>
    <row r="544" spans="38:39" x14ac:dyDescent="0.25">
      <c r="AL544" s="40">
        <f>+Calcs!AS568</f>
        <v>84</v>
      </c>
      <c r="AM544" s="35">
        <f>+Calcs!AT568</f>
        <v>0</v>
      </c>
    </row>
    <row r="545" spans="38:39" x14ac:dyDescent="0.25">
      <c r="AL545" s="40">
        <f>+Calcs!AS569</f>
        <v>85</v>
      </c>
      <c r="AM545" s="35">
        <f>+Calcs!AT569</f>
        <v>0</v>
      </c>
    </row>
    <row r="546" spans="38:39" x14ac:dyDescent="0.25">
      <c r="AL546" s="40">
        <f>+Calcs!AS570</f>
        <v>86</v>
      </c>
      <c r="AM546" s="35">
        <f>+Calcs!AT570</f>
        <v>0</v>
      </c>
    </row>
    <row r="547" spans="38:39" x14ac:dyDescent="0.25">
      <c r="AL547" s="40">
        <f>+Calcs!AS571</f>
        <v>87</v>
      </c>
      <c r="AM547" s="35">
        <f>+Calcs!AT571</f>
        <v>0</v>
      </c>
    </row>
    <row r="548" spans="38:39" x14ac:dyDescent="0.25">
      <c r="AL548" s="40">
        <f>+Calcs!AS572</f>
        <v>88</v>
      </c>
      <c r="AM548" s="35">
        <f>+Calcs!AT572</f>
        <v>0</v>
      </c>
    </row>
    <row r="549" spans="38:39" x14ac:dyDescent="0.25">
      <c r="AL549" s="40">
        <f>+Calcs!AS573</f>
        <v>89</v>
      </c>
      <c r="AM549" s="35">
        <f>+Calcs!AT573</f>
        <v>0</v>
      </c>
    </row>
    <row r="550" spans="38:39" x14ac:dyDescent="0.25">
      <c r="AL550" s="40">
        <f>+Calcs!AS574</f>
        <v>90</v>
      </c>
      <c r="AM550" s="35">
        <f>+Calcs!AT574</f>
        <v>0</v>
      </c>
    </row>
    <row r="551" spans="38:39" x14ac:dyDescent="0.25">
      <c r="AL551" s="40">
        <f>+Calcs!AS575</f>
        <v>91</v>
      </c>
      <c r="AM551" s="35">
        <f>+Calcs!AT575</f>
        <v>0</v>
      </c>
    </row>
    <row r="552" spans="38:39" x14ac:dyDescent="0.25">
      <c r="AL552" s="40">
        <f>+Calcs!AS576</f>
        <v>92</v>
      </c>
      <c r="AM552" s="35">
        <f>+Calcs!AT576</f>
        <v>0</v>
      </c>
    </row>
    <row r="553" spans="38:39" x14ac:dyDescent="0.25">
      <c r="AL553" s="40">
        <f>+Calcs!AS577</f>
        <v>93</v>
      </c>
      <c r="AM553" s="35">
        <f>+Calcs!AT577</f>
        <v>0</v>
      </c>
    </row>
    <row r="554" spans="38:39" x14ac:dyDescent="0.25">
      <c r="AL554" s="40">
        <f>+Calcs!AS578</f>
        <v>94</v>
      </c>
      <c r="AM554" s="35">
        <f>+Calcs!AT578</f>
        <v>0</v>
      </c>
    </row>
    <row r="555" spans="38:39" x14ac:dyDescent="0.25">
      <c r="AL555" s="40">
        <f>+Calcs!AS579</f>
        <v>95</v>
      </c>
      <c r="AM555" s="35">
        <f>+Calcs!AT579</f>
        <v>0</v>
      </c>
    </row>
    <row r="556" spans="38:39" x14ac:dyDescent="0.25">
      <c r="AL556" s="40">
        <f>+Calcs!AS580</f>
        <v>96</v>
      </c>
      <c r="AM556" s="35">
        <f>+Calcs!AT580</f>
        <v>0</v>
      </c>
    </row>
    <row r="557" spans="38:39" x14ac:dyDescent="0.25">
      <c r="AL557" s="40">
        <f>+Calcs!AS581</f>
        <v>97</v>
      </c>
      <c r="AM557" s="35">
        <f>+Calcs!AT581</f>
        <v>0</v>
      </c>
    </row>
    <row r="558" spans="38:39" x14ac:dyDescent="0.25">
      <c r="AL558" s="40">
        <f>+Calcs!AS582</f>
        <v>98</v>
      </c>
      <c r="AM558" s="35">
        <f>+Calcs!AT582</f>
        <v>0</v>
      </c>
    </row>
    <row r="559" spans="38:39" x14ac:dyDescent="0.25">
      <c r="AL559" s="40">
        <f>+Calcs!AS583</f>
        <v>99</v>
      </c>
      <c r="AM559" s="35">
        <f>+Calcs!AT583</f>
        <v>0</v>
      </c>
    </row>
    <row r="560" spans="38:39" ht="15.75" thickBot="1" x14ac:dyDescent="0.3">
      <c r="AL560" s="41">
        <f>+Calcs!AS584</f>
        <v>100</v>
      </c>
      <c r="AM560" s="36">
        <f>+Calcs!AT584</f>
        <v>0</v>
      </c>
    </row>
    <row r="689" spans="38:39" ht="15.75" thickBot="1" x14ac:dyDescent="0.3"/>
    <row r="690" spans="38:39" x14ac:dyDescent="0.25">
      <c r="AL690" s="39">
        <f>+Calcs!AS714</f>
        <v>1</v>
      </c>
      <c r="AM690" s="34">
        <f>+Calcs!AT714</f>
        <v>0</v>
      </c>
    </row>
    <row r="691" spans="38:39" x14ac:dyDescent="0.25">
      <c r="AL691" s="40">
        <f>+Calcs!AS715</f>
        <v>2</v>
      </c>
      <c r="AM691" s="35">
        <f>+Calcs!AT715</f>
        <v>0</v>
      </c>
    </row>
    <row r="692" spans="38:39" x14ac:dyDescent="0.25">
      <c r="AL692" s="40">
        <f>+Calcs!AS716</f>
        <v>3</v>
      </c>
      <c r="AM692" s="35">
        <f>+Calcs!AT716</f>
        <v>0</v>
      </c>
    </row>
    <row r="693" spans="38:39" x14ac:dyDescent="0.25">
      <c r="AL693" s="40">
        <f>+Calcs!AS717</f>
        <v>4</v>
      </c>
      <c r="AM693" s="35">
        <f>+Calcs!AT717</f>
        <v>0</v>
      </c>
    </row>
    <row r="694" spans="38:39" x14ac:dyDescent="0.25">
      <c r="AL694" s="40">
        <f>+Calcs!AS718</f>
        <v>5</v>
      </c>
      <c r="AM694" s="35">
        <f>+Calcs!AT718</f>
        <v>0</v>
      </c>
    </row>
    <row r="695" spans="38:39" x14ac:dyDescent="0.25">
      <c r="AL695" s="40">
        <f>+Calcs!AS719</f>
        <v>6</v>
      </c>
      <c r="AM695" s="35">
        <f>+Calcs!AT719</f>
        <v>0</v>
      </c>
    </row>
    <row r="696" spans="38:39" x14ac:dyDescent="0.25">
      <c r="AL696" s="40">
        <f>+Calcs!AS720</f>
        <v>7</v>
      </c>
      <c r="AM696" s="35">
        <f>+Calcs!AT720</f>
        <v>0</v>
      </c>
    </row>
    <row r="697" spans="38:39" x14ac:dyDescent="0.25">
      <c r="AL697" s="40">
        <f>+Calcs!AS721</f>
        <v>8</v>
      </c>
      <c r="AM697" s="35">
        <f>+Calcs!AT721</f>
        <v>0</v>
      </c>
    </row>
    <row r="698" spans="38:39" x14ac:dyDescent="0.25">
      <c r="AL698" s="40">
        <f>+Calcs!AS722</f>
        <v>9</v>
      </c>
      <c r="AM698" s="35">
        <f>+Calcs!AT722</f>
        <v>0</v>
      </c>
    </row>
    <row r="699" spans="38:39" x14ac:dyDescent="0.25">
      <c r="AL699" s="40">
        <f>+Calcs!AS723</f>
        <v>10</v>
      </c>
      <c r="AM699" s="35">
        <f>+Calcs!AT723</f>
        <v>0</v>
      </c>
    </row>
    <row r="700" spans="38:39" x14ac:dyDescent="0.25">
      <c r="AL700" s="40">
        <f>+Calcs!AS724</f>
        <v>11</v>
      </c>
      <c r="AM700" s="35">
        <f>+Calcs!AT724</f>
        <v>0</v>
      </c>
    </row>
    <row r="701" spans="38:39" x14ac:dyDescent="0.25">
      <c r="AL701" s="40">
        <f>+Calcs!AS725</f>
        <v>12</v>
      </c>
      <c r="AM701" s="35">
        <f>+Calcs!AT725</f>
        <v>0</v>
      </c>
    </row>
    <row r="702" spans="38:39" x14ac:dyDescent="0.25">
      <c r="AL702" s="40">
        <f>+Calcs!AS726</f>
        <v>13</v>
      </c>
      <c r="AM702" s="35">
        <f>+Calcs!AT726</f>
        <v>0</v>
      </c>
    </row>
    <row r="703" spans="38:39" x14ac:dyDescent="0.25">
      <c r="AL703" s="40">
        <f>+Calcs!AS727</f>
        <v>14</v>
      </c>
      <c r="AM703" s="35">
        <f>+Calcs!AT727</f>
        <v>0</v>
      </c>
    </row>
    <row r="704" spans="38:39" x14ac:dyDescent="0.25">
      <c r="AL704" s="40">
        <f>+Calcs!AS728</f>
        <v>15</v>
      </c>
      <c r="AM704" s="35">
        <f>+Calcs!AT728</f>
        <v>0</v>
      </c>
    </row>
    <row r="705" spans="38:39" x14ac:dyDescent="0.25">
      <c r="AL705" s="40">
        <f>+Calcs!AS729</f>
        <v>16</v>
      </c>
      <c r="AM705" s="35">
        <f>+Calcs!AT729</f>
        <v>0</v>
      </c>
    </row>
    <row r="706" spans="38:39" x14ac:dyDescent="0.25">
      <c r="AL706" s="40">
        <f>+Calcs!AS730</f>
        <v>17</v>
      </c>
      <c r="AM706" s="35">
        <f>+Calcs!AT730</f>
        <v>0</v>
      </c>
    </row>
    <row r="707" spans="38:39" x14ac:dyDescent="0.25">
      <c r="AL707" s="40">
        <f>+Calcs!AS731</f>
        <v>18</v>
      </c>
      <c r="AM707" s="35">
        <f>+Calcs!AT731</f>
        <v>0</v>
      </c>
    </row>
    <row r="708" spans="38:39" x14ac:dyDescent="0.25">
      <c r="AL708" s="40">
        <f>+Calcs!AS732</f>
        <v>19</v>
      </c>
      <c r="AM708" s="35">
        <f>+Calcs!AT732</f>
        <v>0</v>
      </c>
    </row>
    <row r="709" spans="38:39" x14ac:dyDescent="0.25">
      <c r="AL709" s="40">
        <f>+Calcs!AS733</f>
        <v>20</v>
      </c>
      <c r="AM709" s="35">
        <f>+Calcs!AT733</f>
        <v>0</v>
      </c>
    </row>
    <row r="710" spans="38:39" x14ac:dyDescent="0.25">
      <c r="AL710" s="40">
        <f>+Calcs!AS734</f>
        <v>21</v>
      </c>
      <c r="AM710" s="35">
        <f>+Calcs!AT734</f>
        <v>0</v>
      </c>
    </row>
    <row r="711" spans="38:39" x14ac:dyDescent="0.25">
      <c r="AL711" s="40">
        <f>+Calcs!AS735</f>
        <v>22</v>
      </c>
      <c r="AM711" s="35">
        <f>+Calcs!AT735</f>
        <v>0</v>
      </c>
    </row>
    <row r="712" spans="38:39" x14ac:dyDescent="0.25">
      <c r="AL712" s="40">
        <f>+Calcs!AS736</f>
        <v>23</v>
      </c>
      <c r="AM712" s="35">
        <f>+Calcs!AT736</f>
        <v>0</v>
      </c>
    </row>
    <row r="713" spans="38:39" x14ac:dyDescent="0.25">
      <c r="AL713" s="40">
        <f>+Calcs!AS737</f>
        <v>24</v>
      </c>
      <c r="AM713" s="35">
        <f>+Calcs!AT737</f>
        <v>0</v>
      </c>
    </row>
    <row r="714" spans="38:39" x14ac:dyDescent="0.25">
      <c r="AL714" s="40">
        <f>+Calcs!AS738</f>
        <v>25</v>
      </c>
      <c r="AM714" s="35">
        <f>+Calcs!AT738</f>
        <v>0</v>
      </c>
    </row>
    <row r="715" spans="38:39" x14ac:dyDescent="0.25">
      <c r="AL715" s="40">
        <f>+Calcs!AS739</f>
        <v>26</v>
      </c>
      <c r="AM715" s="35">
        <f>+Calcs!AT739</f>
        <v>0</v>
      </c>
    </row>
    <row r="716" spans="38:39" x14ac:dyDescent="0.25">
      <c r="AL716" s="40">
        <f>+Calcs!AS740</f>
        <v>27</v>
      </c>
      <c r="AM716" s="35">
        <f>+Calcs!AT740</f>
        <v>0</v>
      </c>
    </row>
    <row r="717" spans="38:39" x14ac:dyDescent="0.25">
      <c r="AL717" s="40">
        <f>+Calcs!AS741</f>
        <v>28</v>
      </c>
      <c r="AM717" s="35">
        <f>+Calcs!AT741</f>
        <v>0</v>
      </c>
    </row>
    <row r="718" spans="38:39" x14ac:dyDescent="0.25">
      <c r="AL718" s="40">
        <f>+Calcs!AS742</f>
        <v>29</v>
      </c>
      <c r="AM718" s="35">
        <f>+Calcs!AT742</f>
        <v>0</v>
      </c>
    </row>
    <row r="719" spans="38:39" x14ac:dyDescent="0.25">
      <c r="AL719" s="40">
        <f>+Calcs!AS743</f>
        <v>30</v>
      </c>
      <c r="AM719" s="35">
        <f>+Calcs!AT743</f>
        <v>0</v>
      </c>
    </row>
    <row r="720" spans="38:39" x14ac:dyDescent="0.25">
      <c r="AL720" s="40">
        <f>+Calcs!AS744</f>
        <v>31</v>
      </c>
      <c r="AM720" s="35">
        <f>+Calcs!AT744</f>
        <v>0</v>
      </c>
    </row>
    <row r="721" spans="38:39" x14ac:dyDescent="0.25">
      <c r="AL721" s="40">
        <f>+Calcs!AS745</f>
        <v>32</v>
      </c>
      <c r="AM721" s="35">
        <f>+Calcs!AT745</f>
        <v>0</v>
      </c>
    </row>
    <row r="722" spans="38:39" x14ac:dyDescent="0.25">
      <c r="AL722" s="40">
        <f>+Calcs!AS746</f>
        <v>33</v>
      </c>
      <c r="AM722" s="35">
        <f>+Calcs!AT746</f>
        <v>0</v>
      </c>
    </row>
    <row r="723" spans="38:39" x14ac:dyDescent="0.25">
      <c r="AL723" s="40">
        <f>+Calcs!AS747</f>
        <v>34</v>
      </c>
      <c r="AM723" s="35">
        <f>+Calcs!AT747</f>
        <v>0</v>
      </c>
    </row>
    <row r="724" spans="38:39" x14ac:dyDescent="0.25">
      <c r="AL724" s="40">
        <f>+Calcs!AS748</f>
        <v>35</v>
      </c>
      <c r="AM724" s="35">
        <f>+Calcs!AT748</f>
        <v>0</v>
      </c>
    </row>
    <row r="725" spans="38:39" x14ac:dyDescent="0.25">
      <c r="AL725" s="40">
        <f>+Calcs!AS749</f>
        <v>36</v>
      </c>
      <c r="AM725" s="35">
        <f>+Calcs!AT749</f>
        <v>0</v>
      </c>
    </row>
    <row r="726" spans="38:39" x14ac:dyDescent="0.25">
      <c r="AL726" s="40">
        <f>+Calcs!AS750</f>
        <v>37</v>
      </c>
      <c r="AM726" s="35">
        <f>+Calcs!AT750</f>
        <v>0</v>
      </c>
    </row>
    <row r="727" spans="38:39" x14ac:dyDescent="0.25">
      <c r="AL727" s="40">
        <f>+Calcs!AS751</f>
        <v>38</v>
      </c>
      <c r="AM727" s="35">
        <f>+Calcs!AT751</f>
        <v>0</v>
      </c>
    </row>
    <row r="728" spans="38:39" x14ac:dyDescent="0.25">
      <c r="AL728" s="40">
        <f>+Calcs!AS752</f>
        <v>39</v>
      </c>
      <c r="AM728" s="35">
        <f>+Calcs!AT752</f>
        <v>0</v>
      </c>
    </row>
    <row r="729" spans="38:39" x14ac:dyDescent="0.25">
      <c r="AL729" s="40">
        <f>+Calcs!AS753</f>
        <v>40</v>
      </c>
      <c r="AM729" s="35">
        <f>+Calcs!AT753</f>
        <v>0</v>
      </c>
    </row>
    <row r="730" spans="38:39" x14ac:dyDescent="0.25">
      <c r="AL730" s="40">
        <f>+Calcs!AS754</f>
        <v>41</v>
      </c>
      <c r="AM730" s="35">
        <f>+Calcs!AT754</f>
        <v>0</v>
      </c>
    </row>
    <row r="731" spans="38:39" x14ac:dyDescent="0.25">
      <c r="AL731" s="40">
        <f>+Calcs!AS755</f>
        <v>42</v>
      </c>
      <c r="AM731" s="35">
        <f>+Calcs!AT755</f>
        <v>0</v>
      </c>
    </row>
    <row r="732" spans="38:39" x14ac:dyDescent="0.25">
      <c r="AL732" s="40">
        <f>+Calcs!AS756</f>
        <v>43</v>
      </c>
      <c r="AM732" s="35">
        <f>+Calcs!AT756</f>
        <v>0</v>
      </c>
    </row>
    <row r="733" spans="38:39" x14ac:dyDescent="0.25">
      <c r="AL733" s="40">
        <f>+Calcs!AS757</f>
        <v>44</v>
      </c>
      <c r="AM733" s="35">
        <f>+Calcs!AT757</f>
        <v>0</v>
      </c>
    </row>
    <row r="734" spans="38:39" x14ac:dyDescent="0.25">
      <c r="AL734" s="40">
        <f>+Calcs!AS758</f>
        <v>45</v>
      </c>
      <c r="AM734" s="35">
        <f>+Calcs!AT758</f>
        <v>0</v>
      </c>
    </row>
    <row r="735" spans="38:39" x14ac:dyDescent="0.25">
      <c r="AL735" s="40">
        <f>+Calcs!AS759</f>
        <v>46</v>
      </c>
      <c r="AM735" s="35">
        <f>+Calcs!AT759</f>
        <v>0</v>
      </c>
    </row>
    <row r="736" spans="38:39" x14ac:dyDescent="0.25">
      <c r="AL736" s="40">
        <f>+Calcs!AS760</f>
        <v>47</v>
      </c>
      <c r="AM736" s="35">
        <f>+Calcs!AT760</f>
        <v>0</v>
      </c>
    </row>
    <row r="737" spans="38:39" x14ac:dyDescent="0.25">
      <c r="AL737" s="40">
        <f>+Calcs!AS761</f>
        <v>48</v>
      </c>
      <c r="AM737" s="35">
        <f>+Calcs!AT761</f>
        <v>0</v>
      </c>
    </row>
    <row r="738" spans="38:39" x14ac:dyDescent="0.25">
      <c r="AL738" s="40">
        <f>+Calcs!AS762</f>
        <v>49</v>
      </c>
      <c r="AM738" s="35">
        <f>+Calcs!AT762</f>
        <v>0</v>
      </c>
    </row>
    <row r="739" spans="38:39" x14ac:dyDescent="0.25">
      <c r="AL739" s="40">
        <f>+Calcs!AS763</f>
        <v>50</v>
      </c>
      <c r="AM739" s="35">
        <f>+Calcs!AT763</f>
        <v>0</v>
      </c>
    </row>
    <row r="740" spans="38:39" x14ac:dyDescent="0.25">
      <c r="AL740" s="40">
        <f>+Calcs!AS764</f>
        <v>51</v>
      </c>
      <c r="AM740" s="35">
        <f>+Calcs!AT764</f>
        <v>0</v>
      </c>
    </row>
    <row r="741" spans="38:39" x14ac:dyDescent="0.25">
      <c r="AL741" s="40">
        <f>+Calcs!AS765</f>
        <v>52</v>
      </c>
      <c r="AM741" s="35">
        <f>+Calcs!AT765</f>
        <v>0</v>
      </c>
    </row>
    <row r="742" spans="38:39" x14ac:dyDescent="0.25">
      <c r="AL742" s="40">
        <f>+Calcs!AS766</f>
        <v>53</v>
      </c>
      <c r="AM742" s="35">
        <f>+Calcs!AT766</f>
        <v>0</v>
      </c>
    </row>
    <row r="743" spans="38:39" x14ac:dyDescent="0.25">
      <c r="AL743" s="40">
        <f>+Calcs!AS767</f>
        <v>54</v>
      </c>
      <c r="AM743" s="35">
        <f>+Calcs!AT767</f>
        <v>0</v>
      </c>
    </row>
    <row r="744" spans="38:39" x14ac:dyDescent="0.25">
      <c r="AL744" s="40">
        <f>+Calcs!AS768</f>
        <v>55</v>
      </c>
      <c r="AM744" s="35">
        <f>+Calcs!AT768</f>
        <v>0</v>
      </c>
    </row>
    <row r="745" spans="38:39" x14ac:dyDescent="0.25">
      <c r="AL745" s="40">
        <f>+Calcs!AS769</f>
        <v>56</v>
      </c>
      <c r="AM745" s="35">
        <f>+Calcs!AT769</f>
        <v>0</v>
      </c>
    </row>
    <row r="746" spans="38:39" x14ac:dyDescent="0.25">
      <c r="AL746" s="40">
        <f>+Calcs!AS770</f>
        <v>57</v>
      </c>
      <c r="AM746" s="35">
        <f>+Calcs!AT770</f>
        <v>0</v>
      </c>
    </row>
    <row r="747" spans="38:39" x14ac:dyDescent="0.25">
      <c r="AL747" s="40">
        <f>+Calcs!AS771</f>
        <v>58</v>
      </c>
      <c r="AM747" s="35">
        <f>+Calcs!AT771</f>
        <v>0</v>
      </c>
    </row>
    <row r="748" spans="38:39" x14ac:dyDescent="0.25">
      <c r="AL748" s="40">
        <f>+Calcs!AS772</f>
        <v>59</v>
      </c>
      <c r="AM748" s="35">
        <f>+Calcs!AT772</f>
        <v>0</v>
      </c>
    </row>
    <row r="749" spans="38:39" x14ac:dyDescent="0.25">
      <c r="AL749" s="40">
        <f>+Calcs!AS773</f>
        <v>60</v>
      </c>
      <c r="AM749" s="35">
        <f>+Calcs!AT773</f>
        <v>0</v>
      </c>
    </row>
    <row r="750" spans="38:39" x14ac:dyDescent="0.25">
      <c r="AL750" s="40">
        <f>+Calcs!AS774</f>
        <v>61</v>
      </c>
      <c r="AM750" s="35">
        <f>+Calcs!AT774</f>
        <v>0</v>
      </c>
    </row>
    <row r="751" spans="38:39" x14ac:dyDescent="0.25">
      <c r="AL751" s="40">
        <f>+Calcs!AS775</f>
        <v>62</v>
      </c>
      <c r="AM751" s="35">
        <f>+Calcs!AT775</f>
        <v>0</v>
      </c>
    </row>
    <row r="752" spans="38:39" x14ac:dyDescent="0.25">
      <c r="AL752" s="40">
        <f>+Calcs!AS776</f>
        <v>63</v>
      </c>
      <c r="AM752" s="35">
        <f>+Calcs!AT776</f>
        <v>0</v>
      </c>
    </row>
    <row r="753" spans="38:39" x14ac:dyDescent="0.25">
      <c r="AL753" s="40">
        <f>+Calcs!AS777</f>
        <v>64</v>
      </c>
      <c r="AM753" s="35">
        <f>+Calcs!AT777</f>
        <v>0</v>
      </c>
    </row>
    <row r="754" spans="38:39" x14ac:dyDescent="0.25">
      <c r="AL754" s="40">
        <f>+Calcs!AS778</f>
        <v>65</v>
      </c>
      <c r="AM754" s="35">
        <f>+Calcs!AT778</f>
        <v>0</v>
      </c>
    </row>
    <row r="755" spans="38:39" x14ac:dyDescent="0.25">
      <c r="AL755" s="40">
        <f>+Calcs!AS779</f>
        <v>66</v>
      </c>
      <c r="AM755" s="35">
        <f>+Calcs!AT779</f>
        <v>0</v>
      </c>
    </row>
    <row r="756" spans="38:39" x14ac:dyDescent="0.25">
      <c r="AL756" s="40">
        <f>+Calcs!AS780</f>
        <v>67</v>
      </c>
      <c r="AM756" s="35">
        <f>+Calcs!AT780</f>
        <v>0</v>
      </c>
    </row>
    <row r="757" spans="38:39" x14ac:dyDescent="0.25">
      <c r="AL757" s="40">
        <f>+Calcs!AS781</f>
        <v>68</v>
      </c>
      <c r="AM757" s="35">
        <f>+Calcs!AT781</f>
        <v>0</v>
      </c>
    </row>
    <row r="758" spans="38:39" x14ac:dyDescent="0.25">
      <c r="AL758" s="40">
        <f>+Calcs!AS782</f>
        <v>69</v>
      </c>
      <c r="AM758" s="35">
        <f>+Calcs!AT782</f>
        <v>0</v>
      </c>
    </row>
    <row r="759" spans="38:39" x14ac:dyDescent="0.25">
      <c r="AL759" s="40">
        <f>+Calcs!AS783</f>
        <v>70</v>
      </c>
      <c r="AM759" s="35">
        <f>+Calcs!AT783</f>
        <v>0</v>
      </c>
    </row>
    <row r="760" spans="38:39" x14ac:dyDescent="0.25">
      <c r="AL760" s="40">
        <f>+Calcs!AS784</f>
        <v>71</v>
      </c>
      <c r="AM760" s="35">
        <f>+Calcs!AT784</f>
        <v>0</v>
      </c>
    </row>
    <row r="761" spans="38:39" x14ac:dyDescent="0.25">
      <c r="AL761" s="40">
        <f>+Calcs!AS785</f>
        <v>72</v>
      </c>
      <c r="AM761" s="35">
        <f>+Calcs!AT785</f>
        <v>0</v>
      </c>
    </row>
    <row r="762" spans="38:39" x14ac:dyDescent="0.25">
      <c r="AL762" s="40">
        <f>+Calcs!AS786</f>
        <v>73</v>
      </c>
      <c r="AM762" s="35">
        <f>+Calcs!AT786</f>
        <v>0</v>
      </c>
    </row>
    <row r="763" spans="38:39" x14ac:dyDescent="0.25">
      <c r="AL763" s="40">
        <f>+Calcs!AS787</f>
        <v>74</v>
      </c>
      <c r="AM763" s="35">
        <f>+Calcs!AT787</f>
        <v>0</v>
      </c>
    </row>
    <row r="764" spans="38:39" x14ac:dyDescent="0.25">
      <c r="AL764" s="40">
        <f>+Calcs!AS788</f>
        <v>75</v>
      </c>
      <c r="AM764" s="35">
        <f>+Calcs!AT788</f>
        <v>0</v>
      </c>
    </row>
    <row r="765" spans="38:39" x14ac:dyDescent="0.25">
      <c r="AL765" s="40">
        <f>+Calcs!AS789</f>
        <v>76</v>
      </c>
      <c r="AM765" s="35">
        <f>+Calcs!AT789</f>
        <v>0</v>
      </c>
    </row>
    <row r="766" spans="38:39" x14ac:dyDescent="0.25">
      <c r="AL766" s="40">
        <f>+Calcs!AS790</f>
        <v>77</v>
      </c>
      <c r="AM766" s="35">
        <f>+Calcs!AT790</f>
        <v>0</v>
      </c>
    </row>
    <row r="767" spans="38:39" x14ac:dyDescent="0.25">
      <c r="AL767" s="40">
        <f>+Calcs!AS791</f>
        <v>78</v>
      </c>
      <c r="AM767" s="35">
        <f>+Calcs!AT791</f>
        <v>0</v>
      </c>
    </row>
    <row r="768" spans="38:39" x14ac:dyDescent="0.25">
      <c r="AL768" s="40">
        <f>+Calcs!AS792</f>
        <v>79</v>
      </c>
      <c r="AM768" s="35">
        <f>+Calcs!AT792</f>
        <v>0</v>
      </c>
    </row>
    <row r="769" spans="38:39" x14ac:dyDescent="0.25">
      <c r="AL769" s="40">
        <f>+Calcs!AS793</f>
        <v>80</v>
      </c>
      <c r="AM769" s="35">
        <f>+Calcs!AT793</f>
        <v>0</v>
      </c>
    </row>
    <row r="770" spans="38:39" x14ac:dyDescent="0.25">
      <c r="AL770" s="40">
        <f>+Calcs!AS794</f>
        <v>81</v>
      </c>
      <c r="AM770" s="35">
        <f>+Calcs!AT794</f>
        <v>0</v>
      </c>
    </row>
    <row r="771" spans="38:39" x14ac:dyDescent="0.25">
      <c r="AL771" s="40">
        <f>+Calcs!AS795</f>
        <v>82</v>
      </c>
      <c r="AM771" s="35">
        <f>+Calcs!AT795</f>
        <v>0</v>
      </c>
    </row>
    <row r="772" spans="38:39" x14ac:dyDescent="0.25">
      <c r="AL772" s="40">
        <f>+Calcs!AS796</f>
        <v>83</v>
      </c>
      <c r="AM772" s="35">
        <f>+Calcs!AT796</f>
        <v>0</v>
      </c>
    </row>
    <row r="773" spans="38:39" x14ac:dyDescent="0.25">
      <c r="AL773" s="40">
        <f>+Calcs!AS797</f>
        <v>84</v>
      </c>
      <c r="AM773" s="35">
        <f>+Calcs!AT797</f>
        <v>0</v>
      </c>
    </row>
    <row r="774" spans="38:39" x14ac:dyDescent="0.25">
      <c r="AL774" s="40">
        <f>+Calcs!AS798</f>
        <v>85</v>
      </c>
      <c r="AM774" s="35">
        <f>+Calcs!AT798</f>
        <v>0</v>
      </c>
    </row>
    <row r="775" spans="38:39" x14ac:dyDescent="0.25">
      <c r="AL775" s="40">
        <f>+Calcs!AS799</f>
        <v>86</v>
      </c>
      <c r="AM775" s="35">
        <f>+Calcs!AT799</f>
        <v>0</v>
      </c>
    </row>
    <row r="776" spans="38:39" x14ac:dyDescent="0.25">
      <c r="AL776" s="40">
        <f>+Calcs!AS800</f>
        <v>87</v>
      </c>
      <c r="AM776" s="35">
        <f>+Calcs!AT800</f>
        <v>0</v>
      </c>
    </row>
    <row r="777" spans="38:39" x14ac:dyDescent="0.25">
      <c r="AL777" s="40">
        <f>+Calcs!AS801</f>
        <v>88</v>
      </c>
      <c r="AM777" s="35">
        <f>+Calcs!AT801</f>
        <v>0</v>
      </c>
    </row>
    <row r="778" spans="38:39" x14ac:dyDescent="0.25">
      <c r="AL778" s="40">
        <f>+Calcs!AS802</f>
        <v>89</v>
      </c>
      <c r="AM778" s="35">
        <f>+Calcs!AT802</f>
        <v>0</v>
      </c>
    </row>
    <row r="779" spans="38:39" x14ac:dyDescent="0.25">
      <c r="AL779" s="40">
        <f>+Calcs!AS803</f>
        <v>90</v>
      </c>
      <c r="AM779" s="35">
        <f>+Calcs!AT803</f>
        <v>0</v>
      </c>
    </row>
    <row r="780" spans="38:39" x14ac:dyDescent="0.25">
      <c r="AL780" s="40">
        <f>+Calcs!AS804</f>
        <v>91</v>
      </c>
      <c r="AM780" s="35">
        <f>+Calcs!AT804</f>
        <v>0</v>
      </c>
    </row>
    <row r="781" spans="38:39" x14ac:dyDescent="0.25">
      <c r="AL781" s="40">
        <f>+Calcs!AS805</f>
        <v>92</v>
      </c>
      <c r="AM781" s="35">
        <f>+Calcs!AT805</f>
        <v>0</v>
      </c>
    </row>
    <row r="782" spans="38:39" x14ac:dyDescent="0.25">
      <c r="AL782" s="40">
        <f>+Calcs!AS806</f>
        <v>93</v>
      </c>
      <c r="AM782" s="35">
        <f>+Calcs!AT806</f>
        <v>0</v>
      </c>
    </row>
    <row r="783" spans="38:39" x14ac:dyDescent="0.25">
      <c r="AL783" s="40">
        <f>+Calcs!AS807</f>
        <v>94</v>
      </c>
      <c r="AM783" s="35">
        <f>+Calcs!AT807</f>
        <v>0</v>
      </c>
    </row>
    <row r="784" spans="38:39" x14ac:dyDescent="0.25">
      <c r="AL784" s="40">
        <f>+Calcs!AS808</f>
        <v>95</v>
      </c>
      <c r="AM784" s="35">
        <f>+Calcs!AT808</f>
        <v>0</v>
      </c>
    </row>
    <row r="785" spans="38:39" x14ac:dyDescent="0.25">
      <c r="AL785" s="40">
        <f>+Calcs!AS809</f>
        <v>96</v>
      </c>
      <c r="AM785" s="35">
        <f>+Calcs!AT809</f>
        <v>0</v>
      </c>
    </row>
    <row r="786" spans="38:39" x14ac:dyDescent="0.25">
      <c r="AL786" s="40">
        <f>+Calcs!AS810</f>
        <v>97</v>
      </c>
      <c r="AM786" s="35">
        <f>+Calcs!AT810</f>
        <v>0</v>
      </c>
    </row>
    <row r="787" spans="38:39" x14ac:dyDescent="0.25">
      <c r="AL787" s="40">
        <f>+Calcs!AS811</f>
        <v>98</v>
      </c>
      <c r="AM787" s="35">
        <f>+Calcs!AT811</f>
        <v>0</v>
      </c>
    </row>
    <row r="788" spans="38:39" x14ac:dyDescent="0.25">
      <c r="AL788" s="40">
        <f>+Calcs!AS812</f>
        <v>99</v>
      </c>
      <c r="AM788" s="35">
        <f>+Calcs!AT812</f>
        <v>0</v>
      </c>
    </row>
    <row r="789" spans="38:39" ht="15.75" thickBot="1" x14ac:dyDescent="0.3">
      <c r="AL789" s="41">
        <f>+Calcs!AS813</f>
        <v>100</v>
      </c>
      <c r="AM789" s="36">
        <f>+Calcs!AT813</f>
        <v>0</v>
      </c>
    </row>
    <row r="898" spans="38:39" x14ac:dyDescent="0.25">
      <c r="AL898" t="str">
        <f>+Calcs!AS922</f>
        <v/>
      </c>
      <c r="AM898" t="str">
        <f>+Calcs!AT922</f>
        <v/>
      </c>
    </row>
    <row r="899" spans="38:39" x14ac:dyDescent="0.25">
      <c r="AL899" t="str">
        <f>+Calcs!AS923</f>
        <v/>
      </c>
      <c r="AM899" t="str">
        <f>+Calcs!AT923</f>
        <v/>
      </c>
    </row>
    <row r="900" spans="38:39" x14ac:dyDescent="0.25">
      <c r="AL900" t="str">
        <f>+Calcs!AS924</f>
        <v/>
      </c>
      <c r="AM900" t="str">
        <f>+Calcs!AT924</f>
        <v/>
      </c>
    </row>
    <row r="901" spans="38:39" x14ac:dyDescent="0.25">
      <c r="AL901" t="str">
        <f>+Calcs!AS925</f>
        <v/>
      </c>
      <c r="AM901" t="str">
        <f>+Calcs!AT925</f>
        <v/>
      </c>
    </row>
    <row r="902" spans="38:39" x14ac:dyDescent="0.25">
      <c r="AL902" t="str">
        <f>+Calcs!AS926</f>
        <v/>
      </c>
      <c r="AM902" t="str">
        <f>+Calcs!AT926</f>
        <v/>
      </c>
    </row>
    <row r="903" spans="38:39" x14ac:dyDescent="0.25">
      <c r="AL903" t="str">
        <f>+Calcs!AS927</f>
        <v/>
      </c>
      <c r="AM903" t="str">
        <f>+Calcs!AT927</f>
        <v/>
      </c>
    </row>
    <row r="904" spans="38:39" x14ac:dyDescent="0.25">
      <c r="AL904" t="str">
        <f>+Calcs!AS928</f>
        <v/>
      </c>
      <c r="AM904" t="str">
        <f>+Calcs!AT928</f>
        <v/>
      </c>
    </row>
    <row r="905" spans="38:39" x14ac:dyDescent="0.25">
      <c r="AL905" t="str">
        <f>+Calcs!AS929</f>
        <v/>
      </c>
      <c r="AM905" t="str">
        <f>+Calcs!AT929</f>
        <v/>
      </c>
    </row>
    <row r="906" spans="38:39" x14ac:dyDescent="0.25">
      <c r="AL906" t="str">
        <f>+Calcs!AS930</f>
        <v/>
      </c>
      <c r="AM906" t="str">
        <f>+Calcs!AT930</f>
        <v/>
      </c>
    </row>
    <row r="907" spans="38:39" x14ac:dyDescent="0.25">
      <c r="AL907" t="str">
        <f>+Calcs!AS931</f>
        <v/>
      </c>
      <c r="AM907" t="str">
        <f>+Calcs!AT931</f>
        <v/>
      </c>
    </row>
    <row r="908" spans="38:39" x14ac:dyDescent="0.25">
      <c r="AL908" t="str">
        <f>+Calcs!AS932</f>
        <v/>
      </c>
      <c r="AM908" t="str">
        <f>+Calcs!AT932</f>
        <v/>
      </c>
    </row>
    <row r="909" spans="38:39" x14ac:dyDescent="0.25">
      <c r="AL909" t="str">
        <f>+Calcs!AS933</f>
        <v/>
      </c>
      <c r="AM909" t="str">
        <f>+Calcs!AT933</f>
        <v/>
      </c>
    </row>
    <row r="910" spans="38:39" x14ac:dyDescent="0.25">
      <c r="AL910" t="str">
        <f>+Calcs!AS934</f>
        <v/>
      </c>
      <c r="AM910" t="str">
        <f>+Calcs!AT934</f>
        <v/>
      </c>
    </row>
    <row r="911" spans="38:39" x14ac:dyDescent="0.25">
      <c r="AL911" t="str">
        <f>+Calcs!AS935</f>
        <v/>
      </c>
      <c r="AM911" t="str">
        <f>+Calcs!AT935</f>
        <v/>
      </c>
    </row>
    <row r="912" spans="38:39" x14ac:dyDescent="0.25">
      <c r="AL912" t="str">
        <f>+Calcs!AS936</f>
        <v/>
      </c>
      <c r="AM912" t="str">
        <f>+Calcs!AT936</f>
        <v/>
      </c>
    </row>
    <row r="913" spans="38:39" x14ac:dyDescent="0.25">
      <c r="AL913" t="str">
        <f>+Calcs!AS937</f>
        <v/>
      </c>
      <c r="AM913" t="str">
        <f>+Calcs!AT937</f>
        <v/>
      </c>
    </row>
    <row r="914" spans="38:39" x14ac:dyDescent="0.25">
      <c r="AL914" t="str">
        <f>+Calcs!AS938</f>
        <v/>
      </c>
      <c r="AM914" t="str">
        <f>+Calcs!AT938</f>
        <v/>
      </c>
    </row>
    <row r="915" spans="38:39" x14ac:dyDescent="0.25">
      <c r="AL915" t="str">
        <f>+Calcs!AS939</f>
        <v/>
      </c>
      <c r="AM915" t="str">
        <f>+Calcs!AT939</f>
        <v/>
      </c>
    </row>
    <row r="916" spans="38:39" x14ac:dyDescent="0.25">
      <c r="AL916" t="str">
        <f>+Calcs!AS940</f>
        <v/>
      </c>
      <c r="AM916" t="str">
        <f>+Calcs!AT940</f>
        <v/>
      </c>
    </row>
    <row r="918" spans="38:39" ht="15.75" thickBot="1" x14ac:dyDescent="0.3"/>
    <row r="919" spans="38:39" x14ac:dyDescent="0.25">
      <c r="AL919" s="39">
        <f>+Calcs!AS943</f>
        <v>1</v>
      </c>
      <c r="AM919" s="34">
        <f>+Calcs!AT943</f>
        <v>0</v>
      </c>
    </row>
    <row r="920" spans="38:39" x14ac:dyDescent="0.25">
      <c r="AL920" s="40">
        <f>+Calcs!AS944</f>
        <v>2</v>
      </c>
      <c r="AM920" s="35">
        <f>+Calcs!AT944</f>
        <v>0</v>
      </c>
    </row>
    <row r="921" spans="38:39" x14ac:dyDescent="0.25">
      <c r="AL921" s="40">
        <f>+Calcs!AS945</f>
        <v>3</v>
      </c>
      <c r="AM921" s="35">
        <f>+Calcs!AT945</f>
        <v>0</v>
      </c>
    </row>
    <row r="922" spans="38:39" x14ac:dyDescent="0.25">
      <c r="AL922" s="40">
        <f>+Calcs!AS946</f>
        <v>4</v>
      </c>
      <c r="AM922" s="35">
        <f>+Calcs!AT946</f>
        <v>0</v>
      </c>
    </row>
    <row r="923" spans="38:39" x14ac:dyDescent="0.25">
      <c r="AL923" s="40">
        <f>+Calcs!AS947</f>
        <v>5</v>
      </c>
      <c r="AM923" s="35">
        <f>+Calcs!AT947</f>
        <v>0</v>
      </c>
    </row>
    <row r="924" spans="38:39" x14ac:dyDescent="0.25">
      <c r="AL924" s="40">
        <f>+Calcs!AS948</f>
        <v>6</v>
      </c>
      <c r="AM924" s="35">
        <f>+Calcs!AT948</f>
        <v>0</v>
      </c>
    </row>
    <row r="925" spans="38:39" x14ac:dyDescent="0.25">
      <c r="AL925" s="40">
        <f>+Calcs!AS949</f>
        <v>7</v>
      </c>
      <c r="AM925" s="35">
        <f>+Calcs!AT949</f>
        <v>0</v>
      </c>
    </row>
    <row r="926" spans="38:39" x14ac:dyDescent="0.25">
      <c r="AL926" s="40">
        <f>+Calcs!AS950</f>
        <v>8</v>
      </c>
      <c r="AM926" s="35">
        <f>+Calcs!AT950</f>
        <v>0</v>
      </c>
    </row>
    <row r="927" spans="38:39" x14ac:dyDescent="0.25">
      <c r="AL927" s="40">
        <f>+Calcs!AS951</f>
        <v>9</v>
      </c>
      <c r="AM927" s="35">
        <f>+Calcs!AT951</f>
        <v>0</v>
      </c>
    </row>
    <row r="928" spans="38:39" x14ac:dyDescent="0.25">
      <c r="AL928" s="40">
        <f>+Calcs!AS952</f>
        <v>10</v>
      </c>
      <c r="AM928" s="35">
        <f>+Calcs!AT952</f>
        <v>0</v>
      </c>
    </row>
    <row r="929" spans="38:39" x14ac:dyDescent="0.25">
      <c r="AL929" s="40">
        <f>+Calcs!AS953</f>
        <v>11</v>
      </c>
      <c r="AM929" s="35">
        <f>+Calcs!AT953</f>
        <v>0</v>
      </c>
    </row>
    <row r="930" spans="38:39" x14ac:dyDescent="0.25">
      <c r="AL930" s="40">
        <f>+Calcs!AS954</f>
        <v>12</v>
      </c>
      <c r="AM930" s="35">
        <f>+Calcs!AT954</f>
        <v>0</v>
      </c>
    </row>
    <row r="931" spans="38:39" x14ac:dyDescent="0.25">
      <c r="AL931" s="40">
        <f>+Calcs!AS955</f>
        <v>13</v>
      </c>
      <c r="AM931" s="35">
        <f>+Calcs!AT955</f>
        <v>0</v>
      </c>
    </row>
    <row r="932" spans="38:39" x14ac:dyDescent="0.25">
      <c r="AL932" s="40">
        <f>+Calcs!AS956</f>
        <v>14</v>
      </c>
      <c r="AM932" s="35">
        <f>+Calcs!AT956</f>
        <v>0</v>
      </c>
    </row>
    <row r="933" spans="38:39" x14ac:dyDescent="0.25">
      <c r="AL933" s="40">
        <f>+Calcs!AS957</f>
        <v>15</v>
      </c>
      <c r="AM933" s="35">
        <f>+Calcs!AT957</f>
        <v>0</v>
      </c>
    </row>
    <row r="934" spans="38:39" x14ac:dyDescent="0.25">
      <c r="AL934" s="40">
        <f>+Calcs!AS958</f>
        <v>16</v>
      </c>
      <c r="AM934" s="35">
        <f>+Calcs!AT958</f>
        <v>0</v>
      </c>
    </row>
    <row r="935" spans="38:39" x14ac:dyDescent="0.25">
      <c r="AL935" s="40">
        <f>+Calcs!AS959</f>
        <v>17</v>
      </c>
      <c r="AM935" s="35">
        <f>+Calcs!AT959</f>
        <v>0</v>
      </c>
    </row>
    <row r="936" spans="38:39" x14ac:dyDescent="0.25">
      <c r="AL936" s="40">
        <f>+Calcs!AS960</f>
        <v>18</v>
      </c>
      <c r="AM936" s="35">
        <f>+Calcs!AT960</f>
        <v>0</v>
      </c>
    </row>
    <row r="937" spans="38:39" x14ac:dyDescent="0.25">
      <c r="AL937" s="40">
        <f>+Calcs!AS961</f>
        <v>19</v>
      </c>
      <c r="AM937" s="35">
        <f>+Calcs!AT961</f>
        <v>0</v>
      </c>
    </row>
    <row r="938" spans="38:39" x14ac:dyDescent="0.25">
      <c r="AL938" s="40">
        <f>+Calcs!AS962</f>
        <v>20</v>
      </c>
      <c r="AM938" s="35">
        <f>+Calcs!AT962</f>
        <v>0</v>
      </c>
    </row>
    <row r="939" spans="38:39" x14ac:dyDescent="0.25">
      <c r="AL939" s="40">
        <f>+Calcs!AS963</f>
        <v>21</v>
      </c>
      <c r="AM939" s="35">
        <f>+Calcs!AT963</f>
        <v>0</v>
      </c>
    </row>
    <row r="940" spans="38:39" x14ac:dyDescent="0.25">
      <c r="AL940" s="40">
        <f>+Calcs!AS964</f>
        <v>22</v>
      </c>
      <c r="AM940" s="35">
        <f>+Calcs!AT964</f>
        <v>0</v>
      </c>
    </row>
    <row r="941" spans="38:39" x14ac:dyDescent="0.25">
      <c r="AL941" s="40">
        <f>+Calcs!AS965</f>
        <v>23</v>
      </c>
      <c r="AM941" s="35">
        <f>+Calcs!AT965</f>
        <v>0</v>
      </c>
    </row>
    <row r="942" spans="38:39" x14ac:dyDescent="0.25">
      <c r="AL942" s="40">
        <f>+Calcs!AS966</f>
        <v>24</v>
      </c>
      <c r="AM942" s="35">
        <f>+Calcs!AT966</f>
        <v>0</v>
      </c>
    </row>
    <row r="943" spans="38:39" x14ac:dyDescent="0.25">
      <c r="AL943" s="40">
        <f>+Calcs!AS967</f>
        <v>25</v>
      </c>
      <c r="AM943" s="35">
        <f>+Calcs!AT967</f>
        <v>0</v>
      </c>
    </row>
    <row r="944" spans="38:39" x14ac:dyDescent="0.25">
      <c r="AL944" s="40">
        <f>+Calcs!AS968</f>
        <v>26</v>
      </c>
      <c r="AM944" s="35">
        <f>+Calcs!AT968</f>
        <v>0</v>
      </c>
    </row>
    <row r="945" spans="38:39" x14ac:dyDescent="0.25">
      <c r="AL945" s="40">
        <f>+Calcs!AS969</f>
        <v>27</v>
      </c>
      <c r="AM945" s="35">
        <f>+Calcs!AT969</f>
        <v>0</v>
      </c>
    </row>
    <row r="946" spans="38:39" x14ac:dyDescent="0.25">
      <c r="AL946" s="40">
        <f>+Calcs!AS970</f>
        <v>28</v>
      </c>
      <c r="AM946" s="35">
        <f>+Calcs!AT970</f>
        <v>0</v>
      </c>
    </row>
    <row r="947" spans="38:39" x14ac:dyDescent="0.25">
      <c r="AL947" s="40">
        <f>+Calcs!AS971</f>
        <v>29</v>
      </c>
      <c r="AM947" s="35">
        <f>+Calcs!AT971</f>
        <v>0</v>
      </c>
    </row>
    <row r="948" spans="38:39" x14ac:dyDescent="0.25">
      <c r="AL948" s="40">
        <f>+Calcs!AS972</f>
        <v>30</v>
      </c>
      <c r="AM948" s="35">
        <f>+Calcs!AT972</f>
        <v>0</v>
      </c>
    </row>
    <row r="949" spans="38:39" x14ac:dyDescent="0.25">
      <c r="AL949" s="40">
        <f>+Calcs!AS973</f>
        <v>31</v>
      </c>
      <c r="AM949" s="35">
        <f>+Calcs!AT973</f>
        <v>0</v>
      </c>
    </row>
    <row r="950" spans="38:39" x14ac:dyDescent="0.25">
      <c r="AL950" s="40">
        <f>+Calcs!AS974</f>
        <v>32</v>
      </c>
      <c r="AM950" s="35">
        <f>+Calcs!AT974</f>
        <v>0</v>
      </c>
    </row>
    <row r="951" spans="38:39" x14ac:dyDescent="0.25">
      <c r="AL951" s="40">
        <f>+Calcs!AS975</f>
        <v>33</v>
      </c>
      <c r="AM951" s="35">
        <f>+Calcs!AT975</f>
        <v>0</v>
      </c>
    </row>
    <row r="952" spans="38:39" x14ac:dyDescent="0.25">
      <c r="AL952" s="40">
        <f>+Calcs!AS976</f>
        <v>34</v>
      </c>
      <c r="AM952" s="35">
        <f>+Calcs!AT976</f>
        <v>0</v>
      </c>
    </row>
    <row r="953" spans="38:39" x14ac:dyDescent="0.25">
      <c r="AL953" s="40">
        <f>+Calcs!AS977</f>
        <v>35</v>
      </c>
      <c r="AM953" s="35">
        <f>+Calcs!AT977</f>
        <v>0</v>
      </c>
    </row>
    <row r="954" spans="38:39" x14ac:dyDescent="0.25">
      <c r="AL954" s="40">
        <f>+Calcs!AS978</f>
        <v>36</v>
      </c>
      <c r="AM954" s="35">
        <f>+Calcs!AT978</f>
        <v>0</v>
      </c>
    </row>
    <row r="955" spans="38:39" x14ac:dyDescent="0.25">
      <c r="AL955" s="40">
        <f>+Calcs!AS979</f>
        <v>37</v>
      </c>
      <c r="AM955" s="35">
        <f>+Calcs!AT979</f>
        <v>0</v>
      </c>
    </row>
    <row r="956" spans="38:39" x14ac:dyDescent="0.25">
      <c r="AL956" s="40">
        <f>+Calcs!AS980</f>
        <v>38</v>
      </c>
      <c r="AM956" s="35">
        <f>+Calcs!AT980</f>
        <v>0</v>
      </c>
    </row>
    <row r="957" spans="38:39" x14ac:dyDescent="0.25">
      <c r="AL957" s="40">
        <f>+Calcs!AS981</f>
        <v>39</v>
      </c>
      <c r="AM957" s="35">
        <f>+Calcs!AT981</f>
        <v>0</v>
      </c>
    </row>
    <row r="958" spans="38:39" x14ac:dyDescent="0.25">
      <c r="AL958" s="40">
        <f>+Calcs!AS982</f>
        <v>40</v>
      </c>
      <c r="AM958" s="35">
        <f>+Calcs!AT982</f>
        <v>0</v>
      </c>
    </row>
    <row r="959" spans="38:39" x14ac:dyDescent="0.25">
      <c r="AL959" s="40">
        <f>+Calcs!AS983</f>
        <v>41</v>
      </c>
      <c r="AM959" s="35">
        <f>+Calcs!AT983</f>
        <v>0</v>
      </c>
    </row>
    <row r="960" spans="38:39" x14ac:dyDescent="0.25">
      <c r="AL960" s="40">
        <f>+Calcs!AS984</f>
        <v>42</v>
      </c>
      <c r="AM960" s="35">
        <f>+Calcs!AT984</f>
        <v>0</v>
      </c>
    </row>
    <row r="961" spans="38:39" x14ac:dyDescent="0.25">
      <c r="AL961" s="40">
        <f>+Calcs!AS985</f>
        <v>43</v>
      </c>
      <c r="AM961" s="35">
        <f>+Calcs!AT985</f>
        <v>0</v>
      </c>
    </row>
    <row r="962" spans="38:39" x14ac:dyDescent="0.25">
      <c r="AL962" s="40">
        <f>+Calcs!AS986</f>
        <v>44</v>
      </c>
      <c r="AM962" s="35">
        <f>+Calcs!AT986</f>
        <v>0</v>
      </c>
    </row>
    <row r="963" spans="38:39" x14ac:dyDescent="0.25">
      <c r="AL963" s="40">
        <f>+Calcs!AS987</f>
        <v>45</v>
      </c>
      <c r="AM963" s="35">
        <f>+Calcs!AT987</f>
        <v>0</v>
      </c>
    </row>
    <row r="964" spans="38:39" x14ac:dyDescent="0.25">
      <c r="AL964" s="40">
        <f>+Calcs!AS988</f>
        <v>46</v>
      </c>
      <c r="AM964" s="35">
        <f>+Calcs!AT988</f>
        <v>0</v>
      </c>
    </row>
    <row r="965" spans="38:39" x14ac:dyDescent="0.25">
      <c r="AL965" s="40">
        <f>+Calcs!AS989</f>
        <v>47</v>
      </c>
      <c r="AM965" s="35">
        <f>+Calcs!AT989</f>
        <v>0</v>
      </c>
    </row>
    <row r="966" spans="38:39" x14ac:dyDescent="0.25">
      <c r="AL966" s="40">
        <f>+Calcs!AS990</f>
        <v>48</v>
      </c>
      <c r="AM966" s="35">
        <f>+Calcs!AT990</f>
        <v>0</v>
      </c>
    </row>
    <row r="967" spans="38:39" x14ac:dyDescent="0.25">
      <c r="AL967" s="40">
        <f>+Calcs!AS991</f>
        <v>49</v>
      </c>
      <c r="AM967" s="35">
        <f>+Calcs!AT991</f>
        <v>0</v>
      </c>
    </row>
    <row r="968" spans="38:39" x14ac:dyDescent="0.25">
      <c r="AL968" s="40">
        <f>+Calcs!AS992</f>
        <v>50</v>
      </c>
      <c r="AM968" s="35">
        <f>+Calcs!AT992</f>
        <v>0</v>
      </c>
    </row>
    <row r="969" spans="38:39" x14ac:dyDescent="0.25">
      <c r="AL969" s="40">
        <f>+Calcs!AS993</f>
        <v>51</v>
      </c>
      <c r="AM969" s="35">
        <f>+Calcs!AT993</f>
        <v>0</v>
      </c>
    </row>
    <row r="970" spans="38:39" x14ac:dyDescent="0.25">
      <c r="AL970" s="40">
        <f>+Calcs!AS994</f>
        <v>52</v>
      </c>
      <c r="AM970" s="35">
        <f>+Calcs!AT994</f>
        <v>0</v>
      </c>
    </row>
    <row r="971" spans="38:39" x14ac:dyDescent="0.25">
      <c r="AL971" s="40">
        <f>+Calcs!AS995</f>
        <v>53</v>
      </c>
      <c r="AM971" s="35">
        <f>+Calcs!AT995</f>
        <v>0</v>
      </c>
    </row>
    <row r="972" spans="38:39" x14ac:dyDescent="0.25">
      <c r="AL972" s="40">
        <f>+Calcs!AS996</f>
        <v>54</v>
      </c>
      <c r="AM972" s="35">
        <f>+Calcs!AT996</f>
        <v>0</v>
      </c>
    </row>
    <row r="973" spans="38:39" x14ac:dyDescent="0.25">
      <c r="AL973" s="40">
        <f>+Calcs!AS997</f>
        <v>55</v>
      </c>
      <c r="AM973" s="35">
        <f>+Calcs!AT997</f>
        <v>0</v>
      </c>
    </row>
    <row r="974" spans="38:39" x14ac:dyDescent="0.25">
      <c r="AL974" s="40">
        <f>+Calcs!AS998</f>
        <v>56</v>
      </c>
      <c r="AM974" s="35">
        <f>+Calcs!AT998</f>
        <v>0</v>
      </c>
    </row>
    <row r="975" spans="38:39" x14ac:dyDescent="0.25">
      <c r="AL975" s="40">
        <f>+Calcs!AS999</f>
        <v>57</v>
      </c>
      <c r="AM975" s="35">
        <f>+Calcs!AT999</f>
        <v>0</v>
      </c>
    </row>
    <row r="976" spans="38:39" x14ac:dyDescent="0.25">
      <c r="AL976" s="40">
        <f>+Calcs!AS1000</f>
        <v>58</v>
      </c>
      <c r="AM976" s="35">
        <f>+Calcs!AT1000</f>
        <v>0</v>
      </c>
    </row>
    <row r="977" spans="38:39" x14ac:dyDescent="0.25">
      <c r="AL977" s="40">
        <f>+Calcs!AS1001</f>
        <v>59</v>
      </c>
      <c r="AM977" s="35">
        <f>+Calcs!AT1001</f>
        <v>0</v>
      </c>
    </row>
    <row r="978" spans="38:39" x14ac:dyDescent="0.25">
      <c r="AL978" s="40">
        <f>+Calcs!AS1002</f>
        <v>60</v>
      </c>
      <c r="AM978" s="35">
        <f>+Calcs!AT1002</f>
        <v>0</v>
      </c>
    </row>
    <row r="979" spans="38:39" x14ac:dyDescent="0.25">
      <c r="AL979" s="40">
        <f>+Calcs!AS1003</f>
        <v>61</v>
      </c>
      <c r="AM979" s="35">
        <f>+Calcs!AT1003</f>
        <v>0</v>
      </c>
    </row>
    <row r="980" spans="38:39" x14ac:dyDescent="0.25">
      <c r="AL980" s="40">
        <f>+Calcs!AS1004</f>
        <v>62</v>
      </c>
      <c r="AM980" s="35">
        <f>+Calcs!AT1004</f>
        <v>0</v>
      </c>
    </row>
    <row r="981" spans="38:39" x14ac:dyDescent="0.25">
      <c r="AL981" s="40">
        <f>+Calcs!AS1005</f>
        <v>63</v>
      </c>
      <c r="AM981" s="35">
        <f>+Calcs!AT1005</f>
        <v>0</v>
      </c>
    </row>
    <row r="982" spans="38:39" x14ac:dyDescent="0.25">
      <c r="AL982" s="40">
        <f>+Calcs!AS1006</f>
        <v>64</v>
      </c>
      <c r="AM982" s="35">
        <f>+Calcs!AT1006</f>
        <v>0</v>
      </c>
    </row>
    <row r="983" spans="38:39" x14ac:dyDescent="0.25">
      <c r="AL983" s="40">
        <f>+Calcs!AS1007</f>
        <v>65</v>
      </c>
      <c r="AM983" s="35">
        <f>+Calcs!AT1007</f>
        <v>0</v>
      </c>
    </row>
    <row r="984" spans="38:39" x14ac:dyDescent="0.25">
      <c r="AL984" s="40">
        <f>+Calcs!AS1008</f>
        <v>66</v>
      </c>
      <c r="AM984" s="35">
        <f>+Calcs!AT1008</f>
        <v>0</v>
      </c>
    </row>
    <row r="985" spans="38:39" x14ac:dyDescent="0.25">
      <c r="AL985" s="40">
        <f>+Calcs!AS1009</f>
        <v>67</v>
      </c>
      <c r="AM985" s="35">
        <f>+Calcs!AT1009</f>
        <v>0</v>
      </c>
    </row>
    <row r="986" spans="38:39" x14ac:dyDescent="0.25">
      <c r="AL986" s="40">
        <f>+Calcs!AS1010</f>
        <v>68</v>
      </c>
      <c r="AM986" s="35">
        <f>+Calcs!AT1010</f>
        <v>0</v>
      </c>
    </row>
    <row r="987" spans="38:39" x14ac:dyDescent="0.25">
      <c r="AL987" s="40">
        <f>+Calcs!AS1011</f>
        <v>69</v>
      </c>
      <c r="AM987" s="35">
        <f>+Calcs!AT1011</f>
        <v>0</v>
      </c>
    </row>
    <row r="988" spans="38:39" x14ac:dyDescent="0.25">
      <c r="AL988" s="40">
        <f>+Calcs!AS1012</f>
        <v>70</v>
      </c>
      <c r="AM988" s="35">
        <f>+Calcs!AT1012</f>
        <v>0</v>
      </c>
    </row>
    <row r="989" spans="38:39" x14ac:dyDescent="0.25">
      <c r="AL989" s="40">
        <f>+Calcs!AS1013</f>
        <v>71</v>
      </c>
      <c r="AM989" s="35">
        <f>+Calcs!AT1013</f>
        <v>0</v>
      </c>
    </row>
    <row r="990" spans="38:39" x14ac:dyDescent="0.25">
      <c r="AL990" s="40">
        <f>+Calcs!AS1014</f>
        <v>72</v>
      </c>
      <c r="AM990" s="35">
        <f>+Calcs!AT1014</f>
        <v>0</v>
      </c>
    </row>
    <row r="991" spans="38:39" x14ac:dyDescent="0.25">
      <c r="AL991" s="40">
        <f>+Calcs!AS1015</f>
        <v>73</v>
      </c>
      <c r="AM991" s="35">
        <f>+Calcs!AT1015</f>
        <v>0</v>
      </c>
    </row>
    <row r="992" spans="38:39" x14ac:dyDescent="0.25">
      <c r="AL992" s="40">
        <f>+Calcs!AS1016</f>
        <v>74</v>
      </c>
      <c r="AM992" s="35">
        <f>+Calcs!AT1016</f>
        <v>0</v>
      </c>
    </row>
    <row r="993" spans="38:39" x14ac:dyDescent="0.25">
      <c r="AL993" s="40">
        <f>+Calcs!AS1017</f>
        <v>75</v>
      </c>
      <c r="AM993" s="35">
        <f>+Calcs!AT1017</f>
        <v>0</v>
      </c>
    </row>
    <row r="994" spans="38:39" x14ac:dyDescent="0.25">
      <c r="AL994" s="40">
        <f>+Calcs!AS1018</f>
        <v>76</v>
      </c>
      <c r="AM994" s="35">
        <f>+Calcs!AT1018</f>
        <v>0</v>
      </c>
    </row>
    <row r="995" spans="38:39" x14ac:dyDescent="0.25">
      <c r="AL995" s="40">
        <f>+Calcs!AS1019</f>
        <v>77</v>
      </c>
      <c r="AM995" s="35">
        <f>+Calcs!AT1019</f>
        <v>0</v>
      </c>
    </row>
    <row r="996" spans="38:39" x14ac:dyDescent="0.25">
      <c r="AL996" s="40">
        <f>+Calcs!AS1020</f>
        <v>78</v>
      </c>
      <c r="AM996" s="35">
        <f>+Calcs!AT1020</f>
        <v>0</v>
      </c>
    </row>
    <row r="997" spans="38:39" x14ac:dyDescent="0.25">
      <c r="AL997" s="40">
        <f>+Calcs!AS1021</f>
        <v>79</v>
      </c>
      <c r="AM997" s="35">
        <f>+Calcs!AT1021</f>
        <v>0</v>
      </c>
    </row>
    <row r="998" spans="38:39" x14ac:dyDescent="0.25">
      <c r="AL998" s="40">
        <f>+Calcs!AS1022</f>
        <v>80</v>
      </c>
      <c r="AM998" s="35">
        <f>+Calcs!AT1022</f>
        <v>0</v>
      </c>
    </row>
    <row r="999" spans="38:39" x14ac:dyDescent="0.25">
      <c r="AL999" s="40">
        <f>+Calcs!AS1023</f>
        <v>81</v>
      </c>
      <c r="AM999" s="35">
        <f>+Calcs!AT1023</f>
        <v>0</v>
      </c>
    </row>
    <row r="1000" spans="38:39" x14ac:dyDescent="0.25">
      <c r="AL1000" s="40">
        <f>+Calcs!AS1024</f>
        <v>82</v>
      </c>
      <c r="AM1000" s="35">
        <f>+Calcs!AT1024</f>
        <v>0</v>
      </c>
    </row>
    <row r="1001" spans="38:39" x14ac:dyDescent="0.25">
      <c r="AL1001" s="40">
        <f>+Calcs!AS1025</f>
        <v>83</v>
      </c>
      <c r="AM1001" s="35">
        <f>+Calcs!AT1025</f>
        <v>0</v>
      </c>
    </row>
    <row r="1002" spans="38:39" x14ac:dyDescent="0.25">
      <c r="AL1002" s="40">
        <f>+Calcs!AS1026</f>
        <v>84</v>
      </c>
      <c r="AM1002" s="35">
        <f>+Calcs!AT1026</f>
        <v>0</v>
      </c>
    </row>
    <row r="1003" spans="38:39" x14ac:dyDescent="0.25">
      <c r="AL1003" s="40">
        <f>+Calcs!AS1027</f>
        <v>85</v>
      </c>
      <c r="AM1003" s="35">
        <f>+Calcs!AT1027</f>
        <v>0</v>
      </c>
    </row>
    <row r="1004" spans="38:39" x14ac:dyDescent="0.25">
      <c r="AL1004" s="40">
        <f>+Calcs!AS1028</f>
        <v>86</v>
      </c>
      <c r="AM1004" s="35">
        <f>+Calcs!AT1028</f>
        <v>0</v>
      </c>
    </row>
    <row r="1005" spans="38:39" x14ac:dyDescent="0.25">
      <c r="AL1005" s="40">
        <f>+Calcs!AS1029</f>
        <v>87</v>
      </c>
      <c r="AM1005" s="35">
        <f>+Calcs!AT1029</f>
        <v>0</v>
      </c>
    </row>
    <row r="1006" spans="38:39" x14ac:dyDescent="0.25">
      <c r="AL1006" s="40">
        <f>+Calcs!AS1030</f>
        <v>88</v>
      </c>
      <c r="AM1006" s="35">
        <f>+Calcs!AT1030</f>
        <v>0</v>
      </c>
    </row>
    <row r="1007" spans="38:39" x14ac:dyDescent="0.25">
      <c r="AL1007" s="40">
        <f>+Calcs!AS1031</f>
        <v>89</v>
      </c>
      <c r="AM1007" s="35">
        <f>+Calcs!AT1031</f>
        <v>0</v>
      </c>
    </row>
    <row r="1008" spans="38:39" x14ac:dyDescent="0.25">
      <c r="AL1008" s="40">
        <f>+Calcs!AS1032</f>
        <v>90</v>
      </c>
      <c r="AM1008" s="35">
        <f>+Calcs!AT1032</f>
        <v>0</v>
      </c>
    </row>
    <row r="1009" spans="38:39" x14ac:dyDescent="0.25">
      <c r="AL1009" s="40">
        <f>+Calcs!AS1033</f>
        <v>91</v>
      </c>
      <c r="AM1009" s="35">
        <f>+Calcs!AT1033</f>
        <v>0</v>
      </c>
    </row>
    <row r="1010" spans="38:39" x14ac:dyDescent="0.25">
      <c r="AL1010" s="40">
        <f>+Calcs!AS1034</f>
        <v>92</v>
      </c>
      <c r="AM1010" s="35">
        <f>+Calcs!AT1034</f>
        <v>0</v>
      </c>
    </row>
    <row r="1011" spans="38:39" x14ac:dyDescent="0.25">
      <c r="AL1011" s="40">
        <f>+Calcs!AS1035</f>
        <v>93</v>
      </c>
      <c r="AM1011" s="35">
        <f>+Calcs!AT1035</f>
        <v>0</v>
      </c>
    </row>
    <row r="1012" spans="38:39" x14ac:dyDescent="0.25">
      <c r="AL1012" s="40">
        <f>+Calcs!AS1036</f>
        <v>94</v>
      </c>
      <c r="AM1012" s="35">
        <f>+Calcs!AT1036</f>
        <v>0</v>
      </c>
    </row>
    <row r="1013" spans="38:39" x14ac:dyDescent="0.25">
      <c r="AL1013" s="40">
        <f>+Calcs!AS1037</f>
        <v>95</v>
      </c>
      <c r="AM1013" s="35">
        <f>+Calcs!AT1037</f>
        <v>0</v>
      </c>
    </row>
    <row r="1014" spans="38:39" x14ac:dyDescent="0.25">
      <c r="AL1014" s="40">
        <f>+Calcs!AS1038</f>
        <v>96</v>
      </c>
      <c r="AM1014" s="35">
        <f>+Calcs!AT1038</f>
        <v>0</v>
      </c>
    </row>
    <row r="1015" spans="38:39" x14ac:dyDescent="0.25">
      <c r="AL1015" s="40">
        <f>+Calcs!AS1039</f>
        <v>97</v>
      </c>
      <c r="AM1015" s="35">
        <f>+Calcs!AT1039</f>
        <v>0</v>
      </c>
    </row>
    <row r="1016" spans="38:39" x14ac:dyDescent="0.25">
      <c r="AL1016" s="40">
        <f>+Calcs!AS1040</f>
        <v>98</v>
      </c>
      <c r="AM1016" s="35">
        <f>+Calcs!AT1040</f>
        <v>0</v>
      </c>
    </row>
    <row r="1017" spans="38:39" x14ac:dyDescent="0.25">
      <c r="AL1017" s="40">
        <f>+Calcs!AS1041</f>
        <v>99</v>
      </c>
      <c r="AM1017" s="35">
        <f>+Calcs!AT1041</f>
        <v>0</v>
      </c>
    </row>
    <row r="1018" spans="38:39" ht="15.75" thickBot="1" x14ac:dyDescent="0.3">
      <c r="AL1018" s="41">
        <f>+Calcs!AS1042</f>
        <v>100</v>
      </c>
      <c r="AM1018" s="36">
        <f>+Calcs!AT1042</f>
        <v>0</v>
      </c>
    </row>
    <row r="1147" spans="38:39" ht="15.75" thickBot="1" x14ac:dyDescent="0.3"/>
    <row r="1148" spans="38:39" x14ac:dyDescent="0.25">
      <c r="AL1148" s="39">
        <f>+Calcs!AS1172</f>
        <v>1</v>
      </c>
      <c r="AM1148" s="34">
        <f>+Calcs!AT1172</f>
        <v>0</v>
      </c>
    </row>
    <row r="1149" spans="38:39" x14ac:dyDescent="0.25">
      <c r="AL1149" s="40">
        <f>+Calcs!AS1173</f>
        <v>2</v>
      </c>
      <c r="AM1149" s="35">
        <f>+Calcs!AT1173</f>
        <v>0</v>
      </c>
    </row>
    <row r="1150" spans="38:39" x14ac:dyDescent="0.25">
      <c r="AL1150" s="40">
        <f>+Calcs!AS1174</f>
        <v>3</v>
      </c>
      <c r="AM1150" s="35">
        <f>+Calcs!AT1174</f>
        <v>0</v>
      </c>
    </row>
    <row r="1151" spans="38:39" x14ac:dyDescent="0.25">
      <c r="AL1151" s="40">
        <f>+Calcs!AS1175</f>
        <v>4</v>
      </c>
      <c r="AM1151" s="35">
        <f>+Calcs!AT1175</f>
        <v>0</v>
      </c>
    </row>
    <row r="1152" spans="38:39" x14ac:dyDescent="0.25">
      <c r="AL1152" s="40">
        <f>+Calcs!AS1176</f>
        <v>5</v>
      </c>
      <c r="AM1152" s="35">
        <f>+Calcs!AT1176</f>
        <v>0</v>
      </c>
    </row>
    <row r="1153" spans="38:39" x14ac:dyDescent="0.25">
      <c r="AL1153" s="40">
        <f>+Calcs!AS1177</f>
        <v>6</v>
      </c>
      <c r="AM1153" s="35">
        <f>+Calcs!AT1177</f>
        <v>0</v>
      </c>
    </row>
    <row r="1154" spans="38:39" x14ac:dyDescent="0.25">
      <c r="AL1154" s="40">
        <f>+Calcs!AS1178</f>
        <v>7</v>
      </c>
      <c r="AM1154" s="35">
        <f>+Calcs!AT1178</f>
        <v>0</v>
      </c>
    </row>
    <row r="1155" spans="38:39" x14ac:dyDescent="0.25">
      <c r="AL1155" s="40">
        <f>+Calcs!AS1179</f>
        <v>8</v>
      </c>
      <c r="AM1155" s="35">
        <f>+Calcs!AT1179</f>
        <v>0</v>
      </c>
    </row>
    <row r="1156" spans="38:39" x14ac:dyDescent="0.25">
      <c r="AL1156" s="40">
        <f>+Calcs!AS1180</f>
        <v>9</v>
      </c>
      <c r="AM1156" s="35">
        <f>+Calcs!AT1180</f>
        <v>0</v>
      </c>
    </row>
    <row r="1157" spans="38:39" x14ac:dyDescent="0.25">
      <c r="AL1157" s="40">
        <f>+Calcs!AS1181</f>
        <v>10</v>
      </c>
      <c r="AM1157" s="35">
        <f>+Calcs!AT1181</f>
        <v>0</v>
      </c>
    </row>
    <row r="1158" spans="38:39" x14ac:dyDescent="0.25">
      <c r="AL1158" s="40">
        <f>+Calcs!AS1182</f>
        <v>11</v>
      </c>
      <c r="AM1158" s="35">
        <f>+Calcs!AT1182</f>
        <v>0</v>
      </c>
    </row>
    <row r="1159" spans="38:39" x14ac:dyDescent="0.25">
      <c r="AL1159" s="40">
        <f>+Calcs!AS1183</f>
        <v>12</v>
      </c>
      <c r="AM1159" s="35">
        <f>+Calcs!AT1183</f>
        <v>0</v>
      </c>
    </row>
    <row r="1160" spans="38:39" x14ac:dyDescent="0.25">
      <c r="AL1160" s="40">
        <f>+Calcs!AS1184</f>
        <v>13</v>
      </c>
      <c r="AM1160" s="35">
        <f>+Calcs!AT1184</f>
        <v>0</v>
      </c>
    </row>
    <row r="1161" spans="38:39" x14ac:dyDescent="0.25">
      <c r="AL1161" s="40">
        <f>+Calcs!AS1185</f>
        <v>14</v>
      </c>
      <c r="AM1161" s="35">
        <f>+Calcs!AT1185</f>
        <v>0</v>
      </c>
    </row>
    <row r="1162" spans="38:39" x14ac:dyDescent="0.25">
      <c r="AL1162" s="40">
        <f>+Calcs!AS1186</f>
        <v>15</v>
      </c>
      <c r="AM1162" s="35">
        <f>+Calcs!AT1186</f>
        <v>0</v>
      </c>
    </row>
    <row r="1163" spans="38:39" x14ac:dyDescent="0.25">
      <c r="AL1163" s="40">
        <f>+Calcs!AS1187</f>
        <v>16</v>
      </c>
      <c r="AM1163" s="35">
        <f>+Calcs!AT1187</f>
        <v>0</v>
      </c>
    </row>
    <row r="1164" spans="38:39" x14ac:dyDescent="0.25">
      <c r="AL1164" s="40">
        <f>+Calcs!AS1188</f>
        <v>17</v>
      </c>
      <c r="AM1164" s="35">
        <f>+Calcs!AT1188</f>
        <v>0</v>
      </c>
    </row>
    <row r="1165" spans="38:39" x14ac:dyDescent="0.25">
      <c r="AL1165" s="40">
        <f>+Calcs!AS1189</f>
        <v>18</v>
      </c>
      <c r="AM1165" s="35">
        <f>+Calcs!AT1189</f>
        <v>0</v>
      </c>
    </row>
    <row r="1166" spans="38:39" x14ac:dyDescent="0.25">
      <c r="AL1166" s="40">
        <f>+Calcs!AS1190</f>
        <v>19</v>
      </c>
      <c r="AM1166" s="35">
        <f>+Calcs!AT1190</f>
        <v>0</v>
      </c>
    </row>
    <row r="1167" spans="38:39" x14ac:dyDescent="0.25">
      <c r="AL1167" s="40">
        <f>+Calcs!AS1191</f>
        <v>20</v>
      </c>
      <c r="AM1167" s="35">
        <f>+Calcs!AT1191</f>
        <v>0</v>
      </c>
    </row>
    <row r="1168" spans="38:39" x14ac:dyDescent="0.25">
      <c r="AL1168" s="40">
        <f>+Calcs!AS1192</f>
        <v>21</v>
      </c>
      <c r="AM1168" s="35">
        <f>+Calcs!AT1192</f>
        <v>0</v>
      </c>
    </row>
    <row r="1169" spans="38:39" x14ac:dyDescent="0.25">
      <c r="AL1169" s="40">
        <f>+Calcs!AS1193</f>
        <v>22</v>
      </c>
      <c r="AM1169" s="35">
        <f>+Calcs!AT1193</f>
        <v>0</v>
      </c>
    </row>
    <row r="1170" spans="38:39" x14ac:dyDescent="0.25">
      <c r="AL1170" s="40">
        <f>+Calcs!AS1194</f>
        <v>23</v>
      </c>
      <c r="AM1170" s="35">
        <f>+Calcs!AT1194</f>
        <v>0</v>
      </c>
    </row>
    <row r="1171" spans="38:39" x14ac:dyDescent="0.25">
      <c r="AL1171" s="40">
        <f>+Calcs!AS1195</f>
        <v>24</v>
      </c>
      <c r="AM1171" s="35">
        <f>+Calcs!AT1195</f>
        <v>0</v>
      </c>
    </row>
    <row r="1172" spans="38:39" x14ac:dyDescent="0.25">
      <c r="AL1172" s="40">
        <f>+Calcs!AS1196</f>
        <v>25</v>
      </c>
      <c r="AM1172" s="35">
        <f>+Calcs!AT1196</f>
        <v>0</v>
      </c>
    </row>
    <row r="1173" spans="38:39" x14ac:dyDescent="0.25">
      <c r="AL1173" s="40">
        <f>+Calcs!AS1197</f>
        <v>26</v>
      </c>
      <c r="AM1173" s="35">
        <f>+Calcs!AT1197</f>
        <v>0</v>
      </c>
    </row>
    <row r="1174" spans="38:39" x14ac:dyDescent="0.25">
      <c r="AL1174" s="40">
        <f>+Calcs!AS1198</f>
        <v>27</v>
      </c>
      <c r="AM1174" s="35">
        <f>+Calcs!AT1198</f>
        <v>0</v>
      </c>
    </row>
    <row r="1175" spans="38:39" x14ac:dyDescent="0.25">
      <c r="AL1175" s="40">
        <f>+Calcs!AS1199</f>
        <v>28</v>
      </c>
      <c r="AM1175" s="35">
        <f>+Calcs!AT1199</f>
        <v>0</v>
      </c>
    </row>
    <row r="1176" spans="38:39" x14ac:dyDescent="0.25">
      <c r="AL1176" s="40">
        <f>+Calcs!AS1200</f>
        <v>29</v>
      </c>
      <c r="AM1176" s="35">
        <f>+Calcs!AT1200</f>
        <v>0</v>
      </c>
    </row>
    <row r="1177" spans="38:39" x14ac:dyDescent="0.25">
      <c r="AL1177" s="40">
        <f>+Calcs!AS1201</f>
        <v>30</v>
      </c>
      <c r="AM1177" s="35">
        <f>+Calcs!AT1201</f>
        <v>0</v>
      </c>
    </row>
    <row r="1178" spans="38:39" x14ac:dyDescent="0.25">
      <c r="AL1178" s="40">
        <f>+Calcs!AS1202</f>
        <v>31</v>
      </c>
      <c r="AM1178" s="35">
        <f>+Calcs!AT1202</f>
        <v>0</v>
      </c>
    </row>
    <row r="1179" spans="38:39" x14ac:dyDescent="0.25">
      <c r="AL1179" s="40">
        <f>+Calcs!AS1203</f>
        <v>32</v>
      </c>
      <c r="AM1179" s="35">
        <f>+Calcs!AT1203</f>
        <v>0</v>
      </c>
    </row>
    <row r="1180" spans="38:39" x14ac:dyDescent="0.25">
      <c r="AL1180" s="40">
        <f>+Calcs!AS1204</f>
        <v>33</v>
      </c>
      <c r="AM1180" s="35">
        <f>+Calcs!AT1204</f>
        <v>0</v>
      </c>
    </row>
    <row r="1181" spans="38:39" x14ac:dyDescent="0.25">
      <c r="AL1181" s="40">
        <f>+Calcs!AS1205</f>
        <v>34</v>
      </c>
      <c r="AM1181" s="35">
        <f>+Calcs!AT1205</f>
        <v>0</v>
      </c>
    </row>
    <row r="1182" spans="38:39" x14ac:dyDescent="0.25">
      <c r="AL1182" s="40">
        <f>+Calcs!AS1206</f>
        <v>35</v>
      </c>
      <c r="AM1182" s="35">
        <f>+Calcs!AT1206</f>
        <v>0</v>
      </c>
    </row>
    <row r="1183" spans="38:39" x14ac:dyDescent="0.25">
      <c r="AL1183" s="40">
        <f>+Calcs!AS1207</f>
        <v>36</v>
      </c>
      <c r="AM1183" s="35">
        <f>+Calcs!AT1207</f>
        <v>0</v>
      </c>
    </row>
    <row r="1184" spans="38:39" x14ac:dyDescent="0.25">
      <c r="AL1184" s="40">
        <f>+Calcs!AS1208</f>
        <v>37</v>
      </c>
      <c r="AM1184" s="35">
        <f>+Calcs!AT1208</f>
        <v>0</v>
      </c>
    </row>
    <row r="1185" spans="38:39" x14ac:dyDescent="0.25">
      <c r="AL1185" s="40">
        <f>+Calcs!AS1209</f>
        <v>38</v>
      </c>
      <c r="AM1185" s="35">
        <f>+Calcs!AT1209</f>
        <v>0</v>
      </c>
    </row>
    <row r="1186" spans="38:39" x14ac:dyDescent="0.25">
      <c r="AL1186" s="40">
        <f>+Calcs!AS1210</f>
        <v>39</v>
      </c>
      <c r="AM1186" s="35">
        <f>+Calcs!AT1210</f>
        <v>0</v>
      </c>
    </row>
    <row r="1187" spans="38:39" x14ac:dyDescent="0.25">
      <c r="AL1187" s="40">
        <f>+Calcs!AS1211</f>
        <v>40</v>
      </c>
      <c r="AM1187" s="35">
        <f>+Calcs!AT1211</f>
        <v>0</v>
      </c>
    </row>
    <row r="1188" spans="38:39" x14ac:dyDescent="0.25">
      <c r="AL1188" s="40">
        <f>+Calcs!AS1212</f>
        <v>41</v>
      </c>
      <c r="AM1188" s="35">
        <f>+Calcs!AT1212</f>
        <v>0</v>
      </c>
    </row>
    <row r="1189" spans="38:39" x14ac:dyDescent="0.25">
      <c r="AL1189" s="40">
        <f>+Calcs!AS1213</f>
        <v>42</v>
      </c>
      <c r="AM1189" s="35">
        <f>+Calcs!AT1213</f>
        <v>0</v>
      </c>
    </row>
    <row r="1190" spans="38:39" x14ac:dyDescent="0.25">
      <c r="AL1190" s="40">
        <f>+Calcs!AS1214</f>
        <v>43</v>
      </c>
      <c r="AM1190" s="35">
        <f>+Calcs!AT1214</f>
        <v>0</v>
      </c>
    </row>
    <row r="1191" spans="38:39" x14ac:dyDescent="0.25">
      <c r="AL1191" s="40">
        <f>+Calcs!AS1215</f>
        <v>44</v>
      </c>
      <c r="AM1191" s="35">
        <f>+Calcs!AT1215</f>
        <v>0</v>
      </c>
    </row>
    <row r="1192" spans="38:39" x14ac:dyDescent="0.25">
      <c r="AL1192" s="40">
        <f>+Calcs!AS1216</f>
        <v>45</v>
      </c>
      <c r="AM1192" s="35">
        <f>+Calcs!AT1216</f>
        <v>0</v>
      </c>
    </row>
    <row r="1193" spans="38:39" x14ac:dyDescent="0.25">
      <c r="AL1193" s="40">
        <f>+Calcs!AS1217</f>
        <v>46</v>
      </c>
      <c r="AM1193" s="35">
        <f>+Calcs!AT1217</f>
        <v>0</v>
      </c>
    </row>
    <row r="1194" spans="38:39" x14ac:dyDescent="0.25">
      <c r="AL1194" s="40">
        <f>+Calcs!AS1218</f>
        <v>47</v>
      </c>
      <c r="AM1194" s="35">
        <f>+Calcs!AT1218</f>
        <v>0</v>
      </c>
    </row>
    <row r="1195" spans="38:39" x14ac:dyDescent="0.25">
      <c r="AL1195" s="40">
        <f>+Calcs!AS1219</f>
        <v>48</v>
      </c>
      <c r="AM1195" s="35">
        <f>+Calcs!AT1219</f>
        <v>0</v>
      </c>
    </row>
    <row r="1196" spans="38:39" x14ac:dyDescent="0.25">
      <c r="AL1196" s="40">
        <f>+Calcs!AS1220</f>
        <v>49</v>
      </c>
      <c r="AM1196" s="35">
        <f>+Calcs!AT1220</f>
        <v>0</v>
      </c>
    </row>
    <row r="1197" spans="38:39" x14ac:dyDescent="0.25">
      <c r="AL1197" s="40">
        <f>+Calcs!AS1221</f>
        <v>50</v>
      </c>
      <c r="AM1197" s="35">
        <f>+Calcs!AT1221</f>
        <v>0</v>
      </c>
    </row>
    <row r="1198" spans="38:39" x14ac:dyDescent="0.25">
      <c r="AL1198" s="40">
        <f>+Calcs!AS1222</f>
        <v>51</v>
      </c>
      <c r="AM1198" s="35">
        <f>+Calcs!AT1222</f>
        <v>0</v>
      </c>
    </row>
    <row r="1199" spans="38:39" x14ac:dyDescent="0.25">
      <c r="AL1199" s="40">
        <f>+Calcs!AS1223</f>
        <v>52</v>
      </c>
      <c r="AM1199" s="35">
        <f>+Calcs!AT1223</f>
        <v>0</v>
      </c>
    </row>
    <row r="1200" spans="38:39" x14ac:dyDescent="0.25">
      <c r="AL1200" s="40">
        <f>+Calcs!AS1224</f>
        <v>53</v>
      </c>
      <c r="AM1200" s="35">
        <f>+Calcs!AT1224</f>
        <v>0</v>
      </c>
    </row>
    <row r="1201" spans="38:39" x14ac:dyDescent="0.25">
      <c r="AL1201" s="40">
        <f>+Calcs!AS1225</f>
        <v>54</v>
      </c>
      <c r="AM1201" s="35">
        <f>+Calcs!AT1225</f>
        <v>0</v>
      </c>
    </row>
    <row r="1202" spans="38:39" x14ac:dyDescent="0.25">
      <c r="AL1202" s="40">
        <f>+Calcs!AS1226</f>
        <v>55</v>
      </c>
      <c r="AM1202" s="35">
        <f>+Calcs!AT1226</f>
        <v>0</v>
      </c>
    </row>
    <row r="1203" spans="38:39" x14ac:dyDescent="0.25">
      <c r="AL1203" s="40">
        <f>+Calcs!AS1227</f>
        <v>56</v>
      </c>
      <c r="AM1203" s="35">
        <f>+Calcs!AT1227</f>
        <v>0</v>
      </c>
    </row>
    <row r="1204" spans="38:39" x14ac:dyDescent="0.25">
      <c r="AL1204" s="40">
        <f>+Calcs!AS1228</f>
        <v>57</v>
      </c>
      <c r="AM1204" s="35">
        <f>+Calcs!AT1228</f>
        <v>0</v>
      </c>
    </row>
    <row r="1205" spans="38:39" x14ac:dyDescent="0.25">
      <c r="AL1205" s="40">
        <f>+Calcs!AS1229</f>
        <v>58</v>
      </c>
      <c r="AM1205" s="35">
        <f>+Calcs!AT1229</f>
        <v>0</v>
      </c>
    </row>
    <row r="1206" spans="38:39" x14ac:dyDescent="0.25">
      <c r="AL1206" s="40">
        <f>+Calcs!AS1230</f>
        <v>59</v>
      </c>
      <c r="AM1206" s="35">
        <f>+Calcs!AT1230</f>
        <v>0</v>
      </c>
    </row>
    <row r="1207" spans="38:39" x14ac:dyDescent="0.25">
      <c r="AL1207" s="40">
        <f>+Calcs!AS1231</f>
        <v>60</v>
      </c>
      <c r="AM1207" s="35">
        <f>+Calcs!AT1231</f>
        <v>0</v>
      </c>
    </row>
    <row r="1208" spans="38:39" x14ac:dyDescent="0.25">
      <c r="AL1208" s="40">
        <f>+Calcs!AS1232</f>
        <v>61</v>
      </c>
      <c r="AM1208" s="35">
        <f>+Calcs!AT1232</f>
        <v>0</v>
      </c>
    </row>
    <row r="1209" spans="38:39" x14ac:dyDescent="0.25">
      <c r="AL1209" s="40">
        <f>+Calcs!AS1233</f>
        <v>62</v>
      </c>
      <c r="AM1209" s="35">
        <f>+Calcs!AT1233</f>
        <v>0</v>
      </c>
    </row>
    <row r="1210" spans="38:39" x14ac:dyDescent="0.25">
      <c r="AL1210" s="40">
        <f>+Calcs!AS1234</f>
        <v>63</v>
      </c>
      <c r="AM1210" s="35">
        <f>+Calcs!AT1234</f>
        <v>0</v>
      </c>
    </row>
    <row r="1211" spans="38:39" x14ac:dyDescent="0.25">
      <c r="AL1211" s="40">
        <f>+Calcs!AS1235</f>
        <v>64</v>
      </c>
      <c r="AM1211" s="35">
        <f>+Calcs!AT1235</f>
        <v>0</v>
      </c>
    </row>
    <row r="1212" spans="38:39" x14ac:dyDescent="0.25">
      <c r="AL1212" s="40">
        <f>+Calcs!AS1236</f>
        <v>65</v>
      </c>
      <c r="AM1212" s="35">
        <f>+Calcs!AT1236</f>
        <v>0</v>
      </c>
    </row>
    <row r="1213" spans="38:39" x14ac:dyDescent="0.25">
      <c r="AL1213" s="40">
        <f>+Calcs!AS1237</f>
        <v>66</v>
      </c>
      <c r="AM1213" s="35">
        <f>+Calcs!AT1237</f>
        <v>0</v>
      </c>
    </row>
    <row r="1214" spans="38:39" x14ac:dyDescent="0.25">
      <c r="AL1214" s="40">
        <f>+Calcs!AS1238</f>
        <v>67</v>
      </c>
      <c r="AM1214" s="35">
        <f>+Calcs!AT1238</f>
        <v>0</v>
      </c>
    </row>
    <row r="1215" spans="38:39" x14ac:dyDescent="0.25">
      <c r="AL1215" s="40">
        <f>+Calcs!AS1239</f>
        <v>68</v>
      </c>
      <c r="AM1215" s="35">
        <f>+Calcs!AT1239</f>
        <v>0</v>
      </c>
    </row>
    <row r="1216" spans="38:39" x14ac:dyDescent="0.25">
      <c r="AL1216" s="40">
        <f>+Calcs!AS1240</f>
        <v>69</v>
      </c>
      <c r="AM1216" s="35">
        <f>+Calcs!AT1240</f>
        <v>0</v>
      </c>
    </row>
    <row r="1217" spans="38:39" x14ac:dyDescent="0.25">
      <c r="AL1217" s="40">
        <f>+Calcs!AS1241</f>
        <v>70</v>
      </c>
      <c r="AM1217" s="35">
        <f>+Calcs!AT1241</f>
        <v>0</v>
      </c>
    </row>
    <row r="1218" spans="38:39" x14ac:dyDescent="0.25">
      <c r="AL1218" s="40">
        <f>+Calcs!AS1242</f>
        <v>71</v>
      </c>
      <c r="AM1218" s="35">
        <f>+Calcs!AT1242</f>
        <v>0</v>
      </c>
    </row>
    <row r="1219" spans="38:39" x14ac:dyDescent="0.25">
      <c r="AL1219" s="40">
        <f>+Calcs!AS1243</f>
        <v>72</v>
      </c>
      <c r="AM1219" s="35">
        <f>+Calcs!AT1243</f>
        <v>0</v>
      </c>
    </row>
    <row r="1220" spans="38:39" x14ac:dyDescent="0.25">
      <c r="AL1220" s="40">
        <f>+Calcs!AS1244</f>
        <v>73</v>
      </c>
      <c r="AM1220" s="35">
        <f>+Calcs!AT1244</f>
        <v>0</v>
      </c>
    </row>
    <row r="1221" spans="38:39" x14ac:dyDescent="0.25">
      <c r="AL1221" s="40">
        <f>+Calcs!AS1245</f>
        <v>74</v>
      </c>
      <c r="AM1221" s="35">
        <f>+Calcs!AT1245</f>
        <v>0</v>
      </c>
    </row>
    <row r="1222" spans="38:39" x14ac:dyDescent="0.25">
      <c r="AL1222" s="40">
        <f>+Calcs!AS1246</f>
        <v>75</v>
      </c>
      <c r="AM1222" s="35">
        <f>+Calcs!AT1246</f>
        <v>0</v>
      </c>
    </row>
    <row r="1223" spans="38:39" x14ac:dyDescent="0.25">
      <c r="AL1223" s="40">
        <f>+Calcs!AS1247</f>
        <v>76</v>
      </c>
      <c r="AM1223" s="35">
        <f>+Calcs!AT1247</f>
        <v>0</v>
      </c>
    </row>
    <row r="1224" spans="38:39" x14ac:dyDescent="0.25">
      <c r="AL1224" s="40">
        <f>+Calcs!AS1248</f>
        <v>77</v>
      </c>
      <c r="AM1224" s="35">
        <f>+Calcs!AT1248</f>
        <v>0</v>
      </c>
    </row>
    <row r="1225" spans="38:39" x14ac:dyDescent="0.25">
      <c r="AL1225" s="40">
        <f>+Calcs!AS1249</f>
        <v>78</v>
      </c>
      <c r="AM1225" s="35">
        <f>+Calcs!AT1249</f>
        <v>0</v>
      </c>
    </row>
    <row r="1226" spans="38:39" x14ac:dyDescent="0.25">
      <c r="AL1226" s="40">
        <f>+Calcs!AS1250</f>
        <v>79</v>
      </c>
      <c r="AM1226" s="35">
        <f>+Calcs!AT1250</f>
        <v>0</v>
      </c>
    </row>
    <row r="1227" spans="38:39" x14ac:dyDescent="0.25">
      <c r="AL1227" s="40">
        <f>+Calcs!AS1251</f>
        <v>80</v>
      </c>
      <c r="AM1227" s="35">
        <f>+Calcs!AT1251</f>
        <v>0</v>
      </c>
    </row>
    <row r="1228" spans="38:39" x14ac:dyDescent="0.25">
      <c r="AL1228" s="40">
        <f>+Calcs!AS1252</f>
        <v>81</v>
      </c>
      <c r="AM1228" s="35">
        <f>+Calcs!AT1252</f>
        <v>0</v>
      </c>
    </row>
    <row r="1229" spans="38:39" x14ac:dyDescent="0.25">
      <c r="AL1229" s="40">
        <f>+Calcs!AS1253</f>
        <v>82</v>
      </c>
      <c r="AM1229" s="35">
        <f>+Calcs!AT1253</f>
        <v>0</v>
      </c>
    </row>
    <row r="1230" spans="38:39" x14ac:dyDescent="0.25">
      <c r="AL1230" s="40">
        <f>+Calcs!AS1254</f>
        <v>83</v>
      </c>
      <c r="AM1230" s="35">
        <f>+Calcs!AT1254</f>
        <v>0</v>
      </c>
    </row>
    <row r="1231" spans="38:39" x14ac:dyDescent="0.25">
      <c r="AL1231" s="40">
        <f>+Calcs!AS1255</f>
        <v>84</v>
      </c>
      <c r="AM1231" s="35">
        <f>+Calcs!AT1255</f>
        <v>0</v>
      </c>
    </row>
    <row r="1232" spans="38:39" x14ac:dyDescent="0.25">
      <c r="AL1232" s="40">
        <f>+Calcs!AS1256</f>
        <v>85</v>
      </c>
      <c r="AM1232" s="35">
        <f>+Calcs!AT1256</f>
        <v>0</v>
      </c>
    </row>
    <row r="1233" spans="38:39" x14ac:dyDescent="0.25">
      <c r="AL1233" s="40">
        <f>+Calcs!AS1257</f>
        <v>86</v>
      </c>
      <c r="AM1233" s="35">
        <f>+Calcs!AT1257</f>
        <v>0</v>
      </c>
    </row>
    <row r="1234" spans="38:39" x14ac:dyDescent="0.25">
      <c r="AL1234" s="40">
        <f>+Calcs!AS1258</f>
        <v>87</v>
      </c>
      <c r="AM1234" s="35">
        <f>+Calcs!AT1258</f>
        <v>0</v>
      </c>
    </row>
    <row r="1235" spans="38:39" x14ac:dyDescent="0.25">
      <c r="AL1235" s="40">
        <f>+Calcs!AS1259</f>
        <v>88</v>
      </c>
      <c r="AM1235" s="35">
        <f>+Calcs!AT1259</f>
        <v>0</v>
      </c>
    </row>
    <row r="1236" spans="38:39" x14ac:dyDescent="0.25">
      <c r="AL1236" s="40">
        <f>+Calcs!AS1260</f>
        <v>89</v>
      </c>
      <c r="AM1236" s="35">
        <f>+Calcs!AT1260</f>
        <v>0</v>
      </c>
    </row>
    <row r="1237" spans="38:39" x14ac:dyDescent="0.25">
      <c r="AL1237" s="40">
        <f>+Calcs!AS1261</f>
        <v>90</v>
      </c>
      <c r="AM1237" s="35">
        <f>+Calcs!AT1261</f>
        <v>0</v>
      </c>
    </row>
    <row r="1238" spans="38:39" x14ac:dyDescent="0.25">
      <c r="AL1238" s="40">
        <f>+Calcs!AS1262</f>
        <v>91</v>
      </c>
      <c r="AM1238" s="35">
        <f>+Calcs!AT1262</f>
        <v>0</v>
      </c>
    </row>
    <row r="1239" spans="38:39" x14ac:dyDescent="0.25">
      <c r="AL1239" s="40">
        <f>+Calcs!AS1263</f>
        <v>92</v>
      </c>
      <c r="AM1239" s="35">
        <f>+Calcs!AT1263</f>
        <v>0</v>
      </c>
    </row>
    <row r="1240" spans="38:39" x14ac:dyDescent="0.25">
      <c r="AL1240" s="40">
        <f>+Calcs!AS1264</f>
        <v>93</v>
      </c>
      <c r="AM1240" s="35">
        <f>+Calcs!AT1264</f>
        <v>0</v>
      </c>
    </row>
    <row r="1241" spans="38:39" x14ac:dyDescent="0.25">
      <c r="AL1241" s="40">
        <f>+Calcs!AS1265</f>
        <v>94</v>
      </c>
      <c r="AM1241" s="35">
        <f>+Calcs!AT1265</f>
        <v>0</v>
      </c>
    </row>
    <row r="1242" spans="38:39" x14ac:dyDescent="0.25">
      <c r="AL1242" s="40">
        <f>+Calcs!AS1266</f>
        <v>95</v>
      </c>
      <c r="AM1242" s="35">
        <f>+Calcs!AT1266</f>
        <v>0</v>
      </c>
    </row>
    <row r="1243" spans="38:39" x14ac:dyDescent="0.25">
      <c r="AL1243" s="40">
        <f>+Calcs!AS1267</f>
        <v>96</v>
      </c>
      <c r="AM1243" s="35">
        <f>+Calcs!AT1267</f>
        <v>0</v>
      </c>
    </row>
    <row r="1244" spans="38:39" x14ac:dyDescent="0.25">
      <c r="AL1244" s="40">
        <f>+Calcs!AS1268</f>
        <v>97</v>
      </c>
      <c r="AM1244" s="35">
        <f>+Calcs!AT1268</f>
        <v>0</v>
      </c>
    </row>
    <row r="1245" spans="38:39" x14ac:dyDescent="0.25">
      <c r="AL1245" s="40">
        <f>+Calcs!AS1269</f>
        <v>98</v>
      </c>
      <c r="AM1245" s="35">
        <f>+Calcs!AT1269</f>
        <v>0</v>
      </c>
    </row>
    <row r="1246" spans="38:39" x14ac:dyDescent="0.25">
      <c r="AL1246" s="40">
        <f>+Calcs!AS1270</f>
        <v>99</v>
      </c>
      <c r="AM1246" s="35">
        <f>+Calcs!AT1270</f>
        <v>0</v>
      </c>
    </row>
    <row r="1247" spans="38:39" ht="15.75" thickBot="1" x14ac:dyDescent="0.3">
      <c r="AL1247" s="41">
        <f>+Calcs!AS1271</f>
        <v>100</v>
      </c>
      <c r="AM1247" s="36">
        <f>+Calcs!AT1271</f>
        <v>0</v>
      </c>
    </row>
    <row r="1376" ht="15.75" thickBot="1" x14ac:dyDescent="0.3"/>
    <row r="1377" spans="38:39" x14ac:dyDescent="0.25">
      <c r="AL1377" s="39">
        <f>+Calcs!AS1401</f>
        <v>1</v>
      </c>
      <c r="AM1377" s="34">
        <f>+Calcs!AT1401</f>
        <v>0</v>
      </c>
    </row>
    <row r="1378" spans="38:39" x14ac:dyDescent="0.25">
      <c r="AL1378" s="40">
        <f>+Calcs!AS1402</f>
        <v>2</v>
      </c>
      <c r="AM1378" s="35">
        <f>+Calcs!AT1402</f>
        <v>0</v>
      </c>
    </row>
    <row r="1379" spans="38:39" x14ac:dyDescent="0.25">
      <c r="AL1379" s="40">
        <f>+Calcs!AS1403</f>
        <v>3</v>
      </c>
      <c r="AM1379" s="35">
        <f>+Calcs!AT1403</f>
        <v>0</v>
      </c>
    </row>
    <row r="1380" spans="38:39" x14ac:dyDescent="0.25">
      <c r="AL1380" s="40">
        <f>+Calcs!AS1404</f>
        <v>4</v>
      </c>
      <c r="AM1380" s="35">
        <f>+Calcs!AT1404</f>
        <v>0</v>
      </c>
    </row>
    <row r="1381" spans="38:39" x14ac:dyDescent="0.25">
      <c r="AL1381" s="40">
        <f>+Calcs!AS1405</f>
        <v>5</v>
      </c>
      <c r="AM1381" s="35">
        <f>+Calcs!AT1405</f>
        <v>0</v>
      </c>
    </row>
    <row r="1382" spans="38:39" x14ac:dyDescent="0.25">
      <c r="AL1382" s="40">
        <f>+Calcs!AS1406</f>
        <v>6</v>
      </c>
      <c r="AM1382" s="35">
        <f>+Calcs!AT1406</f>
        <v>0</v>
      </c>
    </row>
    <row r="1383" spans="38:39" x14ac:dyDescent="0.25">
      <c r="AL1383" s="40">
        <f>+Calcs!AS1407</f>
        <v>7</v>
      </c>
      <c r="AM1383" s="35">
        <f>+Calcs!AT1407</f>
        <v>0</v>
      </c>
    </row>
    <row r="1384" spans="38:39" x14ac:dyDescent="0.25">
      <c r="AL1384" s="40">
        <f>+Calcs!AS1408</f>
        <v>8</v>
      </c>
      <c r="AM1384" s="35">
        <f>+Calcs!AT1408</f>
        <v>0</v>
      </c>
    </row>
    <row r="1385" spans="38:39" x14ac:dyDescent="0.25">
      <c r="AL1385" s="40">
        <f>+Calcs!AS1409</f>
        <v>9</v>
      </c>
      <c r="AM1385" s="35">
        <f>+Calcs!AT1409</f>
        <v>0</v>
      </c>
    </row>
    <row r="1386" spans="38:39" x14ac:dyDescent="0.25">
      <c r="AL1386" s="40">
        <f>+Calcs!AS1410</f>
        <v>10</v>
      </c>
      <c r="AM1386" s="35">
        <f>+Calcs!AT1410</f>
        <v>0</v>
      </c>
    </row>
    <row r="1387" spans="38:39" x14ac:dyDescent="0.25">
      <c r="AL1387" s="40">
        <f>+Calcs!AS1411</f>
        <v>11</v>
      </c>
      <c r="AM1387" s="35">
        <f>+Calcs!AT1411</f>
        <v>0</v>
      </c>
    </row>
    <row r="1388" spans="38:39" x14ac:dyDescent="0.25">
      <c r="AL1388" s="40">
        <f>+Calcs!AS1412</f>
        <v>12</v>
      </c>
      <c r="AM1388" s="35">
        <f>+Calcs!AT1412</f>
        <v>0</v>
      </c>
    </row>
    <row r="1389" spans="38:39" x14ac:dyDescent="0.25">
      <c r="AL1389" s="40">
        <f>+Calcs!AS1413</f>
        <v>13</v>
      </c>
      <c r="AM1389" s="35">
        <f>+Calcs!AT1413</f>
        <v>0</v>
      </c>
    </row>
    <row r="1390" spans="38:39" x14ac:dyDescent="0.25">
      <c r="AL1390" s="40">
        <f>+Calcs!AS1414</f>
        <v>14</v>
      </c>
      <c r="AM1390" s="35">
        <f>+Calcs!AT1414</f>
        <v>0</v>
      </c>
    </row>
    <row r="1391" spans="38:39" x14ac:dyDescent="0.25">
      <c r="AL1391" s="40">
        <f>+Calcs!AS1415</f>
        <v>15</v>
      </c>
      <c r="AM1391" s="35">
        <f>+Calcs!AT1415</f>
        <v>0</v>
      </c>
    </row>
    <row r="1392" spans="38:39" x14ac:dyDescent="0.25">
      <c r="AL1392" s="40">
        <f>+Calcs!AS1416</f>
        <v>16</v>
      </c>
      <c r="AM1392" s="35">
        <f>+Calcs!AT1416</f>
        <v>0</v>
      </c>
    </row>
    <row r="1393" spans="38:39" x14ac:dyDescent="0.25">
      <c r="AL1393" s="40">
        <f>+Calcs!AS1417</f>
        <v>17</v>
      </c>
      <c r="AM1393" s="35">
        <f>+Calcs!AT1417</f>
        <v>0</v>
      </c>
    </row>
    <row r="1394" spans="38:39" x14ac:dyDescent="0.25">
      <c r="AL1394" s="40">
        <f>+Calcs!AS1418</f>
        <v>18</v>
      </c>
      <c r="AM1394" s="35">
        <f>+Calcs!AT1418</f>
        <v>0</v>
      </c>
    </row>
    <row r="1395" spans="38:39" x14ac:dyDescent="0.25">
      <c r="AL1395" s="40">
        <f>+Calcs!AS1419</f>
        <v>19</v>
      </c>
      <c r="AM1395" s="35">
        <f>+Calcs!AT1419</f>
        <v>0</v>
      </c>
    </row>
    <row r="1396" spans="38:39" x14ac:dyDescent="0.25">
      <c r="AL1396" s="40">
        <f>+Calcs!AS1420</f>
        <v>20</v>
      </c>
      <c r="AM1396" s="35">
        <f>+Calcs!AT1420</f>
        <v>0</v>
      </c>
    </row>
    <row r="1397" spans="38:39" x14ac:dyDescent="0.25">
      <c r="AL1397" s="40">
        <f>+Calcs!AS1421</f>
        <v>21</v>
      </c>
      <c r="AM1397" s="35">
        <f>+Calcs!AT1421</f>
        <v>0</v>
      </c>
    </row>
    <row r="1398" spans="38:39" x14ac:dyDescent="0.25">
      <c r="AL1398" s="40">
        <f>+Calcs!AS1422</f>
        <v>22</v>
      </c>
      <c r="AM1398" s="35">
        <f>+Calcs!AT1422</f>
        <v>0</v>
      </c>
    </row>
    <row r="1399" spans="38:39" x14ac:dyDescent="0.25">
      <c r="AL1399" s="40">
        <f>+Calcs!AS1423</f>
        <v>23</v>
      </c>
      <c r="AM1399" s="35">
        <f>+Calcs!AT1423</f>
        <v>0</v>
      </c>
    </row>
    <row r="1400" spans="38:39" x14ac:dyDescent="0.25">
      <c r="AL1400" s="40">
        <f>+Calcs!AS1424</f>
        <v>24</v>
      </c>
      <c r="AM1400" s="35">
        <f>+Calcs!AT1424</f>
        <v>0</v>
      </c>
    </row>
    <row r="1401" spans="38:39" x14ac:dyDescent="0.25">
      <c r="AL1401" s="40">
        <f>+Calcs!AS1425</f>
        <v>25</v>
      </c>
      <c r="AM1401" s="35">
        <f>+Calcs!AT1425</f>
        <v>0</v>
      </c>
    </row>
    <row r="1402" spans="38:39" x14ac:dyDescent="0.25">
      <c r="AL1402" s="40">
        <f>+Calcs!AS1426</f>
        <v>26</v>
      </c>
      <c r="AM1402" s="35">
        <f>+Calcs!AT1426</f>
        <v>0</v>
      </c>
    </row>
    <row r="1403" spans="38:39" x14ac:dyDescent="0.25">
      <c r="AL1403" s="40">
        <f>+Calcs!AS1427</f>
        <v>27</v>
      </c>
      <c r="AM1403" s="35">
        <f>+Calcs!AT1427</f>
        <v>0</v>
      </c>
    </row>
    <row r="1404" spans="38:39" x14ac:dyDescent="0.25">
      <c r="AL1404" s="40">
        <f>+Calcs!AS1428</f>
        <v>28</v>
      </c>
      <c r="AM1404" s="35">
        <f>+Calcs!AT1428</f>
        <v>0</v>
      </c>
    </row>
    <row r="1405" spans="38:39" x14ac:dyDescent="0.25">
      <c r="AL1405" s="40">
        <f>+Calcs!AS1429</f>
        <v>29</v>
      </c>
      <c r="AM1405" s="35">
        <f>+Calcs!AT1429</f>
        <v>0</v>
      </c>
    </row>
    <row r="1406" spans="38:39" x14ac:dyDescent="0.25">
      <c r="AL1406" s="40">
        <f>+Calcs!AS1430</f>
        <v>30</v>
      </c>
      <c r="AM1406" s="35">
        <f>+Calcs!AT1430</f>
        <v>0</v>
      </c>
    </row>
    <row r="1407" spans="38:39" x14ac:dyDescent="0.25">
      <c r="AL1407" s="40">
        <f>+Calcs!AS1431</f>
        <v>31</v>
      </c>
      <c r="AM1407" s="35">
        <f>+Calcs!AT1431</f>
        <v>0</v>
      </c>
    </row>
    <row r="1408" spans="38:39" x14ac:dyDescent="0.25">
      <c r="AL1408" s="40">
        <f>+Calcs!AS1432</f>
        <v>32</v>
      </c>
      <c r="AM1408" s="35">
        <f>+Calcs!AT1432</f>
        <v>0</v>
      </c>
    </row>
    <row r="1409" spans="38:39" x14ac:dyDescent="0.25">
      <c r="AL1409" s="40">
        <f>+Calcs!AS1433</f>
        <v>33</v>
      </c>
      <c r="AM1409" s="35">
        <f>+Calcs!AT1433</f>
        <v>0</v>
      </c>
    </row>
    <row r="1410" spans="38:39" x14ac:dyDescent="0.25">
      <c r="AL1410" s="40">
        <f>+Calcs!AS1434</f>
        <v>34</v>
      </c>
      <c r="AM1410" s="35">
        <f>+Calcs!AT1434</f>
        <v>0</v>
      </c>
    </row>
    <row r="1411" spans="38:39" x14ac:dyDescent="0.25">
      <c r="AL1411" s="40">
        <f>+Calcs!AS1435</f>
        <v>35</v>
      </c>
      <c r="AM1411" s="35">
        <f>+Calcs!AT1435</f>
        <v>0</v>
      </c>
    </row>
    <row r="1412" spans="38:39" x14ac:dyDescent="0.25">
      <c r="AL1412" s="40">
        <f>+Calcs!AS1436</f>
        <v>36</v>
      </c>
      <c r="AM1412" s="35">
        <f>+Calcs!AT1436</f>
        <v>0</v>
      </c>
    </row>
    <row r="1413" spans="38:39" x14ac:dyDescent="0.25">
      <c r="AL1413" s="40">
        <f>+Calcs!AS1437</f>
        <v>37</v>
      </c>
      <c r="AM1413" s="35">
        <f>+Calcs!AT1437</f>
        <v>0</v>
      </c>
    </row>
    <row r="1414" spans="38:39" x14ac:dyDescent="0.25">
      <c r="AL1414" s="40">
        <f>+Calcs!AS1438</f>
        <v>38</v>
      </c>
      <c r="AM1414" s="35">
        <f>+Calcs!AT1438</f>
        <v>0</v>
      </c>
    </row>
    <row r="1415" spans="38:39" x14ac:dyDescent="0.25">
      <c r="AL1415" s="40">
        <f>+Calcs!AS1439</f>
        <v>39</v>
      </c>
      <c r="AM1415" s="35">
        <f>+Calcs!AT1439</f>
        <v>0</v>
      </c>
    </row>
    <row r="1416" spans="38:39" x14ac:dyDescent="0.25">
      <c r="AL1416" s="40">
        <f>+Calcs!AS1440</f>
        <v>40</v>
      </c>
      <c r="AM1416" s="35">
        <f>+Calcs!AT1440</f>
        <v>0</v>
      </c>
    </row>
    <row r="1417" spans="38:39" x14ac:dyDescent="0.25">
      <c r="AL1417" s="40">
        <f>+Calcs!AS1441</f>
        <v>41</v>
      </c>
      <c r="AM1417" s="35">
        <f>+Calcs!AT1441</f>
        <v>0</v>
      </c>
    </row>
    <row r="1418" spans="38:39" x14ac:dyDescent="0.25">
      <c r="AL1418" s="40">
        <f>+Calcs!AS1442</f>
        <v>42</v>
      </c>
      <c r="AM1418" s="35">
        <f>+Calcs!AT1442</f>
        <v>0</v>
      </c>
    </row>
    <row r="1419" spans="38:39" x14ac:dyDescent="0.25">
      <c r="AL1419" s="40">
        <f>+Calcs!AS1443</f>
        <v>43</v>
      </c>
      <c r="AM1419" s="35">
        <f>+Calcs!AT1443</f>
        <v>0</v>
      </c>
    </row>
    <row r="1420" spans="38:39" x14ac:dyDescent="0.25">
      <c r="AL1420" s="40">
        <f>+Calcs!AS1444</f>
        <v>44</v>
      </c>
      <c r="AM1420" s="35">
        <f>+Calcs!AT1444</f>
        <v>0</v>
      </c>
    </row>
    <row r="1421" spans="38:39" x14ac:dyDescent="0.25">
      <c r="AL1421" s="40">
        <f>+Calcs!AS1445</f>
        <v>45</v>
      </c>
      <c r="AM1421" s="35">
        <f>+Calcs!AT1445</f>
        <v>0</v>
      </c>
    </row>
    <row r="1422" spans="38:39" x14ac:dyDescent="0.25">
      <c r="AL1422" s="40">
        <f>+Calcs!AS1446</f>
        <v>46</v>
      </c>
      <c r="AM1422" s="35">
        <f>+Calcs!AT1446</f>
        <v>0</v>
      </c>
    </row>
    <row r="1423" spans="38:39" x14ac:dyDescent="0.25">
      <c r="AL1423" s="40">
        <f>+Calcs!AS1447</f>
        <v>47</v>
      </c>
      <c r="AM1423" s="35">
        <f>+Calcs!AT1447</f>
        <v>0</v>
      </c>
    </row>
    <row r="1424" spans="38:39" x14ac:dyDescent="0.25">
      <c r="AL1424" s="40">
        <f>+Calcs!AS1448</f>
        <v>48</v>
      </c>
      <c r="AM1424" s="35">
        <f>+Calcs!AT1448</f>
        <v>0</v>
      </c>
    </row>
    <row r="1425" spans="38:39" x14ac:dyDescent="0.25">
      <c r="AL1425" s="40">
        <f>+Calcs!AS1449</f>
        <v>49</v>
      </c>
      <c r="AM1425" s="35">
        <f>+Calcs!AT1449</f>
        <v>0</v>
      </c>
    </row>
    <row r="1426" spans="38:39" x14ac:dyDescent="0.25">
      <c r="AL1426" s="40">
        <f>+Calcs!AS1450</f>
        <v>50</v>
      </c>
      <c r="AM1426" s="35">
        <f>+Calcs!AT1450</f>
        <v>0</v>
      </c>
    </row>
    <row r="1427" spans="38:39" x14ac:dyDescent="0.25">
      <c r="AL1427" s="40">
        <f>+Calcs!AS1451</f>
        <v>51</v>
      </c>
      <c r="AM1427" s="35">
        <f>+Calcs!AT1451</f>
        <v>0</v>
      </c>
    </row>
    <row r="1428" spans="38:39" x14ac:dyDescent="0.25">
      <c r="AL1428" s="40">
        <f>+Calcs!AS1452</f>
        <v>52</v>
      </c>
      <c r="AM1428" s="35">
        <f>+Calcs!AT1452</f>
        <v>0</v>
      </c>
    </row>
    <row r="1429" spans="38:39" x14ac:dyDescent="0.25">
      <c r="AL1429" s="40">
        <f>+Calcs!AS1453</f>
        <v>53</v>
      </c>
      <c r="AM1429" s="35">
        <f>+Calcs!AT1453</f>
        <v>0</v>
      </c>
    </row>
    <row r="1430" spans="38:39" x14ac:dyDescent="0.25">
      <c r="AL1430" s="40">
        <f>+Calcs!AS1454</f>
        <v>54</v>
      </c>
      <c r="AM1430" s="35">
        <f>+Calcs!AT1454</f>
        <v>0</v>
      </c>
    </row>
    <row r="1431" spans="38:39" x14ac:dyDescent="0.25">
      <c r="AL1431" s="40">
        <f>+Calcs!AS1455</f>
        <v>55</v>
      </c>
      <c r="AM1431" s="35">
        <f>+Calcs!AT1455</f>
        <v>0</v>
      </c>
    </row>
    <row r="1432" spans="38:39" x14ac:dyDescent="0.25">
      <c r="AL1432" s="40">
        <f>+Calcs!AS1456</f>
        <v>56</v>
      </c>
      <c r="AM1432" s="35">
        <f>+Calcs!AT1456</f>
        <v>0</v>
      </c>
    </row>
    <row r="1433" spans="38:39" x14ac:dyDescent="0.25">
      <c r="AL1433" s="40">
        <f>+Calcs!AS1457</f>
        <v>57</v>
      </c>
      <c r="AM1433" s="35">
        <f>+Calcs!AT1457</f>
        <v>0</v>
      </c>
    </row>
    <row r="1434" spans="38:39" x14ac:dyDescent="0.25">
      <c r="AL1434" s="40">
        <f>+Calcs!AS1458</f>
        <v>58</v>
      </c>
      <c r="AM1434" s="35">
        <f>+Calcs!AT1458</f>
        <v>0</v>
      </c>
    </row>
    <row r="1435" spans="38:39" x14ac:dyDescent="0.25">
      <c r="AL1435" s="40">
        <f>+Calcs!AS1459</f>
        <v>59</v>
      </c>
      <c r="AM1435" s="35">
        <f>+Calcs!AT1459</f>
        <v>0</v>
      </c>
    </row>
    <row r="1436" spans="38:39" x14ac:dyDescent="0.25">
      <c r="AL1436" s="40">
        <f>+Calcs!AS1460</f>
        <v>60</v>
      </c>
      <c r="AM1436" s="35">
        <f>+Calcs!AT1460</f>
        <v>0</v>
      </c>
    </row>
    <row r="1437" spans="38:39" x14ac:dyDescent="0.25">
      <c r="AL1437" s="40">
        <f>+Calcs!AS1461</f>
        <v>61</v>
      </c>
      <c r="AM1437" s="35">
        <f>+Calcs!AT1461</f>
        <v>0</v>
      </c>
    </row>
    <row r="1438" spans="38:39" x14ac:dyDescent="0.25">
      <c r="AL1438" s="40">
        <f>+Calcs!AS1462</f>
        <v>62</v>
      </c>
      <c r="AM1438" s="35">
        <f>+Calcs!AT1462</f>
        <v>0</v>
      </c>
    </row>
    <row r="1439" spans="38:39" x14ac:dyDescent="0.25">
      <c r="AL1439" s="40">
        <f>+Calcs!AS1463</f>
        <v>63</v>
      </c>
      <c r="AM1439" s="35">
        <f>+Calcs!AT1463</f>
        <v>0</v>
      </c>
    </row>
    <row r="1440" spans="38:39" x14ac:dyDescent="0.25">
      <c r="AL1440" s="40">
        <f>+Calcs!AS1464</f>
        <v>64</v>
      </c>
      <c r="AM1440" s="35">
        <f>+Calcs!AT1464</f>
        <v>0</v>
      </c>
    </row>
    <row r="1441" spans="38:39" x14ac:dyDescent="0.25">
      <c r="AL1441" s="40">
        <f>+Calcs!AS1465</f>
        <v>65</v>
      </c>
      <c r="AM1441" s="35">
        <f>+Calcs!AT1465</f>
        <v>0</v>
      </c>
    </row>
    <row r="1442" spans="38:39" x14ac:dyDescent="0.25">
      <c r="AL1442" s="40">
        <f>+Calcs!AS1466</f>
        <v>66</v>
      </c>
      <c r="AM1442" s="35">
        <f>+Calcs!AT1466</f>
        <v>0</v>
      </c>
    </row>
    <row r="1443" spans="38:39" x14ac:dyDescent="0.25">
      <c r="AL1443" s="40">
        <f>+Calcs!AS1467</f>
        <v>67</v>
      </c>
      <c r="AM1443" s="35">
        <f>+Calcs!AT1467</f>
        <v>0</v>
      </c>
    </row>
    <row r="1444" spans="38:39" x14ac:dyDescent="0.25">
      <c r="AL1444" s="40">
        <f>+Calcs!AS1468</f>
        <v>68</v>
      </c>
      <c r="AM1444" s="35">
        <f>+Calcs!AT1468</f>
        <v>0</v>
      </c>
    </row>
    <row r="1445" spans="38:39" x14ac:dyDescent="0.25">
      <c r="AL1445" s="40">
        <f>+Calcs!AS1469</f>
        <v>69</v>
      </c>
      <c r="AM1445" s="35">
        <f>+Calcs!AT1469</f>
        <v>0</v>
      </c>
    </row>
    <row r="1446" spans="38:39" x14ac:dyDescent="0.25">
      <c r="AL1446" s="40">
        <f>+Calcs!AS1470</f>
        <v>70</v>
      </c>
      <c r="AM1446" s="35">
        <f>+Calcs!AT1470</f>
        <v>0</v>
      </c>
    </row>
    <row r="1447" spans="38:39" x14ac:dyDescent="0.25">
      <c r="AL1447" s="40">
        <f>+Calcs!AS1471</f>
        <v>71</v>
      </c>
      <c r="AM1447" s="35">
        <f>+Calcs!AT1471</f>
        <v>0</v>
      </c>
    </row>
    <row r="1448" spans="38:39" x14ac:dyDescent="0.25">
      <c r="AL1448" s="40">
        <f>+Calcs!AS1472</f>
        <v>72</v>
      </c>
      <c r="AM1448" s="35">
        <f>+Calcs!AT1472</f>
        <v>0</v>
      </c>
    </row>
    <row r="1449" spans="38:39" x14ac:dyDescent="0.25">
      <c r="AL1449" s="40">
        <f>+Calcs!AS1473</f>
        <v>73</v>
      </c>
      <c r="AM1449" s="35">
        <f>+Calcs!AT1473</f>
        <v>0</v>
      </c>
    </row>
    <row r="1450" spans="38:39" x14ac:dyDescent="0.25">
      <c r="AL1450" s="40">
        <f>+Calcs!AS1474</f>
        <v>74</v>
      </c>
      <c r="AM1450" s="35">
        <f>+Calcs!AT1474</f>
        <v>0</v>
      </c>
    </row>
    <row r="1451" spans="38:39" x14ac:dyDescent="0.25">
      <c r="AL1451" s="40">
        <f>+Calcs!AS1475</f>
        <v>75</v>
      </c>
      <c r="AM1451" s="35">
        <f>+Calcs!AT1475</f>
        <v>0</v>
      </c>
    </row>
    <row r="1452" spans="38:39" x14ac:dyDescent="0.25">
      <c r="AL1452" s="40">
        <f>+Calcs!AS1476</f>
        <v>76</v>
      </c>
      <c r="AM1452" s="35">
        <f>+Calcs!AT1476</f>
        <v>0</v>
      </c>
    </row>
    <row r="1453" spans="38:39" x14ac:dyDescent="0.25">
      <c r="AL1453" s="40">
        <f>+Calcs!AS1477</f>
        <v>77</v>
      </c>
      <c r="AM1453" s="35">
        <f>+Calcs!AT1477</f>
        <v>0</v>
      </c>
    </row>
    <row r="1454" spans="38:39" x14ac:dyDescent="0.25">
      <c r="AL1454" s="40">
        <f>+Calcs!AS1478</f>
        <v>78</v>
      </c>
      <c r="AM1454" s="35">
        <f>+Calcs!AT1478</f>
        <v>0</v>
      </c>
    </row>
    <row r="1455" spans="38:39" x14ac:dyDescent="0.25">
      <c r="AL1455" s="40">
        <f>+Calcs!AS1479</f>
        <v>79</v>
      </c>
      <c r="AM1455" s="35">
        <f>+Calcs!AT1479</f>
        <v>0</v>
      </c>
    </row>
    <row r="1456" spans="38:39" x14ac:dyDescent="0.25">
      <c r="AL1456" s="40">
        <f>+Calcs!AS1480</f>
        <v>80</v>
      </c>
      <c r="AM1456" s="35">
        <f>+Calcs!AT1480</f>
        <v>0</v>
      </c>
    </row>
    <row r="1457" spans="38:39" x14ac:dyDescent="0.25">
      <c r="AL1457" s="40">
        <f>+Calcs!AS1481</f>
        <v>81</v>
      </c>
      <c r="AM1457" s="35">
        <f>+Calcs!AT1481</f>
        <v>0</v>
      </c>
    </row>
    <row r="1458" spans="38:39" x14ac:dyDescent="0.25">
      <c r="AL1458" s="40">
        <f>+Calcs!AS1482</f>
        <v>82</v>
      </c>
      <c r="AM1458" s="35">
        <f>+Calcs!AT1482</f>
        <v>0</v>
      </c>
    </row>
    <row r="1459" spans="38:39" x14ac:dyDescent="0.25">
      <c r="AL1459" s="40">
        <f>+Calcs!AS1483</f>
        <v>83</v>
      </c>
      <c r="AM1459" s="35">
        <f>+Calcs!AT1483</f>
        <v>0</v>
      </c>
    </row>
    <row r="1460" spans="38:39" x14ac:dyDescent="0.25">
      <c r="AL1460" s="40">
        <f>+Calcs!AS1484</f>
        <v>84</v>
      </c>
      <c r="AM1460" s="35">
        <f>+Calcs!AT1484</f>
        <v>0</v>
      </c>
    </row>
    <row r="1461" spans="38:39" x14ac:dyDescent="0.25">
      <c r="AL1461" s="40">
        <f>+Calcs!AS1485</f>
        <v>85</v>
      </c>
      <c r="AM1461" s="35">
        <f>+Calcs!AT1485</f>
        <v>0</v>
      </c>
    </row>
    <row r="1462" spans="38:39" x14ac:dyDescent="0.25">
      <c r="AL1462" s="40">
        <f>+Calcs!AS1486</f>
        <v>86</v>
      </c>
      <c r="AM1462" s="35">
        <f>+Calcs!AT1486</f>
        <v>0</v>
      </c>
    </row>
    <row r="1463" spans="38:39" x14ac:dyDescent="0.25">
      <c r="AL1463" s="40">
        <f>+Calcs!AS1487</f>
        <v>87</v>
      </c>
      <c r="AM1463" s="35">
        <f>+Calcs!AT1487</f>
        <v>0</v>
      </c>
    </row>
    <row r="1464" spans="38:39" x14ac:dyDescent="0.25">
      <c r="AL1464" s="40">
        <f>+Calcs!AS1488</f>
        <v>88</v>
      </c>
      <c r="AM1464" s="35">
        <f>+Calcs!AT1488</f>
        <v>0</v>
      </c>
    </row>
    <row r="1465" spans="38:39" x14ac:dyDescent="0.25">
      <c r="AL1465" s="40">
        <f>+Calcs!AS1489</f>
        <v>89</v>
      </c>
      <c r="AM1465" s="35">
        <f>+Calcs!AT1489</f>
        <v>0</v>
      </c>
    </row>
    <row r="1466" spans="38:39" x14ac:dyDescent="0.25">
      <c r="AL1466" s="40">
        <f>+Calcs!AS1490</f>
        <v>90</v>
      </c>
      <c r="AM1466" s="35">
        <f>+Calcs!AT1490</f>
        <v>0</v>
      </c>
    </row>
    <row r="1467" spans="38:39" x14ac:dyDescent="0.25">
      <c r="AL1467" s="40">
        <f>+Calcs!AS1491</f>
        <v>91</v>
      </c>
      <c r="AM1467" s="35">
        <f>+Calcs!AT1491</f>
        <v>0</v>
      </c>
    </row>
    <row r="1468" spans="38:39" x14ac:dyDescent="0.25">
      <c r="AL1468" s="40">
        <f>+Calcs!AS1492</f>
        <v>92</v>
      </c>
      <c r="AM1468" s="35">
        <f>+Calcs!AT1492</f>
        <v>0</v>
      </c>
    </row>
    <row r="1469" spans="38:39" x14ac:dyDescent="0.25">
      <c r="AL1469" s="40">
        <f>+Calcs!AS1493</f>
        <v>93</v>
      </c>
      <c r="AM1469" s="35">
        <f>+Calcs!AT1493</f>
        <v>0</v>
      </c>
    </row>
    <row r="1470" spans="38:39" x14ac:dyDescent="0.25">
      <c r="AL1470" s="40">
        <f>+Calcs!AS1494</f>
        <v>94</v>
      </c>
      <c r="AM1470" s="35">
        <f>+Calcs!AT1494</f>
        <v>0</v>
      </c>
    </row>
    <row r="1471" spans="38:39" x14ac:dyDescent="0.25">
      <c r="AL1471" s="40">
        <f>+Calcs!AS1495</f>
        <v>95</v>
      </c>
      <c r="AM1471" s="35">
        <f>+Calcs!AT1495</f>
        <v>0</v>
      </c>
    </row>
    <row r="1472" spans="38:39" x14ac:dyDescent="0.25">
      <c r="AL1472" s="40">
        <f>+Calcs!AS1496</f>
        <v>96</v>
      </c>
      <c r="AM1472" s="35">
        <f>+Calcs!AT1496</f>
        <v>0</v>
      </c>
    </row>
    <row r="1473" spans="38:39" x14ac:dyDescent="0.25">
      <c r="AL1473" s="40">
        <f>+Calcs!AS1497</f>
        <v>97</v>
      </c>
      <c r="AM1473" s="35">
        <f>+Calcs!AT1497</f>
        <v>0</v>
      </c>
    </row>
    <row r="1474" spans="38:39" x14ac:dyDescent="0.25">
      <c r="AL1474" s="40">
        <f>+Calcs!AS1498</f>
        <v>98</v>
      </c>
      <c r="AM1474" s="35">
        <f>+Calcs!AT1498</f>
        <v>0</v>
      </c>
    </row>
    <row r="1475" spans="38:39" x14ac:dyDescent="0.25">
      <c r="AL1475" s="40">
        <f>+Calcs!AS1499</f>
        <v>99</v>
      </c>
      <c r="AM1475" s="35">
        <f>+Calcs!AT1499</f>
        <v>0</v>
      </c>
    </row>
    <row r="1476" spans="38:39" ht="15.75" thickBot="1" x14ac:dyDescent="0.3">
      <c r="AL1476" s="41">
        <f>+Calcs!AS1500</f>
        <v>100</v>
      </c>
      <c r="AM1476" s="36">
        <f>+Calcs!AT1500</f>
        <v>0</v>
      </c>
    </row>
    <row r="1585" spans="38:39" x14ac:dyDescent="0.25">
      <c r="AL1585" t="str">
        <f>+Calcs!AS1609</f>
        <v/>
      </c>
      <c r="AM1585" t="str">
        <f>+Calcs!AT1609</f>
        <v/>
      </c>
    </row>
    <row r="1586" spans="38:39" x14ac:dyDescent="0.25">
      <c r="AL1586" t="str">
        <f>+Calcs!AS1610</f>
        <v/>
      </c>
      <c r="AM1586" t="str">
        <f>+Calcs!AT1610</f>
        <v/>
      </c>
    </row>
    <row r="1587" spans="38:39" x14ac:dyDescent="0.25">
      <c r="AL1587" t="str">
        <f>+Calcs!AS1611</f>
        <v/>
      </c>
      <c r="AM1587" t="str">
        <f>+Calcs!AT1611</f>
        <v/>
      </c>
    </row>
    <row r="1588" spans="38:39" x14ac:dyDescent="0.25">
      <c r="AL1588" t="str">
        <f>+Calcs!AS1612</f>
        <v/>
      </c>
      <c r="AM1588" t="str">
        <f>+Calcs!AT1612</f>
        <v/>
      </c>
    </row>
    <row r="1589" spans="38:39" x14ac:dyDescent="0.25">
      <c r="AL1589" t="str">
        <f>+Calcs!AS1613</f>
        <v/>
      </c>
      <c r="AM1589" t="str">
        <f>+Calcs!AT1613</f>
        <v/>
      </c>
    </row>
    <row r="1590" spans="38:39" x14ac:dyDescent="0.25">
      <c r="AL1590" t="str">
        <f>+Calcs!AS1614</f>
        <v/>
      </c>
      <c r="AM1590" t="str">
        <f>+Calcs!AT1614</f>
        <v/>
      </c>
    </row>
    <row r="1591" spans="38:39" x14ac:dyDescent="0.25">
      <c r="AL1591" t="str">
        <f>+Calcs!AS1615</f>
        <v/>
      </c>
      <c r="AM1591" t="str">
        <f>+Calcs!AT1615</f>
        <v/>
      </c>
    </row>
    <row r="1592" spans="38:39" x14ac:dyDescent="0.25">
      <c r="AL1592" t="str">
        <f>+Calcs!AS1616</f>
        <v/>
      </c>
      <c r="AM1592" t="str">
        <f>+Calcs!AT1616</f>
        <v/>
      </c>
    </row>
    <row r="1593" spans="38:39" x14ac:dyDescent="0.25">
      <c r="AL1593" t="str">
        <f>+Calcs!AS1617</f>
        <v/>
      </c>
      <c r="AM1593" t="str">
        <f>+Calcs!AT1617</f>
        <v/>
      </c>
    </row>
    <row r="1594" spans="38:39" x14ac:dyDescent="0.25">
      <c r="AL1594" t="str">
        <f>+Calcs!AS1618</f>
        <v/>
      </c>
      <c r="AM1594" t="str">
        <f>+Calcs!AT1618</f>
        <v/>
      </c>
    </row>
    <row r="1595" spans="38:39" x14ac:dyDescent="0.25">
      <c r="AL1595" t="str">
        <f>+Calcs!AS1619</f>
        <v/>
      </c>
      <c r="AM1595" t="str">
        <f>+Calcs!AT1619</f>
        <v/>
      </c>
    </row>
    <row r="1596" spans="38:39" x14ac:dyDescent="0.25">
      <c r="AL1596" t="str">
        <f>+Calcs!AS1620</f>
        <v/>
      </c>
      <c r="AM1596" t="str">
        <f>+Calcs!AT1620</f>
        <v/>
      </c>
    </row>
    <row r="1597" spans="38:39" x14ac:dyDescent="0.25">
      <c r="AL1597" t="str">
        <f>+Calcs!AS1621</f>
        <v/>
      </c>
      <c r="AM1597" t="str">
        <f>+Calcs!AT1621</f>
        <v/>
      </c>
    </row>
    <row r="1598" spans="38:39" x14ac:dyDescent="0.25">
      <c r="AL1598" t="str">
        <f>+Calcs!AS1622</f>
        <v/>
      </c>
      <c r="AM1598" t="str">
        <f>+Calcs!AT1622</f>
        <v/>
      </c>
    </row>
    <row r="1599" spans="38:39" x14ac:dyDescent="0.25">
      <c r="AL1599" t="str">
        <f>+Calcs!AS1623</f>
        <v/>
      </c>
      <c r="AM1599" t="str">
        <f>+Calcs!AT1623</f>
        <v/>
      </c>
    </row>
    <row r="1600" spans="38:39" x14ac:dyDescent="0.25">
      <c r="AL1600" t="str">
        <f>+Calcs!AS1624</f>
        <v/>
      </c>
      <c r="AM1600" t="str">
        <f>+Calcs!AT1624</f>
        <v/>
      </c>
    </row>
    <row r="1601" spans="38:39" x14ac:dyDescent="0.25">
      <c r="AL1601" t="str">
        <f>+Calcs!AS1625</f>
        <v/>
      </c>
      <c r="AM1601" t="str">
        <f>+Calcs!AT1625</f>
        <v/>
      </c>
    </row>
    <row r="1602" spans="38:39" x14ac:dyDescent="0.25">
      <c r="AL1602" t="str">
        <f>+Calcs!AS1626</f>
        <v/>
      </c>
      <c r="AM1602" t="str">
        <f>+Calcs!AT1626</f>
        <v/>
      </c>
    </row>
    <row r="1603" spans="38:39" x14ac:dyDescent="0.25">
      <c r="AL1603" t="str">
        <f>+Calcs!AS1627</f>
        <v/>
      </c>
      <c r="AM1603" t="str">
        <f>+Calcs!AT1627</f>
        <v/>
      </c>
    </row>
    <row r="1605" spans="38:39" ht="15.75" thickBot="1" x14ac:dyDescent="0.3"/>
    <row r="1606" spans="38:39" x14ac:dyDescent="0.25">
      <c r="AL1606" s="39">
        <f>+Calcs!AS1630</f>
        <v>1</v>
      </c>
      <c r="AM1606" s="34">
        <f>+Calcs!AT1630</f>
        <v>0</v>
      </c>
    </row>
    <row r="1607" spans="38:39" x14ac:dyDescent="0.25">
      <c r="AL1607" s="40">
        <f>+Calcs!AS1631</f>
        <v>2</v>
      </c>
      <c r="AM1607" s="35">
        <f>+Calcs!AT1631</f>
        <v>0</v>
      </c>
    </row>
    <row r="1608" spans="38:39" x14ac:dyDescent="0.25">
      <c r="AL1608" s="40">
        <f>+Calcs!AS1632</f>
        <v>3</v>
      </c>
      <c r="AM1608" s="35">
        <f>+Calcs!AT1632</f>
        <v>0</v>
      </c>
    </row>
    <row r="1609" spans="38:39" x14ac:dyDescent="0.25">
      <c r="AL1609" s="40">
        <f>+Calcs!AS1633</f>
        <v>4</v>
      </c>
      <c r="AM1609" s="35">
        <f>+Calcs!AT1633</f>
        <v>0</v>
      </c>
    </row>
    <row r="1610" spans="38:39" x14ac:dyDescent="0.25">
      <c r="AL1610" s="40">
        <f>+Calcs!AS1634</f>
        <v>5</v>
      </c>
      <c r="AM1610" s="35">
        <f>+Calcs!AT1634</f>
        <v>0</v>
      </c>
    </row>
    <row r="1611" spans="38:39" x14ac:dyDescent="0.25">
      <c r="AL1611" s="40">
        <f>+Calcs!AS1635</f>
        <v>6</v>
      </c>
      <c r="AM1611" s="35">
        <f>+Calcs!AT1635</f>
        <v>0</v>
      </c>
    </row>
    <row r="1612" spans="38:39" x14ac:dyDescent="0.25">
      <c r="AL1612" s="40">
        <f>+Calcs!AS1636</f>
        <v>7</v>
      </c>
      <c r="AM1612" s="35">
        <f>+Calcs!AT1636</f>
        <v>0</v>
      </c>
    </row>
    <row r="1613" spans="38:39" x14ac:dyDescent="0.25">
      <c r="AL1613" s="40">
        <f>+Calcs!AS1637</f>
        <v>8</v>
      </c>
      <c r="AM1613" s="35">
        <f>+Calcs!AT1637</f>
        <v>0</v>
      </c>
    </row>
    <row r="1614" spans="38:39" x14ac:dyDescent="0.25">
      <c r="AL1614" s="40">
        <f>+Calcs!AS1638</f>
        <v>9</v>
      </c>
      <c r="AM1614" s="35">
        <f>+Calcs!AT1638</f>
        <v>0</v>
      </c>
    </row>
    <row r="1615" spans="38:39" x14ac:dyDescent="0.25">
      <c r="AL1615" s="40">
        <f>+Calcs!AS1639</f>
        <v>10</v>
      </c>
      <c r="AM1615" s="35">
        <f>+Calcs!AT1639</f>
        <v>0</v>
      </c>
    </row>
    <row r="1616" spans="38:39" x14ac:dyDescent="0.25">
      <c r="AL1616" s="40">
        <f>+Calcs!AS1640</f>
        <v>11</v>
      </c>
      <c r="AM1616" s="35">
        <f>+Calcs!AT1640</f>
        <v>0</v>
      </c>
    </row>
    <row r="1617" spans="38:39" x14ac:dyDescent="0.25">
      <c r="AL1617" s="40">
        <f>+Calcs!AS1641</f>
        <v>12</v>
      </c>
      <c r="AM1617" s="35">
        <f>+Calcs!AT1641</f>
        <v>0</v>
      </c>
    </row>
    <row r="1618" spans="38:39" x14ac:dyDescent="0.25">
      <c r="AL1618" s="40">
        <f>+Calcs!AS1642</f>
        <v>13</v>
      </c>
      <c r="AM1618" s="35">
        <f>+Calcs!AT1642</f>
        <v>0</v>
      </c>
    </row>
    <row r="1619" spans="38:39" x14ac:dyDescent="0.25">
      <c r="AL1619" s="40">
        <f>+Calcs!AS1643</f>
        <v>14</v>
      </c>
      <c r="AM1619" s="35">
        <f>+Calcs!AT1643</f>
        <v>0</v>
      </c>
    </row>
    <row r="1620" spans="38:39" x14ac:dyDescent="0.25">
      <c r="AL1620" s="40">
        <f>+Calcs!AS1644</f>
        <v>15</v>
      </c>
      <c r="AM1620" s="35">
        <f>+Calcs!AT1644</f>
        <v>0</v>
      </c>
    </row>
    <row r="1621" spans="38:39" x14ac:dyDescent="0.25">
      <c r="AL1621" s="40">
        <f>+Calcs!AS1645</f>
        <v>16</v>
      </c>
      <c r="AM1621" s="35">
        <f>+Calcs!AT1645</f>
        <v>0</v>
      </c>
    </row>
    <row r="1622" spans="38:39" x14ac:dyDescent="0.25">
      <c r="AL1622" s="40">
        <f>+Calcs!AS1646</f>
        <v>17</v>
      </c>
      <c r="AM1622" s="35">
        <f>+Calcs!AT1646</f>
        <v>0</v>
      </c>
    </row>
    <row r="1623" spans="38:39" x14ac:dyDescent="0.25">
      <c r="AL1623" s="40">
        <f>+Calcs!AS1647</f>
        <v>18</v>
      </c>
      <c r="AM1623" s="35">
        <f>+Calcs!AT1647</f>
        <v>0</v>
      </c>
    </row>
    <row r="1624" spans="38:39" x14ac:dyDescent="0.25">
      <c r="AL1624" s="40">
        <f>+Calcs!AS1648</f>
        <v>19</v>
      </c>
      <c r="AM1624" s="35">
        <f>+Calcs!AT1648</f>
        <v>0</v>
      </c>
    </row>
    <row r="1625" spans="38:39" x14ac:dyDescent="0.25">
      <c r="AL1625" s="40">
        <f>+Calcs!AS1649</f>
        <v>20</v>
      </c>
      <c r="AM1625" s="35">
        <f>+Calcs!AT1649</f>
        <v>0</v>
      </c>
    </row>
    <row r="1626" spans="38:39" x14ac:dyDescent="0.25">
      <c r="AL1626" s="40">
        <f>+Calcs!AS1650</f>
        <v>21</v>
      </c>
      <c r="AM1626" s="35">
        <f>+Calcs!AT1650</f>
        <v>0</v>
      </c>
    </row>
    <row r="1627" spans="38:39" x14ac:dyDescent="0.25">
      <c r="AL1627" s="40">
        <f>+Calcs!AS1651</f>
        <v>22</v>
      </c>
      <c r="AM1627" s="35">
        <f>+Calcs!AT1651</f>
        <v>0</v>
      </c>
    </row>
    <row r="1628" spans="38:39" x14ac:dyDescent="0.25">
      <c r="AL1628" s="40">
        <f>+Calcs!AS1652</f>
        <v>23</v>
      </c>
      <c r="AM1628" s="35">
        <f>+Calcs!AT1652</f>
        <v>0</v>
      </c>
    </row>
    <row r="1629" spans="38:39" x14ac:dyDescent="0.25">
      <c r="AL1629" s="40">
        <f>+Calcs!AS1653</f>
        <v>24</v>
      </c>
      <c r="AM1629" s="35">
        <f>+Calcs!AT1653</f>
        <v>0</v>
      </c>
    </row>
    <row r="1630" spans="38:39" x14ac:dyDescent="0.25">
      <c r="AL1630" s="40">
        <f>+Calcs!AS1654</f>
        <v>25</v>
      </c>
      <c r="AM1630" s="35">
        <f>+Calcs!AT1654</f>
        <v>0</v>
      </c>
    </row>
    <row r="1631" spans="38:39" x14ac:dyDescent="0.25">
      <c r="AL1631" s="40">
        <f>+Calcs!AS1655</f>
        <v>26</v>
      </c>
      <c r="AM1631" s="35">
        <f>+Calcs!AT1655</f>
        <v>0</v>
      </c>
    </row>
    <row r="1632" spans="38:39" x14ac:dyDescent="0.25">
      <c r="AL1632" s="40">
        <f>+Calcs!AS1656</f>
        <v>27</v>
      </c>
      <c r="AM1632" s="35">
        <f>+Calcs!AT1656</f>
        <v>0</v>
      </c>
    </row>
    <row r="1633" spans="38:39" x14ac:dyDescent="0.25">
      <c r="AL1633" s="40">
        <f>+Calcs!AS1657</f>
        <v>28</v>
      </c>
      <c r="AM1633" s="35">
        <f>+Calcs!AT1657</f>
        <v>0</v>
      </c>
    </row>
    <row r="1634" spans="38:39" x14ac:dyDescent="0.25">
      <c r="AL1634" s="40">
        <f>+Calcs!AS1658</f>
        <v>29</v>
      </c>
      <c r="AM1634" s="35">
        <f>+Calcs!AT1658</f>
        <v>0</v>
      </c>
    </row>
    <row r="1635" spans="38:39" x14ac:dyDescent="0.25">
      <c r="AL1635" s="40">
        <f>+Calcs!AS1659</f>
        <v>30</v>
      </c>
      <c r="AM1635" s="35">
        <f>+Calcs!AT1659</f>
        <v>0</v>
      </c>
    </row>
    <row r="1636" spans="38:39" x14ac:dyDescent="0.25">
      <c r="AL1636" s="40">
        <f>+Calcs!AS1660</f>
        <v>31</v>
      </c>
      <c r="AM1636" s="35">
        <f>+Calcs!AT1660</f>
        <v>0</v>
      </c>
    </row>
    <row r="1637" spans="38:39" x14ac:dyDescent="0.25">
      <c r="AL1637" s="40">
        <f>+Calcs!AS1661</f>
        <v>32</v>
      </c>
      <c r="AM1637" s="35">
        <f>+Calcs!AT1661</f>
        <v>0</v>
      </c>
    </row>
    <row r="1638" spans="38:39" x14ac:dyDescent="0.25">
      <c r="AL1638" s="40">
        <f>+Calcs!AS1662</f>
        <v>33</v>
      </c>
      <c r="AM1638" s="35">
        <f>+Calcs!AT1662</f>
        <v>0</v>
      </c>
    </row>
    <row r="1639" spans="38:39" x14ac:dyDescent="0.25">
      <c r="AL1639" s="40">
        <f>+Calcs!AS1663</f>
        <v>34</v>
      </c>
      <c r="AM1639" s="35">
        <f>+Calcs!AT1663</f>
        <v>0</v>
      </c>
    </row>
    <row r="1640" spans="38:39" x14ac:dyDescent="0.25">
      <c r="AL1640" s="40">
        <f>+Calcs!AS1664</f>
        <v>35</v>
      </c>
      <c r="AM1640" s="35">
        <f>+Calcs!AT1664</f>
        <v>0</v>
      </c>
    </row>
    <row r="1641" spans="38:39" x14ac:dyDescent="0.25">
      <c r="AL1641" s="40">
        <f>+Calcs!AS1665</f>
        <v>36</v>
      </c>
      <c r="AM1641" s="35">
        <f>+Calcs!AT1665</f>
        <v>0</v>
      </c>
    </row>
    <row r="1642" spans="38:39" x14ac:dyDescent="0.25">
      <c r="AL1642" s="40">
        <f>+Calcs!AS1666</f>
        <v>37</v>
      </c>
      <c r="AM1642" s="35">
        <f>+Calcs!AT1666</f>
        <v>0</v>
      </c>
    </row>
    <row r="1643" spans="38:39" x14ac:dyDescent="0.25">
      <c r="AL1643" s="40">
        <f>+Calcs!AS1667</f>
        <v>38</v>
      </c>
      <c r="AM1643" s="35">
        <f>+Calcs!AT1667</f>
        <v>0</v>
      </c>
    </row>
    <row r="1644" spans="38:39" x14ac:dyDescent="0.25">
      <c r="AL1644" s="40">
        <f>+Calcs!AS1668</f>
        <v>39</v>
      </c>
      <c r="AM1644" s="35">
        <f>+Calcs!AT1668</f>
        <v>0</v>
      </c>
    </row>
    <row r="1645" spans="38:39" x14ac:dyDescent="0.25">
      <c r="AL1645" s="40">
        <f>+Calcs!AS1669</f>
        <v>40</v>
      </c>
      <c r="AM1645" s="35">
        <f>+Calcs!AT1669</f>
        <v>0</v>
      </c>
    </row>
    <row r="1646" spans="38:39" x14ac:dyDescent="0.25">
      <c r="AL1646" s="40">
        <f>+Calcs!AS1670</f>
        <v>41</v>
      </c>
      <c r="AM1646" s="35">
        <f>+Calcs!AT1670</f>
        <v>0</v>
      </c>
    </row>
    <row r="1647" spans="38:39" x14ac:dyDescent="0.25">
      <c r="AL1647" s="40">
        <f>+Calcs!AS1671</f>
        <v>42</v>
      </c>
      <c r="AM1647" s="35">
        <f>+Calcs!AT1671</f>
        <v>0</v>
      </c>
    </row>
    <row r="1648" spans="38:39" x14ac:dyDescent="0.25">
      <c r="AL1648" s="40">
        <f>+Calcs!AS1672</f>
        <v>43</v>
      </c>
      <c r="AM1648" s="35">
        <f>+Calcs!AT1672</f>
        <v>0</v>
      </c>
    </row>
    <row r="1649" spans="38:39" x14ac:dyDescent="0.25">
      <c r="AL1649" s="40">
        <f>+Calcs!AS1673</f>
        <v>44</v>
      </c>
      <c r="AM1649" s="35">
        <f>+Calcs!AT1673</f>
        <v>0</v>
      </c>
    </row>
    <row r="1650" spans="38:39" x14ac:dyDescent="0.25">
      <c r="AL1650" s="40">
        <f>+Calcs!AS1674</f>
        <v>45</v>
      </c>
      <c r="AM1650" s="35">
        <f>+Calcs!AT1674</f>
        <v>0</v>
      </c>
    </row>
    <row r="1651" spans="38:39" x14ac:dyDescent="0.25">
      <c r="AL1651" s="40">
        <f>+Calcs!AS1675</f>
        <v>46</v>
      </c>
      <c r="AM1651" s="35">
        <f>+Calcs!AT1675</f>
        <v>0</v>
      </c>
    </row>
    <row r="1652" spans="38:39" x14ac:dyDescent="0.25">
      <c r="AL1652" s="40">
        <f>+Calcs!AS1676</f>
        <v>47</v>
      </c>
      <c r="AM1652" s="35">
        <f>+Calcs!AT1676</f>
        <v>0</v>
      </c>
    </row>
    <row r="1653" spans="38:39" x14ac:dyDescent="0.25">
      <c r="AL1653" s="40">
        <f>+Calcs!AS1677</f>
        <v>48</v>
      </c>
      <c r="AM1653" s="35">
        <f>+Calcs!AT1677</f>
        <v>0</v>
      </c>
    </row>
    <row r="1654" spans="38:39" x14ac:dyDescent="0.25">
      <c r="AL1654" s="40">
        <f>+Calcs!AS1678</f>
        <v>49</v>
      </c>
      <c r="AM1654" s="35">
        <f>+Calcs!AT1678</f>
        <v>0</v>
      </c>
    </row>
    <row r="1655" spans="38:39" x14ac:dyDescent="0.25">
      <c r="AL1655" s="40">
        <f>+Calcs!AS1679</f>
        <v>50</v>
      </c>
      <c r="AM1655" s="35">
        <f>+Calcs!AT1679</f>
        <v>0</v>
      </c>
    </row>
    <row r="1656" spans="38:39" x14ac:dyDescent="0.25">
      <c r="AL1656" s="40">
        <f>+Calcs!AS1680</f>
        <v>51</v>
      </c>
      <c r="AM1656" s="35">
        <f>+Calcs!AT1680</f>
        <v>0</v>
      </c>
    </row>
    <row r="1657" spans="38:39" x14ac:dyDescent="0.25">
      <c r="AL1657" s="40">
        <f>+Calcs!AS1681</f>
        <v>52</v>
      </c>
      <c r="AM1657" s="35">
        <f>+Calcs!AT1681</f>
        <v>0</v>
      </c>
    </row>
    <row r="1658" spans="38:39" x14ac:dyDescent="0.25">
      <c r="AL1658" s="40">
        <f>+Calcs!AS1682</f>
        <v>53</v>
      </c>
      <c r="AM1658" s="35">
        <f>+Calcs!AT1682</f>
        <v>0</v>
      </c>
    </row>
    <row r="1659" spans="38:39" x14ac:dyDescent="0.25">
      <c r="AL1659" s="40">
        <f>+Calcs!AS1683</f>
        <v>54</v>
      </c>
      <c r="AM1659" s="35">
        <f>+Calcs!AT1683</f>
        <v>0</v>
      </c>
    </row>
    <row r="1660" spans="38:39" x14ac:dyDescent="0.25">
      <c r="AL1660" s="40">
        <f>+Calcs!AS1684</f>
        <v>55</v>
      </c>
      <c r="AM1660" s="35">
        <f>+Calcs!AT1684</f>
        <v>0</v>
      </c>
    </row>
    <row r="1661" spans="38:39" x14ac:dyDescent="0.25">
      <c r="AL1661" s="40">
        <f>+Calcs!AS1685</f>
        <v>56</v>
      </c>
      <c r="AM1661" s="35">
        <f>+Calcs!AT1685</f>
        <v>0</v>
      </c>
    </row>
    <row r="1662" spans="38:39" x14ac:dyDescent="0.25">
      <c r="AL1662" s="40">
        <f>+Calcs!AS1686</f>
        <v>57</v>
      </c>
      <c r="AM1662" s="35">
        <f>+Calcs!AT1686</f>
        <v>0</v>
      </c>
    </row>
    <row r="1663" spans="38:39" x14ac:dyDescent="0.25">
      <c r="AL1663" s="40">
        <f>+Calcs!AS1687</f>
        <v>58</v>
      </c>
      <c r="AM1663" s="35">
        <f>+Calcs!AT1687</f>
        <v>0</v>
      </c>
    </row>
    <row r="1664" spans="38:39" x14ac:dyDescent="0.25">
      <c r="AL1664" s="40">
        <f>+Calcs!AS1688</f>
        <v>59</v>
      </c>
      <c r="AM1664" s="35">
        <f>+Calcs!AT1688</f>
        <v>0</v>
      </c>
    </row>
    <row r="1665" spans="38:39" x14ac:dyDescent="0.25">
      <c r="AL1665" s="40">
        <f>+Calcs!AS1689</f>
        <v>60</v>
      </c>
      <c r="AM1665" s="35">
        <f>+Calcs!AT1689</f>
        <v>0</v>
      </c>
    </row>
    <row r="1666" spans="38:39" x14ac:dyDescent="0.25">
      <c r="AL1666" s="40">
        <f>+Calcs!AS1690</f>
        <v>61</v>
      </c>
      <c r="AM1666" s="35">
        <f>+Calcs!AT1690</f>
        <v>0</v>
      </c>
    </row>
    <row r="1667" spans="38:39" x14ac:dyDescent="0.25">
      <c r="AL1667" s="40">
        <f>+Calcs!AS1691</f>
        <v>62</v>
      </c>
      <c r="AM1667" s="35">
        <f>+Calcs!AT1691</f>
        <v>0</v>
      </c>
    </row>
    <row r="1668" spans="38:39" x14ac:dyDescent="0.25">
      <c r="AL1668" s="40">
        <f>+Calcs!AS1692</f>
        <v>63</v>
      </c>
      <c r="AM1668" s="35">
        <f>+Calcs!AT1692</f>
        <v>0</v>
      </c>
    </row>
    <row r="1669" spans="38:39" x14ac:dyDescent="0.25">
      <c r="AL1669" s="40">
        <f>+Calcs!AS1693</f>
        <v>64</v>
      </c>
      <c r="AM1669" s="35">
        <f>+Calcs!AT1693</f>
        <v>0</v>
      </c>
    </row>
    <row r="1670" spans="38:39" x14ac:dyDescent="0.25">
      <c r="AL1670" s="40">
        <f>+Calcs!AS1694</f>
        <v>65</v>
      </c>
      <c r="AM1670" s="35">
        <f>+Calcs!AT1694</f>
        <v>0</v>
      </c>
    </row>
    <row r="1671" spans="38:39" x14ac:dyDescent="0.25">
      <c r="AL1671" s="40">
        <f>+Calcs!AS1695</f>
        <v>66</v>
      </c>
      <c r="AM1671" s="35">
        <f>+Calcs!AT1695</f>
        <v>0</v>
      </c>
    </row>
    <row r="1672" spans="38:39" x14ac:dyDescent="0.25">
      <c r="AL1672" s="40">
        <f>+Calcs!AS1696</f>
        <v>67</v>
      </c>
      <c r="AM1672" s="35">
        <f>+Calcs!AT1696</f>
        <v>0</v>
      </c>
    </row>
    <row r="1673" spans="38:39" x14ac:dyDescent="0.25">
      <c r="AL1673" s="40">
        <f>+Calcs!AS1697</f>
        <v>68</v>
      </c>
      <c r="AM1673" s="35">
        <f>+Calcs!AT1697</f>
        <v>0</v>
      </c>
    </row>
    <row r="1674" spans="38:39" x14ac:dyDescent="0.25">
      <c r="AL1674" s="40">
        <f>+Calcs!AS1698</f>
        <v>69</v>
      </c>
      <c r="AM1674" s="35">
        <f>+Calcs!AT1698</f>
        <v>0</v>
      </c>
    </row>
    <row r="1675" spans="38:39" x14ac:dyDescent="0.25">
      <c r="AL1675" s="40">
        <f>+Calcs!AS1699</f>
        <v>70</v>
      </c>
      <c r="AM1675" s="35">
        <f>+Calcs!AT1699</f>
        <v>0</v>
      </c>
    </row>
    <row r="1676" spans="38:39" x14ac:dyDescent="0.25">
      <c r="AL1676" s="40">
        <f>+Calcs!AS1700</f>
        <v>71</v>
      </c>
      <c r="AM1676" s="35">
        <f>+Calcs!AT1700</f>
        <v>0</v>
      </c>
    </row>
    <row r="1677" spans="38:39" x14ac:dyDescent="0.25">
      <c r="AL1677" s="40">
        <f>+Calcs!AS1701</f>
        <v>72</v>
      </c>
      <c r="AM1677" s="35">
        <f>+Calcs!AT1701</f>
        <v>0</v>
      </c>
    </row>
    <row r="1678" spans="38:39" x14ac:dyDescent="0.25">
      <c r="AL1678" s="40">
        <f>+Calcs!AS1702</f>
        <v>73</v>
      </c>
      <c r="AM1678" s="35">
        <f>+Calcs!AT1702</f>
        <v>0</v>
      </c>
    </row>
    <row r="1679" spans="38:39" x14ac:dyDescent="0.25">
      <c r="AL1679" s="40">
        <f>+Calcs!AS1703</f>
        <v>74</v>
      </c>
      <c r="AM1679" s="35">
        <f>+Calcs!AT1703</f>
        <v>0</v>
      </c>
    </row>
    <row r="1680" spans="38:39" x14ac:dyDescent="0.25">
      <c r="AL1680" s="40">
        <f>+Calcs!AS1704</f>
        <v>75</v>
      </c>
      <c r="AM1680" s="35">
        <f>+Calcs!AT1704</f>
        <v>0</v>
      </c>
    </row>
    <row r="1681" spans="38:39" x14ac:dyDescent="0.25">
      <c r="AL1681" s="40">
        <f>+Calcs!AS1705</f>
        <v>76</v>
      </c>
      <c r="AM1681" s="35">
        <f>+Calcs!AT1705</f>
        <v>0</v>
      </c>
    </row>
    <row r="1682" spans="38:39" x14ac:dyDescent="0.25">
      <c r="AL1682" s="40">
        <f>+Calcs!AS1706</f>
        <v>77</v>
      </c>
      <c r="AM1682" s="35">
        <f>+Calcs!AT1706</f>
        <v>0</v>
      </c>
    </row>
    <row r="1683" spans="38:39" x14ac:dyDescent="0.25">
      <c r="AL1683" s="40">
        <f>+Calcs!AS1707</f>
        <v>78</v>
      </c>
      <c r="AM1683" s="35">
        <f>+Calcs!AT1707</f>
        <v>0</v>
      </c>
    </row>
    <row r="1684" spans="38:39" x14ac:dyDescent="0.25">
      <c r="AL1684" s="40">
        <f>+Calcs!AS1708</f>
        <v>79</v>
      </c>
      <c r="AM1684" s="35">
        <f>+Calcs!AT1708</f>
        <v>0</v>
      </c>
    </row>
    <row r="1685" spans="38:39" x14ac:dyDescent="0.25">
      <c r="AL1685" s="40">
        <f>+Calcs!AS1709</f>
        <v>80</v>
      </c>
      <c r="AM1685" s="35">
        <f>+Calcs!AT1709</f>
        <v>0</v>
      </c>
    </row>
    <row r="1686" spans="38:39" x14ac:dyDescent="0.25">
      <c r="AL1686" s="40">
        <f>+Calcs!AS1710</f>
        <v>81</v>
      </c>
      <c r="AM1686" s="35">
        <f>+Calcs!AT1710</f>
        <v>0</v>
      </c>
    </row>
    <row r="1687" spans="38:39" x14ac:dyDescent="0.25">
      <c r="AL1687" s="40">
        <f>+Calcs!AS1711</f>
        <v>82</v>
      </c>
      <c r="AM1687" s="35">
        <f>+Calcs!AT1711</f>
        <v>0</v>
      </c>
    </row>
    <row r="1688" spans="38:39" x14ac:dyDescent="0.25">
      <c r="AL1688" s="40">
        <f>+Calcs!AS1712</f>
        <v>83</v>
      </c>
      <c r="AM1688" s="35">
        <f>+Calcs!AT1712</f>
        <v>0</v>
      </c>
    </row>
    <row r="1689" spans="38:39" x14ac:dyDescent="0.25">
      <c r="AL1689" s="40">
        <f>+Calcs!AS1713</f>
        <v>84</v>
      </c>
      <c r="AM1689" s="35">
        <f>+Calcs!AT1713</f>
        <v>0</v>
      </c>
    </row>
    <row r="1690" spans="38:39" x14ac:dyDescent="0.25">
      <c r="AL1690" s="40">
        <f>+Calcs!AS1714</f>
        <v>85</v>
      </c>
      <c r="AM1690" s="35">
        <f>+Calcs!AT1714</f>
        <v>0</v>
      </c>
    </row>
    <row r="1691" spans="38:39" x14ac:dyDescent="0.25">
      <c r="AL1691" s="40">
        <f>+Calcs!AS1715</f>
        <v>86</v>
      </c>
      <c r="AM1691" s="35">
        <f>+Calcs!AT1715</f>
        <v>0</v>
      </c>
    </row>
    <row r="1692" spans="38:39" x14ac:dyDescent="0.25">
      <c r="AL1692" s="40">
        <f>+Calcs!AS1716</f>
        <v>87</v>
      </c>
      <c r="AM1692" s="35">
        <f>+Calcs!AT1716</f>
        <v>0</v>
      </c>
    </row>
    <row r="1693" spans="38:39" x14ac:dyDescent="0.25">
      <c r="AL1693" s="40">
        <f>+Calcs!AS1717</f>
        <v>88</v>
      </c>
      <c r="AM1693" s="35">
        <f>+Calcs!AT1717</f>
        <v>0</v>
      </c>
    </row>
    <row r="1694" spans="38:39" x14ac:dyDescent="0.25">
      <c r="AL1694" s="40">
        <f>+Calcs!AS1718</f>
        <v>89</v>
      </c>
      <c r="AM1694" s="35">
        <f>+Calcs!AT1718</f>
        <v>0</v>
      </c>
    </row>
    <row r="1695" spans="38:39" x14ac:dyDescent="0.25">
      <c r="AL1695" s="40">
        <f>+Calcs!AS1719</f>
        <v>90</v>
      </c>
      <c r="AM1695" s="35">
        <f>+Calcs!AT1719</f>
        <v>0</v>
      </c>
    </row>
    <row r="1696" spans="38:39" x14ac:dyDescent="0.25">
      <c r="AL1696" s="40">
        <f>+Calcs!AS1720</f>
        <v>91</v>
      </c>
      <c r="AM1696" s="35">
        <f>+Calcs!AT1720</f>
        <v>0</v>
      </c>
    </row>
    <row r="1697" spans="38:39" x14ac:dyDescent="0.25">
      <c r="AL1697" s="40">
        <f>+Calcs!AS1721</f>
        <v>92</v>
      </c>
      <c r="AM1697" s="35">
        <f>+Calcs!AT1721</f>
        <v>0</v>
      </c>
    </row>
    <row r="1698" spans="38:39" x14ac:dyDescent="0.25">
      <c r="AL1698" s="40">
        <f>+Calcs!AS1722</f>
        <v>93</v>
      </c>
      <c r="AM1698" s="35">
        <f>+Calcs!AT1722</f>
        <v>0</v>
      </c>
    </row>
    <row r="1699" spans="38:39" x14ac:dyDescent="0.25">
      <c r="AL1699" s="40">
        <f>+Calcs!AS1723</f>
        <v>94</v>
      </c>
      <c r="AM1699" s="35">
        <f>+Calcs!AT1723</f>
        <v>0</v>
      </c>
    </row>
    <row r="1700" spans="38:39" x14ac:dyDescent="0.25">
      <c r="AL1700" s="40">
        <f>+Calcs!AS1724</f>
        <v>95</v>
      </c>
      <c r="AM1700" s="35">
        <f>+Calcs!AT1724</f>
        <v>0</v>
      </c>
    </row>
    <row r="1701" spans="38:39" x14ac:dyDescent="0.25">
      <c r="AL1701" s="40">
        <f>+Calcs!AS1725</f>
        <v>96</v>
      </c>
      <c r="AM1701" s="35">
        <f>+Calcs!AT1725</f>
        <v>0</v>
      </c>
    </row>
    <row r="1702" spans="38:39" x14ac:dyDescent="0.25">
      <c r="AL1702" s="40">
        <f>+Calcs!AS1726</f>
        <v>97</v>
      </c>
      <c r="AM1702" s="35">
        <f>+Calcs!AT1726</f>
        <v>0</v>
      </c>
    </row>
    <row r="1703" spans="38:39" x14ac:dyDescent="0.25">
      <c r="AL1703" s="40">
        <f>+Calcs!AS1727</f>
        <v>98</v>
      </c>
      <c r="AM1703" s="35">
        <f>+Calcs!AT1727</f>
        <v>0</v>
      </c>
    </row>
    <row r="1704" spans="38:39" x14ac:dyDescent="0.25">
      <c r="AL1704" s="40">
        <f>+Calcs!AS1728</f>
        <v>99</v>
      </c>
      <c r="AM1704" s="35">
        <f>+Calcs!AT1728</f>
        <v>0</v>
      </c>
    </row>
    <row r="1705" spans="38:39" ht="15.75" thickBot="1" x14ac:dyDescent="0.3">
      <c r="AL1705" s="41">
        <f>+Calcs!AS1729</f>
        <v>100</v>
      </c>
      <c r="AM1705" s="36">
        <f>+Calcs!AT1729</f>
        <v>0</v>
      </c>
    </row>
  </sheetData>
  <sheetProtection password="84AD" sheet="1" objects="1" scenarios="1"/>
  <mergeCells count="17">
    <mergeCell ref="D66:E66"/>
    <mergeCell ref="B99:L100"/>
    <mergeCell ref="B115:L116"/>
    <mergeCell ref="B3:L4"/>
    <mergeCell ref="B19:L20"/>
    <mergeCell ref="B35:L36"/>
    <mergeCell ref="B51:L52"/>
    <mergeCell ref="B67:L68"/>
    <mergeCell ref="B83:L84"/>
    <mergeCell ref="D82:E82"/>
    <mergeCell ref="D98:E98"/>
    <mergeCell ref="D114:E114"/>
    <mergeCell ref="N5:S6"/>
    <mergeCell ref="D2:E2"/>
    <mergeCell ref="D18:E18"/>
    <mergeCell ref="D34:E34"/>
    <mergeCell ref="D50:E50"/>
  </mergeCells>
  <conditionalFormatting sqref="C7:Y15 C6:M6 T6:Y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Y30 D31:Y3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Y46 D47:Y4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Y62 D63:Y6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:Y78 D79:Y7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6:Y94 D95:Y9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:Y110 D111:Y11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8:Y126 D127:Y12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1210"/>
  <sheetViews>
    <sheetView workbookViewId="0">
      <selection activeCell="B2" sqref="B2:L2"/>
    </sheetView>
  </sheetViews>
  <sheetFormatPr defaultRowHeight="15" x14ac:dyDescent="0.25"/>
  <cols>
    <col min="1" max="1" width="5.5703125" customWidth="1"/>
    <col min="14" max="14" width="9.140625" style="140"/>
    <col min="15" max="15" width="9.140625" style="263"/>
    <col min="16" max="25" width="9.140625" style="114"/>
    <col min="26" max="49" width="9.140625" style="271"/>
    <col min="50" max="50" width="9.140625" style="139"/>
    <col min="51" max="52" width="9.140625" style="114"/>
  </cols>
  <sheetData>
    <row r="1" spans="2:50" ht="15.75" thickBot="1" x14ac:dyDescent="0.3"/>
    <row r="2" spans="2:50" ht="21.75" thickBot="1" x14ac:dyDescent="0.4">
      <c r="B2" s="352" t="s">
        <v>142</v>
      </c>
      <c r="C2" s="353"/>
      <c r="D2" s="353"/>
      <c r="E2" s="353"/>
      <c r="F2" s="353"/>
      <c r="G2" s="353"/>
      <c r="H2" s="353"/>
      <c r="I2" s="353"/>
      <c r="J2" s="353"/>
      <c r="K2" s="353"/>
      <c r="L2" s="354"/>
      <c r="M2" s="262"/>
    </row>
    <row r="4" spans="2:50" ht="15.75" thickBot="1" x14ac:dyDescent="0.3"/>
    <row r="5" spans="2:50" ht="19.5" thickBot="1" x14ac:dyDescent="0.3">
      <c r="B5" s="136" t="s">
        <v>59</v>
      </c>
      <c r="C5" s="137">
        <v>1</v>
      </c>
      <c r="D5" s="350" t="s">
        <v>132</v>
      </c>
      <c r="E5" s="351"/>
      <c r="M5" s="257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72"/>
    </row>
    <row r="6" spans="2:50" ht="21" x14ac:dyDescent="0.25">
      <c r="B6" s="305" t="s">
        <v>86</v>
      </c>
      <c r="C6" s="306"/>
      <c r="D6" s="306"/>
      <c r="E6" s="306"/>
      <c r="F6" s="306"/>
      <c r="G6" s="306"/>
      <c r="H6" s="306"/>
      <c r="I6" s="306"/>
      <c r="J6" s="306"/>
      <c r="K6" s="306"/>
      <c r="L6" s="307"/>
      <c r="M6" s="258"/>
      <c r="N6" s="281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</row>
    <row r="7" spans="2:50" ht="21.75" thickBot="1" x14ac:dyDescent="0.3"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10"/>
      <c r="M7" s="258"/>
      <c r="N7" s="281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71">
        <v>1</v>
      </c>
      <c r="AD7" s="271">
        <v>2</v>
      </c>
      <c r="AG7" s="271">
        <v>3</v>
      </c>
      <c r="AJ7" s="271">
        <v>4</v>
      </c>
      <c r="AM7" s="271">
        <v>5</v>
      </c>
      <c r="AP7" s="271">
        <v>6</v>
      </c>
      <c r="AS7" s="271">
        <v>7</v>
      </c>
      <c r="AV7" s="271">
        <v>8</v>
      </c>
    </row>
    <row r="8" spans="2:50" ht="15.75" thickBot="1" x14ac:dyDescent="0.3">
      <c r="B8" s="31" t="s">
        <v>11</v>
      </c>
      <c r="C8" s="28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5">
        <v>10</v>
      </c>
      <c r="M8" s="37"/>
      <c r="N8" s="142"/>
      <c r="Y8" s="169"/>
      <c r="Z8" s="273">
        <f>+'Competitive map'!AP3</f>
        <v>1</v>
      </c>
      <c r="AA8" s="274">
        <f>+'Competitive map'!AQ3</f>
        <v>1</v>
      </c>
      <c r="AB8" s="275" t="str">
        <f>+'Competitive map'!AR3</f>
        <v/>
      </c>
      <c r="AC8" s="273">
        <f>+'Competitive map'!AS3</f>
        <v>1</v>
      </c>
      <c r="AD8" s="274">
        <f>+'Competitive map'!AT3</f>
        <v>1</v>
      </c>
      <c r="AE8" s="275" t="str">
        <f>+'Competitive map'!AU3</f>
        <v/>
      </c>
      <c r="AF8" s="274">
        <f>+'Competitive map'!AV3</f>
        <v>1</v>
      </c>
      <c r="AG8" s="274">
        <f>+'Competitive map'!AW3</f>
        <v>1</v>
      </c>
      <c r="AH8" s="274" t="str">
        <f>+'Competitive map'!AX3</f>
        <v/>
      </c>
      <c r="AI8" s="273">
        <f>+'Competitive map'!AY3</f>
        <v>1</v>
      </c>
      <c r="AJ8" s="274">
        <f>+'Competitive map'!AZ3</f>
        <v>1</v>
      </c>
      <c r="AK8" s="275" t="str">
        <f>+'Competitive map'!BA3</f>
        <v/>
      </c>
      <c r="AL8" s="274">
        <f>+'Competitive map'!BB3</f>
        <v>1</v>
      </c>
      <c r="AM8" s="274">
        <f>+'Competitive map'!BC3</f>
        <v>1</v>
      </c>
      <c r="AN8" s="274" t="str">
        <f>+'Competitive map'!BD3</f>
        <v/>
      </c>
      <c r="AO8" s="273">
        <f>+'Competitive map'!BE3</f>
        <v>1</v>
      </c>
      <c r="AP8" s="274">
        <f>+'Competitive map'!BF3</f>
        <v>1</v>
      </c>
      <c r="AQ8" s="275" t="str">
        <f>+'Competitive map'!BG3</f>
        <v/>
      </c>
      <c r="AR8" s="274">
        <f>+'Competitive map'!BH3</f>
        <v>1</v>
      </c>
      <c r="AS8" s="274">
        <f>+'Competitive map'!BI3</f>
        <v>1</v>
      </c>
      <c r="AT8" s="274" t="str">
        <f>+'Competitive map'!BJ3</f>
        <v/>
      </c>
      <c r="AU8" s="273">
        <f>+'Competitive map'!BK3</f>
        <v>1</v>
      </c>
      <c r="AV8" s="274">
        <f>+'Competitive map'!BL3</f>
        <v>1</v>
      </c>
      <c r="AW8" s="275" t="str">
        <f>+'Competitive map'!BM3</f>
        <v/>
      </c>
      <c r="AX8" s="238"/>
    </row>
    <row r="9" spans="2:50" x14ac:dyDescent="0.25">
      <c r="B9" s="29" t="s">
        <v>0</v>
      </c>
      <c r="C9" s="7">
        <f t="shared" ref="C9:L10" si="0">COUNTIF(rd1tm1,O9)-1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22">
        <f t="shared" si="0"/>
        <v>0</v>
      </c>
      <c r="J9" s="7">
        <f t="shared" si="0"/>
        <v>0</v>
      </c>
      <c r="K9" s="8">
        <f t="shared" si="0"/>
        <v>0</v>
      </c>
      <c r="L9" s="76">
        <f t="shared" si="0"/>
        <v>0</v>
      </c>
      <c r="M9" s="259"/>
      <c r="N9" s="282"/>
      <c r="O9" s="265">
        <v>1</v>
      </c>
      <c r="P9" s="266">
        <f>+O9+1</f>
        <v>2</v>
      </c>
      <c r="Q9" s="266">
        <f t="shared" ref="Q9:V9" si="1">+P9+1</f>
        <v>3</v>
      </c>
      <c r="R9" s="266">
        <f t="shared" si="1"/>
        <v>4</v>
      </c>
      <c r="S9" s="266">
        <f t="shared" si="1"/>
        <v>5</v>
      </c>
      <c r="T9" s="266">
        <f t="shared" si="1"/>
        <v>6</v>
      </c>
      <c r="U9" s="266">
        <f t="shared" si="1"/>
        <v>7</v>
      </c>
      <c r="V9" s="266">
        <f t="shared" si="1"/>
        <v>8</v>
      </c>
      <c r="W9" s="266">
        <v>9</v>
      </c>
      <c r="X9" s="266">
        <v>10</v>
      </c>
      <c r="Y9" s="267"/>
      <c r="Z9" s="276">
        <f>+'Competitive map'!AP4</f>
        <v>1</v>
      </c>
      <c r="AA9" s="169">
        <f>+'Competitive map'!AQ4</f>
        <v>2</v>
      </c>
      <c r="AB9" s="277" t="str">
        <f>+'Competitive map'!AR4</f>
        <v/>
      </c>
      <c r="AC9" s="276">
        <f>+'Competitive map'!AS4</f>
        <v>1</v>
      </c>
      <c r="AD9" s="169">
        <f>+'Competitive map'!AT4</f>
        <v>2</v>
      </c>
      <c r="AE9" s="277" t="str">
        <f>+'Competitive map'!AU4</f>
        <v/>
      </c>
      <c r="AF9" s="169">
        <f>+'Competitive map'!AV4</f>
        <v>1</v>
      </c>
      <c r="AG9" s="169">
        <f>+'Competitive map'!AW4</f>
        <v>2</v>
      </c>
      <c r="AH9" s="169" t="str">
        <f>+'Competitive map'!AX4</f>
        <v/>
      </c>
      <c r="AI9" s="276">
        <f>+'Competitive map'!AY4</f>
        <v>1</v>
      </c>
      <c r="AJ9" s="169">
        <f>+'Competitive map'!AZ4</f>
        <v>2</v>
      </c>
      <c r="AK9" s="277" t="str">
        <f>+'Competitive map'!BA4</f>
        <v/>
      </c>
      <c r="AL9" s="169">
        <f>+'Competitive map'!BB4</f>
        <v>1</v>
      </c>
      <c r="AM9" s="169">
        <f>+'Competitive map'!BC4</f>
        <v>2</v>
      </c>
      <c r="AN9" s="169" t="str">
        <f>+'Competitive map'!BD4</f>
        <v/>
      </c>
      <c r="AO9" s="276">
        <f>+'Competitive map'!BE4</f>
        <v>1</v>
      </c>
      <c r="AP9" s="169">
        <f>+'Competitive map'!BF4</f>
        <v>2</v>
      </c>
      <c r="AQ9" s="277" t="str">
        <f>+'Competitive map'!BG4</f>
        <v/>
      </c>
      <c r="AR9" s="169">
        <f>+'Competitive map'!BH4</f>
        <v>1</v>
      </c>
      <c r="AS9" s="169">
        <f>+'Competitive map'!BI4</f>
        <v>2</v>
      </c>
      <c r="AT9" s="169" t="str">
        <f>+'Competitive map'!BJ4</f>
        <v/>
      </c>
      <c r="AU9" s="276">
        <f>+'Competitive map'!BK4</f>
        <v>1</v>
      </c>
      <c r="AV9" s="169">
        <f>+'Competitive map'!BL4</f>
        <v>2</v>
      </c>
      <c r="AW9" s="277" t="str">
        <f>+'Competitive map'!BM4</f>
        <v/>
      </c>
    </row>
    <row r="10" spans="2:50" ht="15.75" thickBot="1" x14ac:dyDescent="0.3">
      <c r="B10" s="23" t="s">
        <v>1</v>
      </c>
      <c r="C10" s="269">
        <f t="shared" si="0"/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2">
        <f t="shared" si="0"/>
        <v>0</v>
      </c>
      <c r="H10" s="2">
        <f t="shared" si="0"/>
        <v>0</v>
      </c>
      <c r="I10" s="3">
        <f t="shared" si="0"/>
        <v>0</v>
      </c>
      <c r="J10" s="10">
        <f t="shared" si="0"/>
        <v>0</v>
      </c>
      <c r="K10" s="2">
        <f t="shared" si="0"/>
        <v>0</v>
      </c>
      <c r="L10" s="11">
        <f t="shared" si="0"/>
        <v>0</v>
      </c>
      <c r="M10" s="37"/>
      <c r="N10" s="142"/>
      <c r="O10" s="268">
        <f>+O9+10</f>
        <v>11</v>
      </c>
      <c r="P10" s="268">
        <f t="shared" ref="P10:X18" si="2">+P9+10</f>
        <v>12</v>
      </c>
      <c r="Q10" s="268">
        <f t="shared" si="2"/>
        <v>13</v>
      </c>
      <c r="R10" s="268">
        <f t="shared" si="2"/>
        <v>14</v>
      </c>
      <c r="S10" s="268">
        <f t="shared" si="2"/>
        <v>15</v>
      </c>
      <c r="T10" s="268">
        <f t="shared" si="2"/>
        <v>16</v>
      </c>
      <c r="U10" s="268">
        <f t="shared" si="2"/>
        <v>17</v>
      </c>
      <c r="V10" s="268">
        <f t="shared" si="2"/>
        <v>18</v>
      </c>
      <c r="W10" s="268">
        <f t="shared" si="2"/>
        <v>19</v>
      </c>
      <c r="X10" s="268">
        <f t="shared" si="2"/>
        <v>20</v>
      </c>
      <c r="Y10" s="169"/>
      <c r="Z10" s="276">
        <f>+'Competitive map'!AP5</f>
        <v>1</v>
      </c>
      <c r="AA10" s="169">
        <f>+'Competitive map'!AQ5</f>
        <v>3</v>
      </c>
      <c r="AB10" s="277" t="str">
        <f>+'Competitive map'!AR5</f>
        <v/>
      </c>
      <c r="AC10" s="276">
        <f>+'Competitive map'!AS5</f>
        <v>1</v>
      </c>
      <c r="AD10" s="169">
        <f>+'Competitive map'!AT5</f>
        <v>3</v>
      </c>
      <c r="AE10" s="277" t="str">
        <f>+'Competitive map'!AU5</f>
        <v/>
      </c>
      <c r="AF10" s="169">
        <f>+'Competitive map'!AV5</f>
        <v>1</v>
      </c>
      <c r="AG10" s="169">
        <f>+'Competitive map'!AW5</f>
        <v>3</v>
      </c>
      <c r="AH10" s="169" t="str">
        <f>+'Competitive map'!AX5</f>
        <v/>
      </c>
      <c r="AI10" s="276">
        <f>+'Competitive map'!AY5</f>
        <v>1</v>
      </c>
      <c r="AJ10" s="169">
        <f>+'Competitive map'!AZ5</f>
        <v>3</v>
      </c>
      <c r="AK10" s="277" t="str">
        <f>+'Competitive map'!BA5</f>
        <v/>
      </c>
      <c r="AL10" s="169">
        <f>+'Competitive map'!BB5</f>
        <v>1</v>
      </c>
      <c r="AM10" s="169">
        <f>+'Competitive map'!BC5</f>
        <v>3</v>
      </c>
      <c r="AN10" s="169" t="str">
        <f>+'Competitive map'!BD5</f>
        <v/>
      </c>
      <c r="AO10" s="276">
        <f>+'Competitive map'!BE5</f>
        <v>1</v>
      </c>
      <c r="AP10" s="169">
        <f>+'Competitive map'!BF5</f>
        <v>3</v>
      </c>
      <c r="AQ10" s="277" t="str">
        <f>+'Competitive map'!BG5</f>
        <v/>
      </c>
      <c r="AR10" s="169">
        <f>+'Competitive map'!BH5</f>
        <v>1</v>
      </c>
      <c r="AS10" s="169">
        <f>+'Competitive map'!BI5</f>
        <v>3</v>
      </c>
      <c r="AT10" s="169" t="str">
        <f>+'Competitive map'!BJ5</f>
        <v/>
      </c>
      <c r="AU10" s="276">
        <f>+'Competitive map'!BK5</f>
        <v>1</v>
      </c>
      <c r="AV10" s="169">
        <f>+'Competitive map'!BL5</f>
        <v>3</v>
      </c>
      <c r="AW10" s="277" t="str">
        <f>+'Competitive map'!BM5</f>
        <v/>
      </c>
    </row>
    <row r="11" spans="2:50" ht="15.75" thickBot="1" x14ac:dyDescent="0.3">
      <c r="B11" s="23" t="s">
        <v>2</v>
      </c>
      <c r="C11" s="23">
        <f t="shared" ref="C11:L17" si="3">COUNTIF(rd1tm1,O11)</f>
        <v>0</v>
      </c>
      <c r="D11" s="7">
        <f t="shared" si="3"/>
        <v>0</v>
      </c>
      <c r="E11" s="8">
        <f t="shared" si="3"/>
        <v>0</v>
      </c>
      <c r="F11" s="9">
        <f t="shared" si="3"/>
        <v>0</v>
      </c>
      <c r="G11" s="4">
        <f t="shared" si="3"/>
        <v>0</v>
      </c>
      <c r="H11" s="2">
        <f t="shared" si="3"/>
        <v>0</v>
      </c>
      <c r="I11" s="3">
        <f t="shared" si="3"/>
        <v>0</v>
      </c>
      <c r="J11" s="12">
        <f t="shared" si="3"/>
        <v>0</v>
      </c>
      <c r="K11" s="13">
        <f t="shared" si="3"/>
        <v>0</v>
      </c>
      <c r="L11" s="14">
        <f t="shared" si="3"/>
        <v>0</v>
      </c>
      <c r="M11" s="37"/>
      <c r="N11" s="142"/>
      <c r="O11" s="268">
        <f t="shared" ref="O11:O18" si="4">+O10+10</f>
        <v>21</v>
      </c>
      <c r="P11" s="268">
        <f t="shared" si="2"/>
        <v>22</v>
      </c>
      <c r="Q11" s="268">
        <f t="shared" si="2"/>
        <v>23</v>
      </c>
      <c r="R11" s="268">
        <f t="shared" si="2"/>
        <v>24</v>
      </c>
      <c r="S11" s="268">
        <f t="shared" si="2"/>
        <v>25</v>
      </c>
      <c r="T11" s="268">
        <f t="shared" si="2"/>
        <v>26</v>
      </c>
      <c r="U11" s="268">
        <f t="shared" si="2"/>
        <v>27</v>
      </c>
      <c r="V11" s="268">
        <f t="shared" si="2"/>
        <v>28</v>
      </c>
      <c r="W11" s="268">
        <f t="shared" si="2"/>
        <v>29</v>
      </c>
      <c r="X11" s="268">
        <f t="shared" si="2"/>
        <v>30</v>
      </c>
      <c r="Y11" s="169"/>
      <c r="Z11" s="276">
        <f>+'Competitive map'!AP6</f>
        <v>1</v>
      </c>
      <c r="AA11" s="169">
        <f>+'Competitive map'!AQ6</f>
        <v>4</v>
      </c>
      <c r="AB11" s="277" t="str">
        <f>+'Competitive map'!AR6</f>
        <v/>
      </c>
      <c r="AC11" s="276">
        <f>+'Competitive map'!AS6</f>
        <v>1</v>
      </c>
      <c r="AD11" s="169">
        <f>+'Competitive map'!AT6</f>
        <v>4</v>
      </c>
      <c r="AE11" s="277" t="str">
        <f>+'Competitive map'!AU6</f>
        <v/>
      </c>
      <c r="AF11" s="169">
        <f>+'Competitive map'!AV6</f>
        <v>1</v>
      </c>
      <c r="AG11" s="169">
        <f>+'Competitive map'!AW6</f>
        <v>4</v>
      </c>
      <c r="AH11" s="169" t="str">
        <f>+'Competitive map'!AX6</f>
        <v/>
      </c>
      <c r="AI11" s="276">
        <f>+'Competitive map'!AY6</f>
        <v>1</v>
      </c>
      <c r="AJ11" s="169">
        <f>+'Competitive map'!AZ6</f>
        <v>4</v>
      </c>
      <c r="AK11" s="277" t="str">
        <f>+'Competitive map'!BA6</f>
        <v/>
      </c>
      <c r="AL11" s="169">
        <f>+'Competitive map'!BB6</f>
        <v>1</v>
      </c>
      <c r="AM11" s="169">
        <f>+'Competitive map'!BC6</f>
        <v>4</v>
      </c>
      <c r="AN11" s="169" t="str">
        <f>+'Competitive map'!BD6</f>
        <v/>
      </c>
      <c r="AO11" s="276">
        <f>+'Competitive map'!BE6</f>
        <v>1</v>
      </c>
      <c r="AP11" s="169">
        <f>+'Competitive map'!BF6</f>
        <v>4</v>
      </c>
      <c r="AQ11" s="277" t="str">
        <f>+'Competitive map'!BG6</f>
        <v/>
      </c>
      <c r="AR11" s="169">
        <f>+'Competitive map'!BH6</f>
        <v>1</v>
      </c>
      <c r="AS11" s="169">
        <f>+'Competitive map'!BI6</f>
        <v>4</v>
      </c>
      <c r="AT11" s="169" t="str">
        <f>+'Competitive map'!BJ6</f>
        <v/>
      </c>
      <c r="AU11" s="276">
        <f>+'Competitive map'!BK6</f>
        <v>1</v>
      </c>
      <c r="AV11" s="169">
        <f>+'Competitive map'!BL6</f>
        <v>4</v>
      </c>
      <c r="AW11" s="277" t="str">
        <f>+'Competitive map'!BM6</f>
        <v/>
      </c>
    </row>
    <row r="12" spans="2:50" x14ac:dyDescent="0.25">
      <c r="B12" s="23" t="s">
        <v>3</v>
      </c>
      <c r="C12" s="23">
        <f t="shared" si="3"/>
        <v>0</v>
      </c>
      <c r="D12" s="10">
        <f t="shared" si="3"/>
        <v>0</v>
      </c>
      <c r="E12" s="27">
        <f t="shared" si="3"/>
        <v>0</v>
      </c>
      <c r="F12" s="11">
        <f t="shared" si="3"/>
        <v>0</v>
      </c>
      <c r="G12" s="4">
        <f t="shared" si="3"/>
        <v>0</v>
      </c>
      <c r="H12" s="2">
        <f t="shared" si="3"/>
        <v>0</v>
      </c>
      <c r="I12" s="2">
        <f t="shared" si="3"/>
        <v>0</v>
      </c>
      <c r="J12" s="6">
        <f t="shared" si="3"/>
        <v>0</v>
      </c>
      <c r="K12" s="6">
        <f t="shared" si="3"/>
        <v>0</v>
      </c>
      <c r="L12" s="16">
        <f t="shared" si="3"/>
        <v>0</v>
      </c>
      <c r="M12" s="37"/>
      <c r="N12" s="142"/>
      <c r="O12" s="268">
        <f t="shared" si="4"/>
        <v>31</v>
      </c>
      <c r="P12" s="268">
        <f t="shared" si="2"/>
        <v>32</v>
      </c>
      <c r="Q12" s="268">
        <f t="shared" si="2"/>
        <v>33</v>
      </c>
      <c r="R12" s="268">
        <f t="shared" si="2"/>
        <v>34</v>
      </c>
      <c r="S12" s="268">
        <f t="shared" si="2"/>
        <v>35</v>
      </c>
      <c r="T12" s="268">
        <f t="shared" si="2"/>
        <v>36</v>
      </c>
      <c r="U12" s="268">
        <f t="shared" si="2"/>
        <v>37</v>
      </c>
      <c r="V12" s="268">
        <f t="shared" si="2"/>
        <v>38</v>
      </c>
      <c r="W12" s="268">
        <f t="shared" si="2"/>
        <v>39</v>
      </c>
      <c r="X12" s="268">
        <f t="shared" si="2"/>
        <v>40</v>
      </c>
      <c r="Y12" s="169"/>
      <c r="Z12" s="276">
        <f>+'Competitive map'!AP7</f>
        <v>1</v>
      </c>
      <c r="AA12" s="169">
        <f>+'Competitive map'!AQ7</f>
        <v>5</v>
      </c>
      <c r="AB12" s="277" t="str">
        <f>+'Competitive map'!AR7</f>
        <v/>
      </c>
      <c r="AC12" s="276">
        <f>+'Competitive map'!AS7</f>
        <v>1</v>
      </c>
      <c r="AD12" s="169">
        <f>+'Competitive map'!AT7</f>
        <v>5</v>
      </c>
      <c r="AE12" s="277" t="str">
        <f>+'Competitive map'!AU7</f>
        <v/>
      </c>
      <c r="AF12" s="169">
        <f>+'Competitive map'!AV7</f>
        <v>1</v>
      </c>
      <c r="AG12" s="169">
        <f>+'Competitive map'!AW7</f>
        <v>5</v>
      </c>
      <c r="AH12" s="169" t="str">
        <f>+'Competitive map'!AX7</f>
        <v/>
      </c>
      <c r="AI12" s="276">
        <f>+'Competitive map'!AY7</f>
        <v>1</v>
      </c>
      <c r="AJ12" s="169">
        <f>+'Competitive map'!AZ7</f>
        <v>5</v>
      </c>
      <c r="AK12" s="277" t="str">
        <f>+'Competitive map'!BA7</f>
        <v/>
      </c>
      <c r="AL12" s="169">
        <f>+'Competitive map'!BB7</f>
        <v>1</v>
      </c>
      <c r="AM12" s="169">
        <f>+'Competitive map'!BC7</f>
        <v>5</v>
      </c>
      <c r="AN12" s="169" t="str">
        <f>+'Competitive map'!BD7</f>
        <v/>
      </c>
      <c r="AO12" s="276">
        <f>+'Competitive map'!BE7</f>
        <v>1</v>
      </c>
      <c r="AP12" s="169">
        <f>+'Competitive map'!BF7</f>
        <v>5</v>
      </c>
      <c r="AQ12" s="277" t="str">
        <f>+'Competitive map'!BG7</f>
        <v/>
      </c>
      <c r="AR12" s="169">
        <f>+'Competitive map'!BH7</f>
        <v>1</v>
      </c>
      <c r="AS12" s="169">
        <f>+'Competitive map'!BI7</f>
        <v>5</v>
      </c>
      <c r="AT12" s="169" t="str">
        <f>+'Competitive map'!BJ7</f>
        <v/>
      </c>
      <c r="AU12" s="276">
        <f>+'Competitive map'!BK7</f>
        <v>1</v>
      </c>
      <c r="AV12" s="169">
        <f>+'Competitive map'!BL7</f>
        <v>5</v>
      </c>
      <c r="AW12" s="277" t="str">
        <f>+'Competitive map'!BM7</f>
        <v/>
      </c>
    </row>
    <row r="13" spans="2:50" ht="15.75" thickBot="1" x14ac:dyDescent="0.3">
      <c r="B13" s="23" t="s">
        <v>4</v>
      </c>
      <c r="C13" s="23">
        <f t="shared" si="3"/>
        <v>0</v>
      </c>
      <c r="D13" s="12">
        <f t="shared" si="3"/>
        <v>0</v>
      </c>
      <c r="E13" s="13">
        <f t="shared" si="3"/>
        <v>0</v>
      </c>
      <c r="F13" s="14">
        <f t="shared" si="3"/>
        <v>0</v>
      </c>
      <c r="G13" s="4">
        <f t="shared" si="3"/>
        <v>0</v>
      </c>
      <c r="H13" s="2">
        <f t="shared" si="3"/>
        <v>0</v>
      </c>
      <c r="I13" s="2">
        <f t="shared" si="3"/>
        <v>0</v>
      </c>
      <c r="J13" s="2">
        <f t="shared" si="3"/>
        <v>0</v>
      </c>
      <c r="K13" s="2">
        <f t="shared" si="3"/>
        <v>0</v>
      </c>
      <c r="L13" s="11">
        <f t="shared" si="3"/>
        <v>0</v>
      </c>
      <c r="M13" s="37"/>
      <c r="N13" s="142"/>
      <c r="O13" s="268">
        <f t="shared" si="4"/>
        <v>41</v>
      </c>
      <c r="P13" s="268">
        <f t="shared" si="2"/>
        <v>42</v>
      </c>
      <c r="Q13" s="268">
        <f t="shared" si="2"/>
        <v>43</v>
      </c>
      <c r="R13" s="268">
        <f t="shared" si="2"/>
        <v>44</v>
      </c>
      <c r="S13" s="268">
        <f t="shared" si="2"/>
        <v>45</v>
      </c>
      <c r="T13" s="268">
        <f t="shared" si="2"/>
        <v>46</v>
      </c>
      <c r="U13" s="268">
        <f t="shared" si="2"/>
        <v>47</v>
      </c>
      <c r="V13" s="268">
        <f t="shared" si="2"/>
        <v>48</v>
      </c>
      <c r="W13" s="268">
        <f t="shared" si="2"/>
        <v>49</v>
      </c>
      <c r="X13" s="268">
        <f t="shared" si="2"/>
        <v>50</v>
      </c>
      <c r="Y13" s="169"/>
      <c r="Z13" s="276">
        <f>+'Competitive map'!AP8</f>
        <v>1</v>
      </c>
      <c r="AA13" s="169">
        <f>+'Competitive map'!AQ8</f>
        <v>6</v>
      </c>
      <c r="AB13" s="277" t="str">
        <f>+'Competitive map'!AR8</f>
        <v/>
      </c>
      <c r="AC13" s="276">
        <f>+'Competitive map'!AS8</f>
        <v>1</v>
      </c>
      <c r="AD13" s="169">
        <f>+'Competitive map'!AT8</f>
        <v>6</v>
      </c>
      <c r="AE13" s="277" t="str">
        <f>+'Competitive map'!AU8</f>
        <v/>
      </c>
      <c r="AF13" s="169">
        <f>+'Competitive map'!AV8</f>
        <v>1</v>
      </c>
      <c r="AG13" s="169">
        <f>+'Competitive map'!AW8</f>
        <v>6</v>
      </c>
      <c r="AH13" s="169" t="str">
        <f>+'Competitive map'!AX8</f>
        <v/>
      </c>
      <c r="AI13" s="276">
        <f>+'Competitive map'!AY8</f>
        <v>1</v>
      </c>
      <c r="AJ13" s="169">
        <f>+'Competitive map'!AZ8</f>
        <v>6</v>
      </c>
      <c r="AK13" s="277" t="str">
        <f>+'Competitive map'!BA8</f>
        <v/>
      </c>
      <c r="AL13" s="169">
        <f>+'Competitive map'!BB8</f>
        <v>1</v>
      </c>
      <c r="AM13" s="169">
        <f>+'Competitive map'!BC8</f>
        <v>6</v>
      </c>
      <c r="AN13" s="169" t="str">
        <f>+'Competitive map'!BD8</f>
        <v/>
      </c>
      <c r="AO13" s="276">
        <f>+'Competitive map'!BE8</f>
        <v>1</v>
      </c>
      <c r="AP13" s="169">
        <f>+'Competitive map'!BF8</f>
        <v>6</v>
      </c>
      <c r="AQ13" s="277" t="str">
        <f>+'Competitive map'!BG8</f>
        <v/>
      </c>
      <c r="AR13" s="169">
        <f>+'Competitive map'!BH8</f>
        <v>1</v>
      </c>
      <c r="AS13" s="169">
        <f>+'Competitive map'!BI8</f>
        <v>6</v>
      </c>
      <c r="AT13" s="169" t="str">
        <f>+'Competitive map'!BJ8</f>
        <v/>
      </c>
      <c r="AU13" s="276">
        <f>+'Competitive map'!BK8</f>
        <v>1</v>
      </c>
      <c r="AV13" s="169">
        <f>+'Competitive map'!BL8</f>
        <v>6</v>
      </c>
      <c r="AW13" s="277" t="str">
        <f>+'Competitive map'!BM8</f>
        <v/>
      </c>
    </row>
    <row r="14" spans="2:50" ht="15.75" thickBot="1" x14ac:dyDescent="0.3">
      <c r="B14" s="23" t="s">
        <v>5</v>
      </c>
      <c r="C14" s="10">
        <f t="shared" si="3"/>
        <v>0</v>
      </c>
      <c r="D14" s="154">
        <f t="shared" si="3"/>
        <v>0</v>
      </c>
      <c r="E14" s="154">
        <f t="shared" si="3"/>
        <v>0</v>
      </c>
      <c r="F14" s="154">
        <f t="shared" si="3"/>
        <v>0</v>
      </c>
      <c r="G14" s="145">
        <f t="shared" si="3"/>
        <v>0</v>
      </c>
      <c r="H14" s="2">
        <f t="shared" si="3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11">
        <f t="shared" si="3"/>
        <v>0</v>
      </c>
      <c r="M14" s="37"/>
      <c r="N14" s="142"/>
      <c r="O14" s="268">
        <f t="shared" si="4"/>
        <v>51</v>
      </c>
      <c r="P14" s="268">
        <f t="shared" si="2"/>
        <v>52</v>
      </c>
      <c r="Q14" s="268">
        <f t="shared" si="2"/>
        <v>53</v>
      </c>
      <c r="R14" s="268">
        <f t="shared" si="2"/>
        <v>54</v>
      </c>
      <c r="S14" s="268">
        <f t="shared" si="2"/>
        <v>55</v>
      </c>
      <c r="T14" s="268">
        <f t="shared" si="2"/>
        <v>56</v>
      </c>
      <c r="U14" s="268">
        <f t="shared" si="2"/>
        <v>57</v>
      </c>
      <c r="V14" s="268">
        <f t="shared" si="2"/>
        <v>58</v>
      </c>
      <c r="W14" s="268">
        <f t="shared" si="2"/>
        <v>59</v>
      </c>
      <c r="X14" s="268">
        <f t="shared" si="2"/>
        <v>60</v>
      </c>
      <c r="Y14" s="169"/>
      <c r="Z14" s="276">
        <f>+'Competitive map'!AP9</f>
        <v>1</v>
      </c>
      <c r="AA14" s="169">
        <f>+'Competitive map'!AQ9</f>
        <v>7</v>
      </c>
      <c r="AB14" s="277" t="str">
        <f>+'Competitive map'!AR9</f>
        <v/>
      </c>
      <c r="AC14" s="276">
        <f>+'Competitive map'!AS9</f>
        <v>1</v>
      </c>
      <c r="AD14" s="169">
        <f>+'Competitive map'!AT9</f>
        <v>7</v>
      </c>
      <c r="AE14" s="277" t="str">
        <f>+'Competitive map'!AU9</f>
        <v/>
      </c>
      <c r="AF14" s="169">
        <f>+'Competitive map'!AV9</f>
        <v>1</v>
      </c>
      <c r="AG14" s="169">
        <f>+'Competitive map'!AW9</f>
        <v>7</v>
      </c>
      <c r="AH14" s="169" t="str">
        <f>+'Competitive map'!AX9</f>
        <v/>
      </c>
      <c r="AI14" s="276">
        <f>+'Competitive map'!AY9</f>
        <v>1</v>
      </c>
      <c r="AJ14" s="169">
        <f>+'Competitive map'!AZ9</f>
        <v>7</v>
      </c>
      <c r="AK14" s="277" t="str">
        <f>+'Competitive map'!BA9</f>
        <v/>
      </c>
      <c r="AL14" s="169">
        <f>+'Competitive map'!BB9</f>
        <v>1</v>
      </c>
      <c r="AM14" s="169">
        <f>+'Competitive map'!BC9</f>
        <v>7</v>
      </c>
      <c r="AN14" s="169" t="str">
        <f>+'Competitive map'!BD9</f>
        <v/>
      </c>
      <c r="AO14" s="276">
        <f>+'Competitive map'!BE9</f>
        <v>1</v>
      </c>
      <c r="AP14" s="169">
        <f>+'Competitive map'!BF9</f>
        <v>7</v>
      </c>
      <c r="AQ14" s="277" t="str">
        <f>+'Competitive map'!BG9</f>
        <v/>
      </c>
      <c r="AR14" s="169">
        <f>+'Competitive map'!BH9</f>
        <v>1</v>
      </c>
      <c r="AS14" s="169">
        <f>+'Competitive map'!BI9</f>
        <v>7</v>
      </c>
      <c r="AT14" s="169" t="str">
        <f>+'Competitive map'!BJ9</f>
        <v/>
      </c>
      <c r="AU14" s="276">
        <f>+'Competitive map'!BK9</f>
        <v>1</v>
      </c>
      <c r="AV14" s="169">
        <f>+'Competitive map'!BL9</f>
        <v>7</v>
      </c>
      <c r="AW14" s="277" t="str">
        <f>+'Competitive map'!BM9</f>
        <v/>
      </c>
    </row>
    <row r="15" spans="2:50" ht="15.75" thickBot="1" x14ac:dyDescent="0.3">
      <c r="B15" s="23" t="s">
        <v>6</v>
      </c>
      <c r="C15" s="23">
        <f t="shared" si="3"/>
        <v>0</v>
      </c>
      <c r="D15" s="7">
        <f t="shared" si="3"/>
        <v>0</v>
      </c>
      <c r="E15" s="8">
        <f t="shared" si="3"/>
        <v>0</v>
      </c>
      <c r="F15" s="9">
        <f t="shared" si="3"/>
        <v>0</v>
      </c>
      <c r="G15" s="4">
        <f t="shared" si="3"/>
        <v>0</v>
      </c>
      <c r="H15" s="2">
        <f t="shared" si="3"/>
        <v>0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11">
        <f t="shared" si="3"/>
        <v>0</v>
      </c>
      <c r="M15" s="37"/>
      <c r="N15" s="142"/>
      <c r="O15" s="268">
        <f t="shared" si="4"/>
        <v>61</v>
      </c>
      <c r="P15" s="268">
        <f t="shared" si="2"/>
        <v>62</v>
      </c>
      <c r="Q15" s="268">
        <f t="shared" si="2"/>
        <v>63</v>
      </c>
      <c r="R15" s="268">
        <f t="shared" si="2"/>
        <v>64</v>
      </c>
      <c r="S15" s="268">
        <f t="shared" si="2"/>
        <v>65</v>
      </c>
      <c r="T15" s="268">
        <f t="shared" si="2"/>
        <v>66</v>
      </c>
      <c r="U15" s="268">
        <f t="shared" si="2"/>
        <v>67</v>
      </c>
      <c r="V15" s="268">
        <f t="shared" si="2"/>
        <v>68</v>
      </c>
      <c r="W15" s="268">
        <f t="shared" si="2"/>
        <v>69</v>
      </c>
      <c r="X15" s="268">
        <f t="shared" si="2"/>
        <v>70</v>
      </c>
      <c r="Y15" s="169"/>
      <c r="Z15" s="276">
        <f>+'Competitive map'!AP10</f>
        <v>1</v>
      </c>
      <c r="AA15" s="169">
        <f>+'Competitive map'!AQ10</f>
        <v>8</v>
      </c>
      <c r="AB15" s="277" t="str">
        <f>+'Competitive map'!AR10</f>
        <v/>
      </c>
      <c r="AC15" s="276">
        <f>+'Competitive map'!AS10</f>
        <v>1</v>
      </c>
      <c r="AD15" s="169">
        <f>+'Competitive map'!AT10</f>
        <v>8</v>
      </c>
      <c r="AE15" s="277" t="str">
        <f>+'Competitive map'!AU10</f>
        <v/>
      </c>
      <c r="AF15" s="169">
        <f>+'Competitive map'!AV10</f>
        <v>1</v>
      </c>
      <c r="AG15" s="169">
        <f>+'Competitive map'!AW10</f>
        <v>8</v>
      </c>
      <c r="AH15" s="169" t="str">
        <f>+'Competitive map'!AX10</f>
        <v/>
      </c>
      <c r="AI15" s="276">
        <f>+'Competitive map'!AY10</f>
        <v>1</v>
      </c>
      <c r="AJ15" s="169">
        <f>+'Competitive map'!AZ10</f>
        <v>8</v>
      </c>
      <c r="AK15" s="277" t="str">
        <f>+'Competitive map'!BA10</f>
        <v/>
      </c>
      <c r="AL15" s="169">
        <f>+'Competitive map'!BB10</f>
        <v>1</v>
      </c>
      <c r="AM15" s="169">
        <f>+'Competitive map'!BC10</f>
        <v>8</v>
      </c>
      <c r="AN15" s="169" t="str">
        <f>+'Competitive map'!BD10</f>
        <v/>
      </c>
      <c r="AO15" s="276">
        <f>+'Competitive map'!BE10</f>
        <v>1</v>
      </c>
      <c r="AP15" s="169">
        <f>+'Competitive map'!BF10</f>
        <v>8</v>
      </c>
      <c r="AQ15" s="277" t="str">
        <f>+'Competitive map'!BG10</f>
        <v/>
      </c>
      <c r="AR15" s="169">
        <f>+'Competitive map'!BH10</f>
        <v>1</v>
      </c>
      <c r="AS15" s="169">
        <f>+'Competitive map'!BI10</f>
        <v>8</v>
      </c>
      <c r="AT15" s="169" t="str">
        <f>+'Competitive map'!BJ10</f>
        <v/>
      </c>
      <c r="AU15" s="276">
        <f>+'Competitive map'!BK10</f>
        <v>1</v>
      </c>
      <c r="AV15" s="169">
        <f>+'Competitive map'!BL10</f>
        <v>8</v>
      </c>
      <c r="AW15" s="277" t="str">
        <f>+'Competitive map'!BM10</f>
        <v/>
      </c>
    </row>
    <row r="16" spans="2:50" x14ac:dyDescent="0.25">
      <c r="B16" s="23" t="s">
        <v>7</v>
      </c>
      <c r="C16" s="23">
        <f t="shared" si="3"/>
        <v>0</v>
      </c>
      <c r="D16" s="10">
        <f t="shared" si="3"/>
        <v>0</v>
      </c>
      <c r="E16" s="144">
        <f t="shared" si="3"/>
        <v>0</v>
      </c>
      <c r="F16" s="11">
        <f t="shared" si="3"/>
        <v>0</v>
      </c>
      <c r="G16" s="4">
        <f t="shared" si="3"/>
        <v>0</v>
      </c>
      <c r="H16" s="3">
        <f t="shared" si="3"/>
        <v>0</v>
      </c>
      <c r="I16" s="7">
        <f t="shared" si="3"/>
        <v>0</v>
      </c>
      <c r="J16" s="8">
        <f t="shared" si="3"/>
        <v>0</v>
      </c>
      <c r="K16" s="9">
        <f t="shared" si="3"/>
        <v>0</v>
      </c>
      <c r="L16" s="17">
        <f t="shared" si="3"/>
        <v>0</v>
      </c>
      <c r="M16" s="37"/>
      <c r="N16" s="142"/>
      <c r="O16" s="268">
        <f t="shared" si="4"/>
        <v>71</v>
      </c>
      <c r="P16" s="268">
        <f t="shared" si="2"/>
        <v>72</v>
      </c>
      <c r="Q16" s="268">
        <f t="shared" si="2"/>
        <v>73</v>
      </c>
      <c r="R16" s="268">
        <f t="shared" si="2"/>
        <v>74</v>
      </c>
      <c r="S16" s="268">
        <f t="shared" si="2"/>
        <v>75</v>
      </c>
      <c r="T16" s="268">
        <f t="shared" si="2"/>
        <v>76</v>
      </c>
      <c r="U16" s="268">
        <f t="shared" si="2"/>
        <v>77</v>
      </c>
      <c r="V16" s="268">
        <f t="shared" si="2"/>
        <v>78</v>
      </c>
      <c r="W16" s="268">
        <f t="shared" si="2"/>
        <v>79</v>
      </c>
      <c r="X16" s="268">
        <f t="shared" si="2"/>
        <v>80</v>
      </c>
      <c r="Y16" s="169"/>
      <c r="Z16" s="276">
        <f>+'Competitive map'!AP11</f>
        <v>1</v>
      </c>
      <c r="AA16" s="169">
        <f>+'Competitive map'!AQ11</f>
        <v>9</v>
      </c>
      <c r="AB16" s="277" t="str">
        <f>+'Competitive map'!AR11</f>
        <v/>
      </c>
      <c r="AC16" s="276">
        <f>+'Competitive map'!AS11</f>
        <v>1</v>
      </c>
      <c r="AD16" s="169">
        <f>+'Competitive map'!AT11</f>
        <v>9</v>
      </c>
      <c r="AE16" s="277" t="str">
        <f>+'Competitive map'!AU11</f>
        <v/>
      </c>
      <c r="AF16" s="169">
        <f>+'Competitive map'!AV11</f>
        <v>1</v>
      </c>
      <c r="AG16" s="169">
        <f>+'Competitive map'!AW11</f>
        <v>9</v>
      </c>
      <c r="AH16" s="169" t="str">
        <f>+'Competitive map'!AX11</f>
        <v/>
      </c>
      <c r="AI16" s="276">
        <f>+'Competitive map'!AY11</f>
        <v>1</v>
      </c>
      <c r="AJ16" s="169">
        <f>+'Competitive map'!AZ11</f>
        <v>9</v>
      </c>
      <c r="AK16" s="277" t="str">
        <f>+'Competitive map'!BA11</f>
        <v/>
      </c>
      <c r="AL16" s="169">
        <f>+'Competitive map'!BB11</f>
        <v>1</v>
      </c>
      <c r="AM16" s="169">
        <f>+'Competitive map'!BC11</f>
        <v>9</v>
      </c>
      <c r="AN16" s="169" t="str">
        <f>+'Competitive map'!BD11</f>
        <v/>
      </c>
      <c r="AO16" s="276">
        <f>+'Competitive map'!BE11</f>
        <v>1</v>
      </c>
      <c r="AP16" s="169">
        <f>+'Competitive map'!BF11</f>
        <v>9</v>
      </c>
      <c r="AQ16" s="277" t="str">
        <f>+'Competitive map'!BG11</f>
        <v/>
      </c>
      <c r="AR16" s="169">
        <f>+'Competitive map'!BH11</f>
        <v>1</v>
      </c>
      <c r="AS16" s="169">
        <f>+'Competitive map'!BI11</f>
        <v>9</v>
      </c>
      <c r="AT16" s="169" t="str">
        <f>+'Competitive map'!BJ11</f>
        <v/>
      </c>
      <c r="AU16" s="276">
        <f>+'Competitive map'!BK11</f>
        <v>1</v>
      </c>
      <c r="AV16" s="169">
        <f>+'Competitive map'!BL11</f>
        <v>9</v>
      </c>
      <c r="AW16" s="277" t="str">
        <f>+'Competitive map'!BM11</f>
        <v/>
      </c>
    </row>
    <row r="17" spans="2:49" ht="15.75" thickBot="1" x14ac:dyDescent="0.3">
      <c r="B17" s="23" t="s">
        <v>8</v>
      </c>
      <c r="C17" s="157">
        <f t="shared" si="3"/>
        <v>0</v>
      </c>
      <c r="D17" s="12">
        <f t="shared" si="3"/>
        <v>0</v>
      </c>
      <c r="E17" s="13">
        <f t="shared" si="3"/>
        <v>0</v>
      </c>
      <c r="F17" s="14">
        <f t="shared" si="3"/>
        <v>0</v>
      </c>
      <c r="G17" s="4">
        <f t="shared" si="3"/>
        <v>0</v>
      </c>
      <c r="H17" s="3">
        <f t="shared" si="3"/>
        <v>0</v>
      </c>
      <c r="I17" s="10">
        <f t="shared" si="3"/>
        <v>0</v>
      </c>
      <c r="J17" s="27">
        <f t="shared" si="3"/>
        <v>0</v>
      </c>
      <c r="K17" s="11">
        <f t="shared" si="3"/>
        <v>0</v>
      </c>
      <c r="L17" s="17">
        <f t="shared" si="3"/>
        <v>0</v>
      </c>
      <c r="M17" s="37"/>
      <c r="N17" s="142"/>
      <c r="O17" s="268">
        <f t="shared" si="4"/>
        <v>81</v>
      </c>
      <c r="P17" s="268">
        <f t="shared" si="2"/>
        <v>82</v>
      </c>
      <c r="Q17" s="268">
        <f t="shared" si="2"/>
        <v>83</v>
      </c>
      <c r="R17" s="268">
        <f t="shared" si="2"/>
        <v>84</v>
      </c>
      <c r="S17" s="268">
        <f t="shared" si="2"/>
        <v>85</v>
      </c>
      <c r="T17" s="268">
        <f t="shared" si="2"/>
        <v>86</v>
      </c>
      <c r="U17" s="268">
        <f t="shared" si="2"/>
        <v>87</v>
      </c>
      <c r="V17" s="268">
        <f t="shared" si="2"/>
        <v>88</v>
      </c>
      <c r="W17" s="268">
        <f t="shared" si="2"/>
        <v>89</v>
      </c>
      <c r="X17" s="268">
        <f t="shared" si="2"/>
        <v>90</v>
      </c>
      <c r="Y17" s="169"/>
      <c r="Z17" s="276">
        <f>+'Competitive map'!AP12</f>
        <v>1</v>
      </c>
      <c r="AA17" s="169">
        <f>+'Competitive map'!AQ12</f>
        <v>10</v>
      </c>
      <c r="AB17" s="277" t="str">
        <f>+'Competitive map'!AR12</f>
        <v/>
      </c>
      <c r="AC17" s="276">
        <f>+'Competitive map'!AS12</f>
        <v>1</v>
      </c>
      <c r="AD17" s="169">
        <f>+'Competitive map'!AT12</f>
        <v>10</v>
      </c>
      <c r="AE17" s="277" t="str">
        <f>+'Competitive map'!AU12</f>
        <v/>
      </c>
      <c r="AF17" s="169">
        <f>+'Competitive map'!AV12</f>
        <v>1</v>
      </c>
      <c r="AG17" s="169">
        <f>+'Competitive map'!AW12</f>
        <v>10</v>
      </c>
      <c r="AH17" s="169" t="str">
        <f>+'Competitive map'!AX12</f>
        <v/>
      </c>
      <c r="AI17" s="276">
        <f>+'Competitive map'!AY12</f>
        <v>1</v>
      </c>
      <c r="AJ17" s="169">
        <f>+'Competitive map'!AZ12</f>
        <v>10</v>
      </c>
      <c r="AK17" s="277" t="str">
        <f>+'Competitive map'!BA12</f>
        <v/>
      </c>
      <c r="AL17" s="169">
        <f>+'Competitive map'!BB12</f>
        <v>1</v>
      </c>
      <c r="AM17" s="169">
        <f>+'Competitive map'!BC12</f>
        <v>10</v>
      </c>
      <c r="AN17" s="169" t="str">
        <f>+'Competitive map'!BD12</f>
        <v/>
      </c>
      <c r="AO17" s="276">
        <f>+'Competitive map'!BE12</f>
        <v>1</v>
      </c>
      <c r="AP17" s="169">
        <f>+'Competitive map'!BF12</f>
        <v>10</v>
      </c>
      <c r="AQ17" s="277" t="str">
        <f>+'Competitive map'!BG12</f>
        <v/>
      </c>
      <c r="AR17" s="169">
        <f>+'Competitive map'!BH12</f>
        <v>1</v>
      </c>
      <c r="AS17" s="169">
        <f>+'Competitive map'!BI12</f>
        <v>10</v>
      </c>
      <c r="AT17" s="169" t="str">
        <f>+'Competitive map'!BJ12</f>
        <v/>
      </c>
      <c r="AU17" s="276">
        <f>+'Competitive map'!BK12</f>
        <v>1</v>
      </c>
      <c r="AV17" s="169">
        <f>+'Competitive map'!BL12</f>
        <v>10</v>
      </c>
      <c r="AW17" s="277" t="str">
        <f>+'Competitive map'!BM12</f>
        <v/>
      </c>
    </row>
    <row r="18" spans="2:49" ht="15.75" thickBot="1" x14ac:dyDescent="0.3">
      <c r="B18" s="26" t="s">
        <v>9</v>
      </c>
      <c r="C18" s="158" t="s">
        <v>10</v>
      </c>
      <c r="D18" s="156">
        <f t="shared" ref="D18:L18" si="5">COUNTIF(rd1tm1,P18)</f>
        <v>0</v>
      </c>
      <c r="E18" s="155">
        <f t="shared" si="5"/>
        <v>0</v>
      </c>
      <c r="F18" s="155">
        <f t="shared" si="5"/>
        <v>0</v>
      </c>
      <c r="G18" s="13">
        <f t="shared" si="5"/>
        <v>0</v>
      </c>
      <c r="H18" s="19">
        <f t="shared" si="5"/>
        <v>0</v>
      </c>
      <c r="I18" s="12">
        <f t="shared" si="5"/>
        <v>0</v>
      </c>
      <c r="J18" s="13">
        <f t="shared" si="5"/>
        <v>0</v>
      </c>
      <c r="K18" s="14">
        <f t="shared" si="5"/>
        <v>0</v>
      </c>
      <c r="L18" s="20">
        <f t="shared" si="5"/>
        <v>0</v>
      </c>
      <c r="M18" s="37"/>
      <c r="N18" s="142"/>
      <c r="O18" s="268">
        <f t="shared" si="4"/>
        <v>91</v>
      </c>
      <c r="P18" s="268">
        <f t="shared" si="2"/>
        <v>92</v>
      </c>
      <c r="Q18" s="268">
        <f t="shared" si="2"/>
        <v>93</v>
      </c>
      <c r="R18" s="268">
        <f t="shared" si="2"/>
        <v>94</v>
      </c>
      <c r="S18" s="268">
        <f t="shared" si="2"/>
        <v>95</v>
      </c>
      <c r="T18" s="268">
        <f t="shared" si="2"/>
        <v>96</v>
      </c>
      <c r="U18" s="268">
        <f t="shared" si="2"/>
        <v>97</v>
      </c>
      <c r="V18" s="268">
        <f t="shared" si="2"/>
        <v>98</v>
      </c>
      <c r="W18" s="268">
        <f t="shared" si="2"/>
        <v>99</v>
      </c>
      <c r="X18" s="268">
        <f t="shared" si="2"/>
        <v>100</v>
      </c>
      <c r="Y18" s="169"/>
      <c r="Z18" s="276">
        <f>+'Competitive map'!AP13</f>
        <v>1</v>
      </c>
      <c r="AA18" s="169">
        <f>+'Competitive map'!AQ13</f>
        <v>11</v>
      </c>
      <c r="AB18" s="277" t="str">
        <f>+'Competitive map'!AR13</f>
        <v/>
      </c>
      <c r="AC18" s="276">
        <f>+'Competitive map'!AS13</f>
        <v>1</v>
      </c>
      <c r="AD18" s="169">
        <f>+'Competitive map'!AT13</f>
        <v>11</v>
      </c>
      <c r="AE18" s="277" t="str">
        <f>+'Competitive map'!AU13</f>
        <v/>
      </c>
      <c r="AF18" s="169">
        <f>+'Competitive map'!AV13</f>
        <v>1</v>
      </c>
      <c r="AG18" s="169">
        <f>+'Competitive map'!AW13</f>
        <v>11</v>
      </c>
      <c r="AH18" s="169" t="str">
        <f>+'Competitive map'!AX13</f>
        <v/>
      </c>
      <c r="AI18" s="276">
        <f>+'Competitive map'!AY13</f>
        <v>1</v>
      </c>
      <c r="AJ18" s="169">
        <f>+'Competitive map'!AZ13</f>
        <v>11</v>
      </c>
      <c r="AK18" s="277" t="str">
        <f>+'Competitive map'!BA13</f>
        <v/>
      </c>
      <c r="AL18" s="169">
        <f>+'Competitive map'!BB13</f>
        <v>1</v>
      </c>
      <c r="AM18" s="169">
        <f>+'Competitive map'!BC13</f>
        <v>11</v>
      </c>
      <c r="AN18" s="169" t="str">
        <f>+'Competitive map'!BD13</f>
        <v/>
      </c>
      <c r="AO18" s="276">
        <f>+'Competitive map'!BE13</f>
        <v>1</v>
      </c>
      <c r="AP18" s="169">
        <f>+'Competitive map'!BF13</f>
        <v>11</v>
      </c>
      <c r="AQ18" s="277" t="str">
        <f>+'Competitive map'!BG13</f>
        <v/>
      </c>
      <c r="AR18" s="169">
        <f>+'Competitive map'!BH13</f>
        <v>1</v>
      </c>
      <c r="AS18" s="169">
        <f>+'Competitive map'!BI13</f>
        <v>11</v>
      </c>
      <c r="AT18" s="169" t="str">
        <f>+'Competitive map'!BJ13</f>
        <v/>
      </c>
      <c r="AU18" s="276">
        <f>+'Competitive map'!BK13</f>
        <v>1</v>
      </c>
      <c r="AV18" s="169">
        <f>+'Competitive map'!BL13</f>
        <v>11</v>
      </c>
      <c r="AW18" s="277" t="str">
        <f>+'Competitive map'!BM13</f>
        <v/>
      </c>
    </row>
    <row r="19" spans="2:49" ht="15.75" thickBot="1" x14ac:dyDescent="0.3">
      <c r="M19" s="257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76">
        <f>+'Competitive map'!AP14</f>
        <v>1</v>
      </c>
      <c r="AA19" s="169">
        <f>+'Competitive map'!AQ14</f>
        <v>12</v>
      </c>
      <c r="AB19" s="277" t="str">
        <f>+'Competitive map'!AR14</f>
        <v/>
      </c>
      <c r="AC19" s="276">
        <f>+'Competitive map'!AS14</f>
        <v>1</v>
      </c>
      <c r="AD19" s="169">
        <f>+'Competitive map'!AT14</f>
        <v>12</v>
      </c>
      <c r="AE19" s="277" t="str">
        <f>+'Competitive map'!AU14</f>
        <v/>
      </c>
      <c r="AF19" s="169">
        <f>+'Competitive map'!AV14</f>
        <v>1</v>
      </c>
      <c r="AG19" s="169">
        <f>+'Competitive map'!AW14</f>
        <v>12</v>
      </c>
      <c r="AH19" s="169" t="str">
        <f>+'Competitive map'!AX14</f>
        <v/>
      </c>
      <c r="AI19" s="276">
        <f>+'Competitive map'!AY14</f>
        <v>1</v>
      </c>
      <c r="AJ19" s="169">
        <f>+'Competitive map'!AZ14</f>
        <v>12</v>
      </c>
      <c r="AK19" s="277" t="str">
        <f>+'Competitive map'!BA14</f>
        <v/>
      </c>
      <c r="AL19" s="169">
        <f>+'Competitive map'!BB14</f>
        <v>1</v>
      </c>
      <c r="AM19" s="169">
        <f>+'Competitive map'!BC14</f>
        <v>12</v>
      </c>
      <c r="AN19" s="169" t="str">
        <f>+'Competitive map'!BD14</f>
        <v/>
      </c>
      <c r="AO19" s="276">
        <f>+'Competitive map'!BE14</f>
        <v>1</v>
      </c>
      <c r="AP19" s="169">
        <f>+'Competitive map'!BF14</f>
        <v>12</v>
      </c>
      <c r="AQ19" s="277" t="str">
        <f>+'Competitive map'!BG14</f>
        <v/>
      </c>
      <c r="AR19" s="169">
        <f>+'Competitive map'!BH14</f>
        <v>1</v>
      </c>
      <c r="AS19" s="169">
        <f>+'Competitive map'!BI14</f>
        <v>12</v>
      </c>
      <c r="AT19" s="169" t="str">
        <f>+'Competitive map'!BJ14</f>
        <v/>
      </c>
      <c r="AU19" s="276">
        <f>+'Competitive map'!BK14</f>
        <v>1</v>
      </c>
      <c r="AV19" s="169">
        <f>+'Competitive map'!BL14</f>
        <v>12</v>
      </c>
      <c r="AW19" s="277" t="str">
        <f>+'Competitive map'!BM14</f>
        <v/>
      </c>
    </row>
    <row r="20" spans="2:49" ht="19.5" thickBot="1" x14ac:dyDescent="0.3">
      <c r="B20" s="136" t="s">
        <v>59</v>
      </c>
      <c r="C20" s="137">
        <f>+C5</f>
        <v>1</v>
      </c>
      <c r="D20" s="350" t="s">
        <v>133</v>
      </c>
      <c r="E20" s="351"/>
      <c r="M20" s="257"/>
      <c r="P20" s="263"/>
      <c r="Q20" s="263"/>
      <c r="R20" s="263"/>
      <c r="S20" s="263"/>
      <c r="T20" s="263"/>
      <c r="U20" s="263"/>
      <c r="V20" s="263"/>
      <c r="W20" s="263"/>
      <c r="X20" s="263"/>
      <c r="Z20" s="276">
        <f>+'Competitive map'!AP15</f>
        <v>1</v>
      </c>
      <c r="AA20" s="169">
        <f>+'Competitive map'!AQ15</f>
        <v>13</v>
      </c>
      <c r="AB20" s="277" t="str">
        <f>+'Competitive map'!AR15</f>
        <v/>
      </c>
      <c r="AC20" s="276">
        <f>+'Competitive map'!AS15</f>
        <v>1</v>
      </c>
      <c r="AD20" s="169">
        <f>+'Competitive map'!AT15</f>
        <v>13</v>
      </c>
      <c r="AE20" s="277" t="str">
        <f>+'Competitive map'!AU15</f>
        <v/>
      </c>
      <c r="AF20" s="169">
        <f>+'Competitive map'!AV15</f>
        <v>1</v>
      </c>
      <c r="AG20" s="169">
        <f>+'Competitive map'!AW15</f>
        <v>13</v>
      </c>
      <c r="AH20" s="169" t="str">
        <f>+'Competitive map'!AX15</f>
        <v/>
      </c>
      <c r="AI20" s="276">
        <f>+'Competitive map'!AY15</f>
        <v>1</v>
      </c>
      <c r="AJ20" s="169">
        <f>+'Competitive map'!AZ15</f>
        <v>13</v>
      </c>
      <c r="AK20" s="277" t="str">
        <f>+'Competitive map'!BA15</f>
        <v/>
      </c>
      <c r="AL20" s="169">
        <f>+'Competitive map'!BB15</f>
        <v>1</v>
      </c>
      <c r="AM20" s="169">
        <f>+'Competitive map'!BC15</f>
        <v>13</v>
      </c>
      <c r="AN20" s="169" t="str">
        <f>+'Competitive map'!BD15</f>
        <v/>
      </c>
      <c r="AO20" s="276">
        <f>+'Competitive map'!BE15</f>
        <v>1</v>
      </c>
      <c r="AP20" s="169">
        <f>+'Competitive map'!BF15</f>
        <v>13</v>
      </c>
      <c r="AQ20" s="277" t="str">
        <f>+'Competitive map'!BG15</f>
        <v/>
      </c>
      <c r="AR20" s="169">
        <f>+'Competitive map'!BH15</f>
        <v>1</v>
      </c>
      <c r="AS20" s="169">
        <f>+'Competitive map'!BI15</f>
        <v>13</v>
      </c>
      <c r="AT20" s="169" t="str">
        <f>+'Competitive map'!BJ15</f>
        <v/>
      </c>
      <c r="AU20" s="276">
        <f>+'Competitive map'!BK15</f>
        <v>1</v>
      </c>
      <c r="AV20" s="169">
        <f>+'Competitive map'!BL15</f>
        <v>13</v>
      </c>
      <c r="AW20" s="277" t="str">
        <f>+'Competitive map'!BM15</f>
        <v/>
      </c>
    </row>
    <row r="21" spans="2:49" ht="21" x14ac:dyDescent="0.25">
      <c r="B21" s="305" t="s">
        <v>86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7"/>
      <c r="M21" s="258"/>
      <c r="N21" s="281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Z21" s="276">
        <f>+'Competitive map'!AP16</f>
        <v>1</v>
      </c>
      <c r="AA21" s="169">
        <f>+'Competitive map'!AQ16</f>
        <v>14</v>
      </c>
      <c r="AB21" s="277" t="str">
        <f>+'Competitive map'!AR16</f>
        <v/>
      </c>
      <c r="AC21" s="276">
        <f>+'Competitive map'!AS16</f>
        <v>1</v>
      </c>
      <c r="AD21" s="169">
        <f>+'Competitive map'!AT16</f>
        <v>14</v>
      </c>
      <c r="AE21" s="277" t="str">
        <f>+'Competitive map'!AU16</f>
        <v/>
      </c>
      <c r="AF21" s="169">
        <f>+'Competitive map'!AV16</f>
        <v>1</v>
      </c>
      <c r="AG21" s="169">
        <f>+'Competitive map'!AW16</f>
        <v>14</v>
      </c>
      <c r="AH21" s="169" t="str">
        <f>+'Competitive map'!AX16</f>
        <v/>
      </c>
      <c r="AI21" s="276">
        <f>+'Competitive map'!AY16</f>
        <v>1</v>
      </c>
      <c r="AJ21" s="169">
        <f>+'Competitive map'!AZ16</f>
        <v>14</v>
      </c>
      <c r="AK21" s="277" t="str">
        <f>+'Competitive map'!BA16</f>
        <v/>
      </c>
      <c r="AL21" s="169">
        <f>+'Competitive map'!BB16</f>
        <v>1</v>
      </c>
      <c r="AM21" s="169">
        <f>+'Competitive map'!BC16</f>
        <v>14</v>
      </c>
      <c r="AN21" s="169" t="str">
        <f>+'Competitive map'!BD16</f>
        <v/>
      </c>
      <c r="AO21" s="276">
        <f>+'Competitive map'!BE16</f>
        <v>1</v>
      </c>
      <c r="AP21" s="169">
        <f>+'Competitive map'!BF16</f>
        <v>14</v>
      </c>
      <c r="AQ21" s="277" t="str">
        <f>+'Competitive map'!BG16</f>
        <v/>
      </c>
      <c r="AR21" s="169">
        <f>+'Competitive map'!BH16</f>
        <v>1</v>
      </c>
      <c r="AS21" s="169">
        <f>+'Competitive map'!BI16</f>
        <v>14</v>
      </c>
      <c r="AT21" s="169" t="str">
        <f>+'Competitive map'!BJ16</f>
        <v/>
      </c>
      <c r="AU21" s="276">
        <f>+'Competitive map'!BK16</f>
        <v>1</v>
      </c>
      <c r="AV21" s="169">
        <f>+'Competitive map'!BL16</f>
        <v>14</v>
      </c>
      <c r="AW21" s="277" t="str">
        <f>+'Competitive map'!BM16</f>
        <v/>
      </c>
    </row>
    <row r="22" spans="2:49" ht="21.75" thickBot="1" x14ac:dyDescent="0.3">
      <c r="B22" s="308"/>
      <c r="C22" s="309"/>
      <c r="D22" s="309"/>
      <c r="E22" s="309"/>
      <c r="F22" s="309"/>
      <c r="G22" s="309"/>
      <c r="H22" s="309"/>
      <c r="I22" s="309"/>
      <c r="J22" s="309"/>
      <c r="K22" s="309"/>
      <c r="L22" s="310"/>
      <c r="M22" s="258"/>
      <c r="N22" s="281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Z22" s="276">
        <f>+'Competitive map'!AP17</f>
        <v>1</v>
      </c>
      <c r="AA22" s="169">
        <f>+'Competitive map'!AQ17</f>
        <v>15</v>
      </c>
      <c r="AB22" s="277" t="str">
        <f>+'Competitive map'!AR17</f>
        <v/>
      </c>
      <c r="AC22" s="276">
        <f>+'Competitive map'!AS17</f>
        <v>1</v>
      </c>
      <c r="AD22" s="169">
        <f>+'Competitive map'!AT17</f>
        <v>15</v>
      </c>
      <c r="AE22" s="277" t="str">
        <f>+'Competitive map'!AU17</f>
        <v/>
      </c>
      <c r="AF22" s="169">
        <f>+'Competitive map'!AV17</f>
        <v>1</v>
      </c>
      <c r="AG22" s="169">
        <f>+'Competitive map'!AW17</f>
        <v>15</v>
      </c>
      <c r="AH22" s="169" t="str">
        <f>+'Competitive map'!AX17</f>
        <v/>
      </c>
      <c r="AI22" s="276">
        <f>+'Competitive map'!AY17</f>
        <v>1</v>
      </c>
      <c r="AJ22" s="169">
        <f>+'Competitive map'!AZ17</f>
        <v>15</v>
      </c>
      <c r="AK22" s="277" t="str">
        <f>+'Competitive map'!BA17</f>
        <v/>
      </c>
      <c r="AL22" s="169">
        <f>+'Competitive map'!BB17</f>
        <v>1</v>
      </c>
      <c r="AM22" s="169">
        <f>+'Competitive map'!BC17</f>
        <v>15</v>
      </c>
      <c r="AN22" s="169" t="str">
        <f>+'Competitive map'!BD17</f>
        <v/>
      </c>
      <c r="AO22" s="276">
        <f>+'Competitive map'!BE17</f>
        <v>1</v>
      </c>
      <c r="AP22" s="169">
        <f>+'Competitive map'!BF17</f>
        <v>15</v>
      </c>
      <c r="AQ22" s="277" t="str">
        <f>+'Competitive map'!BG17</f>
        <v/>
      </c>
      <c r="AR22" s="169">
        <f>+'Competitive map'!BH17</f>
        <v>1</v>
      </c>
      <c r="AS22" s="169">
        <f>+'Competitive map'!BI17</f>
        <v>15</v>
      </c>
      <c r="AT22" s="169" t="str">
        <f>+'Competitive map'!BJ17</f>
        <v/>
      </c>
      <c r="AU22" s="276">
        <f>+'Competitive map'!BK17</f>
        <v>1</v>
      </c>
      <c r="AV22" s="169">
        <f>+'Competitive map'!BL17</f>
        <v>15</v>
      </c>
      <c r="AW22" s="277" t="str">
        <f>+'Competitive map'!BM17</f>
        <v/>
      </c>
    </row>
    <row r="23" spans="2:49" ht="15.75" thickBot="1" x14ac:dyDescent="0.3">
      <c r="B23" s="31" t="s">
        <v>11</v>
      </c>
      <c r="C23" s="28">
        <v>1</v>
      </c>
      <c r="D23" s="24">
        <v>2</v>
      </c>
      <c r="E23" s="24">
        <v>3</v>
      </c>
      <c r="F23" s="24">
        <v>4</v>
      </c>
      <c r="G23" s="24">
        <v>5</v>
      </c>
      <c r="H23" s="24">
        <v>6</v>
      </c>
      <c r="I23" s="24">
        <v>7</v>
      </c>
      <c r="J23" s="24">
        <v>8</v>
      </c>
      <c r="K23" s="24">
        <v>9</v>
      </c>
      <c r="L23" s="25">
        <v>10</v>
      </c>
      <c r="M23" s="37"/>
      <c r="N23" s="142"/>
      <c r="Z23" s="276">
        <f>+'Competitive map'!AP18</f>
        <v>1</v>
      </c>
      <c r="AA23" s="169">
        <f>+'Competitive map'!AQ18</f>
        <v>16</v>
      </c>
      <c r="AB23" s="277" t="str">
        <f>+'Competitive map'!AR18</f>
        <v/>
      </c>
      <c r="AC23" s="276">
        <f>+'Competitive map'!AS18</f>
        <v>1</v>
      </c>
      <c r="AD23" s="169">
        <f>+'Competitive map'!AT18</f>
        <v>16</v>
      </c>
      <c r="AE23" s="277" t="str">
        <f>+'Competitive map'!AU18</f>
        <v/>
      </c>
      <c r="AF23" s="169">
        <f>+'Competitive map'!AV18</f>
        <v>1</v>
      </c>
      <c r="AG23" s="169">
        <f>+'Competitive map'!AW18</f>
        <v>16</v>
      </c>
      <c r="AH23" s="169" t="str">
        <f>+'Competitive map'!AX18</f>
        <v/>
      </c>
      <c r="AI23" s="276">
        <f>+'Competitive map'!AY18</f>
        <v>1</v>
      </c>
      <c r="AJ23" s="169">
        <f>+'Competitive map'!AZ18</f>
        <v>16</v>
      </c>
      <c r="AK23" s="277" t="str">
        <f>+'Competitive map'!BA18</f>
        <v/>
      </c>
      <c r="AL23" s="169">
        <f>+'Competitive map'!BB18</f>
        <v>1</v>
      </c>
      <c r="AM23" s="169">
        <f>+'Competitive map'!BC18</f>
        <v>16</v>
      </c>
      <c r="AN23" s="169" t="str">
        <f>+'Competitive map'!BD18</f>
        <v/>
      </c>
      <c r="AO23" s="276">
        <f>+'Competitive map'!BE18</f>
        <v>1</v>
      </c>
      <c r="AP23" s="169">
        <f>+'Competitive map'!BF18</f>
        <v>16</v>
      </c>
      <c r="AQ23" s="277" t="str">
        <f>+'Competitive map'!BG18</f>
        <v/>
      </c>
      <c r="AR23" s="169">
        <f>+'Competitive map'!BH18</f>
        <v>1</v>
      </c>
      <c r="AS23" s="169">
        <f>+'Competitive map'!BI18</f>
        <v>16</v>
      </c>
      <c r="AT23" s="169" t="str">
        <f>+'Competitive map'!BJ18</f>
        <v/>
      </c>
      <c r="AU23" s="276">
        <f>+'Competitive map'!BK18</f>
        <v>1</v>
      </c>
      <c r="AV23" s="169">
        <f>+'Competitive map'!BL18</f>
        <v>16</v>
      </c>
      <c r="AW23" s="277" t="str">
        <f>+'Competitive map'!BM18</f>
        <v/>
      </c>
    </row>
    <row r="24" spans="2:49" x14ac:dyDescent="0.25">
      <c r="B24" s="29" t="s">
        <v>0</v>
      </c>
      <c r="C24" s="7">
        <f t="shared" ref="C24:L25" si="6">COUNTIF(rd1tm2,O24)-1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8">
        <f t="shared" si="6"/>
        <v>0</v>
      </c>
      <c r="I24" s="22">
        <f t="shared" si="6"/>
        <v>0</v>
      </c>
      <c r="J24" s="7">
        <f t="shared" si="6"/>
        <v>0</v>
      </c>
      <c r="K24" s="8">
        <f t="shared" si="6"/>
        <v>0</v>
      </c>
      <c r="L24" s="76">
        <f t="shared" si="6"/>
        <v>0</v>
      </c>
      <c r="M24" s="259"/>
      <c r="N24" s="282"/>
      <c r="O24" s="265">
        <v>1</v>
      </c>
      <c r="P24" s="266">
        <f>+O24+1</f>
        <v>2</v>
      </c>
      <c r="Q24" s="266">
        <f t="shared" ref="Q24" si="7">+P24+1</f>
        <v>3</v>
      </c>
      <c r="R24" s="266">
        <f t="shared" ref="R24" si="8">+Q24+1</f>
        <v>4</v>
      </c>
      <c r="S24" s="266">
        <f t="shared" ref="S24" si="9">+R24+1</f>
        <v>5</v>
      </c>
      <c r="T24" s="266">
        <f t="shared" ref="T24" si="10">+S24+1</f>
        <v>6</v>
      </c>
      <c r="U24" s="266">
        <f t="shared" ref="U24" si="11">+T24+1</f>
        <v>7</v>
      </c>
      <c r="V24" s="266">
        <f t="shared" ref="V24" si="12">+U24+1</f>
        <v>8</v>
      </c>
      <c r="W24" s="266">
        <v>9</v>
      </c>
      <c r="X24" s="266">
        <v>10</v>
      </c>
      <c r="Z24" s="276">
        <f>+'Competitive map'!AP19</f>
        <v>1</v>
      </c>
      <c r="AA24" s="169">
        <f>+'Competitive map'!AQ19</f>
        <v>17</v>
      </c>
      <c r="AB24" s="277" t="str">
        <f>+'Competitive map'!AR19</f>
        <v/>
      </c>
      <c r="AC24" s="276">
        <f>+'Competitive map'!AS19</f>
        <v>1</v>
      </c>
      <c r="AD24" s="169">
        <f>+'Competitive map'!AT19</f>
        <v>17</v>
      </c>
      <c r="AE24" s="277" t="str">
        <f>+'Competitive map'!AU19</f>
        <v/>
      </c>
      <c r="AF24" s="169">
        <f>+'Competitive map'!AV19</f>
        <v>1</v>
      </c>
      <c r="AG24" s="169">
        <f>+'Competitive map'!AW19</f>
        <v>17</v>
      </c>
      <c r="AH24" s="169" t="str">
        <f>+'Competitive map'!AX19</f>
        <v/>
      </c>
      <c r="AI24" s="276">
        <f>+'Competitive map'!AY19</f>
        <v>1</v>
      </c>
      <c r="AJ24" s="169">
        <f>+'Competitive map'!AZ19</f>
        <v>17</v>
      </c>
      <c r="AK24" s="277" t="str">
        <f>+'Competitive map'!BA19</f>
        <v/>
      </c>
      <c r="AL24" s="169">
        <f>+'Competitive map'!BB19</f>
        <v>1</v>
      </c>
      <c r="AM24" s="169">
        <f>+'Competitive map'!BC19</f>
        <v>17</v>
      </c>
      <c r="AN24" s="169" t="str">
        <f>+'Competitive map'!BD19</f>
        <v/>
      </c>
      <c r="AO24" s="276">
        <f>+'Competitive map'!BE19</f>
        <v>1</v>
      </c>
      <c r="AP24" s="169">
        <f>+'Competitive map'!BF19</f>
        <v>17</v>
      </c>
      <c r="AQ24" s="277" t="str">
        <f>+'Competitive map'!BG19</f>
        <v/>
      </c>
      <c r="AR24" s="169">
        <f>+'Competitive map'!BH19</f>
        <v>1</v>
      </c>
      <c r="AS24" s="169">
        <f>+'Competitive map'!BI19</f>
        <v>17</v>
      </c>
      <c r="AT24" s="169" t="str">
        <f>+'Competitive map'!BJ19</f>
        <v/>
      </c>
      <c r="AU24" s="276">
        <f>+'Competitive map'!BK19</f>
        <v>1</v>
      </c>
      <c r="AV24" s="169">
        <f>+'Competitive map'!BL19</f>
        <v>17</v>
      </c>
      <c r="AW24" s="277" t="str">
        <f>+'Competitive map'!BM19</f>
        <v/>
      </c>
    </row>
    <row r="25" spans="2:49" ht="15.75" thickBot="1" x14ac:dyDescent="0.3">
      <c r="B25" s="23" t="s">
        <v>1</v>
      </c>
      <c r="C25" s="269">
        <f t="shared" si="6"/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2">
        <f t="shared" si="6"/>
        <v>0</v>
      </c>
      <c r="H25" s="2">
        <f t="shared" si="6"/>
        <v>0</v>
      </c>
      <c r="I25" s="3">
        <f t="shared" si="6"/>
        <v>0</v>
      </c>
      <c r="J25" s="10">
        <f t="shared" si="6"/>
        <v>0</v>
      </c>
      <c r="K25" s="2">
        <f t="shared" si="6"/>
        <v>0</v>
      </c>
      <c r="L25" s="11">
        <f t="shared" si="6"/>
        <v>0</v>
      </c>
      <c r="M25" s="37"/>
      <c r="N25" s="142"/>
      <c r="O25" s="268">
        <f>+O24+10</f>
        <v>11</v>
      </c>
      <c r="P25" s="268">
        <f t="shared" ref="P25:X25" si="13">+P24+10</f>
        <v>12</v>
      </c>
      <c r="Q25" s="268">
        <f t="shared" si="13"/>
        <v>13</v>
      </c>
      <c r="R25" s="268">
        <f t="shared" si="13"/>
        <v>14</v>
      </c>
      <c r="S25" s="268">
        <f t="shared" si="13"/>
        <v>15</v>
      </c>
      <c r="T25" s="268">
        <f t="shared" si="13"/>
        <v>16</v>
      </c>
      <c r="U25" s="268">
        <f t="shared" si="13"/>
        <v>17</v>
      </c>
      <c r="V25" s="268">
        <f t="shared" si="13"/>
        <v>18</v>
      </c>
      <c r="W25" s="268">
        <f t="shared" si="13"/>
        <v>19</v>
      </c>
      <c r="X25" s="268">
        <f t="shared" si="13"/>
        <v>20</v>
      </c>
      <c r="Z25" s="276">
        <f>+'Competitive map'!AP20</f>
        <v>1</v>
      </c>
      <c r="AA25" s="169">
        <f>+'Competitive map'!AQ20</f>
        <v>18</v>
      </c>
      <c r="AB25" s="277" t="str">
        <f>+'Competitive map'!AR20</f>
        <v/>
      </c>
      <c r="AC25" s="276">
        <f>+'Competitive map'!AS20</f>
        <v>1</v>
      </c>
      <c r="AD25" s="169">
        <f>+'Competitive map'!AT20</f>
        <v>18</v>
      </c>
      <c r="AE25" s="277" t="str">
        <f>+'Competitive map'!AU20</f>
        <v/>
      </c>
      <c r="AF25" s="169">
        <f>+'Competitive map'!AV20</f>
        <v>1</v>
      </c>
      <c r="AG25" s="169">
        <f>+'Competitive map'!AW20</f>
        <v>18</v>
      </c>
      <c r="AH25" s="169" t="str">
        <f>+'Competitive map'!AX20</f>
        <v/>
      </c>
      <c r="AI25" s="276">
        <f>+'Competitive map'!AY20</f>
        <v>1</v>
      </c>
      <c r="AJ25" s="169">
        <f>+'Competitive map'!AZ20</f>
        <v>18</v>
      </c>
      <c r="AK25" s="277" t="str">
        <f>+'Competitive map'!BA20</f>
        <v/>
      </c>
      <c r="AL25" s="169">
        <f>+'Competitive map'!BB20</f>
        <v>1</v>
      </c>
      <c r="AM25" s="169">
        <f>+'Competitive map'!BC20</f>
        <v>18</v>
      </c>
      <c r="AN25" s="169" t="str">
        <f>+'Competitive map'!BD20</f>
        <v/>
      </c>
      <c r="AO25" s="276">
        <f>+'Competitive map'!BE20</f>
        <v>1</v>
      </c>
      <c r="AP25" s="169">
        <f>+'Competitive map'!BF20</f>
        <v>18</v>
      </c>
      <c r="AQ25" s="277" t="str">
        <f>+'Competitive map'!BG20</f>
        <v/>
      </c>
      <c r="AR25" s="169">
        <f>+'Competitive map'!BH20</f>
        <v>1</v>
      </c>
      <c r="AS25" s="169">
        <f>+'Competitive map'!BI20</f>
        <v>18</v>
      </c>
      <c r="AT25" s="169" t="str">
        <f>+'Competitive map'!BJ20</f>
        <v/>
      </c>
      <c r="AU25" s="276">
        <f>+'Competitive map'!BK20</f>
        <v>1</v>
      </c>
      <c r="AV25" s="169">
        <f>+'Competitive map'!BL20</f>
        <v>18</v>
      </c>
      <c r="AW25" s="277" t="str">
        <f>+'Competitive map'!BM20</f>
        <v/>
      </c>
    </row>
    <row r="26" spans="2:49" ht="15.75" thickBot="1" x14ac:dyDescent="0.3">
      <c r="B26" s="23" t="s">
        <v>2</v>
      </c>
      <c r="C26" s="23">
        <f t="shared" ref="C26:L32" si="14">COUNTIF(rd1tm2,O26)</f>
        <v>0</v>
      </c>
      <c r="D26" s="7">
        <f t="shared" si="14"/>
        <v>0</v>
      </c>
      <c r="E26" s="8">
        <f t="shared" si="14"/>
        <v>0</v>
      </c>
      <c r="F26" s="9">
        <f t="shared" si="14"/>
        <v>0</v>
      </c>
      <c r="G26" s="4">
        <f t="shared" si="14"/>
        <v>0</v>
      </c>
      <c r="H26" s="2">
        <f t="shared" si="14"/>
        <v>0</v>
      </c>
      <c r="I26" s="3">
        <f t="shared" si="14"/>
        <v>0</v>
      </c>
      <c r="J26" s="12">
        <f t="shared" si="14"/>
        <v>0</v>
      </c>
      <c r="K26" s="13">
        <f t="shared" si="14"/>
        <v>0</v>
      </c>
      <c r="L26" s="14">
        <f t="shared" si="14"/>
        <v>0</v>
      </c>
      <c r="M26" s="37"/>
      <c r="N26" s="142"/>
      <c r="O26" s="268">
        <f t="shared" ref="O26:X33" si="15">+O25+10</f>
        <v>21</v>
      </c>
      <c r="P26" s="268">
        <f t="shared" si="15"/>
        <v>22</v>
      </c>
      <c r="Q26" s="268">
        <f t="shared" si="15"/>
        <v>23</v>
      </c>
      <c r="R26" s="268">
        <f t="shared" si="15"/>
        <v>24</v>
      </c>
      <c r="S26" s="268">
        <f t="shared" si="15"/>
        <v>25</v>
      </c>
      <c r="T26" s="268">
        <f t="shared" si="15"/>
        <v>26</v>
      </c>
      <c r="U26" s="268">
        <f t="shared" si="15"/>
        <v>27</v>
      </c>
      <c r="V26" s="268">
        <f t="shared" si="15"/>
        <v>28</v>
      </c>
      <c r="W26" s="268">
        <f t="shared" si="15"/>
        <v>29</v>
      </c>
      <c r="X26" s="268">
        <f t="shared" si="15"/>
        <v>30</v>
      </c>
      <c r="Z26" s="276">
        <f>+'Competitive map'!AP21</f>
        <v>1</v>
      </c>
      <c r="AA26" s="169">
        <f>+'Competitive map'!AQ21</f>
        <v>19</v>
      </c>
      <c r="AB26" s="277" t="str">
        <f>+'Competitive map'!AR21</f>
        <v/>
      </c>
      <c r="AC26" s="276">
        <f>+'Competitive map'!AS21</f>
        <v>1</v>
      </c>
      <c r="AD26" s="169">
        <f>+'Competitive map'!AT21</f>
        <v>19</v>
      </c>
      <c r="AE26" s="277" t="str">
        <f>+'Competitive map'!AU21</f>
        <v/>
      </c>
      <c r="AF26" s="169">
        <f>+'Competitive map'!AV21</f>
        <v>1</v>
      </c>
      <c r="AG26" s="169">
        <f>+'Competitive map'!AW21</f>
        <v>19</v>
      </c>
      <c r="AH26" s="169" t="str">
        <f>+'Competitive map'!AX21</f>
        <v/>
      </c>
      <c r="AI26" s="276">
        <f>+'Competitive map'!AY21</f>
        <v>1</v>
      </c>
      <c r="AJ26" s="169">
        <f>+'Competitive map'!AZ21</f>
        <v>19</v>
      </c>
      <c r="AK26" s="277" t="str">
        <f>+'Competitive map'!BA21</f>
        <v/>
      </c>
      <c r="AL26" s="169">
        <f>+'Competitive map'!BB21</f>
        <v>1</v>
      </c>
      <c r="AM26" s="169">
        <f>+'Competitive map'!BC21</f>
        <v>19</v>
      </c>
      <c r="AN26" s="169" t="str">
        <f>+'Competitive map'!BD21</f>
        <v/>
      </c>
      <c r="AO26" s="276">
        <f>+'Competitive map'!BE21</f>
        <v>1</v>
      </c>
      <c r="AP26" s="169">
        <f>+'Competitive map'!BF21</f>
        <v>19</v>
      </c>
      <c r="AQ26" s="277" t="str">
        <f>+'Competitive map'!BG21</f>
        <v/>
      </c>
      <c r="AR26" s="169">
        <f>+'Competitive map'!BH21</f>
        <v>1</v>
      </c>
      <c r="AS26" s="169">
        <f>+'Competitive map'!BI21</f>
        <v>19</v>
      </c>
      <c r="AT26" s="169" t="str">
        <f>+'Competitive map'!BJ21</f>
        <v/>
      </c>
      <c r="AU26" s="276">
        <f>+'Competitive map'!BK21</f>
        <v>1</v>
      </c>
      <c r="AV26" s="169">
        <f>+'Competitive map'!BL21</f>
        <v>19</v>
      </c>
      <c r="AW26" s="277" t="str">
        <f>+'Competitive map'!BM21</f>
        <v/>
      </c>
    </row>
    <row r="27" spans="2:49" ht="15.75" thickBot="1" x14ac:dyDescent="0.3">
      <c r="B27" s="23" t="s">
        <v>3</v>
      </c>
      <c r="C27" s="23">
        <f t="shared" si="14"/>
        <v>0</v>
      </c>
      <c r="D27" s="10">
        <f t="shared" si="14"/>
        <v>0</v>
      </c>
      <c r="E27" s="27">
        <f t="shared" si="14"/>
        <v>0</v>
      </c>
      <c r="F27" s="11">
        <f t="shared" si="14"/>
        <v>0</v>
      </c>
      <c r="G27" s="4">
        <f t="shared" si="14"/>
        <v>0</v>
      </c>
      <c r="H27" s="2">
        <f t="shared" si="14"/>
        <v>0</v>
      </c>
      <c r="I27" s="2">
        <f t="shared" si="14"/>
        <v>0</v>
      </c>
      <c r="J27" s="6">
        <f t="shared" si="14"/>
        <v>0</v>
      </c>
      <c r="K27" s="6">
        <f t="shared" si="14"/>
        <v>0</v>
      </c>
      <c r="L27" s="16">
        <f t="shared" si="14"/>
        <v>0</v>
      </c>
      <c r="M27" s="37"/>
      <c r="N27" s="142"/>
      <c r="O27" s="268">
        <f t="shared" si="15"/>
        <v>31</v>
      </c>
      <c r="P27" s="268">
        <f t="shared" si="15"/>
        <v>32</v>
      </c>
      <c r="Q27" s="268">
        <f t="shared" si="15"/>
        <v>33</v>
      </c>
      <c r="R27" s="268">
        <f t="shared" si="15"/>
        <v>34</v>
      </c>
      <c r="S27" s="268">
        <f t="shared" si="15"/>
        <v>35</v>
      </c>
      <c r="T27" s="268">
        <f t="shared" si="15"/>
        <v>36</v>
      </c>
      <c r="U27" s="268">
        <f t="shared" si="15"/>
        <v>37</v>
      </c>
      <c r="V27" s="268">
        <f t="shared" si="15"/>
        <v>38</v>
      </c>
      <c r="W27" s="268">
        <f t="shared" si="15"/>
        <v>39</v>
      </c>
      <c r="X27" s="268">
        <f t="shared" si="15"/>
        <v>40</v>
      </c>
      <c r="Z27" s="278">
        <f>+'Competitive map'!AP22</f>
        <v>1</v>
      </c>
      <c r="AA27" s="279">
        <f>+'Competitive map'!AQ22</f>
        <v>20</v>
      </c>
      <c r="AB27" s="280" t="str">
        <f>+'Competitive map'!AR22</f>
        <v/>
      </c>
      <c r="AC27" s="278">
        <f>+'Competitive map'!AS22</f>
        <v>1</v>
      </c>
      <c r="AD27" s="279">
        <f>+'Competitive map'!AT22</f>
        <v>20</v>
      </c>
      <c r="AE27" s="280" t="str">
        <f>+'Competitive map'!AU22</f>
        <v/>
      </c>
      <c r="AF27" s="279">
        <f>+'Competitive map'!AV22</f>
        <v>1</v>
      </c>
      <c r="AG27" s="279">
        <f>+'Competitive map'!AW22</f>
        <v>20</v>
      </c>
      <c r="AH27" s="279" t="str">
        <f>+'Competitive map'!AX22</f>
        <v/>
      </c>
      <c r="AI27" s="278">
        <f>+'Competitive map'!AY22</f>
        <v>1</v>
      </c>
      <c r="AJ27" s="279">
        <f>+'Competitive map'!AZ22</f>
        <v>20</v>
      </c>
      <c r="AK27" s="280" t="str">
        <f>+'Competitive map'!BA22</f>
        <v/>
      </c>
      <c r="AL27" s="279">
        <f>+'Competitive map'!BB22</f>
        <v>1</v>
      </c>
      <c r="AM27" s="279">
        <f>+'Competitive map'!BC22</f>
        <v>20</v>
      </c>
      <c r="AN27" s="279" t="str">
        <f>+'Competitive map'!BD22</f>
        <v/>
      </c>
      <c r="AO27" s="278">
        <f>+'Competitive map'!BE22</f>
        <v>1</v>
      </c>
      <c r="AP27" s="279">
        <f>+'Competitive map'!BF22</f>
        <v>20</v>
      </c>
      <c r="AQ27" s="280" t="str">
        <f>+'Competitive map'!BG22</f>
        <v/>
      </c>
      <c r="AR27" s="279">
        <f>+'Competitive map'!BH22</f>
        <v>1</v>
      </c>
      <c r="AS27" s="279">
        <f>+'Competitive map'!BI22</f>
        <v>20</v>
      </c>
      <c r="AT27" s="279" t="str">
        <f>+'Competitive map'!BJ22</f>
        <v/>
      </c>
      <c r="AU27" s="278">
        <f>+'Competitive map'!BK22</f>
        <v>1</v>
      </c>
      <c r="AV27" s="279">
        <f>+'Competitive map'!BL22</f>
        <v>20</v>
      </c>
      <c r="AW27" s="280" t="str">
        <f>+'Competitive map'!BM22</f>
        <v/>
      </c>
    </row>
    <row r="28" spans="2:49" ht="15.75" thickBot="1" x14ac:dyDescent="0.3">
      <c r="B28" s="23" t="s">
        <v>4</v>
      </c>
      <c r="C28" s="23">
        <f t="shared" si="14"/>
        <v>0</v>
      </c>
      <c r="D28" s="12">
        <f t="shared" si="14"/>
        <v>0</v>
      </c>
      <c r="E28" s="13">
        <f t="shared" si="14"/>
        <v>0</v>
      </c>
      <c r="F28" s="14">
        <f t="shared" si="14"/>
        <v>0</v>
      </c>
      <c r="G28" s="4">
        <f t="shared" si="14"/>
        <v>0</v>
      </c>
      <c r="H28" s="2">
        <f t="shared" si="14"/>
        <v>0</v>
      </c>
      <c r="I28" s="2">
        <f t="shared" si="14"/>
        <v>0</v>
      </c>
      <c r="J28" s="2">
        <f t="shared" si="14"/>
        <v>0</v>
      </c>
      <c r="K28" s="2">
        <f t="shared" si="14"/>
        <v>0</v>
      </c>
      <c r="L28" s="11">
        <f t="shared" si="14"/>
        <v>0</v>
      </c>
      <c r="M28" s="37"/>
      <c r="N28" s="142"/>
      <c r="O28" s="268">
        <f t="shared" si="15"/>
        <v>41</v>
      </c>
      <c r="P28" s="268">
        <f t="shared" si="15"/>
        <v>42</v>
      </c>
      <c r="Q28" s="268">
        <f t="shared" si="15"/>
        <v>43</v>
      </c>
      <c r="R28" s="268">
        <f t="shared" si="15"/>
        <v>44</v>
      </c>
      <c r="S28" s="268">
        <f t="shared" si="15"/>
        <v>45</v>
      </c>
      <c r="T28" s="268">
        <f t="shared" si="15"/>
        <v>46</v>
      </c>
      <c r="U28" s="268">
        <f t="shared" si="15"/>
        <v>47</v>
      </c>
      <c r="V28" s="268">
        <f t="shared" si="15"/>
        <v>48</v>
      </c>
      <c r="W28" s="268">
        <f t="shared" si="15"/>
        <v>49</v>
      </c>
      <c r="X28" s="268">
        <f t="shared" si="15"/>
        <v>50</v>
      </c>
      <c r="Z28" s="276">
        <f>+'Competitive map'!AP23</f>
        <v>2</v>
      </c>
      <c r="AA28" s="169">
        <f>+'Competitive map'!AQ23</f>
        <v>1</v>
      </c>
      <c r="AB28" s="277" t="str">
        <f>+'Competitive map'!AR23</f>
        <v/>
      </c>
      <c r="AC28" s="276">
        <f>+'Competitive map'!AS23</f>
        <v>2</v>
      </c>
      <c r="AD28" s="169">
        <f>+'Competitive map'!AT23</f>
        <v>1</v>
      </c>
      <c r="AE28" s="277" t="str">
        <f>+'Competitive map'!AU23</f>
        <v/>
      </c>
      <c r="AF28" s="169">
        <f>+'Competitive map'!AV23</f>
        <v>2</v>
      </c>
      <c r="AG28" s="169">
        <f>+'Competitive map'!AW23</f>
        <v>1</v>
      </c>
      <c r="AH28" s="169" t="str">
        <f>+'Competitive map'!AX23</f>
        <v/>
      </c>
      <c r="AI28" s="276">
        <f>+'Competitive map'!AY23</f>
        <v>2</v>
      </c>
      <c r="AJ28" s="169">
        <f>+'Competitive map'!AZ23</f>
        <v>1</v>
      </c>
      <c r="AK28" s="277" t="str">
        <f>+'Competitive map'!BA23</f>
        <v/>
      </c>
      <c r="AL28" s="169">
        <f>+'Competitive map'!BB23</f>
        <v>2</v>
      </c>
      <c r="AM28" s="169">
        <f>+'Competitive map'!BC23</f>
        <v>1</v>
      </c>
      <c r="AN28" s="169" t="str">
        <f>+'Competitive map'!BD23</f>
        <v/>
      </c>
      <c r="AO28" s="276">
        <f>+'Competitive map'!BE23</f>
        <v>2</v>
      </c>
      <c r="AP28" s="169">
        <f>+'Competitive map'!BF23</f>
        <v>1</v>
      </c>
      <c r="AQ28" s="277" t="str">
        <f>+'Competitive map'!BG23</f>
        <v/>
      </c>
      <c r="AR28" s="169">
        <f>+'Competitive map'!BH23</f>
        <v>2</v>
      </c>
      <c r="AS28" s="169">
        <f>+'Competitive map'!BI23</f>
        <v>1</v>
      </c>
      <c r="AT28" s="169" t="str">
        <f>+'Competitive map'!BJ23</f>
        <v/>
      </c>
      <c r="AU28" s="276">
        <f>+'Competitive map'!BK23</f>
        <v>2</v>
      </c>
      <c r="AV28" s="169">
        <f>+'Competitive map'!BL23</f>
        <v>1</v>
      </c>
      <c r="AW28" s="277" t="str">
        <f>+'Competitive map'!BM23</f>
        <v/>
      </c>
    </row>
    <row r="29" spans="2:49" ht="15.75" thickBot="1" x14ac:dyDescent="0.3">
      <c r="B29" s="23" t="s">
        <v>5</v>
      </c>
      <c r="C29" s="10">
        <f t="shared" si="14"/>
        <v>0</v>
      </c>
      <c r="D29" s="154">
        <f t="shared" si="14"/>
        <v>0</v>
      </c>
      <c r="E29" s="154">
        <f t="shared" si="14"/>
        <v>0</v>
      </c>
      <c r="F29" s="154">
        <f t="shared" si="14"/>
        <v>0</v>
      </c>
      <c r="G29" s="145">
        <f t="shared" si="14"/>
        <v>0</v>
      </c>
      <c r="H29" s="2">
        <f t="shared" si="14"/>
        <v>0</v>
      </c>
      <c r="I29" s="2">
        <f t="shared" si="14"/>
        <v>0</v>
      </c>
      <c r="J29" s="2">
        <f t="shared" si="14"/>
        <v>0</v>
      </c>
      <c r="K29" s="2">
        <f t="shared" si="14"/>
        <v>0</v>
      </c>
      <c r="L29" s="11">
        <f t="shared" si="14"/>
        <v>0</v>
      </c>
      <c r="M29" s="37"/>
      <c r="N29" s="142"/>
      <c r="O29" s="268">
        <f t="shared" si="15"/>
        <v>51</v>
      </c>
      <c r="P29" s="268">
        <f t="shared" si="15"/>
        <v>52</v>
      </c>
      <c r="Q29" s="268">
        <f t="shared" si="15"/>
        <v>53</v>
      </c>
      <c r="R29" s="268">
        <f t="shared" si="15"/>
        <v>54</v>
      </c>
      <c r="S29" s="268">
        <f t="shared" si="15"/>
        <v>55</v>
      </c>
      <c r="T29" s="268">
        <f t="shared" si="15"/>
        <v>56</v>
      </c>
      <c r="U29" s="268">
        <f t="shared" si="15"/>
        <v>57</v>
      </c>
      <c r="V29" s="268">
        <f t="shared" si="15"/>
        <v>58</v>
      </c>
      <c r="W29" s="268">
        <f t="shared" si="15"/>
        <v>59</v>
      </c>
      <c r="X29" s="268">
        <f t="shared" si="15"/>
        <v>60</v>
      </c>
      <c r="Z29" s="276">
        <f>+'Competitive map'!AP24</f>
        <v>2</v>
      </c>
      <c r="AA29" s="169">
        <f>+'Competitive map'!AQ24</f>
        <v>2</v>
      </c>
      <c r="AB29" s="277" t="str">
        <f>+'Competitive map'!AR24</f>
        <v/>
      </c>
      <c r="AC29" s="276">
        <f>+'Competitive map'!AS24</f>
        <v>2</v>
      </c>
      <c r="AD29" s="169">
        <f>+'Competitive map'!AT24</f>
        <v>2</v>
      </c>
      <c r="AE29" s="277" t="str">
        <f>+'Competitive map'!AU24</f>
        <v/>
      </c>
      <c r="AF29" s="169">
        <f>+'Competitive map'!AV24</f>
        <v>2</v>
      </c>
      <c r="AG29" s="169">
        <f>+'Competitive map'!AW24</f>
        <v>2</v>
      </c>
      <c r="AH29" s="169" t="str">
        <f>+'Competitive map'!AX24</f>
        <v/>
      </c>
      <c r="AI29" s="276">
        <f>+'Competitive map'!AY24</f>
        <v>2</v>
      </c>
      <c r="AJ29" s="169">
        <f>+'Competitive map'!AZ24</f>
        <v>2</v>
      </c>
      <c r="AK29" s="277" t="str">
        <f>+'Competitive map'!BA24</f>
        <v/>
      </c>
      <c r="AL29" s="169">
        <f>+'Competitive map'!BB24</f>
        <v>2</v>
      </c>
      <c r="AM29" s="169">
        <f>+'Competitive map'!BC24</f>
        <v>2</v>
      </c>
      <c r="AN29" s="169" t="str">
        <f>+'Competitive map'!BD24</f>
        <v/>
      </c>
      <c r="AO29" s="276">
        <f>+'Competitive map'!BE24</f>
        <v>2</v>
      </c>
      <c r="AP29" s="169">
        <f>+'Competitive map'!BF24</f>
        <v>2</v>
      </c>
      <c r="AQ29" s="277" t="str">
        <f>+'Competitive map'!BG24</f>
        <v/>
      </c>
      <c r="AR29" s="169">
        <f>+'Competitive map'!BH24</f>
        <v>2</v>
      </c>
      <c r="AS29" s="169">
        <f>+'Competitive map'!BI24</f>
        <v>2</v>
      </c>
      <c r="AT29" s="169" t="str">
        <f>+'Competitive map'!BJ24</f>
        <v/>
      </c>
      <c r="AU29" s="276">
        <f>+'Competitive map'!BK24</f>
        <v>2</v>
      </c>
      <c r="AV29" s="169">
        <f>+'Competitive map'!BL24</f>
        <v>2</v>
      </c>
      <c r="AW29" s="277" t="str">
        <f>+'Competitive map'!BM24</f>
        <v/>
      </c>
    </row>
    <row r="30" spans="2:49" ht="15.75" thickBot="1" x14ac:dyDescent="0.3">
      <c r="B30" s="23" t="s">
        <v>6</v>
      </c>
      <c r="C30" s="23">
        <f t="shared" si="14"/>
        <v>0</v>
      </c>
      <c r="D30" s="7">
        <f t="shared" si="14"/>
        <v>0</v>
      </c>
      <c r="E30" s="8">
        <f t="shared" si="14"/>
        <v>0</v>
      </c>
      <c r="F30" s="9">
        <f t="shared" si="14"/>
        <v>0</v>
      </c>
      <c r="G30" s="4">
        <f t="shared" si="14"/>
        <v>0</v>
      </c>
      <c r="H30" s="2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11">
        <f t="shared" si="14"/>
        <v>0</v>
      </c>
      <c r="M30" s="37"/>
      <c r="N30" s="142"/>
      <c r="O30" s="268">
        <f t="shared" si="15"/>
        <v>61</v>
      </c>
      <c r="P30" s="268">
        <f t="shared" si="15"/>
        <v>62</v>
      </c>
      <c r="Q30" s="268">
        <f t="shared" si="15"/>
        <v>63</v>
      </c>
      <c r="R30" s="268">
        <f t="shared" si="15"/>
        <v>64</v>
      </c>
      <c r="S30" s="268">
        <f t="shared" si="15"/>
        <v>65</v>
      </c>
      <c r="T30" s="268">
        <f t="shared" si="15"/>
        <v>66</v>
      </c>
      <c r="U30" s="268">
        <f t="shared" si="15"/>
        <v>67</v>
      </c>
      <c r="V30" s="268">
        <f t="shared" si="15"/>
        <v>68</v>
      </c>
      <c r="W30" s="268">
        <f t="shared" si="15"/>
        <v>69</v>
      </c>
      <c r="X30" s="268">
        <f t="shared" si="15"/>
        <v>70</v>
      </c>
      <c r="Z30" s="276">
        <f>+'Competitive map'!AP25</f>
        <v>2</v>
      </c>
      <c r="AA30" s="169">
        <f>+'Competitive map'!AQ25</f>
        <v>3</v>
      </c>
      <c r="AB30" s="277" t="str">
        <f>+'Competitive map'!AR25</f>
        <v/>
      </c>
      <c r="AC30" s="276">
        <f>+'Competitive map'!AS25</f>
        <v>2</v>
      </c>
      <c r="AD30" s="169">
        <f>+'Competitive map'!AT25</f>
        <v>3</v>
      </c>
      <c r="AE30" s="277" t="str">
        <f>+'Competitive map'!AU25</f>
        <v/>
      </c>
      <c r="AF30" s="169">
        <f>+'Competitive map'!AV25</f>
        <v>2</v>
      </c>
      <c r="AG30" s="169">
        <f>+'Competitive map'!AW25</f>
        <v>3</v>
      </c>
      <c r="AH30" s="169" t="str">
        <f>+'Competitive map'!AX25</f>
        <v/>
      </c>
      <c r="AI30" s="276">
        <f>+'Competitive map'!AY25</f>
        <v>2</v>
      </c>
      <c r="AJ30" s="169">
        <f>+'Competitive map'!AZ25</f>
        <v>3</v>
      </c>
      <c r="AK30" s="277" t="str">
        <f>+'Competitive map'!BA25</f>
        <v/>
      </c>
      <c r="AL30" s="169">
        <f>+'Competitive map'!BB25</f>
        <v>2</v>
      </c>
      <c r="AM30" s="169">
        <f>+'Competitive map'!BC25</f>
        <v>3</v>
      </c>
      <c r="AN30" s="169" t="str">
        <f>+'Competitive map'!BD25</f>
        <v/>
      </c>
      <c r="AO30" s="276">
        <f>+'Competitive map'!BE25</f>
        <v>2</v>
      </c>
      <c r="AP30" s="169">
        <f>+'Competitive map'!BF25</f>
        <v>3</v>
      </c>
      <c r="AQ30" s="277" t="str">
        <f>+'Competitive map'!BG25</f>
        <v/>
      </c>
      <c r="AR30" s="169">
        <f>+'Competitive map'!BH25</f>
        <v>2</v>
      </c>
      <c r="AS30" s="169">
        <f>+'Competitive map'!BI25</f>
        <v>3</v>
      </c>
      <c r="AT30" s="169" t="str">
        <f>+'Competitive map'!BJ25</f>
        <v/>
      </c>
      <c r="AU30" s="276">
        <f>+'Competitive map'!BK25</f>
        <v>2</v>
      </c>
      <c r="AV30" s="169">
        <f>+'Competitive map'!BL25</f>
        <v>3</v>
      </c>
      <c r="AW30" s="277" t="str">
        <f>+'Competitive map'!BM25</f>
        <v/>
      </c>
    </row>
    <row r="31" spans="2:49" x14ac:dyDescent="0.25">
      <c r="B31" s="23" t="s">
        <v>7</v>
      </c>
      <c r="C31" s="23">
        <f t="shared" si="14"/>
        <v>0</v>
      </c>
      <c r="D31" s="10">
        <f t="shared" si="14"/>
        <v>0</v>
      </c>
      <c r="E31" s="144">
        <f t="shared" si="14"/>
        <v>0</v>
      </c>
      <c r="F31" s="11">
        <f t="shared" si="14"/>
        <v>0</v>
      </c>
      <c r="G31" s="4">
        <f t="shared" si="14"/>
        <v>0</v>
      </c>
      <c r="H31" s="3">
        <f t="shared" si="14"/>
        <v>0</v>
      </c>
      <c r="I31" s="7">
        <f t="shared" si="14"/>
        <v>0</v>
      </c>
      <c r="J31" s="8">
        <f t="shared" si="14"/>
        <v>0</v>
      </c>
      <c r="K31" s="9">
        <f t="shared" si="14"/>
        <v>0</v>
      </c>
      <c r="L31" s="17">
        <f t="shared" si="14"/>
        <v>0</v>
      </c>
      <c r="M31" s="37"/>
      <c r="N31" s="142"/>
      <c r="O31" s="268">
        <f t="shared" si="15"/>
        <v>71</v>
      </c>
      <c r="P31" s="268">
        <f t="shared" si="15"/>
        <v>72</v>
      </c>
      <c r="Q31" s="268">
        <f t="shared" si="15"/>
        <v>73</v>
      </c>
      <c r="R31" s="268">
        <f t="shared" si="15"/>
        <v>74</v>
      </c>
      <c r="S31" s="268">
        <f t="shared" si="15"/>
        <v>75</v>
      </c>
      <c r="T31" s="268">
        <f t="shared" si="15"/>
        <v>76</v>
      </c>
      <c r="U31" s="268">
        <f t="shared" si="15"/>
        <v>77</v>
      </c>
      <c r="V31" s="268">
        <f t="shared" si="15"/>
        <v>78</v>
      </c>
      <c r="W31" s="268">
        <f t="shared" si="15"/>
        <v>79</v>
      </c>
      <c r="X31" s="268">
        <f t="shared" si="15"/>
        <v>80</v>
      </c>
      <c r="Z31" s="276">
        <f>+'Competitive map'!AP26</f>
        <v>2</v>
      </c>
      <c r="AA31" s="169">
        <f>+'Competitive map'!AQ26</f>
        <v>4</v>
      </c>
      <c r="AB31" s="277" t="str">
        <f>+'Competitive map'!AR26</f>
        <v/>
      </c>
      <c r="AC31" s="276">
        <f>+'Competitive map'!AS26</f>
        <v>2</v>
      </c>
      <c r="AD31" s="169">
        <f>+'Competitive map'!AT26</f>
        <v>4</v>
      </c>
      <c r="AE31" s="277" t="str">
        <f>+'Competitive map'!AU26</f>
        <v/>
      </c>
      <c r="AF31" s="169">
        <f>+'Competitive map'!AV26</f>
        <v>2</v>
      </c>
      <c r="AG31" s="169">
        <f>+'Competitive map'!AW26</f>
        <v>4</v>
      </c>
      <c r="AH31" s="169" t="str">
        <f>+'Competitive map'!AX26</f>
        <v/>
      </c>
      <c r="AI31" s="276">
        <f>+'Competitive map'!AY26</f>
        <v>2</v>
      </c>
      <c r="AJ31" s="169">
        <f>+'Competitive map'!AZ26</f>
        <v>4</v>
      </c>
      <c r="AK31" s="277" t="str">
        <f>+'Competitive map'!BA26</f>
        <v/>
      </c>
      <c r="AL31" s="169">
        <f>+'Competitive map'!BB26</f>
        <v>2</v>
      </c>
      <c r="AM31" s="169">
        <f>+'Competitive map'!BC26</f>
        <v>4</v>
      </c>
      <c r="AN31" s="169" t="str">
        <f>+'Competitive map'!BD26</f>
        <v/>
      </c>
      <c r="AO31" s="276">
        <f>+'Competitive map'!BE26</f>
        <v>2</v>
      </c>
      <c r="AP31" s="169">
        <f>+'Competitive map'!BF26</f>
        <v>4</v>
      </c>
      <c r="AQ31" s="277" t="str">
        <f>+'Competitive map'!BG26</f>
        <v/>
      </c>
      <c r="AR31" s="169">
        <f>+'Competitive map'!BH26</f>
        <v>2</v>
      </c>
      <c r="AS31" s="169">
        <f>+'Competitive map'!BI26</f>
        <v>4</v>
      </c>
      <c r="AT31" s="169" t="str">
        <f>+'Competitive map'!BJ26</f>
        <v/>
      </c>
      <c r="AU31" s="276">
        <f>+'Competitive map'!BK26</f>
        <v>2</v>
      </c>
      <c r="AV31" s="169">
        <f>+'Competitive map'!BL26</f>
        <v>4</v>
      </c>
      <c r="AW31" s="277" t="str">
        <f>+'Competitive map'!BM26</f>
        <v/>
      </c>
    </row>
    <row r="32" spans="2:49" ht="15.75" thickBot="1" x14ac:dyDescent="0.3">
      <c r="B32" s="23" t="s">
        <v>8</v>
      </c>
      <c r="C32" s="157">
        <f t="shared" si="14"/>
        <v>0</v>
      </c>
      <c r="D32" s="12">
        <f t="shared" si="14"/>
        <v>0</v>
      </c>
      <c r="E32" s="13">
        <f t="shared" si="14"/>
        <v>0</v>
      </c>
      <c r="F32" s="14">
        <f t="shared" si="14"/>
        <v>0</v>
      </c>
      <c r="G32" s="4">
        <f t="shared" si="14"/>
        <v>0</v>
      </c>
      <c r="H32" s="3">
        <f t="shared" si="14"/>
        <v>0</v>
      </c>
      <c r="I32" s="10">
        <f t="shared" si="14"/>
        <v>0</v>
      </c>
      <c r="J32" s="27">
        <f t="shared" si="14"/>
        <v>0</v>
      </c>
      <c r="K32" s="11">
        <f t="shared" si="14"/>
        <v>0</v>
      </c>
      <c r="L32" s="17">
        <f t="shared" si="14"/>
        <v>0</v>
      </c>
      <c r="M32" s="37"/>
      <c r="N32" s="142"/>
      <c r="O32" s="268">
        <f t="shared" si="15"/>
        <v>81</v>
      </c>
      <c r="P32" s="268">
        <f t="shared" si="15"/>
        <v>82</v>
      </c>
      <c r="Q32" s="268">
        <f t="shared" si="15"/>
        <v>83</v>
      </c>
      <c r="R32" s="268">
        <f t="shared" si="15"/>
        <v>84</v>
      </c>
      <c r="S32" s="268">
        <f t="shared" si="15"/>
        <v>85</v>
      </c>
      <c r="T32" s="268">
        <f t="shared" si="15"/>
        <v>86</v>
      </c>
      <c r="U32" s="268">
        <f t="shared" si="15"/>
        <v>87</v>
      </c>
      <c r="V32" s="268">
        <f t="shared" si="15"/>
        <v>88</v>
      </c>
      <c r="W32" s="268">
        <f t="shared" si="15"/>
        <v>89</v>
      </c>
      <c r="X32" s="268">
        <f t="shared" si="15"/>
        <v>90</v>
      </c>
      <c r="Z32" s="276">
        <f>+'Competitive map'!AP27</f>
        <v>2</v>
      </c>
      <c r="AA32" s="169">
        <f>+'Competitive map'!AQ27</f>
        <v>5</v>
      </c>
      <c r="AB32" s="277" t="str">
        <f>+'Competitive map'!AR27</f>
        <v/>
      </c>
      <c r="AC32" s="276">
        <f>+'Competitive map'!AS27</f>
        <v>2</v>
      </c>
      <c r="AD32" s="169">
        <f>+'Competitive map'!AT27</f>
        <v>5</v>
      </c>
      <c r="AE32" s="277" t="str">
        <f>+'Competitive map'!AU27</f>
        <v/>
      </c>
      <c r="AF32" s="169">
        <f>+'Competitive map'!AV27</f>
        <v>2</v>
      </c>
      <c r="AG32" s="169">
        <f>+'Competitive map'!AW27</f>
        <v>5</v>
      </c>
      <c r="AH32" s="169" t="str">
        <f>+'Competitive map'!AX27</f>
        <v/>
      </c>
      <c r="AI32" s="276">
        <f>+'Competitive map'!AY27</f>
        <v>2</v>
      </c>
      <c r="AJ32" s="169">
        <f>+'Competitive map'!AZ27</f>
        <v>5</v>
      </c>
      <c r="AK32" s="277" t="str">
        <f>+'Competitive map'!BA27</f>
        <v/>
      </c>
      <c r="AL32" s="169">
        <f>+'Competitive map'!BB27</f>
        <v>2</v>
      </c>
      <c r="AM32" s="169">
        <f>+'Competitive map'!BC27</f>
        <v>5</v>
      </c>
      <c r="AN32" s="169" t="str">
        <f>+'Competitive map'!BD27</f>
        <v/>
      </c>
      <c r="AO32" s="276">
        <f>+'Competitive map'!BE27</f>
        <v>2</v>
      </c>
      <c r="AP32" s="169">
        <f>+'Competitive map'!BF27</f>
        <v>5</v>
      </c>
      <c r="AQ32" s="277" t="str">
        <f>+'Competitive map'!BG27</f>
        <v/>
      </c>
      <c r="AR32" s="169">
        <f>+'Competitive map'!BH27</f>
        <v>2</v>
      </c>
      <c r="AS32" s="169">
        <f>+'Competitive map'!BI27</f>
        <v>5</v>
      </c>
      <c r="AT32" s="169" t="str">
        <f>+'Competitive map'!BJ27</f>
        <v/>
      </c>
      <c r="AU32" s="276">
        <f>+'Competitive map'!BK27</f>
        <v>2</v>
      </c>
      <c r="AV32" s="169">
        <f>+'Competitive map'!BL27</f>
        <v>5</v>
      </c>
      <c r="AW32" s="277" t="str">
        <f>+'Competitive map'!BM27</f>
        <v/>
      </c>
    </row>
    <row r="33" spans="2:49" ht="15.75" thickBot="1" x14ac:dyDescent="0.3">
      <c r="B33" s="26" t="s">
        <v>9</v>
      </c>
      <c r="C33" s="158" t="s">
        <v>10</v>
      </c>
      <c r="D33" s="156">
        <f t="shared" ref="D33:L33" si="16">COUNTIF(rd1tm2,P33)</f>
        <v>0</v>
      </c>
      <c r="E33" s="155">
        <f t="shared" si="16"/>
        <v>0</v>
      </c>
      <c r="F33" s="155">
        <f t="shared" si="16"/>
        <v>0</v>
      </c>
      <c r="G33" s="13">
        <f t="shared" si="16"/>
        <v>0</v>
      </c>
      <c r="H33" s="19">
        <f t="shared" si="16"/>
        <v>0</v>
      </c>
      <c r="I33" s="12">
        <f t="shared" si="16"/>
        <v>0</v>
      </c>
      <c r="J33" s="13">
        <f t="shared" si="16"/>
        <v>0</v>
      </c>
      <c r="K33" s="14">
        <f t="shared" si="16"/>
        <v>0</v>
      </c>
      <c r="L33" s="20">
        <f t="shared" si="16"/>
        <v>0</v>
      </c>
      <c r="M33" s="37"/>
      <c r="N33" s="142"/>
      <c r="O33" s="268">
        <f t="shared" si="15"/>
        <v>91</v>
      </c>
      <c r="P33" s="268">
        <f t="shared" si="15"/>
        <v>92</v>
      </c>
      <c r="Q33" s="268">
        <f t="shared" si="15"/>
        <v>93</v>
      </c>
      <c r="R33" s="268">
        <f t="shared" si="15"/>
        <v>94</v>
      </c>
      <c r="S33" s="268">
        <f t="shared" si="15"/>
        <v>95</v>
      </c>
      <c r="T33" s="268">
        <f t="shared" si="15"/>
        <v>96</v>
      </c>
      <c r="U33" s="268">
        <f t="shared" si="15"/>
        <v>97</v>
      </c>
      <c r="V33" s="268">
        <f t="shared" si="15"/>
        <v>98</v>
      </c>
      <c r="W33" s="268">
        <f t="shared" si="15"/>
        <v>99</v>
      </c>
      <c r="X33" s="268">
        <f t="shared" si="15"/>
        <v>100</v>
      </c>
      <c r="Z33" s="276">
        <f>+'Competitive map'!AP28</f>
        <v>2</v>
      </c>
      <c r="AA33" s="169">
        <f>+'Competitive map'!AQ28</f>
        <v>6</v>
      </c>
      <c r="AB33" s="277" t="str">
        <f>+'Competitive map'!AR28</f>
        <v/>
      </c>
      <c r="AC33" s="276">
        <f>+'Competitive map'!AS28</f>
        <v>2</v>
      </c>
      <c r="AD33" s="169">
        <f>+'Competitive map'!AT28</f>
        <v>6</v>
      </c>
      <c r="AE33" s="277" t="str">
        <f>+'Competitive map'!AU28</f>
        <v/>
      </c>
      <c r="AF33" s="169">
        <f>+'Competitive map'!AV28</f>
        <v>2</v>
      </c>
      <c r="AG33" s="169">
        <f>+'Competitive map'!AW28</f>
        <v>6</v>
      </c>
      <c r="AH33" s="169" t="str">
        <f>+'Competitive map'!AX28</f>
        <v/>
      </c>
      <c r="AI33" s="276">
        <f>+'Competitive map'!AY28</f>
        <v>2</v>
      </c>
      <c r="AJ33" s="169">
        <f>+'Competitive map'!AZ28</f>
        <v>6</v>
      </c>
      <c r="AK33" s="277" t="str">
        <f>+'Competitive map'!BA28</f>
        <v/>
      </c>
      <c r="AL33" s="169">
        <f>+'Competitive map'!BB28</f>
        <v>2</v>
      </c>
      <c r="AM33" s="169">
        <f>+'Competitive map'!BC28</f>
        <v>6</v>
      </c>
      <c r="AN33" s="169" t="str">
        <f>+'Competitive map'!BD28</f>
        <v/>
      </c>
      <c r="AO33" s="276">
        <f>+'Competitive map'!BE28</f>
        <v>2</v>
      </c>
      <c r="AP33" s="169">
        <f>+'Competitive map'!BF28</f>
        <v>6</v>
      </c>
      <c r="AQ33" s="277" t="str">
        <f>+'Competitive map'!BG28</f>
        <v/>
      </c>
      <c r="AR33" s="169">
        <f>+'Competitive map'!BH28</f>
        <v>2</v>
      </c>
      <c r="AS33" s="169">
        <f>+'Competitive map'!BI28</f>
        <v>6</v>
      </c>
      <c r="AT33" s="169" t="str">
        <f>+'Competitive map'!BJ28</f>
        <v/>
      </c>
      <c r="AU33" s="276">
        <f>+'Competitive map'!BK28</f>
        <v>2</v>
      </c>
      <c r="AV33" s="169">
        <f>+'Competitive map'!BL28</f>
        <v>6</v>
      </c>
      <c r="AW33" s="277" t="str">
        <f>+'Competitive map'!BM28</f>
        <v/>
      </c>
    </row>
    <row r="34" spans="2:49" ht="15.75" thickBot="1" x14ac:dyDescent="0.3">
      <c r="Z34" s="276">
        <f>+'Competitive map'!AP29</f>
        <v>2</v>
      </c>
      <c r="AA34" s="169">
        <f>+'Competitive map'!AQ29</f>
        <v>7</v>
      </c>
      <c r="AB34" s="277" t="str">
        <f>+'Competitive map'!AR29</f>
        <v/>
      </c>
      <c r="AC34" s="276">
        <f>+'Competitive map'!AS29</f>
        <v>2</v>
      </c>
      <c r="AD34" s="169">
        <f>+'Competitive map'!AT29</f>
        <v>7</v>
      </c>
      <c r="AE34" s="277" t="str">
        <f>+'Competitive map'!AU29</f>
        <v/>
      </c>
      <c r="AF34" s="169">
        <f>+'Competitive map'!AV29</f>
        <v>2</v>
      </c>
      <c r="AG34" s="169">
        <f>+'Competitive map'!AW29</f>
        <v>7</v>
      </c>
      <c r="AH34" s="169" t="str">
        <f>+'Competitive map'!AX29</f>
        <v/>
      </c>
      <c r="AI34" s="276">
        <f>+'Competitive map'!AY29</f>
        <v>2</v>
      </c>
      <c r="AJ34" s="169">
        <f>+'Competitive map'!AZ29</f>
        <v>7</v>
      </c>
      <c r="AK34" s="277" t="str">
        <f>+'Competitive map'!BA29</f>
        <v/>
      </c>
      <c r="AL34" s="169">
        <f>+'Competitive map'!BB29</f>
        <v>2</v>
      </c>
      <c r="AM34" s="169">
        <f>+'Competitive map'!BC29</f>
        <v>7</v>
      </c>
      <c r="AN34" s="169" t="str">
        <f>+'Competitive map'!BD29</f>
        <v/>
      </c>
      <c r="AO34" s="276">
        <f>+'Competitive map'!BE29</f>
        <v>2</v>
      </c>
      <c r="AP34" s="169">
        <f>+'Competitive map'!BF29</f>
        <v>7</v>
      </c>
      <c r="AQ34" s="277" t="str">
        <f>+'Competitive map'!BG29</f>
        <v/>
      </c>
      <c r="AR34" s="169">
        <f>+'Competitive map'!BH29</f>
        <v>2</v>
      </c>
      <c r="AS34" s="169">
        <f>+'Competitive map'!BI29</f>
        <v>7</v>
      </c>
      <c r="AT34" s="169" t="str">
        <f>+'Competitive map'!BJ29</f>
        <v/>
      </c>
      <c r="AU34" s="276">
        <f>+'Competitive map'!BK29</f>
        <v>2</v>
      </c>
      <c r="AV34" s="169">
        <f>+'Competitive map'!BL29</f>
        <v>7</v>
      </c>
      <c r="AW34" s="277" t="str">
        <f>+'Competitive map'!BM29</f>
        <v/>
      </c>
    </row>
    <row r="35" spans="2:49" ht="19.5" thickBot="1" x14ac:dyDescent="0.3">
      <c r="B35" s="136" t="s">
        <v>59</v>
      </c>
      <c r="C35" s="137">
        <f>+C20</f>
        <v>1</v>
      </c>
      <c r="D35" s="350" t="s">
        <v>134</v>
      </c>
      <c r="E35" s="351"/>
      <c r="M35" s="257"/>
      <c r="P35" s="263"/>
      <c r="Q35" s="263"/>
      <c r="R35" s="263"/>
      <c r="S35" s="263"/>
      <c r="T35" s="263"/>
      <c r="U35" s="263"/>
      <c r="V35" s="263"/>
      <c r="W35" s="263"/>
      <c r="X35" s="263"/>
      <c r="Z35" s="276">
        <f>+'Competitive map'!AP30</f>
        <v>2</v>
      </c>
      <c r="AA35" s="169">
        <f>+'Competitive map'!AQ30</f>
        <v>8</v>
      </c>
      <c r="AB35" s="277" t="str">
        <f>+'Competitive map'!AR30</f>
        <v/>
      </c>
      <c r="AC35" s="276">
        <f>+'Competitive map'!AS30</f>
        <v>2</v>
      </c>
      <c r="AD35" s="169">
        <f>+'Competitive map'!AT30</f>
        <v>8</v>
      </c>
      <c r="AE35" s="277" t="str">
        <f>+'Competitive map'!AU30</f>
        <v/>
      </c>
      <c r="AF35" s="169">
        <f>+'Competitive map'!AV30</f>
        <v>2</v>
      </c>
      <c r="AG35" s="169">
        <f>+'Competitive map'!AW30</f>
        <v>8</v>
      </c>
      <c r="AH35" s="169" t="str">
        <f>+'Competitive map'!AX30</f>
        <v/>
      </c>
      <c r="AI35" s="276">
        <f>+'Competitive map'!AY30</f>
        <v>2</v>
      </c>
      <c r="AJ35" s="169">
        <f>+'Competitive map'!AZ30</f>
        <v>8</v>
      </c>
      <c r="AK35" s="277" t="str">
        <f>+'Competitive map'!BA30</f>
        <v/>
      </c>
      <c r="AL35" s="169">
        <f>+'Competitive map'!BB30</f>
        <v>2</v>
      </c>
      <c r="AM35" s="169">
        <f>+'Competitive map'!BC30</f>
        <v>8</v>
      </c>
      <c r="AN35" s="169" t="str">
        <f>+'Competitive map'!BD30</f>
        <v/>
      </c>
      <c r="AO35" s="276">
        <f>+'Competitive map'!BE30</f>
        <v>2</v>
      </c>
      <c r="AP35" s="169">
        <f>+'Competitive map'!BF30</f>
        <v>8</v>
      </c>
      <c r="AQ35" s="277" t="str">
        <f>+'Competitive map'!BG30</f>
        <v/>
      </c>
      <c r="AR35" s="169">
        <f>+'Competitive map'!BH30</f>
        <v>2</v>
      </c>
      <c r="AS35" s="169">
        <f>+'Competitive map'!BI30</f>
        <v>8</v>
      </c>
      <c r="AT35" s="169" t="str">
        <f>+'Competitive map'!BJ30</f>
        <v/>
      </c>
      <c r="AU35" s="276">
        <f>+'Competitive map'!BK30</f>
        <v>2</v>
      </c>
      <c r="AV35" s="169">
        <f>+'Competitive map'!BL30</f>
        <v>8</v>
      </c>
      <c r="AW35" s="277" t="str">
        <f>+'Competitive map'!BM30</f>
        <v/>
      </c>
    </row>
    <row r="36" spans="2:49" ht="21" x14ac:dyDescent="0.25">
      <c r="B36" s="305" t="s">
        <v>86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7"/>
      <c r="M36" s="258"/>
      <c r="N36" s="281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Z36" s="276">
        <f>+'Competitive map'!AP31</f>
        <v>2</v>
      </c>
      <c r="AA36" s="169">
        <f>+'Competitive map'!AQ31</f>
        <v>9</v>
      </c>
      <c r="AB36" s="277" t="str">
        <f>+'Competitive map'!AR31</f>
        <v/>
      </c>
      <c r="AC36" s="276">
        <f>+'Competitive map'!AS31</f>
        <v>2</v>
      </c>
      <c r="AD36" s="169">
        <f>+'Competitive map'!AT31</f>
        <v>9</v>
      </c>
      <c r="AE36" s="277" t="str">
        <f>+'Competitive map'!AU31</f>
        <v/>
      </c>
      <c r="AF36" s="169">
        <f>+'Competitive map'!AV31</f>
        <v>2</v>
      </c>
      <c r="AG36" s="169">
        <f>+'Competitive map'!AW31</f>
        <v>9</v>
      </c>
      <c r="AH36" s="169" t="str">
        <f>+'Competitive map'!AX31</f>
        <v/>
      </c>
      <c r="AI36" s="276">
        <f>+'Competitive map'!AY31</f>
        <v>2</v>
      </c>
      <c r="AJ36" s="169">
        <f>+'Competitive map'!AZ31</f>
        <v>9</v>
      </c>
      <c r="AK36" s="277" t="str">
        <f>+'Competitive map'!BA31</f>
        <v/>
      </c>
      <c r="AL36" s="169">
        <f>+'Competitive map'!BB31</f>
        <v>2</v>
      </c>
      <c r="AM36" s="169">
        <f>+'Competitive map'!BC31</f>
        <v>9</v>
      </c>
      <c r="AN36" s="169" t="str">
        <f>+'Competitive map'!BD31</f>
        <v/>
      </c>
      <c r="AO36" s="276">
        <f>+'Competitive map'!BE31</f>
        <v>2</v>
      </c>
      <c r="AP36" s="169">
        <f>+'Competitive map'!BF31</f>
        <v>9</v>
      </c>
      <c r="AQ36" s="277" t="str">
        <f>+'Competitive map'!BG31</f>
        <v/>
      </c>
      <c r="AR36" s="169">
        <f>+'Competitive map'!BH31</f>
        <v>2</v>
      </c>
      <c r="AS36" s="169">
        <f>+'Competitive map'!BI31</f>
        <v>9</v>
      </c>
      <c r="AT36" s="169" t="str">
        <f>+'Competitive map'!BJ31</f>
        <v/>
      </c>
      <c r="AU36" s="276">
        <f>+'Competitive map'!BK31</f>
        <v>2</v>
      </c>
      <c r="AV36" s="169">
        <f>+'Competitive map'!BL31</f>
        <v>9</v>
      </c>
      <c r="AW36" s="277" t="str">
        <f>+'Competitive map'!BM31</f>
        <v/>
      </c>
    </row>
    <row r="37" spans="2:49" ht="21.75" thickBot="1" x14ac:dyDescent="0.3">
      <c r="B37" s="308"/>
      <c r="C37" s="309"/>
      <c r="D37" s="309"/>
      <c r="E37" s="309"/>
      <c r="F37" s="309"/>
      <c r="G37" s="309"/>
      <c r="H37" s="309"/>
      <c r="I37" s="309"/>
      <c r="J37" s="309"/>
      <c r="K37" s="309"/>
      <c r="L37" s="310"/>
      <c r="M37" s="258"/>
      <c r="N37" s="281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Z37" s="276">
        <f>+'Competitive map'!AP32</f>
        <v>2</v>
      </c>
      <c r="AA37" s="169">
        <f>+'Competitive map'!AQ32</f>
        <v>10</v>
      </c>
      <c r="AB37" s="277" t="str">
        <f>+'Competitive map'!AR32</f>
        <v/>
      </c>
      <c r="AC37" s="276">
        <f>+'Competitive map'!AS32</f>
        <v>2</v>
      </c>
      <c r="AD37" s="169">
        <f>+'Competitive map'!AT32</f>
        <v>10</v>
      </c>
      <c r="AE37" s="277" t="str">
        <f>+'Competitive map'!AU32</f>
        <v/>
      </c>
      <c r="AF37" s="169">
        <f>+'Competitive map'!AV32</f>
        <v>2</v>
      </c>
      <c r="AG37" s="169">
        <f>+'Competitive map'!AW32</f>
        <v>10</v>
      </c>
      <c r="AH37" s="169" t="str">
        <f>+'Competitive map'!AX32</f>
        <v/>
      </c>
      <c r="AI37" s="276">
        <f>+'Competitive map'!AY32</f>
        <v>2</v>
      </c>
      <c r="AJ37" s="169">
        <f>+'Competitive map'!AZ32</f>
        <v>10</v>
      </c>
      <c r="AK37" s="277" t="str">
        <f>+'Competitive map'!BA32</f>
        <v/>
      </c>
      <c r="AL37" s="169">
        <f>+'Competitive map'!BB32</f>
        <v>2</v>
      </c>
      <c r="AM37" s="169">
        <f>+'Competitive map'!BC32</f>
        <v>10</v>
      </c>
      <c r="AN37" s="169" t="str">
        <f>+'Competitive map'!BD32</f>
        <v/>
      </c>
      <c r="AO37" s="276">
        <f>+'Competitive map'!BE32</f>
        <v>2</v>
      </c>
      <c r="AP37" s="169">
        <f>+'Competitive map'!BF32</f>
        <v>10</v>
      </c>
      <c r="AQ37" s="277" t="str">
        <f>+'Competitive map'!BG32</f>
        <v/>
      </c>
      <c r="AR37" s="169">
        <f>+'Competitive map'!BH32</f>
        <v>2</v>
      </c>
      <c r="AS37" s="169">
        <f>+'Competitive map'!BI32</f>
        <v>10</v>
      </c>
      <c r="AT37" s="169" t="str">
        <f>+'Competitive map'!BJ32</f>
        <v/>
      </c>
      <c r="AU37" s="276">
        <f>+'Competitive map'!BK32</f>
        <v>2</v>
      </c>
      <c r="AV37" s="169">
        <f>+'Competitive map'!BL32</f>
        <v>10</v>
      </c>
      <c r="AW37" s="277" t="str">
        <f>+'Competitive map'!BM32</f>
        <v/>
      </c>
    </row>
    <row r="38" spans="2:49" ht="15.75" thickBot="1" x14ac:dyDescent="0.3">
      <c r="B38" s="31" t="s">
        <v>11</v>
      </c>
      <c r="C38" s="28">
        <v>1</v>
      </c>
      <c r="D38" s="24">
        <v>2</v>
      </c>
      <c r="E38" s="24">
        <v>3</v>
      </c>
      <c r="F38" s="24">
        <v>4</v>
      </c>
      <c r="G38" s="24">
        <v>5</v>
      </c>
      <c r="H38" s="24">
        <v>6</v>
      </c>
      <c r="I38" s="24">
        <v>7</v>
      </c>
      <c r="J38" s="24">
        <v>8</v>
      </c>
      <c r="K38" s="24">
        <v>9</v>
      </c>
      <c r="L38" s="25">
        <v>10</v>
      </c>
      <c r="M38" s="37"/>
      <c r="N38" s="142"/>
      <c r="Z38" s="276">
        <f>+'Competitive map'!AP33</f>
        <v>2</v>
      </c>
      <c r="AA38" s="169">
        <f>+'Competitive map'!AQ33</f>
        <v>11</v>
      </c>
      <c r="AB38" s="277" t="str">
        <f>+'Competitive map'!AR33</f>
        <v/>
      </c>
      <c r="AC38" s="276">
        <f>+'Competitive map'!AS33</f>
        <v>2</v>
      </c>
      <c r="AD38" s="169">
        <f>+'Competitive map'!AT33</f>
        <v>11</v>
      </c>
      <c r="AE38" s="277" t="str">
        <f>+'Competitive map'!AU33</f>
        <v/>
      </c>
      <c r="AF38" s="169">
        <f>+'Competitive map'!AV33</f>
        <v>2</v>
      </c>
      <c r="AG38" s="169">
        <f>+'Competitive map'!AW33</f>
        <v>11</v>
      </c>
      <c r="AH38" s="169" t="str">
        <f>+'Competitive map'!AX33</f>
        <v/>
      </c>
      <c r="AI38" s="276">
        <f>+'Competitive map'!AY33</f>
        <v>2</v>
      </c>
      <c r="AJ38" s="169">
        <f>+'Competitive map'!AZ33</f>
        <v>11</v>
      </c>
      <c r="AK38" s="277" t="str">
        <f>+'Competitive map'!BA33</f>
        <v/>
      </c>
      <c r="AL38" s="169">
        <f>+'Competitive map'!BB33</f>
        <v>2</v>
      </c>
      <c r="AM38" s="169">
        <f>+'Competitive map'!BC33</f>
        <v>11</v>
      </c>
      <c r="AN38" s="169" t="str">
        <f>+'Competitive map'!BD33</f>
        <v/>
      </c>
      <c r="AO38" s="276">
        <f>+'Competitive map'!BE33</f>
        <v>2</v>
      </c>
      <c r="AP38" s="169">
        <f>+'Competitive map'!BF33</f>
        <v>11</v>
      </c>
      <c r="AQ38" s="277" t="str">
        <f>+'Competitive map'!BG33</f>
        <v/>
      </c>
      <c r="AR38" s="169">
        <f>+'Competitive map'!BH33</f>
        <v>2</v>
      </c>
      <c r="AS38" s="169">
        <f>+'Competitive map'!BI33</f>
        <v>11</v>
      </c>
      <c r="AT38" s="169" t="str">
        <f>+'Competitive map'!BJ33</f>
        <v/>
      </c>
      <c r="AU38" s="276">
        <f>+'Competitive map'!BK33</f>
        <v>2</v>
      </c>
      <c r="AV38" s="169">
        <f>+'Competitive map'!BL33</f>
        <v>11</v>
      </c>
      <c r="AW38" s="277" t="str">
        <f>+'Competitive map'!BM33</f>
        <v/>
      </c>
    </row>
    <row r="39" spans="2:49" x14ac:dyDescent="0.25">
      <c r="B39" s="29" t="s">
        <v>0</v>
      </c>
      <c r="C39" s="7">
        <f t="shared" ref="C39:L40" si="17">COUNTIF(rd1tm3,O39)-1</f>
        <v>0</v>
      </c>
      <c r="D39" s="8">
        <f t="shared" si="17"/>
        <v>0</v>
      </c>
      <c r="E39" s="8">
        <f t="shared" si="17"/>
        <v>0</v>
      </c>
      <c r="F39" s="8">
        <f t="shared" si="17"/>
        <v>0</v>
      </c>
      <c r="G39" s="8">
        <f t="shared" si="17"/>
        <v>0</v>
      </c>
      <c r="H39" s="8">
        <f t="shared" si="17"/>
        <v>0</v>
      </c>
      <c r="I39" s="22">
        <f t="shared" si="17"/>
        <v>0</v>
      </c>
      <c r="J39" s="7">
        <f t="shared" si="17"/>
        <v>0</v>
      </c>
      <c r="K39" s="8">
        <f t="shared" si="17"/>
        <v>0</v>
      </c>
      <c r="L39" s="76">
        <f t="shared" si="17"/>
        <v>0</v>
      </c>
      <c r="M39" s="259"/>
      <c r="N39" s="282"/>
      <c r="O39" s="265">
        <v>1</v>
      </c>
      <c r="P39" s="266">
        <f>+O39+1</f>
        <v>2</v>
      </c>
      <c r="Q39" s="266">
        <f t="shared" ref="Q39" si="18">+P39+1</f>
        <v>3</v>
      </c>
      <c r="R39" s="266">
        <f t="shared" ref="R39" si="19">+Q39+1</f>
        <v>4</v>
      </c>
      <c r="S39" s="266">
        <f t="shared" ref="S39" si="20">+R39+1</f>
        <v>5</v>
      </c>
      <c r="T39" s="266">
        <f t="shared" ref="T39" si="21">+S39+1</f>
        <v>6</v>
      </c>
      <c r="U39" s="266">
        <f t="shared" ref="U39" si="22">+T39+1</f>
        <v>7</v>
      </c>
      <c r="V39" s="266">
        <f t="shared" ref="V39" si="23">+U39+1</f>
        <v>8</v>
      </c>
      <c r="W39" s="266">
        <v>9</v>
      </c>
      <c r="X39" s="266">
        <v>10</v>
      </c>
      <c r="Z39" s="276">
        <f>+'Competitive map'!AP34</f>
        <v>2</v>
      </c>
      <c r="AA39" s="169">
        <f>+'Competitive map'!AQ34</f>
        <v>12</v>
      </c>
      <c r="AB39" s="277" t="str">
        <f>+'Competitive map'!AR34</f>
        <v/>
      </c>
      <c r="AC39" s="276">
        <f>+'Competitive map'!AS34</f>
        <v>2</v>
      </c>
      <c r="AD39" s="169">
        <f>+'Competitive map'!AT34</f>
        <v>12</v>
      </c>
      <c r="AE39" s="277" t="str">
        <f>+'Competitive map'!AU34</f>
        <v/>
      </c>
      <c r="AF39" s="169">
        <f>+'Competitive map'!AV34</f>
        <v>2</v>
      </c>
      <c r="AG39" s="169">
        <f>+'Competitive map'!AW34</f>
        <v>12</v>
      </c>
      <c r="AH39" s="169" t="str">
        <f>+'Competitive map'!AX34</f>
        <v/>
      </c>
      <c r="AI39" s="276">
        <f>+'Competitive map'!AY34</f>
        <v>2</v>
      </c>
      <c r="AJ39" s="169">
        <f>+'Competitive map'!AZ34</f>
        <v>12</v>
      </c>
      <c r="AK39" s="277" t="str">
        <f>+'Competitive map'!BA34</f>
        <v/>
      </c>
      <c r="AL39" s="169">
        <f>+'Competitive map'!BB34</f>
        <v>2</v>
      </c>
      <c r="AM39" s="169">
        <f>+'Competitive map'!BC34</f>
        <v>12</v>
      </c>
      <c r="AN39" s="169" t="str">
        <f>+'Competitive map'!BD34</f>
        <v/>
      </c>
      <c r="AO39" s="276">
        <f>+'Competitive map'!BE34</f>
        <v>2</v>
      </c>
      <c r="AP39" s="169">
        <f>+'Competitive map'!BF34</f>
        <v>12</v>
      </c>
      <c r="AQ39" s="277" t="str">
        <f>+'Competitive map'!BG34</f>
        <v/>
      </c>
      <c r="AR39" s="169">
        <f>+'Competitive map'!BH34</f>
        <v>2</v>
      </c>
      <c r="AS39" s="169">
        <f>+'Competitive map'!BI34</f>
        <v>12</v>
      </c>
      <c r="AT39" s="169" t="str">
        <f>+'Competitive map'!BJ34</f>
        <v/>
      </c>
      <c r="AU39" s="276">
        <f>+'Competitive map'!BK34</f>
        <v>2</v>
      </c>
      <c r="AV39" s="169">
        <f>+'Competitive map'!BL34</f>
        <v>12</v>
      </c>
      <c r="AW39" s="277" t="str">
        <f>+'Competitive map'!BM34</f>
        <v/>
      </c>
    </row>
    <row r="40" spans="2:49" ht="15.75" thickBot="1" x14ac:dyDescent="0.3">
      <c r="B40" s="23" t="s">
        <v>1</v>
      </c>
      <c r="C40" s="269">
        <f t="shared" si="17"/>
        <v>0</v>
      </c>
      <c r="D40" s="5">
        <f t="shared" si="17"/>
        <v>0</v>
      </c>
      <c r="E40" s="5">
        <f t="shared" si="17"/>
        <v>0</v>
      </c>
      <c r="F40" s="5">
        <f t="shared" si="17"/>
        <v>0</v>
      </c>
      <c r="G40" s="2">
        <f t="shared" si="17"/>
        <v>0</v>
      </c>
      <c r="H40" s="2">
        <f t="shared" si="17"/>
        <v>0</v>
      </c>
      <c r="I40" s="3">
        <f t="shared" si="17"/>
        <v>0</v>
      </c>
      <c r="J40" s="10">
        <f t="shared" si="17"/>
        <v>0</v>
      </c>
      <c r="K40" s="2">
        <f t="shared" si="17"/>
        <v>0</v>
      </c>
      <c r="L40" s="11">
        <f t="shared" si="17"/>
        <v>0</v>
      </c>
      <c r="M40" s="37"/>
      <c r="N40" s="142"/>
      <c r="O40" s="268">
        <f>+O39+10</f>
        <v>11</v>
      </c>
      <c r="P40" s="268">
        <f t="shared" ref="P40:X40" si="24">+P39+10</f>
        <v>12</v>
      </c>
      <c r="Q40" s="268">
        <f t="shared" si="24"/>
        <v>13</v>
      </c>
      <c r="R40" s="268">
        <f t="shared" si="24"/>
        <v>14</v>
      </c>
      <c r="S40" s="268">
        <f t="shared" si="24"/>
        <v>15</v>
      </c>
      <c r="T40" s="268">
        <f t="shared" si="24"/>
        <v>16</v>
      </c>
      <c r="U40" s="268">
        <f t="shared" si="24"/>
        <v>17</v>
      </c>
      <c r="V40" s="268">
        <f t="shared" si="24"/>
        <v>18</v>
      </c>
      <c r="W40" s="268">
        <f t="shared" si="24"/>
        <v>19</v>
      </c>
      <c r="X40" s="268">
        <f t="shared" si="24"/>
        <v>20</v>
      </c>
      <c r="Z40" s="276">
        <f>+'Competitive map'!AP35</f>
        <v>2</v>
      </c>
      <c r="AA40" s="169">
        <f>+'Competitive map'!AQ35</f>
        <v>13</v>
      </c>
      <c r="AB40" s="277" t="str">
        <f>+'Competitive map'!AR35</f>
        <v/>
      </c>
      <c r="AC40" s="276">
        <f>+'Competitive map'!AS35</f>
        <v>2</v>
      </c>
      <c r="AD40" s="169">
        <f>+'Competitive map'!AT35</f>
        <v>13</v>
      </c>
      <c r="AE40" s="277" t="str">
        <f>+'Competitive map'!AU35</f>
        <v/>
      </c>
      <c r="AF40" s="169">
        <f>+'Competitive map'!AV35</f>
        <v>2</v>
      </c>
      <c r="AG40" s="169">
        <f>+'Competitive map'!AW35</f>
        <v>13</v>
      </c>
      <c r="AH40" s="169" t="str">
        <f>+'Competitive map'!AX35</f>
        <v/>
      </c>
      <c r="AI40" s="276">
        <f>+'Competitive map'!AY35</f>
        <v>2</v>
      </c>
      <c r="AJ40" s="169">
        <f>+'Competitive map'!AZ35</f>
        <v>13</v>
      </c>
      <c r="AK40" s="277" t="str">
        <f>+'Competitive map'!BA35</f>
        <v/>
      </c>
      <c r="AL40" s="169">
        <f>+'Competitive map'!BB35</f>
        <v>2</v>
      </c>
      <c r="AM40" s="169">
        <f>+'Competitive map'!BC35</f>
        <v>13</v>
      </c>
      <c r="AN40" s="169" t="str">
        <f>+'Competitive map'!BD35</f>
        <v/>
      </c>
      <c r="AO40" s="276">
        <f>+'Competitive map'!BE35</f>
        <v>2</v>
      </c>
      <c r="AP40" s="169">
        <f>+'Competitive map'!BF35</f>
        <v>13</v>
      </c>
      <c r="AQ40" s="277" t="str">
        <f>+'Competitive map'!BG35</f>
        <v/>
      </c>
      <c r="AR40" s="169">
        <f>+'Competitive map'!BH35</f>
        <v>2</v>
      </c>
      <c r="AS40" s="169">
        <f>+'Competitive map'!BI35</f>
        <v>13</v>
      </c>
      <c r="AT40" s="169" t="str">
        <f>+'Competitive map'!BJ35</f>
        <v/>
      </c>
      <c r="AU40" s="276">
        <f>+'Competitive map'!BK35</f>
        <v>2</v>
      </c>
      <c r="AV40" s="169">
        <f>+'Competitive map'!BL35</f>
        <v>13</v>
      </c>
      <c r="AW40" s="277" t="str">
        <f>+'Competitive map'!BM35</f>
        <v/>
      </c>
    </row>
    <row r="41" spans="2:49" ht="15.75" thickBot="1" x14ac:dyDescent="0.3">
      <c r="B41" s="23" t="s">
        <v>2</v>
      </c>
      <c r="C41" s="23">
        <f t="shared" ref="C41:L47" si="25">COUNTIF(rd1tm3,O41)</f>
        <v>0</v>
      </c>
      <c r="D41" s="7">
        <f t="shared" si="25"/>
        <v>0</v>
      </c>
      <c r="E41" s="8">
        <f t="shared" si="25"/>
        <v>0</v>
      </c>
      <c r="F41" s="9">
        <f t="shared" si="25"/>
        <v>0</v>
      </c>
      <c r="G41" s="4">
        <f t="shared" si="25"/>
        <v>0</v>
      </c>
      <c r="H41" s="2">
        <f t="shared" si="25"/>
        <v>0</v>
      </c>
      <c r="I41" s="3">
        <f t="shared" si="25"/>
        <v>0</v>
      </c>
      <c r="J41" s="12">
        <f t="shared" si="25"/>
        <v>0</v>
      </c>
      <c r="K41" s="13">
        <f t="shared" si="25"/>
        <v>0</v>
      </c>
      <c r="L41" s="14">
        <f t="shared" si="25"/>
        <v>0</v>
      </c>
      <c r="M41" s="37"/>
      <c r="N41" s="142"/>
      <c r="O41" s="268">
        <f t="shared" ref="O41:X48" si="26">+O40+10</f>
        <v>21</v>
      </c>
      <c r="P41" s="268">
        <f t="shared" si="26"/>
        <v>22</v>
      </c>
      <c r="Q41" s="268">
        <f t="shared" si="26"/>
        <v>23</v>
      </c>
      <c r="R41" s="268">
        <f t="shared" si="26"/>
        <v>24</v>
      </c>
      <c r="S41" s="268">
        <f t="shared" si="26"/>
        <v>25</v>
      </c>
      <c r="T41" s="268">
        <f t="shared" si="26"/>
        <v>26</v>
      </c>
      <c r="U41" s="268">
        <f t="shared" si="26"/>
        <v>27</v>
      </c>
      <c r="V41" s="268">
        <f t="shared" si="26"/>
        <v>28</v>
      </c>
      <c r="W41" s="268">
        <f t="shared" si="26"/>
        <v>29</v>
      </c>
      <c r="X41" s="268">
        <f t="shared" si="26"/>
        <v>30</v>
      </c>
      <c r="Z41" s="276">
        <f>+'Competitive map'!AP36</f>
        <v>2</v>
      </c>
      <c r="AA41" s="169">
        <f>+'Competitive map'!AQ36</f>
        <v>14</v>
      </c>
      <c r="AB41" s="277" t="str">
        <f>+'Competitive map'!AR36</f>
        <v/>
      </c>
      <c r="AC41" s="276">
        <f>+'Competitive map'!AS36</f>
        <v>2</v>
      </c>
      <c r="AD41" s="169">
        <f>+'Competitive map'!AT36</f>
        <v>14</v>
      </c>
      <c r="AE41" s="277" t="str">
        <f>+'Competitive map'!AU36</f>
        <v/>
      </c>
      <c r="AF41" s="169">
        <f>+'Competitive map'!AV36</f>
        <v>2</v>
      </c>
      <c r="AG41" s="169">
        <f>+'Competitive map'!AW36</f>
        <v>14</v>
      </c>
      <c r="AH41" s="169" t="str">
        <f>+'Competitive map'!AX36</f>
        <v/>
      </c>
      <c r="AI41" s="276">
        <f>+'Competitive map'!AY36</f>
        <v>2</v>
      </c>
      <c r="AJ41" s="169">
        <f>+'Competitive map'!AZ36</f>
        <v>14</v>
      </c>
      <c r="AK41" s="277" t="str">
        <f>+'Competitive map'!BA36</f>
        <v/>
      </c>
      <c r="AL41" s="169">
        <f>+'Competitive map'!BB36</f>
        <v>2</v>
      </c>
      <c r="AM41" s="169">
        <f>+'Competitive map'!BC36</f>
        <v>14</v>
      </c>
      <c r="AN41" s="169" t="str">
        <f>+'Competitive map'!BD36</f>
        <v/>
      </c>
      <c r="AO41" s="276">
        <f>+'Competitive map'!BE36</f>
        <v>2</v>
      </c>
      <c r="AP41" s="169">
        <f>+'Competitive map'!BF36</f>
        <v>14</v>
      </c>
      <c r="AQ41" s="277" t="str">
        <f>+'Competitive map'!BG36</f>
        <v/>
      </c>
      <c r="AR41" s="169">
        <f>+'Competitive map'!BH36</f>
        <v>2</v>
      </c>
      <c r="AS41" s="169">
        <f>+'Competitive map'!BI36</f>
        <v>14</v>
      </c>
      <c r="AT41" s="169" t="str">
        <f>+'Competitive map'!BJ36</f>
        <v/>
      </c>
      <c r="AU41" s="276">
        <f>+'Competitive map'!BK36</f>
        <v>2</v>
      </c>
      <c r="AV41" s="169">
        <f>+'Competitive map'!BL36</f>
        <v>14</v>
      </c>
      <c r="AW41" s="277" t="str">
        <f>+'Competitive map'!BM36</f>
        <v/>
      </c>
    </row>
    <row r="42" spans="2:49" x14ac:dyDescent="0.25">
      <c r="B42" s="23" t="s">
        <v>3</v>
      </c>
      <c r="C42" s="23">
        <f t="shared" si="25"/>
        <v>0</v>
      </c>
      <c r="D42" s="10">
        <f t="shared" si="25"/>
        <v>0</v>
      </c>
      <c r="E42" s="27">
        <f t="shared" si="25"/>
        <v>0</v>
      </c>
      <c r="F42" s="11">
        <f t="shared" si="25"/>
        <v>0</v>
      </c>
      <c r="G42" s="4">
        <f t="shared" si="25"/>
        <v>0</v>
      </c>
      <c r="H42" s="2">
        <f t="shared" si="25"/>
        <v>0</v>
      </c>
      <c r="I42" s="2">
        <f t="shared" si="25"/>
        <v>0</v>
      </c>
      <c r="J42" s="6">
        <f t="shared" si="25"/>
        <v>0</v>
      </c>
      <c r="K42" s="6">
        <f t="shared" si="25"/>
        <v>0</v>
      </c>
      <c r="L42" s="16">
        <f t="shared" si="25"/>
        <v>0</v>
      </c>
      <c r="M42" s="37"/>
      <c r="N42" s="142"/>
      <c r="O42" s="268">
        <f t="shared" si="26"/>
        <v>31</v>
      </c>
      <c r="P42" s="268">
        <f t="shared" si="26"/>
        <v>32</v>
      </c>
      <c r="Q42" s="268">
        <f t="shared" si="26"/>
        <v>33</v>
      </c>
      <c r="R42" s="268">
        <f t="shared" si="26"/>
        <v>34</v>
      </c>
      <c r="S42" s="268">
        <f t="shared" si="26"/>
        <v>35</v>
      </c>
      <c r="T42" s="268">
        <f t="shared" si="26"/>
        <v>36</v>
      </c>
      <c r="U42" s="268">
        <f t="shared" si="26"/>
        <v>37</v>
      </c>
      <c r="V42" s="268">
        <f t="shared" si="26"/>
        <v>38</v>
      </c>
      <c r="W42" s="268">
        <f t="shared" si="26"/>
        <v>39</v>
      </c>
      <c r="X42" s="268">
        <f t="shared" si="26"/>
        <v>40</v>
      </c>
      <c r="Z42" s="276">
        <f>+'Competitive map'!AP37</f>
        <v>2</v>
      </c>
      <c r="AA42" s="169">
        <f>+'Competitive map'!AQ37</f>
        <v>15</v>
      </c>
      <c r="AB42" s="277" t="str">
        <f>+'Competitive map'!AR37</f>
        <v/>
      </c>
      <c r="AC42" s="276">
        <f>+'Competitive map'!AS37</f>
        <v>2</v>
      </c>
      <c r="AD42" s="169">
        <f>+'Competitive map'!AT37</f>
        <v>15</v>
      </c>
      <c r="AE42" s="277" t="str">
        <f>+'Competitive map'!AU37</f>
        <v/>
      </c>
      <c r="AF42" s="169">
        <f>+'Competitive map'!AV37</f>
        <v>2</v>
      </c>
      <c r="AG42" s="169">
        <f>+'Competitive map'!AW37</f>
        <v>15</v>
      </c>
      <c r="AH42" s="169" t="str">
        <f>+'Competitive map'!AX37</f>
        <v/>
      </c>
      <c r="AI42" s="276">
        <f>+'Competitive map'!AY37</f>
        <v>2</v>
      </c>
      <c r="AJ42" s="169">
        <f>+'Competitive map'!AZ37</f>
        <v>15</v>
      </c>
      <c r="AK42" s="277" t="str">
        <f>+'Competitive map'!BA37</f>
        <v/>
      </c>
      <c r="AL42" s="169">
        <f>+'Competitive map'!BB37</f>
        <v>2</v>
      </c>
      <c r="AM42" s="169">
        <f>+'Competitive map'!BC37</f>
        <v>15</v>
      </c>
      <c r="AN42" s="169" t="str">
        <f>+'Competitive map'!BD37</f>
        <v/>
      </c>
      <c r="AO42" s="276">
        <f>+'Competitive map'!BE37</f>
        <v>2</v>
      </c>
      <c r="AP42" s="169">
        <f>+'Competitive map'!BF37</f>
        <v>15</v>
      </c>
      <c r="AQ42" s="277" t="str">
        <f>+'Competitive map'!BG37</f>
        <v/>
      </c>
      <c r="AR42" s="169">
        <f>+'Competitive map'!BH37</f>
        <v>2</v>
      </c>
      <c r="AS42" s="169">
        <f>+'Competitive map'!BI37</f>
        <v>15</v>
      </c>
      <c r="AT42" s="169" t="str">
        <f>+'Competitive map'!BJ37</f>
        <v/>
      </c>
      <c r="AU42" s="276">
        <f>+'Competitive map'!BK37</f>
        <v>2</v>
      </c>
      <c r="AV42" s="169">
        <f>+'Competitive map'!BL37</f>
        <v>15</v>
      </c>
      <c r="AW42" s="277" t="str">
        <f>+'Competitive map'!BM37</f>
        <v/>
      </c>
    </row>
    <row r="43" spans="2:49" ht="15.75" thickBot="1" x14ac:dyDescent="0.3">
      <c r="B43" s="23" t="s">
        <v>4</v>
      </c>
      <c r="C43" s="23">
        <f t="shared" si="25"/>
        <v>0</v>
      </c>
      <c r="D43" s="12">
        <f t="shared" si="25"/>
        <v>0</v>
      </c>
      <c r="E43" s="13">
        <f t="shared" si="25"/>
        <v>0</v>
      </c>
      <c r="F43" s="14">
        <f t="shared" si="25"/>
        <v>0</v>
      </c>
      <c r="G43" s="4">
        <f t="shared" si="25"/>
        <v>0</v>
      </c>
      <c r="H43" s="2">
        <f t="shared" si="25"/>
        <v>0</v>
      </c>
      <c r="I43" s="2">
        <f t="shared" si="25"/>
        <v>0</v>
      </c>
      <c r="J43" s="2">
        <f t="shared" si="25"/>
        <v>0</v>
      </c>
      <c r="K43" s="2">
        <f t="shared" si="25"/>
        <v>0</v>
      </c>
      <c r="L43" s="11">
        <f t="shared" si="25"/>
        <v>0</v>
      </c>
      <c r="M43" s="37"/>
      <c r="N43" s="142"/>
      <c r="O43" s="268">
        <f t="shared" si="26"/>
        <v>41</v>
      </c>
      <c r="P43" s="268">
        <f t="shared" si="26"/>
        <v>42</v>
      </c>
      <c r="Q43" s="268">
        <f t="shared" si="26"/>
        <v>43</v>
      </c>
      <c r="R43" s="268">
        <f t="shared" si="26"/>
        <v>44</v>
      </c>
      <c r="S43" s="268">
        <f t="shared" si="26"/>
        <v>45</v>
      </c>
      <c r="T43" s="268">
        <f t="shared" si="26"/>
        <v>46</v>
      </c>
      <c r="U43" s="268">
        <f t="shared" si="26"/>
        <v>47</v>
      </c>
      <c r="V43" s="268">
        <f t="shared" si="26"/>
        <v>48</v>
      </c>
      <c r="W43" s="268">
        <f t="shared" si="26"/>
        <v>49</v>
      </c>
      <c r="X43" s="268">
        <f t="shared" si="26"/>
        <v>50</v>
      </c>
      <c r="Z43" s="276">
        <f>+'Competitive map'!AP38</f>
        <v>2</v>
      </c>
      <c r="AA43" s="169">
        <f>+'Competitive map'!AQ38</f>
        <v>16</v>
      </c>
      <c r="AB43" s="277" t="str">
        <f>+'Competitive map'!AR38</f>
        <v/>
      </c>
      <c r="AC43" s="276">
        <f>+'Competitive map'!AS38</f>
        <v>2</v>
      </c>
      <c r="AD43" s="169">
        <f>+'Competitive map'!AT38</f>
        <v>16</v>
      </c>
      <c r="AE43" s="277" t="str">
        <f>+'Competitive map'!AU38</f>
        <v/>
      </c>
      <c r="AF43" s="169">
        <f>+'Competitive map'!AV38</f>
        <v>2</v>
      </c>
      <c r="AG43" s="169">
        <f>+'Competitive map'!AW38</f>
        <v>16</v>
      </c>
      <c r="AH43" s="169" t="str">
        <f>+'Competitive map'!AX38</f>
        <v/>
      </c>
      <c r="AI43" s="276">
        <f>+'Competitive map'!AY38</f>
        <v>2</v>
      </c>
      <c r="AJ43" s="169">
        <f>+'Competitive map'!AZ38</f>
        <v>16</v>
      </c>
      <c r="AK43" s="277" t="str">
        <f>+'Competitive map'!BA38</f>
        <v/>
      </c>
      <c r="AL43" s="169">
        <f>+'Competitive map'!BB38</f>
        <v>2</v>
      </c>
      <c r="AM43" s="169">
        <f>+'Competitive map'!BC38</f>
        <v>16</v>
      </c>
      <c r="AN43" s="169" t="str">
        <f>+'Competitive map'!BD38</f>
        <v/>
      </c>
      <c r="AO43" s="276">
        <f>+'Competitive map'!BE38</f>
        <v>2</v>
      </c>
      <c r="AP43" s="169">
        <f>+'Competitive map'!BF38</f>
        <v>16</v>
      </c>
      <c r="AQ43" s="277" t="str">
        <f>+'Competitive map'!BG38</f>
        <v/>
      </c>
      <c r="AR43" s="169">
        <f>+'Competitive map'!BH38</f>
        <v>2</v>
      </c>
      <c r="AS43" s="169">
        <f>+'Competitive map'!BI38</f>
        <v>16</v>
      </c>
      <c r="AT43" s="169" t="str">
        <f>+'Competitive map'!BJ38</f>
        <v/>
      </c>
      <c r="AU43" s="276">
        <f>+'Competitive map'!BK38</f>
        <v>2</v>
      </c>
      <c r="AV43" s="169">
        <f>+'Competitive map'!BL38</f>
        <v>16</v>
      </c>
      <c r="AW43" s="277" t="str">
        <f>+'Competitive map'!BM38</f>
        <v/>
      </c>
    </row>
    <row r="44" spans="2:49" ht="15.75" thickBot="1" x14ac:dyDescent="0.3">
      <c r="B44" s="23" t="s">
        <v>5</v>
      </c>
      <c r="C44" s="10">
        <f t="shared" si="25"/>
        <v>0</v>
      </c>
      <c r="D44" s="154">
        <f t="shared" si="25"/>
        <v>0</v>
      </c>
      <c r="E44" s="154">
        <f t="shared" si="25"/>
        <v>0</v>
      </c>
      <c r="F44" s="154">
        <f t="shared" si="25"/>
        <v>0</v>
      </c>
      <c r="G44" s="145">
        <f t="shared" si="25"/>
        <v>0</v>
      </c>
      <c r="H44" s="2">
        <f t="shared" si="25"/>
        <v>0</v>
      </c>
      <c r="I44" s="2">
        <f t="shared" si="25"/>
        <v>0</v>
      </c>
      <c r="J44" s="2">
        <f t="shared" si="25"/>
        <v>0</v>
      </c>
      <c r="K44" s="2">
        <f t="shared" si="25"/>
        <v>0</v>
      </c>
      <c r="L44" s="11">
        <f t="shared" si="25"/>
        <v>0</v>
      </c>
      <c r="M44" s="37"/>
      <c r="N44" s="142"/>
      <c r="O44" s="268">
        <f t="shared" si="26"/>
        <v>51</v>
      </c>
      <c r="P44" s="268">
        <f t="shared" si="26"/>
        <v>52</v>
      </c>
      <c r="Q44" s="268">
        <f t="shared" si="26"/>
        <v>53</v>
      </c>
      <c r="R44" s="268">
        <f t="shared" si="26"/>
        <v>54</v>
      </c>
      <c r="S44" s="268">
        <f t="shared" si="26"/>
        <v>55</v>
      </c>
      <c r="T44" s="268">
        <f t="shared" si="26"/>
        <v>56</v>
      </c>
      <c r="U44" s="268">
        <f t="shared" si="26"/>
        <v>57</v>
      </c>
      <c r="V44" s="268">
        <f t="shared" si="26"/>
        <v>58</v>
      </c>
      <c r="W44" s="268">
        <f t="shared" si="26"/>
        <v>59</v>
      </c>
      <c r="X44" s="268">
        <f t="shared" si="26"/>
        <v>60</v>
      </c>
      <c r="Z44" s="276">
        <f>+'Competitive map'!AP39</f>
        <v>2</v>
      </c>
      <c r="AA44" s="169">
        <f>+'Competitive map'!AQ39</f>
        <v>17</v>
      </c>
      <c r="AB44" s="277" t="str">
        <f>+'Competitive map'!AR39</f>
        <v/>
      </c>
      <c r="AC44" s="276">
        <f>+'Competitive map'!AS39</f>
        <v>2</v>
      </c>
      <c r="AD44" s="169">
        <f>+'Competitive map'!AT39</f>
        <v>17</v>
      </c>
      <c r="AE44" s="277" t="str">
        <f>+'Competitive map'!AU39</f>
        <v/>
      </c>
      <c r="AF44" s="169">
        <f>+'Competitive map'!AV39</f>
        <v>2</v>
      </c>
      <c r="AG44" s="169">
        <f>+'Competitive map'!AW39</f>
        <v>17</v>
      </c>
      <c r="AH44" s="169" t="str">
        <f>+'Competitive map'!AX39</f>
        <v/>
      </c>
      <c r="AI44" s="276">
        <f>+'Competitive map'!AY39</f>
        <v>2</v>
      </c>
      <c r="AJ44" s="169">
        <f>+'Competitive map'!AZ39</f>
        <v>17</v>
      </c>
      <c r="AK44" s="277" t="str">
        <f>+'Competitive map'!BA39</f>
        <v/>
      </c>
      <c r="AL44" s="169">
        <f>+'Competitive map'!BB39</f>
        <v>2</v>
      </c>
      <c r="AM44" s="169">
        <f>+'Competitive map'!BC39</f>
        <v>17</v>
      </c>
      <c r="AN44" s="169" t="str">
        <f>+'Competitive map'!BD39</f>
        <v/>
      </c>
      <c r="AO44" s="276">
        <f>+'Competitive map'!BE39</f>
        <v>2</v>
      </c>
      <c r="AP44" s="169">
        <f>+'Competitive map'!BF39</f>
        <v>17</v>
      </c>
      <c r="AQ44" s="277" t="str">
        <f>+'Competitive map'!BG39</f>
        <v/>
      </c>
      <c r="AR44" s="169">
        <f>+'Competitive map'!BH39</f>
        <v>2</v>
      </c>
      <c r="AS44" s="169">
        <f>+'Competitive map'!BI39</f>
        <v>17</v>
      </c>
      <c r="AT44" s="169" t="str">
        <f>+'Competitive map'!BJ39</f>
        <v/>
      </c>
      <c r="AU44" s="276">
        <f>+'Competitive map'!BK39</f>
        <v>2</v>
      </c>
      <c r="AV44" s="169">
        <f>+'Competitive map'!BL39</f>
        <v>17</v>
      </c>
      <c r="AW44" s="277" t="str">
        <f>+'Competitive map'!BM39</f>
        <v/>
      </c>
    </row>
    <row r="45" spans="2:49" ht="15.75" thickBot="1" x14ac:dyDescent="0.3">
      <c r="B45" s="23" t="s">
        <v>6</v>
      </c>
      <c r="C45" s="23">
        <f t="shared" si="25"/>
        <v>0</v>
      </c>
      <c r="D45" s="7">
        <f t="shared" si="25"/>
        <v>0</v>
      </c>
      <c r="E45" s="8">
        <f t="shared" si="25"/>
        <v>0</v>
      </c>
      <c r="F45" s="9">
        <f t="shared" si="25"/>
        <v>0</v>
      </c>
      <c r="G45" s="4">
        <f t="shared" si="25"/>
        <v>0</v>
      </c>
      <c r="H45" s="2">
        <f t="shared" si="25"/>
        <v>0</v>
      </c>
      <c r="I45" s="5">
        <f t="shared" si="25"/>
        <v>0</v>
      </c>
      <c r="J45" s="5">
        <f t="shared" si="25"/>
        <v>0</v>
      </c>
      <c r="K45" s="5">
        <f t="shared" si="25"/>
        <v>0</v>
      </c>
      <c r="L45" s="11">
        <f t="shared" si="25"/>
        <v>0</v>
      </c>
      <c r="M45" s="37"/>
      <c r="N45" s="142"/>
      <c r="O45" s="268">
        <f t="shared" si="26"/>
        <v>61</v>
      </c>
      <c r="P45" s="268">
        <f t="shared" si="26"/>
        <v>62</v>
      </c>
      <c r="Q45" s="268">
        <f t="shared" si="26"/>
        <v>63</v>
      </c>
      <c r="R45" s="268">
        <f t="shared" si="26"/>
        <v>64</v>
      </c>
      <c r="S45" s="268">
        <f t="shared" si="26"/>
        <v>65</v>
      </c>
      <c r="T45" s="268">
        <f t="shared" si="26"/>
        <v>66</v>
      </c>
      <c r="U45" s="268">
        <f t="shared" si="26"/>
        <v>67</v>
      </c>
      <c r="V45" s="268">
        <f t="shared" si="26"/>
        <v>68</v>
      </c>
      <c r="W45" s="268">
        <f t="shared" si="26"/>
        <v>69</v>
      </c>
      <c r="X45" s="268">
        <f t="shared" si="26"/>
        <v>70</v>
      </c>
      <c r="Z45" s="276">
        <f>+'Competitive map'!AP40</f>
        <v>2</v>
      </c>
      <c r="AA45" s="169">
        <f>+'Competitive map'!AQ40</f>
        <v>18</v>
      </c>
      <c r="AB45" s="277" t="str">
        <f>+'Competitive map'!AR40</f>
        <v/>
      </c>
      <c r="AC45" s="276">
        <f>+'Competitive map'!AS40</f>
        <v>2</v>
      </c>
      <c r="AD45" s="169">
        <f>+'Competitive map'!AT40</f>
        <v>18</v>
      </c>
      <c r="AE45" s="277" t="str">
        <f>+'Competitive map'!AU40</f>
        <v/>
      </c>
      <c r="AF45" s="169">
        <f>+'Competitive map'!AV40</f>
        <v>2</v>
      </c>
      <c r="AG45" s="169">
        <f>+'Competitive map'!AW40</f>
        <v>18</v>
      </c>
      <c r="AH45" s="169" t="str">
        <f>+'Competitive map'!AX40</f>
        <v/>
      </c>
      <c r="AI45" s="276">
        <f>+'Competitive map'!AY40</f>
        <v>2</v>
      </c>
      <c r="AJ45" s="169">
        <f>+'Competitive map'!AZ40</f>
        <v>18</v>
      </c>
      <c r="AK45" s="277" t="str">
        <f>+'Competitive map'!BA40</f>
        <v/>
      </c>
      <c r="AL45" s="169">
        <f>+'Competitive map'!BB40</f>
        <v>2</v>
      </c>
      <c r="AM45" s="169">
        <f>+'Competitive map'!BC40</f>
        <v>18</v>
      </c>
      <c r="AN45" s="169" t="str">
        <f>+'Competitive map'!BD40</f>
        <v/>
      </c>
      <c r="AO45" s="276">
        <f>+'Competitive map'!BE40</f>
        <v>2</v>
      </c>
      <c r="AP45" s="169">
        <f>+'Competitive map'!BF40</f>
        <v>18</v>
      </c>
      <c r="AQ45" s="277" t="str">
        <f>+'Competitive map'!BG40</f>
        <v/>
      </c>
      <c r="AR45" s="169">
        <f>+'Competitive map'!BH40</f>
        <v>2</v>
      </c>
      <c r="AS45" s="169">
        <f>+'Competitive map'!BI40</f>
        <v>18</v>
      </c>
      <c r="AT45" s="169" t="str">
        <f>+'Competitive map'!BJ40</f>
        <v/>
      </c>
      <c r="AU45" s="276">
        <f>+'Competitive map'!BK40</f>
        <v>2</v>
      </c>
      <c r="AV45" s="169">
        <f>+'Competitive map'!BL40</f>
        <v>18</v>
      </c>
      <c r="AW45" s="277" t="str">
        <f>+'Competitive map'!BM40</f>
        <v/>
      </c>
    </row>
    <row r="46" spans="2:49" x14ac:dyDescent="0.25">
      <c r="B46" s="23" t="s">
        <v>7</v>
      </c>
      <c r="C46" s="23">
        <f t="shared" si="25"/>
        <v>0</v>
      </c>
      <c r="D46" s="10">
        <f t="shared" si="25"/>
        <v>0</v>
      </c>
      <c r="E46" s="144">
        <f t="shared" si="25"/>
        <v>0</v>
      </c>
      <c r="F46" s="11">
        <f t="shared" si="25"/>
        <v>0</v>
      </c>
      <c r="G46" s="4">
        <f t="shared" si="25"/>
        <v>0</v>
      </c>
      <c r="H46" s="3">
        <f t="shared" si="25"/>
        <v>0</v>
      </c>
      <c r="I46" s="7">
        <f t="shared" si="25"/>
        <v>0</v>
      </c>
      <c r="J46" s="8">
        <f t="shared" si="25"/>
        <v>0</v>
      </c>
      <c r="K46" s="9">
        <f t="shared" si="25"/>
        <v>0</v>
      </c>
      <c r="L46" s="17">
        <f t="shared" si="25"/>
        <v>0</v>
      </c>
      <c r="M46" s="37"/>
      <c r="N46" s="142"/>
      <c r="O46" s="268">
        <f t="shared" si="26"/>
        <v>71</v>
      </c>
      <c r="P46" s="268">
        <f t="shared" si="26"/>
        <v>72</v>
      </c>
      <c r="Q46" s="268">
        <f t="shared" si="26"/>
        <v>73</v>
      </c>
      <c r="R46" s="268">
        <f t="shared" si="26"/>
        <v>74</v>
      </c>
      <c r="S46" s="268">
        <f t="shared" si="26"/>
        <v>75</v>
      </c>
      <c r="T46" s="268">
        <f t="shared" si="26"/>
        <v>76</v>
      </c>
      <c r="U46" s="268">
        <f t="shared" si="26"/>
        <v>77</v>
      </c>
      <c r="V46" s="268">
        <f t="shared" si="26"/>
        <v>78</v>
      </c>
      <c r="W46" s="268">
        <f t="shared" si="26"/>
        <v>79</v>
      </c>
      <c r="X46" s="268">
        <f t="shared" si="26"/>
        <v>80</v>
      </c>
      <c r="Z46" s="276">
        <f>+'Competitive map'!AP41</f>
        <v>2</v>
      </c>
      <c r="AA46" s="169">
        <f>+'Competitive map'!AQ41</f>
        <v>19</v>
      </c>
      <c r="AB46" s="277" t="str">
        <f>+'Competitive map'!AR41</f>
        <v/>
      </c>
      <c r="AC46" s="276">
        <f>+'Competitive map'!AS41</f>
        <v>2</v>
      </c>
      <c r="AD46" s="169">
        <f>+'Competitive map'!AT41</f>
        <v>19</v>
      </c>
      <c r="AE46" s="277" t="str">
        <f>+'Competitive map'!AU41</f>
        <v/>
      </c>
      <c r="AF46" s="169">
        <f>+'Competitive map'!AV41</f>
        <v>2</v>
      </c>
      <c r="AG46" s="169">
        <f>+'Competitive map'!AW41</f>
        <v>19</v>
      </c>
      <c r="AH46" s="169" t="str">
        <f>+'Competitive map'!AX41</f>
        <v/>
      </c>
      <c r="AI46" s="276">
        <f>+'Competitive map'!AY41</f>
        <v>2</v>
      </c>
      <c r="AJ46" s="169">
        <f>+'Competitive map'!AZ41</f>
        <v>19</v>
      </c>
      <c r="AK46" s="277" t="str">
        <f>+'Competitive map'!BA41</f>
        <v/>
      </c>
      <c r="AL46" s="169">
        <f>+'Competitive map'!BB41</f>
        <v>2</v>
      </c>
      <c r="AM46" s="169">
        <f>+'Competitive map'!BC41</f>
        <v>19</v>
      </c>
      <c r="AN46" s="169" t="str">
        <f>+'Competitive map'!BD41</f>
        <v/>
      </c>
      <c r="AO46" s="276">
        <f>+'Competitive map'!BE41</f>
        <v>2</v>
      </c>
      <c r="AP46" s="169">
        <f>+'Competitive map'!BF41</f>
        <v>19</v>
      </c>
      <c r="AQ46" s="277" t="str">
        <f>+'Competitive map'!BG41</f>
        <v/>
      </c>
      <c r="AR46" s="169">
        <f>+'Competitive map'!BH41</f>
        <v>2</v>
      </c>
      <c r="AS46" s="169">
        <f>+'Competitive map'!BI41</f>
        <v>19</v>
      </c>
      <c r="AT46" s="169" t="str">
        <f>+'Competitive map'!BJ41</f>
        <v/>
      </c>
      <c r="AU46" s="276">
        <f>+'Competitive map'!BK41</f>
        <v>2</v>
      </c>
      <c r="AV46" s="169">
        <f>+'Competitive map'!BL41</f>
        <v>19</v>
      </c>
      <c r="AW46" s="277" t="str">
        <f>+'Competitive map'!BM41</f>
        <v/>
      </c>
    </row>
    <row r="47" spans="2:49" ht="15.75" thickBot="1" x14ac:dyDescent="0.3">
      <c r="B47" s="23" t="s">
        <v>8</v>
      </c>
      <c r="C47" s="157">
        <f t="shared" si="25"/>
        <v>0</v>
      </c>
      <c r="D47" s="12">
        <f t="shared" si="25"/>
        <v>0</v>
      </c>
      <c r="E47" s="13">
        <f t="shared" si="25"/>
        <v>0</v>
      </c>
      <c r="F47" s="14">
        <f t="shared" si="25"/>
        <v>0</v>
      </c>
      <c r="G47" s="4">
        <f t="shared" si="25"/>
        <v>0</v>
      </c>
      <c r="H47" s="3">
        <f t="shared" si="25"/>
        <v>0</v>
      </c>
      <c r="I47" s="10">
        <f t="shared" si="25"/>
        <v>0</v>
      </c>
      <c r="J47" s="27">
        <f t="shared" si="25"/>
        <v>0</v>
      </c>
      <c r="K47" s="11">
        <f t="shared" si="25"/>
        <v>0</v>
      </c>
      <c r="L47" s="17">
        <f t="shared" si="25"/>
        <v>0</v>
      </c>
      <c r="M47" s="37"/>
      <c r="N47" s="142"/>
      <c r="O47" s="268">
        <f t="shared" si="26"/>
        <v>81</v>
      </c>
      <c r="P47" s="268">
        <f t="shared" si="26"/>
        <v>82</v>
      </c>
      <c r="Q47" s="268">
        <f t="shared" si="26"/>
        <v>83</v>
      </c>
      <c r="R47" s="268">
        <f t="shared" si="26"/>
        <v>84</v>
      </c>
      <c r="S47" s="268">
        <f t="shared" si="26"/>
        <v>85</v>
      </c>
      <c r="T47" s="268">
        <f t="shared" si="26"/>
        <v>86</v>
      </c>
      <c r="U47" s="268">
        <f t="shared" si="26"/>
        <v>87</v>
      </c>
      <c r="V47" s="268">
        <f t="shared" si="26"/>
        <v>88</v>
      </c>
      <c r="W47" s="268">
        <f t="shared" si="26"/>
        <v>89</v>
      </c>
      <c r="X47" s="268">
        <f t="shared" si="26"/>
        <v>90</v>
      </c>
      <c r="Z47" s="276">
        <f>+'Competitive map'!AP42</f>
        <v>2</v>
      </c>
      <c r="AA47" s="169">
        <f>+'Competitive map'!AQ42</f>
        <v>20</v>
      </c>
      <c r="AB47" s="277" t="str">
        <f>+'Competitive map'!AR42</f>
        <v/>
      </c>
      <c r="AC47" s="276">
        <f>+'Competitive map'!AS42</f>
        <v>2</v>
      </c>
      <c r="AD47" s="169">
        <f>+'Competitive map'!AT42</f>
        <v>20</v>
      </c>
      <c r="AE47" s="277" t="str">
        <f>+'Competitive map'!AU42</f>
        <v/>
      </c>
      <c r="AF47" s="169">
        <f>+'Competitive map'!AV42</f>
        <v>2</v>
      </c>
      <c r="AG47" s="169">
        <f>+'Competitive map'!AW42</f>
        <v>20</v>
      </c>
      <c r="AH47" s="169" t="str">
        <f>+'Competitive map'!AX42</f>
        <v/>
      </c>
      <c r="AI47" s="276">
        <f>+'Competitive map'!AY42</f>
        <v>2</v>
      </c>
      <c r="AJ47" s="169">
        <f>+'Competitive map'!AZ42</f>
        <v>20</v>
      </c>
      <c r="AK47" s="277" t="str">
        <f>+'Competitive map'!BA42</f>
        <v/>
      </c>
      <c r="AL47" s="169">
        <f>+'Competitive map'!BB42</f>
        <v>2</v>
      </c>
      <c r="AM47" s="169">
        <f>+'Competitive map'!BC42</f>
        <v>20</v>
      </c>
      <c r="AN47" s="169" t="str">
        <f>+'Competitive map'!BD42</f>
        <v/>
      </c>
      <c r="AO47" s="276">
        <f>+'Competitive map'!BE42</f>
        <v>2</v>
      </c>
      <c r="AP47" s="169">
        <f>+'Competitive map'!BF42</f>
        <v>20</v>
      </c>
      <c r="AQ47" s="277" t="str">
        <f>+'Competitive map'!BG42</f>
        <v/>
      </c>
      <c r="AR47" s="169">
        <f>+'Competitive map'!BH42</f>
        <v>2</v>
      </c>
      <c r="AS47" s="169">
        <f>+'Competitive map'!BI42</f>
        <v>20</v>
      </c>
      <c r="AT47" s="169" t="str">
        <f>+'Competitive map'!BJ42</f>
        <v/>
      </c>
      <c r="AU47" s="276">
        <f>+'Competitive map'!BK42</f>
        <v>2</v>
      </c>
      <c r="AV47" s="169">
        <f>+'Competitive map'!BL42</f>
        <v>20</v>
      </c>
      <c r="AW47" s="277" t="str">
        <f>+'Competitive map'!BM42</f>
        <v/>
      </c>
    </row>
    <row r="48" spans="2:49" ht="15.75" thickBot="1" x14ac:dyDescent="0.3">
      <c r="B48" s="26" t="s">
        <v>9</v>
      </c>
      <c r="C48" s="158" t="s">
        <v>10</v>
      </c>
      <c r="D48" s="156">
        <f t="shared" ref="D48:L48" si="27">COUNTIF(rd1tm3,P48)</f>
        <v>0</v>
      </c>
      <c r="E48" s="155">
        <f t="shared" si="27"/>
        <v>0</v>
      </c>
      <c r="F48" s="155">
        <f t="shared" si="27"/>
        <v>0</v>
      </c>
      <c r="G48" s="13">
        <f t="shared" si="27"/>
        <v>0</v>
      </c>
      <c r="H48" s="19">
        <f t="shared" si="27"/>
        <v>0</v>
      </c>
      <c r="I48" s="12">
        <f t="shared" si="27"/>
        <v>0</v>
      </c>
      <c r="J48" s="13">
        <f t="shared" si="27"/>
        <v>0</v>
      </c>
      <c r="K48" s="14">
        <f t="shared" si="27"/>
        <v>0</v>
      </c>
      <c r="L48" s="20">
        <f t="shared" si="27"/>
        <v>0</v>
      </c>
      <c r="M48" s="37"/>
      <c r="N48" s="142"/>
      <c r="O48" s="268">
        <f t="shared" si="26"/>
        <v>91</v>
      </c>
      <c r="P48" s="268">
        <f t="shared" si="26"/>
        <v>92</v>
      </c>
      <c r="Q48" s="268">
        <f t="shared" si="26"/>
        <v>93</v>
      </c>
      <c r="R48" s="268">
        <f t="shared" si="26"/>
        <v>94</v>
      </c>
      <c r="S48" s="268">
        <f t="shared" si="26"/>
        <v>95</v>
      </c>
      <c r="T48" s="268">
        <f t="shared" si="26"/>
        <v>96</v>
      </c>
      <c r="U48" s="268">
        <f t="shared" si="26"/>
        <v>97</v>
      </c>
      <c r="V48" s="268">
        <f t="shared" si="26"/>
        <v>98</v>
      </c>
      <c r="W48" s="268">
        <f t="shared" si="26"/>
        <v>99</v>
      </c>
      <c r="X48" s="268">
        <f t="shared" si="26"/>
        <v>100</v>
      </c>
      <c r="Z48" s="273">
        <f>+'Competitive map'!AP43</f>
        <v>3</v>
      </c>
      <c r="AA48" s="274">
        <f>+'Competitive map'!AQ43</f>
        <v>1</v>
      </c>
      <c r="AB48" s="275" t="str">
        <f>+'Competitive map'!AR43</f>
        <v/>
      </c>
      <c r="AC48" s="273">
        <f>+'Competitive map'!AS43</f>
        <v>3</v>
      </c>
      <c r="AD48" s="274">
        <f>+'Competitive map'!AT43</f>
        <v>1</v>
      </c>
      <c r="AE48" s="275" t="str">
        <f>+'Competitive map'!AU43</f>
        <v/>
      </c>
      <c r="AF48" s="274">
        <f>+'Competitive map'!AV43</f>
        <v>3</v>
      </c>
      <c r="AG48" s="274">
        <f>+'Competitive map'!AW43</f>
        <v>1</v>
      </c>
      <c r="AH48" s="274" t="str">
        <f>+'Competitive map'!AX43</f>
        <v/>
      </c>
      <c r="AI48" s="273">
        <f>+'Competitive map'!AY43</f>
        <v>3</v>
      </c>
      <c r="AJ48" s="274">
        <f>+'Competitive map'!AZ43</f>
        <v>1</v>
      </c>
      <c r="AK48" s="275" t="str">
        <f>+'Competitive map'!BA43</f>
        <v/>
      </c>
      <c r="AL48" s="274">
        <f>+'Competitive map'!BB43</f>
        <v>3</v>
      </c>
      <c r="AM48" s="274">
        <f>+'Competitive map'!BC43</f>
        <v>1</v>
      </c>
      <c r="AN48" s="274" t="str">
        <f>+'Competitive map'!BD43</f>
        <v/>
      </c>
      <c r="AO48" s="273">
        <f>+'Competitive map'!BE43</f>
        <v>3</v>
      </c>
      <c r="AP48" s="274">
        <f>+'Competitive map'!BF43</f>
        <v>1</v>
      </c>
      <c r="AQ48" s="275" t="str">
        <f>+'Competitive map'!BG43</f>
        <v/>
      </c>
      <c r="AR48" s="274">
        <f>+'Competitive map'!BH43</f>
        <v>3</v>
      </c>
      <c r="AS48" s="274">
        <f>+'Competitive map'!BI43</f>
        <v>1</v>
      </c>
      <c r="AT48" s="274" t="str">
        <f>+'Competitive map'!BJ43</f>
        <v/>
      </c>
      <c r="AU48" s="273">
        <f>+'Competitive map'!BK43</f>
        <v>3</v>
      </c>
      <c r="AV48" s="274">
        <f>+'Competitive map'!BL43</f>
        <v>1</v>
      </c>
      <c r="AW48" s="275" t="str">
        <f>+'Competitive map'!BM43</f>
        <v/>
      </c>
    </row>
    <row r="49" spans="2:49" ht="15.75" thickBot="1" x14ac:dyDescent="0.3">
      <c r="Z49" s="276">
        <f>+'Competitive map'!AP44</f>
        <v>3</v>
      </c>
      <c r="AA49" s="169">
        <f>+'Competitive map'!AQ44</f>
        <v>2</v>
      </c>
      <c r="AB49" s="277" t="str">
        <f>+'Competitive map'!AR44</f>
        <v/>
      </c>
      <c r="AC49" s="276">
        <f>+'Competitive map'!AS44</f>
        <v>3</v>
      </c>
      <c r="AD49" s="169">
        <f>+'Competitive map'!AT44</f>
        <v>2</v>
      </c>
      <c r="AE49" s="277" t="str">
        <f>+'Competitive map'!AU44</f>
        <v/>
      </c>
      <c r="AF49" s="169">
        <f>+'Competitive map'!AV44</f>
        <v>3</v>
      </c>
      <c r="AG49" s="169">
        <f>+'Competitive map'!AW44</f>
        <v>2</v>
      </c>
      <c r="AH49" s="169" t="str">
        <f>+'Competitive map'!AX44</f>
        <v/>
      </c>
      <c r="AI49" s="276">
        <f>+'Competitive map'!AY44</f>
        <v>3</v>
      </c>
      <c r="AJ49" s="169">
        <f>+'Competitive map'!AZ44</f>
        <v>2</v>
      </c>
      <c r="AK49" s="277" t="str">
        <f>+'Competitive map'!BA44</f>
        <v/>
      </c>
      <c r="AL49" s="169">
        <f>+'Competitive map'!BB44</f>
        <v>3</v>
      </c>
      <c r="AM49" s="169">
        <f>+'Competitive map'!BC44</f>
        <v>2</v>
      </c>
      <c r="AN49" s="169" t="str">
        <f>+'Competitive map'!BD44</f>
        <v/>
      </c>
      <c r="AO49" s="276">
        <f>+'Competitive map'!BE44</f>
        <v>3</v>
      </c>
      <c r="AP49" s="169">
        <f>+'Competitive map'!BF44</f>
        <v>2</v>
      </c>
      <c r="AQ49" s="277" t="str">
        <f>+'Competitive map'!BG44</f>
        <v/>
      </c>
      <c r="AR49" s="169">
        <f>+'Competitive map'!BH44</f>
        <v>3</v>
      </c>
      <c r="AS49" s="169">
        <f>+'Competitive map'!BI44</f>
        <v>2</v>
      </c>
      <c r="AT49" s="169" t="str">
        <f>+'Competitive map'!BJ44</f>
        <v/>
      </c>
      <c r="AU49" s="276">
        <f>+'Competitive map'!BK44</f>
        <v>3</v>
      </c>
      <c r="AV49" s="169">
        <f>+'Competitive map'!BL44</f>
        <v>2</v>
      </c>
      <c r="AW49" s="277" t="str">
        <f>+'Competitive map'!BM44</f>
        <v/>
      </c>
    </row>
    <row r="50" spans="2:49" ht="19.5" thickBot="1" x14ac:dyDescent="0.3">
      <c r="B50" s="136" t="s">
        <v>59</v>
      </c>
      <c r="C50" s="137">
        <f>+C35</f>
        <v>1</v>
      </c>
      <c r="D50" s="350" t="s">
        <v>135</v>
      </c>
      <c r="E50" s="351"/>
      <c r="M50" s="257"/>
      <c r="P50" s="263"/>
      <c r="Q50" s="263"/>
      <c r="R50" s="263"/>
      <c r="S50" s="263"/>
      <c r="T50" s="263"/>
      <c r="U50" s="263"/>
      <c r="V50" s="263"/>
      <c r="W50" s="263"/>
      <c r="X50" s="263"/>
      <c r="Z50" s="276">
        <f>+'Competitive map'!AP45</f>
        <v>3</v>
      </c>
      <c r="AA50" s="169">
        <f>+'Competitive map'!AQ45</f>
        <v>3</v>
      </c>
      <c r="AB50" s="277" t="str">
        <f>+'Competitive map'!AR45</f>
        <v/>
      </c>
      <c r="AC50" s="276">
        <f>+'Competitive map'!AS45</f>
        <v>3</v>
      </c>
      <c r="AD50" s="169">
        <f>+'Competitive map'!AT45</f>
        <v>3</v>
      </c>
      <c r="AE50" s="277" t="str">
        <f>+'Competitive map'!AU45</f>
        <v/>
      </c>
      <c r="AF50" s="169">
        <f>+'Competitive map'!AV45</f>
        <v>3</v>
      </c>
      <c r="AG50" s="169">
        <f>+'Competitive map'!AW45</f>
        <v>3</v>
      </c>
      <c r="AH50" s="169" t="str">
        <f>+'Competitive map'!AX45</f>
        <v/>
      </c>
      <c r="AI50" s="276">
        <f>+'Competitive map'!AY45</f>
        <v>3</v>
      </c>
      <c r="AJ50" s="169">
        <f>+'Competitive map'!AZ45</f>
        <v>3</v>
      </c>
      <c r="AK50" s="277" t="str">
        <f>+'Competitive map'!BA45</f>
        <v/>
      </c>
      <c r="AL50" s="169">
        <f>+'Competitive map'!BB45</f>
        <v>3</v>
      </c>
      <c r="AM50" s="169">
        <f>+'Competitive map'!BC45</f>
        <v>3</v>
      </c>
      <c r="AN50" s="169" t="str">
        <f>+'Competitive map'!BD45</f>
        <v/>
      </c>
      <c r="AO50" s="276">
        <f>+'Competitive map'!BE45</f>
        <v>3</v>
      </c>
      <c r="AP50" s="169">
        <f>+'Competitive map'!BF45</f>
        <v>3</v>
      </c>
      <c r="AQ50" s="277" t="str">
        <f>+'Competitive map'!BG45</f>
        <v/>
      </c>
      <c r="AR50" s="169">
        <f>+'Competitive map'!BH45</f>
        <v>3</v>
      </c>
      <c r="AS50" s="169">
        <f>+'Competitive map'!BI45</f>
        <v>3</v>
      </c>
      <c r="AT50" s="169" t="str">
        <f>+'Competitive map'!BJ45</f>
        <v/>
      </c>
      <c r="AU50" s="276">
        <f>+'Competitive map'!BK45</f>
        <v>3</v>
      </c>
      <c r="AV50" s="169">
        <f>+'Competitive map'!BL45</f>
        <v>3</v>
      </c>
      <c r="AW50" s="277" t="str">
        <f>+'Competitive map'!BM45</f>
        <v/>
      </c>
    </row>
    <row r="51" spans="2:49" ht="21" x14ac:dyDescent="0.25">
      <c r="B51" s="305" t="s">
        <v>86</v>
      </c>
      <c r="C51" s="306"/>
      <c r="D51" s="306"/>
      <c r="E51" s="306"/>
      <c r="F51" s="306"/>
      <c r="G51" s="306"/>
      <c r="H51" s="306"/>
      <c r="I51" s="306"/>
      <c r="J51" s="306"/>
      <c r="K51" s="306"/>
      <c r="L51" s="307"/>
      <c r="M51" s="258"/>
      <c r="N51" s="281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Z51" s="276">
        <f>+'Competitive map'!AP46</f>
        <v>3</v>
      </c>
      <c r="AA51" s="169">
        <f>+'Competitive map'!AQ46</f>
        <v>4</v>
      </c>
      <c r="AB51" s="277" t="str">
        <f>+'Competitive map'!AR46</f>
        <v/>
      </c>
      <c r="AC51" s="276">
        <f>+'Competitive map'!AS46</f>
        <v>3</v>
      </c>
      <c r="AD51" s="169">
        <f>+'Competitive map'!AT46</f>
        <v>4</v>
      </c>
      <c r="AE51" s="277" t="str">
        <f>+'Competitive map'!AU46</f>
        <v/>
      </c>
      <c r="AF51" s="169">
        <f>+'Competitive map'!AV46</f>
        <v>3</v>
      </c>
      <c r="AG51" s="169">
        <f>+'Competitive map'!AW46</f>
        <v>4</v>
      </c>
      <c r="AH51" s="169" t="str">
        <f>+'Competitive map'!AX46</f>
        <v/>
      </c>
      <c r="AI51" s="276">
        <f>+'Competitive map'!AY46</f>
        <v>3</v>
      </c>
      <c r="AJ51" s="169">
        <f>+'Competitive map'!AZ46</f>
        <v>4</v>
      </c>
      <c r="AK51" s="277" t="str">
        <f>+'Competitive map'!BA46</f>
        <v/>
      </c>
      <c r="AL51" s="169">
        <f>+'Competitive map'!BB46</f>
        <v>3</v>
      </c>
      <c r="AM51" s="169">
        <f>+'Competitive map'!BC46</f>
        <v>4</v>
      </c>
      <c r="AN51" s="169" t="str">
        <f>+'Competitive map'!BD46</f>
        <v/>
      </c>
      <c r="AO51" s="276">
        <f>+'Competitive map'!BE46</f>
        <v>3</v>
      </c>
      <c r="AP51" s="169">
        <f>+'Competitive map'!BF46</f>
        <v>4</v>
      </c>
      <c r="AQ51" s="277" t="str">
        <f>+'Competitive map'!BG46</f>
        <v/>
      </c>
      <c r="AR51" s="169">
        <f>+'Competitive map'!BH46</f>
        <v>3</v>
      </c>
      <c r="AS51" s="169">
        <f>+'Competitive map'!BI46</f>
        <v>4</v>
      </c>
      <c r="AT51" s="169" t="str">
        <f>+'Competitive map'!BJ46</f>
        <v/>
      </c>
      <c r="AU51" s="276">
        <f>+'Competitive map'!BK46</f>
        <v>3</v>
      </c>
      <c r="AV51" s="169">
        <f>+'Competitive map'!BL46</f>
        <v>4</v>
      </c>
      <c r="AW51" s="277" t="str">
        <f>+'Competitive map'!BM46</f>
        <v/>
      </c>
    </row>
    <row r="52" spans="2:49" ht="21.75" thickBot="1" x14ac:dyDescent="0.3">
      <c r="B52" s="308"/>
      <c r="C52" s="309"/>
      <c r="D52" s="309"/>
      <c r="E52" s="309"/>
      <c r="F52" s="309"/>
      <c r="G52" s="309"/>
      <c r="H52" s="309"/>
      <c r="I52" s="309"/>
      <c r="J52" s="309"/>
      <c r="K52" s="309"/>
      <c r="L52" s="310"/>
      <c r="M52" s="258"/>
      <c r="N52" s="281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Z52" s="276">
        <f>+'Competitive map'!AP47</f>
        <v>3</v>
      </c>
      <c r="AA52" s="169">
        <f>+'Competitive map'!AQ47</f>
        <v>5</v>
      </c>
      <c r="AB52" s="277" t="str">
        <f>+'Competitive map'!AR47</f>
        <v/>
      </c>
      <c r="AC52" s="276">
        <f>+'Competitive map'!AS47</f>
        <v>3</v>
      </c>
      <c r="AD52" s="169">
        <f>+'Competitive map'!AT47</f>
        <v>5</v>
      </c>
      <c r="AE52" s="277" t="str">
        <f>+'Competitive map'!AU47</f>
        <v/>
      </c>
      <c r="AF52" s="169">
        <f>+'Competitive map'!AV47</f>
        <v>3</v>
      </c>
      <c r="AG52" s="169">
        <f>+'Competitive map'!AW47</f>
        <v>5</v>
      </c>
      <c r="AH52" s="169" t="str">
        <f>+'Competitive map'!AX47</f>
        <v/>
      </c>
      <c r="AI52" s="276">
        <f>+'Competitive map'!AY47</f>
        <v>3</v>
      </c>
      <c r="AJ52" s="169">
        <f>+'Competitive map'!AZ47</f>
        <v>5</v>
      </c>
      <c r="AK52" s="277" t="str">
        <f>+'Competitive map'!BA47</f>
        <v/>
      </c>
      <c r="AL52" s="169">
        <f>+'Competitive map'!BB47</f>
        <v>3</v>
      </c>
      <c r="AM52" s="169">
        <f>+'Competitive map'!BC47</f>
        <v>5</v>
      </c>
      <c r="AN52" s="169" t="str">
        <f>+'Competitive map'!BD47</f>
        <v/>
      </c>
      <c r="AO52" s="276">
        <f>+'Competitive map'!BE47</f>
        <v>3</v>
      </c>
      <c r="AP52" s="169">
        <f>+'Competitive map'!BF47</f>
        <v>5</v>
      </c>
      <c r="AQ52" s="277" t="str">
        <f>+'Competitive map'!BG47</f>
        <v/>
      </c>
      <c r="AR52" s="169">
        <f>+'Competitive map'!BH47</f>
        <v>3</v>
      </c>
      <c r="AS52" s="169">
        <f>+'Competitive map'!BI47</f>
        <v>5</v>
      </c>
      <c r="AT52" s="169" t="str">
        <f>+'Competitive map'!BJ47</f>
        <v/>
      </c>
      <c r="AU52" s="276">
        <f>+'Competitive map'!BK47</f>
        <v>3</v>
      </c>
      <c r="AV52" s="169">
        <f>+'Competitive map'!BL47</f>
        <v>5</v>
      </c>
      <c r="AW52" s="277" t="str">
        <f>+'Competitive map'!BM47</f>
        <v/>
      </c>
    </row>
    <row r="53" spans="2:49" ht="15.75" thickBot="1" x14ac:dyDescent="0.3">
      <c r="B53" s="31" t="s">
        <v>11</v>
      </c>
      <c r="C53" s="28">
        <v>1</v>
      </c>
      <c r="D53" s="24">
        <v>2</v>
      </c>
      <c r="E53" s="24">
        <v>3</v>
      </c>
      <c r="F53" s="24">
        <v>4</v>
      </c>
      <c r="G53" s="24">
        <v>5</v>
      </c>
      <c r="H53" s="24">
        <v>6</v>
      </c>
      <c r="I53" s="24">
        <v>7</v>
      </c>
      <c r="J53" s="24">
        <v>8</v>
      </c>
      <c r="K53" s="24">
        <v>9</v>
      </c>
      <c r="L53" s="25">
        <v>10</v>
      </c>
      <c r="M53" s="37"/>
      <c r="N53" s="142"/>
      <c r="Z53" s="276">
        <f>+'Competitive map'!AP48</f>
        <v>3</v>
      </c>
      <c r="AA53" s="169">
        <f>+'Competitive map'!AQ48</f>
        <v>6</v>
      </c>
      <c r="AB53" s="277" t="str">
        <f>+'Competitive map'!AR48</f>
        <v/>
      </c>
      <c r="AC53" s="276">
        <f>+'Competitive map'!AS48</f>
        <v>3</v>
      </c>
      <c r="AD53" s="169">
        <f>+'Competitive map'!AT48</f>
        <v>6</v>
      </c>
      <c r="AE53" s="277" t="str">
        <f>+'Competitive map'!AU48</f>
        <v/>
      </c>
      <c r="AF53" s="169">
        <f>+'Competitive map'!AV48</f>
        <v>3</v>
      </c>
      <c r="AG53" s="169">
        <f>+'Competitive map'!AW48</f>
        <v>6</v>
      </c>
      <c r="AH53" s="169" t="str">
        <f>+'Competitive map'!AX48</f>
        <v/>
      </c>
      <c r="AI53" s="276">
        <f>+'Competitive map'!AY48</f>
        <v>3</v>
      </c>
      <c r="AJ53" s="169">
        <f>+'Competitive map'!AZ48</f>
        <v>6</v>
      </c>
      <c r="AK53" s="277" t="str">
        <f>+'Competitive map'!BA48</f>
        <v/>
      </c>
      <c r="AL53" s="169">
        <f>+'Competitive map'!BB48</f>
        <v>3</v>
      </c>
      <c r="AM53" s="169">
        <f>+'Competitive map'!BC48</f>
        <v>6</v>
      </c>
      <c r="AN53" s="169" t="str">
        <f>+'Competitive map'!BD48</f>
        <v/>
      </c>
      <c r="AO53" s="276">
        <f>+'Competitive map'!BE48</f>
        <v>3</v>
      </c>
      <c r="AP53" s="169">
        <f>+'Competitive map'!BF48</f>
        <v>6</v>
      </c>
      <c r="AQ53" s="277" t="str">
        <f>+'Competitive map'!BG48</f>
        <v/>
      </c>
      <c r="AR53" s="169">
        <f>+'Competitive map'!BH48</f>
        <v>3</v>
      </c>
      <c r="AS53" s="169">
        <f>+'Competitive map'!BI48</f>
        <v>6</v>
      </c>
      <c r="AT53" s="169" t="str">
        <f>+'Competitive map'!BJ48</f>
        <v/>
      </c>
      <c r="AU53" s="276">
        <f>+'Competitive map'!BK48</f>
        <v>3</v>
      </c>
      <c r="AV53" s="169">
        <f>+'Competitive map'!BL48</f>
        <v>6</v>
      </c>
      <c r="AW53" s="277" t="str">
        <f>+'Competitive map'!BM48</f>
        <v/>
      </c>
    </row>
    <row r="54" spans="2:49" x14ac:dyDescent="0.25">
      <c r="B54" s="29" t="s">
        <v>0</v>
      </c>
      <c r="C54" s="7">
        <f t="shared" ref="C54:L55" si="28">COUNTIF(rd1tm4,O54)-1</f>
        <v>0</v>
      </c>
      <c r="D54" s="8">
        <f t="shared" si="28"/>
        <v>0</v>
      </c>
      <c r="E54" s="8">
        <f t="shared" si="28"/>
        <v>0</v>
      </c>
      <c r="F54" s="8">
        <f t="shared" si="28"/>
        <v>0</v>
      </c>
      <c r="G54" s="8">
        <f t="shared" si="28"/>
        <v>0</v>
      </c>
      <c r="H54" s="8">
        <f t="shared" si="28"/>
        <v>0</v>
      </c>
      <c r="I54" s="22">
        <f t="shared" si="28"/>
        <v>0</v>
      </c>
      <c r="J54" s="7">
        <f t="shared" si="28"/>
        <v>0</v>
      </c>
      <c r="K54" s="8">
        <f t="shared" si="28"/>
        <v>0</v>
      </c>
      <c r="L54" s="76">
        <f t="shared" si="28"/>
        <v>0</v>
      </c>
      <c r="M54" s="259"/>
      <c r="N54" s="282"/>
      <c r="O54" s="265">
        <v>1</v>
      </c>
      <c r="P54" s="266">
        <f>+O54+1</f>
        <v>2</v>
      </c>
      <c r="Q54" s="266">
        <f t="shared" ref="Q54" si="29">+P54+1</f>
        <v>3</v>
      </c>
      <c r="R54" s="266">
        <f t="shared" ref="R54" si="30">+Q54+1</f>
        <v>4</v>
      </c>
      <c r="S54" s="266">
        <f t="shared" ref="S54" si="31">+R54+1</f>
        <v>5</v>
      </c>
      <c r="T54" s="266">
        <f t="shared" ref="T54" si="32">+S54+1</f>
        <v>6</v>
      </c>
      <c r="U54" s="266">
        <f t="shared" ref="U54" si="33">+T54+1</f>
        <v>7</v>
      </c>
      <c r="V54" s="266">
        <f t="shared" ref="V54" si="34">+U54+1</f>
        <v>8</v>
      </c>
      <c r="W54" s="266">
        <v>9</v>
      </c>
      <c r="X54" s="266">
        <v>10</v>
      </c>
      <c r="Z54" s="276">
        <f>+'Competitive map'!AP49</f>
        <v>3</v>
      </c>
      <c r="AA54" s="169">
        <f>+'Competitive map'!AQ49</f>
        <v>7</v>
      </c>
      <c r="AB54" s="277" t="str">
        <f>+'Competitive map'!AR49</f>
        <v/>
      </c>
      <c r="AC54" s="276">
        <f>+'Competitive map'!AS49</f>
        <v>3</v>
      </c>
      <c r="AD54" s="169">
        <f>+'Competitive map'!AT49</f>
        <v>7</v>
      </c>
      <c r="AE54" s="277" t="str">
        <f>+'Competitive map'!AU49</f>
        <v/>
      </c>
      <c r="AF54" s="169">
        <f>+'Competitive map'!AV49</f>
        <v>3</v>
      </c>
      <c r="AG54" s="169">
        <f>+'Competitive map'!AW49</f>
        <v>7</v>
      </c>
      <c r="AH54" s="169" t="str">
        <f>+'Competitive map'!AX49</f>
        <v/>
      </c>
      <c r="AI54" s="276">
        <f>+'Competitive map'!AY49</f>
        <v>3</v>
      </c>
      <c r="AJ54" s="169">
        <f>+'Competitive map'!AZ49</f>
        <v>7</v>
      </c>
      <c r="AK54" s="277" t="str">
        <f>+'Competitive map'!BA49</f>
        <v/>
      </c>
      <c r="AL54" s="169">
        <f>+'Competitive map'!BB49</f>
        <v>3</v>
      </c>
      <c r="AM54" s="169">
        <f>+'Competitive map'!BC49</f>
        <v>7</v>
      </c>
      <c r="AN54" s="169" t="str">
        <f>+'Competitive map'!BD49</f>
        <v/>
      </c>
      <c r="AO54" s="276">
        <f>+'Competitive map'!BE49</f>
        <v>3</v>
      </c>
      <c r="AP54" s="169">
        <f>+'Competitive map'!BF49</f>
        <v>7</v>
      </c>
      <c r="AQ54" s="277" t="str">
        <f>+'Competitive map'!BG49</f>
        <v/>
      </c>
      <c r="AR54" s="169">
        <f>+'Competitive map'!BH49</f>
        <v>3</v>
      </c>
      <c r="AS54" s="169">
        <f>+'Competitive map'!BI49</f>
        <v>7</v>
      </c>
      <c r="AT54" s="169" t="str">
        <f>+'Competitive map'!BJ49</f>
        <v/>
      </c>
      <c r="AU54" s="276">
        <f>+'Competitive map'!BK49</f>
        <v>3</v>
      </c>
      <c r="AV54" s="169">
        <f>+'Competitive map'!BL49</f>
        <v>7</v>
      </c>
      <c r="AW54" s="277" t="str">
        <f>+'Competitive map'!BM49</f>
        <v/>
      </c>
    </row>
    <row r="55" spans="2:49" ht="15.75" thickBot="1" x14ac:dyDescent="0.3">
      <c r="B55" s="23" t="s">
        <v>1</v>
      </c>
      <c r="C55" s="269">
        <f t="shared" si="28"/>
        <v>0</v>
      </c>
      <c r="D55" s="5">
        <f t="shared" si="28"/>
        <v>0</v>
      </c>
      <c r="E55" s="5">
        <f t="shared" si="28"/>
        <v>0</v>
      </c>
      <c r="F55" s="5">
        <f t="shared" si="28"/>
        <v>0</v>
      </c>
      <c r="G55" s="2">
        <f t="shared" si="28"/>
        <v>0</v>
      </c>
      <c r="H55" s="2">
        <f t="shared" si="28"/>
        <v>0</v>
      </c>
      <c r="I55" s="3">
        <f t="shared" si="28"/>
        <v>0</v>
      </c>
      <c r="J55" s="10">
        <f t="shared" si="28"/>
        <v>0</v>
      </c>
      <c r="K55" s="2">
        <f t="shared" si="28"/>
        <v>0</v>
      </c>
      <c r="L55" s="11">
        <f t="shared" si="28"/>
        <v>0</v>
      </c>
      <c r="M55" s="37"/>
      <c r="N55" s="142"/>
      <c r="O55" s="268">
        <f>+O54+10</f>
        <v>11</v>
      </c>
      <c r="P55" s="268">
        <f t="shared" ref="P55:X55" si="35">+P54+10</f>
        <v>12</v>
      </c>
      <c r="Q55" s="268">
        <f t="shared" si="35"/>
        <v>13</v>
      </c>
      <c r="R55" s="268">
        <f t="shared" si="35"/>
        <v>14</v>
      </c>
      <c r="S55" s="268">
        <f t="shared" si="35"/>
        <v>15</v>
      </c>
      <c r="T55" s="268">
        <f t="shared" si="35"/>
        <v>16</v>
      </c>
      <c r="U55" s="268">
        <f t="shared" si="35"/>
        <v>17</v>
      </c>
      <c r="V55" s="268">
        <f t="shared" si="35"/>
        <v>18</v>
      </c>
      <c r="W55" s="268">
        <f t="shared" si="35"/>
        <v>19</v>
      </c>
      <c r="X55" s="268">
        <f t="shared" si="35"/>
        <v>20</v>
      </c>
      <c r="Z55" s="276">
        <f>+'Competitive map'!AP50</f>
        <v>3</v>
      </c>
      <c r="AA55" s="169">
        <f>+'Competitive map'!AQ50</f>
        <v>8</v>
      </c>
      <c r="AB55" s="277" t="str">
        <f>+'Competitive map'!AR50</f>
        <v/>
      </c>
      <c r="AC55" s="276">
        <f>+'Competitive map'!AS50</f>
        <v>3</v>
      </c>
      <c r="AD55" s="169">
        <f>+'Competitive map'!AT50</f>
        <v>8</v>
      </c>
      <c r="AE55" s="277" t="str">
        <f>+'Competitive map'!AU50</f>
        <v/>
      </c>
      <c r="AF55" s="169">
        <f>+'Competitive map'!AV50</f>
        <v>3</v>
      </c>
      <c r="AG55" s="169">
        <f>+'Competitive map'!AW50</f>
        <v>8</v>
      </c>
      <c r="AH55" s="169" t="str">
        <f>+'Competitive map'!AX50</f>
        <v/>
      </c>
      <c r="AI55" s="276">
        <f>+'Competitive map'!AY50</f>
        <v>3</v>
      </c>
      <c r="AJ55" s="169">
        <f>+'Competitive map'!AZ50</f>
        <v>8</v>
      </c>
      <c r="AK55" s="277" t="str">
        <f>+'Competitive map'!BA50</f>
        <v/>
      </c>
      <c r="AL55" s="169">
        <f>+'Competitive map'!BB50</f>
        <v>3</v>
      </c>
      <c r="AM55" s="169">
        <f>+'Competitive map'!BC50</f>
        <v>8</v>
      </c>
      <c r="AN55" s="169" t="str">
        <f>+'Competitive map'!BD50</f>
        <v/>
      </c>
      <c r="AO55" s="276">
        <f>+'Competitive map'!BE50</f>
        <v>3</v>
      </c>
      <c r="AP55" s="169">
        <f>+'Competitive map'!BF50</f>
        <v>8</v>
      </c>
      <c r="AQ55" s="277" t="str">
        <f>+'Competitive map'!BG50</f>
        <v/>
      </c>
      <c r="AR55" s="169">
        <f>+'Competitive map'!BH50</f>
        <v>3</v>
      </c>
      <c r="AS55" s="169">
        <f>+'Competitive map'!BI50</f>
        <v>8</v>
      </c>
      <c r="AT55" s="169" t="str">
        <f>+'Competitive map'!BJ50</f>
        <v/>
      </c>
      <c r="AU55" s="276">
        <f>+'Competitive map'!BK50</f>
        <v>3</v>
      </c>
      <c r="AV55" s="169">
        <f>+'Competitive map'!BL50</f>
        <v>8</v>
      </c>
      <c r="AW55" s="277" t="str">
        <f>+'Competitive map'!BM50</f>
        <v/>
      </c>
    </row>
    <row r="56" spans="2:49" ht="15.75" thickBot="1" x14ac:dyDescent="0.3">
      <c r="B56" s="23" t="s">
        <v>2</v>
      </c>
      <c r="C56" s="23">
        <f t="shared" ref="C56:L62" si="36">COUNTIF(rd1tm4,O56)</f>
        <v>0</v>
      </c>
      <c r="D56" s="7">
        <f t="shared" si="36"/>
        <v>0</v>
      </c>
      <c r="E56" s="8">
        <f t="shared" si="36"/>
        <v>0</v>
      </c>
      <c r="F56" s="9">
        <f t="shared" si="36"/>
        <v>0</v>
      </c>
      <c r="G56" s="4">
        <f t="shared" si="36"/>
        <v>0</v>
      </c>
      <c r="H56" s="2">
        <f t="shared" si="36"/>
        <v>0</v>
      </c>
      <c r="I56" s="3">
        <f t="shared" si="36"/>
        <v>0</v>
      </c>
      <c r="J56" s="12">
        <f t="shared" si="36"/>
        <v>0</v>
      </c>
      <c r="K56" s="13">
        <f t="shared" si="36"/>
        <v>0</v>
      </c>
      <c r="L56" s="14">
        <f t="shared" si="36"/>
        <v>0</v>
      </c>
      <c r="M56" s="37"/>
      <c r="N56" s="142"/>
      <c r="O56" s="268">
        <f t="shared" ref="O56:X63" si="37">+O55+10</f>
        <v>21</v>
      </c>
      <c r="P56" s="268">
        <f t="shared" si="37"/>
        <v>22</v>
      </c>
      <c r="Q56" s="268">
        <f t="shared" si="37"/>
        <v>23</v>
      </c>
      <c r="R56" s="268">
        <f t="shared" si="37"/>
        <v>24</v>
      </c>
      <c r="S56" s="268">
        <f t="shared" si="37"/>
        <v>25</v>
      </c>
      <c r="T56" s="268">
        <f t="shared" si="37"/>
        <v>26</v>
      </c>
      <c r="U56" s="268">
        <f t="shared" si="37"/>
        <v>27</v>
      </c>
      <c r="V56" s="268">
        <f t="shared" si="37"/>
        <v>28</v>
      </c>
      <c r="W56" s="268">
        <f t="shared" si="37"/>
        <v>29</v>
      </c>
      <c r="X56" s="268">
        <f t="shared" si="37"/>
        <v>30</v>
      </c>
      <c r="Z56" s="276">
        <f>+'Competitive map'!AP51</f>
        <v>3</v>
      </c>
      <c r="AA56" s="169">
        <f>+'Competitive map'!AQ51</f>
        <v>9</v>
      </c>
      <c r="AB56" s="277" t="str">
        <f>+'Competitive map'!AR51</f>
        <v/>
      </c>
      <c r="AC56" s="276">
        <f>+'Competitive map'!AS51</f>
        <v>3</v>
      </c>
      <c r="AD56" s="169">
        <f>+'Competitive map'!AT51</f>
        <v>9</v>
      </c>
      <c r="AE56" s="277" t="str">
        <f>+'Competitive map'!AU51</f>
        <v/>
      </c>
      <c r="AF56" s="169">
        <f>+'Competitive map'!AV51</f>
        <v>3</v>
      </c>
      <c r="AG56" s="169">
        <f>+'Competitive map'!AW51</f>
        <v>9</v>
      </c>
      <c r="AH56" s="169" t="str">
        <f>+'Competitive map'!AX51</f>
        <v/>
      </c>
      <c r="AI56" s="276">
        <f>+'Competitive map'!AY51</f>
        <v>3</v>
      </c>
      <c r="AJ56" s="169">
        <f>+'Competitive map'!AZ51</f>
        <v>9</v>
      </c>
      <c r="AK56" s="277" t="str">
        <f>+'Competitive map'!BA51</f>
        <v/>
      </c>
      <c r="AL56" s="169">
        <f>+'Competitive map'!BB51</f>
        <v>3</v>
      </c>
      <c r="AM56" s="169">
        <f>+'Competitive map'!BC51</f>
        <v>9</v>
      </c>
      <c r="AN56" s="169" t="str">
        <f>+'Competitive map'!BD51</f>
        <v/>
      </c>
      <c r="AO56" s="276">
        <f>+'Competitive map'!BE51</f>
        <v>3</v>
      </c>
      <c r="AP56" s="169">
        <f>+'Competitive map'!BF51</f>
        <v>9</v>
      </c>
      <c r="AQ56" s="277" t="str">
        <f>+'Competitive map'!BG51</f>
        <v/>
      </c>
      <c r="AR56" s="169">
        <f>+'Competitive map'!BH51</f>
        <v>3</v>
      </c>
      <c r="AS56" s="169">
        <f>+'Competitive map'!BI51</f>
        <v>9</v>
      </c>
      <c r="AT56" s="169" t="str">
        <f>+'Competitive map'!BJ51</f>
        <v/>
      </c>
      <c r="AU56" s="276">
        <f>+'Competitive map'!BK51</f>
        <v>3</v>
      </c>
      <c r="AV56" s="169">
        <f>+'Competitive map'!BL51</f>
        <v>9</v>
      </c>
      <c r="AW56" s="277" t="str">
        <f>+'Competitive map'!BM51</f>
        <v/>
      </c>
    </row>
    <row r="57" spans="2:49" x14ac:dyDescent="0.25">
      <c r="B57" s="23" t="s">
        <v>3</v>
      </c>
      <c r="C57" s="23">
        <f t="shared" si="36"/>
        <v>0</v>
      </c>
      <c r="D57" s="10">
        <f t="shared" si="36"/>
        <v>0</v>
      </c>
      <c r="E57" s="27">
        <f t="shared" si="36"/>
        <v>0</v>
      </c>
      <c r="F57" s="11">
        <f t="shared" si="36"/>
        <v>0</v>
      </c>
      <c r="G57" s="4">
        <f t="shared" si="36"/>
        <v>0</v>
      </c>
      <c r="H57" s="2">
        <f t="shared" si="36"/>
        <v>0</v>
      </c>
      <c r="I57" s="2">
        <f t="shared" si="36"/>
        <v>0</v>
      </c>
      <c r="J57" s="6">
        <f t="shared" si="36"/>
        <v>0</v>
      </c>
      <c r="K57" s="6">
        <f t="shared" si="36"/>
        <v>0</v>
      </c>
      <c r="L57" s="16">
        <f t="shared" si="36"/>
        <v>0</v>
      </c>
      <c r="M57" s="37"/>
      <c r="N57" s="142"/>
      <c r="O57" s="268">
        <f t="shared" si="37"/>
        <v>31</v>
      </c>
      <c r="P57" s="268">
        <f t="shared" si="37"/>
        <v>32</v>
      </c>
      <c r="Q57" s="268">
        <f t="shared" si="37"/>
        <v>33</v>
      </c>
      <c r="R57" s="268">
        <f t="shared" si="37"/>
        <v>34</v>
      </c>
      <c r="S57" s="268">
        <f t="shared" si="37"/>
        <v>35</v>
      </c>
      <c r="T57" s="268">
        <f t="shared" si="37"/>
        <v>36</v>
      </c>
      <c r="U57" s="268">
        <f t="shared" si="37"/>
        <v>37</v>
      </c>
      <c r="V57" s="268">
        <f t="shared" si="37"/>
        <v>38</v>
      </c>
      <c r="W57" s="268">
        <f t="shared" si="37"/>
        <v>39</v>
      </c>
      <c r="X57" s="268">
        <f t="shared" si="37"/>
        <v>40</v>
      </c>
      <c r="Z57" s="276">
        <f>+'Competitive map'!AP52</f>
        <v>3</v>
      </c>
      <c r="AA57" s="169">
        <f>+'Competitive map'!AQ52</f>
        <v>10</v>
      </c>
      <c r="AB57" s="277" t="str">
        <f>+'Competitive map'!AR52</f>
        <v/>
      </c>
      <c r="AC57" s="276">
        <f>+'Competitive map'!AS52</f>
        <v>3</v>
      </c>
      <c r="AD57" s="169">
        <f>+'Competitive map'!AT52</f>
        <v>10</v>
      </c>
      <c r="AE57" s="277" t="str">
        <f>+'Competitive map'!AU52</f>
        <v/>
      </c>
      <c r="AF57" s="169">
        <f>+'Competitive map'!AV52</f>
        <v>3</v>
      </c>
      <c r="AG57" s="169">
        <f>+'Competitive map'!AW52</f>
        <v>10</v>
      </c>
      <c r="AH57" s="169" t="str">
        <f>+'Competitive map'!AX52</f>
        <v/>
      </c>
      <c r="AI57" s="276">
        <f>+'Competitive map'!AY52</f>
        <v>3</v>
      </c>
      <c r="AJ57" s="169">
        <f>+'Competitive map'!AZ52</f>
        <v>10</v>
      </c>
      <c r="AK57" s="277" t="str">
        <f>+'Competitive map'!BA52</f>
        <v/>
      </c>
      <c r="AL57" s="169">
        <f>+'Competitive map'!BB52</f>
        <v>3</v>
      </c>
      <c r="AM57" s="169">
        <f>+'Competitive map'!BC52</f>
        <v>10</v>
      </c>
      <c r="AN57" s="169" t="str">
        <f>+'Competitive map'!BD52</f>
        <v/>
      </c>
      <c r="AO57" s="276">
        <f>+'Competitive map'!BE52</f>
        <v>3</v>
      </c>
      <c r="AP57" s="169">
        <f>+'Competitive map'!BF52</f>
        <v>10</v>
      </c>
      <c r="AQ57" s="277" t="str">
        <f>+'Competitive map'!BG52</f>
        <v/>
      </c>
      <c r="AR57" s="169">
        <f>+'Competitive map'!BH52</f>
        <v>3</v>
      </c>
      <c r="AS57" s="169">
        <f>+'Competitive map'!BI52</f>
        <v>10</v>
      </c>
      <c r="AT57" s="169" t="str">
        <f>+'Competitive map'!BJ52</f>
        <v/>
      </c>
      <c r="AU57" s="276">
        <f>+'Competitive map'!BK52</f>
        <v>3</v>
      </c>
      <c r="AV57" s="169">
        <f>+'Competitive map'!BL52</f>
        <v>10</v>
      </c>
      <c r="AW57" s="277" t="str">
        <f>+'Competitive map'!BM52</f>
        <v/>
      </c>
    </row>
    <row r="58" spans="2:49" ht="15.75" thickBot="1" x14ac:dyDescent="0.3">
      <c r="B58" s="23" t="s">
        <v>4</v>
      </c>
      <c r="C58" s="23">
        <f t="shared" si="36"/>
        <v>0</v>
      </c>
      <c r="D58" s="12">
        <f t="shared" si="36"/>
        <v>0</v>
      </c>
      <c r="E58" s="13">
        <f t="shared" si="36"/>
        <v>0</v>
      </c>
      <c r="F58" s="14">
        <f t="shared" si="36"/>
        <v>0</v>
      </c>
      <c r="G58" s="4">
        <f t="shared" si="36"/>
        <v>0</v>
      </c>
      <c r="H58" s="2">
        <f t="shared" si="36"/>
        <v>0</v>
      </c>
      <c r="I58" s="2">
        <f t="shared" si="36"/>
        <v>0</v>
      </c>
      <c r="J58" s="2">
        <f t="shared" si="36"/>
        <v>0</v>
      </c>
      <c r="K58" s="2">
        <f t="shared" si="36"/>
        <v>0</v>
      </c>
      <c r="L58" s="11">
        <f t="shared" si="36"/>
        <v>0</v>
      </c>
      <c r="M58" s="37"/>
      <c r="N58" s="142"/>
      <c r="O58" s="268">
        <f t="shared" si="37"/>
        <v>41</v>
      </c>
      <c r="P58" s="268">
        <f t="shared" si="37"/>
        <v>42</v>
      </c>
      <c r="Q58" s="268">
        <f t="shared" si="37"/>
        <v>43</v>
      </c>
      <c r="R58" s="268">
        <f t="shared" si="37"/>
        <v>44</v>
      </c>
      <c r="S58" s="268">
        <f t="shared" si="37"/>
        <v>45</v>
      </c>
      <c r="T58" s="268">
        <f t="shared" si="37"/>
        <v>46</v>
      </c>
      <c r="U58" s="268">
        <f t="shared" si="37"/>
        <v>47</v>
      </c>
      <c r="V58" s="268">
        <f t="shared" si="37"/>
        <v>48</v>
      </c>
      <c r="W58" s="268">
        <f t="shared" si="37"/>
        <v>49</v>
      </c>
      <c r="X58" s="268">
        <f t="shared" si="37"/>
        <v>50</v>
      </c>
      <c r="Z58" s="276">
        <f>+'Competitive map'!AP53</f>
        <v>3</v>
      </c>
      <c r="AA58" s="169">
        <f>+'Competitive map'!AQ53</f>
        <v>11</v>
      </c>
      <c r="AB58" s="277" t="str">
        <f>+'Competitive map'!AR53</f>
        <v/>
      </c>
      <c r="AC58" s="276">
        <f>+'Competitive map'!AS53</f>
        <v>3</v>
      </c>
      <c r="AD58" s="169">
        <f>+'Competitive map'!AT53</f>
        <v>11</v>
      </c>
      <c r="AE58" s="277" t="str">
        <f>+'Competitive map'!AU53</f>
        <v/>
      </c>
      <c r="AF58" s="169">
        <f>+'Competitive map'!AV53</f>
        <v>3</v>
      </c>
      <c r="AG58" s="169">
        <f>+'Competitive map'!AW53</f>
        <v>11</v>
      </c>
      <c r="AH58" s="169" t="str">
        <f>+'Competitive map'!AX53</f>
        <v/>
      </c>
      <c r="AI58" s="276">
        <f>+'Competitive map'!AY53</f>
        <v>3</v>
      </c>
      <c r="AJ58" s="169">
        <f>+'Competitive map'!AZ53</f>
        <v>11</v>
      </c>
      <c r="AK58" s="277" t="str">
        <f>+'Competitive map'!BA53</f>
        <v/>
      </c>
      <c r="AL58" s="169">
        <f>+'Competitive map'!BB53</f>
        <v>3</v>
      </c>
      <c r="AM58" s="169">
        <f>+'Competitive map'!BC53</f>
        <v>11</v>
      </c>
      <c r="AN58" s="169" t="str">
        <f>+'Competitive map'!BD53</f>
        <v/>
      </c>
      <c r="AO58" s="276">
        <f>+'Competitive map'!BE53</f>
        <v>3</v>
      </c>
      <c r="AP58" s="169">
        <f>+'Competitive map'!BF53</f>
        <v>11</v>
      </c>
      <c r="AQ58" s="277" t="str">
        <f>+'Competitive map'!BG53</f>
        <v/>
      </c>
      <c r="AR58" s="169">
        <f>+'Competitive map'!BH53</f>
        <v>3</v>
      </c>
      <c r="AS58" s="169">
        <f>+'Competitive map'!BI53</f>
        <v>11</v>
      </c>
      <c r="AT58" s="169" t="str">
        <f>+'Competitive map'!BJ53</f>
        <v/>
      </c>
      <c r="AU58" s="276">
        <f>+'Competitive map'!BK53</f>
        <v>3</v>
      </c>
      <c r="AV58" s="169">
        <f>+'Competitive map'!BL53</f>
        <v>11</v>
      </c>
      <c r="AW58" s="277" t="str">
        <f>+'Competitive map'!BM53</f>
        <v/>
      </c>
    </row>
    <row r="59" spans="2:49" ht="15.75" thickBot="1" x14ac:dyDescent="0.3">
      <c r="B59" s="23" t="s">
        <v>5</v>
      </c>
      <c r="C59" s="10">
        <f t="shared" si="36"/>
        <v>0</v>
      </c>
      <c r="D59" s="154">
        <f t="shared" si="36"/>
        <v>0</v>
      </c>
      <c r="E59" s="154">
        <f t="shared" si="36"/>
        <v>0</v>
      </c>
      <c r="F59" s="154">
        <f t="shared" si="36"/>
        <v>0</v>
      </c>
      <c r="G59" s="145">
        <f t="shared" si="36"/>
        <v>0</v>
      </c>
      <c r="H59" s="2">
        <f t="shared" si="36"/>
        <v>0</v>
      </c>
      <c r="I59" s="2">
        <f t="shared" si="36"/>
        <v>0</v>
      </c>
      <c r="J59" s="2">
        <f t="shared" si="36"/>
        <v>0</v>
      </c>
      <c r="K59" s="2">
        <f t="shared" si="36"/>
        <v>0</v>
      </c>
      <c r="L59" s="11">
        <f t="shared" si="36"/>
        <v>0</v>
      </c>
      <c r="M59" s="37"/>
      <c r="N59" s="142"/>
      <c r="O59" s="268">
        <f t="shared" si="37"/>
        <v>51</v>
      </c>
      <c r="P59" s="268">
        <f t="shared" si="37"/>
        <v>52</v>
      </c>
      <c r="Q59" s="268">
        <f t="shared" si="37"/>
        <v>53</v>
      </c>
      <c r="R59" s="268">
        <f t="shared" si="37"/>
        <v>54</v>
      </c>
      <c r="S59" s="268">
        <f t="shared" si="37"/>
        <v>55</v>
      </c>
      <c r="T59" s="268">
        <f t="shared" si="37"/>
        <v>56</v>
      </c>
      <c r="U59" s="268">
        <f t="shared" si="37"/>
        <v>57</v>
      </c>
      <c r="V59" s="268">
        <f t="shared" si="37"/>
        <v>58</v>
      </c>
      <c r="W59" s="268">
        <f t="shared" si="37"/>
        <v>59</v>
      </c>
      <c r="X59" s="268">
        <f t="shared" si="37"/>
        <v>60</v>
      </c>
      <c r="Z59" s="276">
        <f>+'Competitive map'!AP54</f>
        <v>3</v>
      </c>
      <c r="AA59" s="169">
        <f>+'Competitive map'!AQ54</f>
        <v>12</v>
      </c>
      <c r="AB59" s="277" t="str">
        <f>+'Competitive map'!AR54</f>
        <v/>
      </c>
      <c r="AC59" s="276">
        <f>+'Competitive map'!AS54</f>
        <v>3</v>
      </c>
      <c r="AD59" s="169">
        <f>+'Competitive map'!AT54</f>
        <v>12</v>
      </c>
      <c r="AE59" s="277" t="str">
        <f>+'Competitive map'!AU54</f>
        <v/>
      </c>
      <c r="AF59" s="169">
        <f>+'Competitive map'!AV54</f>
        <v>3</v>
      </c>
      <c r="AG59" s="169">
        <f>+'Competitive map'!AW54</f>
        <v>12</v>
      </c>
      <c r="AH59" s="169" t="str">
        <f>+'Competitive map'!AX54</f>
        <v/>
      </c>
      <c r="AI59" s="276">
        <f>+'Competitive map'!AY54</f>
        <v>3</v>
      </c>
      <c r="AJ59" s="169">
        <f>+'Competitive map'!AZ54</f>
        <v>12</v>
      </c>
      <c r="AK59" s="277" t="str">
        <f>+'Competitive map'!BA54</f>
        <v/>
      </c>
      <c r="AL59" s="169">
        <f>+'Competitive map'!BB54</f>
        <v>3</v>
      </c>
      <c r="AM59" s="169">
        <f>+'Competitive map'!BC54</f>
        <v>12</v>
      </c>
      <c r="AN59" s="169" t="str">
        <f>+'Competitive map'!BD54</f>
        <v/>
      </c>
      <c r="AO59" s="276">
        <f>+'Competitive map'!BE54</f>
        <v>3</v>
      </c>
      <c r="AP59" s="169">
        <f>+'Competitive map'!BF54</f>
        <v>12</v>
      </c>
      <c r="AQ59" s="277" t="str">
        <f>+'Competitive map'!BG54</f>
        <v/>
      </c>
      <c r="AR59" s="169">
        <f>+'Competitive map'!BH54</f>
        <v>3</v>
      </c>
      <c r="AS59" s="169">
        <f>+'Competitive map'!BI54</f>
        <v>12</v>
      </c>
      <c r="AT59" s="169" t="str">
        <f>+'Competitive map'!BJ54</f>
        <v/>
      </c>
      <c r="AU59" s="276">
        <f>+'Competitive map'!BK54</f>
        <v>3</v>
      </c>
      <c r="AV59" s="169">
        <f>+'Competitive map'!BL54</f>
        <v>12</v>
      </c>
      <c r="AW59" s="277" t="str">
        <f>+'Competitive map'!BM54</f>
        <v/>
      </c>
    </row>
    <row r="60" spans="2:49" ht="15.75" thickBot="1" x14ac:dyDescent="0.3">
      <c r="B60" s="23" t="s">
        <v>6</v>
      </c>
      <c r="C60" s="23">
        <f t="shared" si="36"/>
        <v>0</v>
      </c>
      <c r="D60" s="7">
        <f t="shared" si="36"/>
        <v>0</v>
      </c>
      <c r="E60" s="8">
        <f t="shared" si="36"/>
        <v>0</v>
      </c>
      <c r="F60" s="9">
        <f t="shared" si="36"/>
        <v>0</v>
      </c>
      <c r="G60" s="4">
        <f t="shared" si="36"/>
        <v>0</v>
      </c>
      <c r="H60" s="2">
        <f t="shared" si="36"/>
        <v>0</v>
      </c>
      <c r="I60" s="5">
        <f t="shared" si="36"/>
        <v>0</v>
      </c>
      <c r="J60" s="5">
        <f t="shared" si="36"/>
        <v>0</v>
      </c>
      <c r="K60" s="5">
        <f t="shared" si="36"/>
        <v>0</v>
      </c>
      <c r="L60" s="11">
        <f t="shared" si="36"/>
        <v>0</v>
      </c>
      <c r="M60" s="37"/>
      <c r="N60" s="142"/>
      <c r="O60" s="268">
        <f t="shared" si="37"/>
        <v>61</v>
      </c>
      <c r="P60" s="268">
        <f t="shared" si="37"/>
        <v>62</v>
      </c>
      <c r="Q60" s="268">
        <f t="shared" si="37"/>
        <v>63</v>
      </c>
      <c r="R60" s="268">
        <f t="shared" si="37"/>
        <v>64</v>
      </c>
      <c r="S60" s="268">
        <f t="shared" si="37"/>
        <v>65</v>
      </c>
      <c r="T60" s="268">
        <f t="shared" si="37"/>
        <v>66</v>
      </c>
      <c r="U60" s="268">
        <f t="shared" si="37"/>
        <v>67</v>
      </c>
      <c r="V60" s="268">
        <f t="shared" si="37"/>
        <v>68</v>
      </c>
      <c r="W60" s="268">
        <f t="shared" si="37"/>
        <v>69</v>
      </c>
      <c r="X60" s="268">
        <f t="shared" si="37"/>
        <v>70</v>
      </c>
      <c r="Z60" s="276">
        <f>+'Competitive map'!AP55</f>
        <v>3</v>
      </c>
      <c r="AA60" s="169">
        <f>+'Competitive map'!AQ55</f>
        <v>13</v>
      </c>
      <c r="AB60" s="277" t="str">
        <f>+'Competitive map'!AR55</f>
        <v/>
      </c>
      <c r="AC60" s="276">
        <f>+'Competitive map'!AS55</f>
        <v>3</v>
      </c>
      <c r="AD60" s="169">
        <f>+'Competitive map'!AT55</f>
        <v>13</v>
      </c>
      <c r="AE60" s="277" t="str">
        <f>+'Competitive map'!AU55</f>
        <v/>
      </c>
      <c r="AF60" s="169">
        <f>+'Competitive map'!AV55</f>
        <v>3</v>
      </c>
      <c r="AG60" s="169">
        <f>+'Competitive map'!AW55</f>
        <v>13</v>
      </c>
      <c r="AH60" s="169" t="str">
        <f>+'Competitive map'!AX55</f>
        <v/>
      </c>
      <c r="AI60" s="276">
        <f>+'Competitive map'!AY55</f>
        <v>3</v>
      </c>
      <c r="AJ60" s="169">
        <f>+'Competitive map'!AZ55</f>
        <v>13</v>
      </c>
      <c r="AK60" s="277" t="str">
        <f>+'Competitive map'!BA55</f>
        <v/>
      </c>
      <c r="AL60" s="169">
        <f>+'Competitive map'!BB55</f>
        <v>3</v>
      </c>
      <c r="AM60" s="169">
        <f>+'Competitive map'!BC55</f>
        <v>13</v>
      </c>
      <c r="AN60" s="169" t="str">
        <f>+'Competitive map'!BD55</f>
        <v/>
      </c>
      <c r="AO60" s="276">
        <f>+'Competitive map'!BE55</f>
        <v>3</v>
      </c>
      <c r="AP60" s="169">
        <f>+'Competitive map'!BF55</f>
        <v>13</v>
      </c>
      <c r="AQ60" s="277" t="str">
        <f>+'Competitive map'!BG55</f>
        <v/>
      </c>
      <c r="AR60" s="169">
        <f>+'Competitive map'!BH55</f>
        <v>3</v>
      </c>
      <c r="AS60" s="169">
        <f>+'Competitive map'!BI55</f>
        <v>13</v>
      </c>
      <c r="AT60" s="169" t="str">
        <f>+'Competitive map'!BJ55</f>
        <v/>
      </c>
      <c r="AU60" s="276">
        <f>+'Competitive map'!BK55</f>
        <v>3</v>
      </c>
      <c r="AV60" s="169">
        <f>+'Competitive map'!BL55</f>
        <v>13</v>
      </c>
      <c r="AW60" s="277" t="str">
        <f>+'Competitive map'!BM55</f>
        <v/>
      </c>
    </row>
    <row r="61" spans="2:49" x14ac:dyDescent="0.25">
      <c r="B61" s="23" t="s">
        <v>7</v>
      </c>
      <c r="C61" s="23">
        <f t="shared" si="36"/>
        <v>0</v>
      </c>
      <c r="D61" s="10">
        <f t="shared" si="36"/>
        <v>0</v>
      </c>
      <c r="E61" s="144">
        <f t="shared" si="36"/>
        <v>0</v>
      </c>
      <c r="F61" s="11">
        <f t="shared" si="36"/>
        <v>0</v>
      </c>
      <c r="G61" s="4">
        <f t="shared" si="36"/>
        <v>0</v>
      </c>
      <c r="H61" s="3">
        <f t="shared" si="36"/>
        <v>0</v>
      </c>
      <c r="I61" s="7">
        <f t="shared" si="36"/>
        <v>0</v>
      </c>
      <c r="J61" s="8">
        <f t="shared" si="36"/>
        <v>0</v>
      </c>
      <c r="K61" s="9">
        <f t="shared" si="36"/>
        <v>0</v>
      </c>
      <c r="L61" s="17">
        <f t="shared" si="36"/>
        <v>0</v>
      </c>
      <c r="M61" s="37"/>
      <c r="N61" s="142"/>
      <c r="O61" s="268">
        <f t="shared" si="37"/>
        <v>71</v>
      </c>
      <c r="P61" s="268">
        <f t="shared" si="37"/>
        <v>72</v>
      </c>
      <c r="Q61" s="268">
        <f t="shared" si="37"/>
        <v>73</v>
      </c>
      <c r="R61" s="268">
        <f t="shared" si="37"/>
        <v>74</v>
      </c>
      <c r="S61" s="268">
        <f t="shared" si="37"/>
        <v>75</v>
      </c>
      <c r="T61" s="268">
        <f t="shared" si="37"/>
        <v>76</v>
      </c>
      <c r="U61" s="268">
        <f t="shared" si="37"/>
        <v>77</v>
      </c>
      <c r="V61" s="268">
        <f t="shared" si="37"/>
        <v>78</v>
      </c>
      <c r="W61" s="268">
        <f t="shared" si="37"/>
        <v>79</v>
      </c>
      <c r="X61" s="268">
        <f t="shared" si="37"/>
        <v>80</v>
      </c>
      <c r="Z61" s="276">
        <f>+'Competitive map'!AP56</f>
        <v>3</v>
      </c>
      <c r="AA61" s="169">
        <f>+'Competitive map'!AQ56</f>
        <v>14</v>
      </c>
      <c r="AB61" s="277" t="str">
        <f>+'Competitive map'!AR56</f>
        <v/>
      </c>
      <c r="AC61" s="276">
        <f>+'Competitive map'!AS56</f>
        <v>3</v>
      </c>
      <c r="AD61" s="169">
        <f>+'Competitive map'!AT56</f>
        <v>14</v>
      </c>
      <c r="AE61" s="277" t="str">
        <f>+'Competitive map'!AU56</f>
        <v/>
      </c>
      <c r="AF61" s="169">
        <f>+'Competitive map'!AV56</f>
        <v>3</v>
      </c>
      <c r="AG61" s="169">
        <f>+'Competitive map'!AW56</f>
        <v>14</v>
      </c>
      <c r="AH61" s="169" t="str">
        <f>+'Competitive map'!AX56</f>
        <v/>
      </c>
      <c r="AI61" s="276">
        <f>+'Competitive map'!AY56</f>
        <v>3</v>
      </c>
      <c r="AJ61" s="169">
        <f>+'Competitive map'!AZ56</f>
        <v>14</v>
      </c>
      <c r="AK61" s="277" t="str">
        <f>+'Competitive map'!BA56</f>
        <v/>
      </c>
      <c r="AL61" s="169">
        <f>+'Competitive map'!BB56</f>
        <v>3</v>
      </c>
      <c r="AM61" s="169">
        <f>+'Competitive map'!BC56</f>
        <v>14</v>
      </c>
      <c r="AN61" s="169" t="str">
        <f>+'Competitive map'!BD56</f>
        <v/>
      </c>
      <c r="AO61" s="276">
        <f>+'Competitive map'!BE56</f>
        <v>3</v>
      </c>
      <c r="AP61" s="169">
        <f>+'Competitive map'!BF56</f>
        <v>14</v>
      </c>
      <c r="AQ61" s="277" t="str">
        <f>+'Competitive map'!BG56</f>
        <v/>
      </c>
      <c r="AR61" s="169">
        <f>+'Competitive map'!BH56</f>
        <v>3</v>
      </c>
      <c r="AS61" s="169">
        <f>+'Competitive map'!BI56</f>
        <v>14</v>
      </c>
      <c r="AT61" s="169" t="str">
        <f>+'Competitive map'!BJ56</f>
        <v/>
      </c>
      <c r="AU61" s="276">
        <f>+'Competitive map'!BK56</f>
        <v>3</v>
      </c>
      <c r="AV61" s="169">
        <f>+'Competitive map'!BL56</f>
        <v>14</v>
      </c>
      <c r="AW61" s="277" t="str">
        <f>+'Competitive map'!BM56</f>
        <v/>
      </c>
    </row>
    <row r="62" spans="2:49" ht="15.75" thickBot="1" x14ac:dyDescent="0.3">
      <c r="B62" s="23" t="s">
        <v>8</v>
      </c>
      <c r="C62" s="157">
        <f t="shared" si="36"/>
        <v>0</v>
      </c>
      <c r="D62" s="12">
        <f t="shared" si="36"/>
        <v>0</v>
      </c>
      <c r="E62" s="13">
        <f t="shared" si="36"/>
        <v>0</v>
      </c>
      <c r="F62" s="14">
        <f t="shared" si="36"/>
        <v>0</v>
      </c>
      <c r="G62" s="4">
        <f t="shared" si="36"/>
        <v>0</v>
      </c>
      <c r="H62" s="3">
        <f t="shared" si="36"/>
        <v>0</v>
      </c>
      <c r="I62" s="10">
        <f t="shared" si="36"/>
        <v>0</v>
      </c>
      <c r="J62" s="27">
        <f t="shared" si="36"/>
        <v>0</v>
      </c>
      <c r="K62" s="11">
        <f t="shared" si="36"/>
        <v>0</v>
      </c>
      <c r="L62" s="17">
        <f t="shared" si="36"/>
        <v>0</v>
      </c>
      <c r="M62" s="37"/>
      <c r="N62" s="142"/>
      <c r="O62" s="268">
        <f t="shared" si="37"/>
        <v>81</v>
      </c>
      <c r="P62" s="268">
        <f t="shared" si="37"/>
        <v>82</v>
      </c>
      <c r="Q62" s="268">
        <f t="shared" si="37"/>
        <v>83</v>
      </c>
      <c r="R62" s="268">
        <f t="shared" si="37"/>
        <v>84</v>
      </c>
      <c r="S62" s="268">
        <f t="shared" si="37"/>
        <v>85</v>
      </c>
      <c r="T62" s="268">
        <f t="shared" si="37"/>
        <v>86</v>
      </c>
      <c r="U62" s="268">
        <f t="shared" si="37"/>
        <v>87</v>
      </c>
      <c r="V62" s="268">
        <f t="shared" si="37"/>
        <v>88</v>
      </c>
      <c r="W62" s="268">
        <f t="shared" si="37"/>
        <v>89</v>
      </c>
      <c r="X62" s="268">
        <f t="shared" si="37"/>
        <v>90</v>
      </c>
      <c r="Z62" s="276">
        <f>+'Competitive map'!AP57</f>
        <v>3</v>
      </c>
      <c r="AA62" s="169">
        <f>+'Competitive map'!AQ57</f>
        <v>15</v>
      </c>
      <c r="AB62" s="277" t="str">
        <f>+'Competitive map'!AR57</f>
        <v/>
      </c>
      <c r="AC62" s="276">
        <f>+'Competitive map'!AS57</f>
        <v>3</v>
      </c>
      <c r="AD62" s="169">
        <f>+'Competitive map'!AT57</f>
        <v>15</v>
      </c>
      <c r="AE62" s="277" t="str">
        <f>+'Competitive map'!AU57</f>
        <v/>
      </c>
      <c r="AF62" s="169">
        <f>+'Competitive map'!AV57</f>
        <v>3</v>
      </c>
      <c r="AG62" s="169">
        <f>+'Competitive map'!AW57</f>
        <v>15</v>
      </c>
      <c r="AH62" s="169" t="str">
        <f>+'Competitive map'!AX57</f>
        <v/>
      </c>
      <c r="AI62" s="276">
        <f>+'Competitive map'!AY57</f>
        <v>3</v>
      </c>
      <c r="AJ62" s="169">
        <f>+'Competitive map'!AZ57</f>
        <v>15</v>
      </c>
      <c r="AK62" s="277" t="str">
        <f>+'Competitive map'!BA57</f>
        <v/>
      </c>
      <c r="AL62" s="169">
        <f>+'Competitive map'!BB57</f>
        <v>3</v>
      </c>
      <c r="AM62" s="169">
        <f>+'Competitive map'!BC57</f>
        <v>15</v>
      </c>
      <c r="AN62" s="169" t="str">
        <f>+'Competitive map'!BD57</f>
        <v/>
      </c>
      <c r="AO62" s="276">
        <f>+'Competitive map'!BE57</f>
        <v>3</v>
      </c>
      <c r="AP62" s="169">
        <f>+'Competitive map'!BF57</f>
        <v>15</v>
      </c>
      <c r="AQ62" s="277" t="str">
        <f>+'Competitive map'!BG57</f>
        <v/>
      </c>
      <c r="AR62" s="169">
        <f>+'Competitive map'!BH57</f>
        <v>3</v>
      </c>
      <c r="AS62" s="169">
        <f>+'Competitive map'!BI57</f>
        <v>15</v>
      </c>
      <c r="AT62" s="169" t="str">
        <f>+'Competitive map'!BJ57</f>
        <v/>
      </c>
      <c r="AU62" s="276">
        <f>+'Competitive map'!BK57</f>
        <v>3</v>
      </c>
      <c r="AV62" s="169">
        <f>+'Competitive map'!BL57</f>
        <v>15</v>
      </c>
      <c r="AW62" s="277" t="str">
        <f>+'Competitive map'!BM57</f>
        <v/>
      </c>
    </row>
    <row r="63" spans="2:49" ht="15.75" thickBot="1" x14ac:dyDescent="0.3">
      <c r="B63" s="26" t="s">
        <v>9</v>
      </c>
      <c r="C63" s="158" t="s">
        <v>10</v>
      </c>
      <c r="D63" s="156">
        <f t="shared" ref="D63:L63" si="38">COUNTIF(rd1tm4,P63)</f>
        <v>0</v>
      </c>
      <c r="E63" s="155">
        <f t="shared" si="38"/>
        <v>0</v>
      </c>
      <c r="F63" s="155">
        <f t="shared" si="38"/>
        <v>0</v>
      </c>
      <c r="G63" s="13">
        <f t="shared" si="38"/>
        <v>0</v>
      </c>
      <c r="H63" s="19">
        <f t="shared" si="38"/>
        <v>0</v>
      </c>
      <c r="I63" s="12">
        <f t="shared" si="38"/>
        <v>0</v>
      </c>
      <c r="J63" s="13">
        <f t="shared" si="38"/>
        <v>0</v>
      </c>
      <c r="K63" s="14">
        <f t="shared" si="38"/>
        <v>0</v>
      </c>
      <c r="L63" s="20">
        <f t="shared" si="38"/>
        <v>0</v>
      </c>
      <c r="M63" s="37"/>
      <c r="N63" s="142"/>
      <c r="O63" s="268">
        <f t="shared" si="37"/>
        <v>91</v>
      </c>
      <c r="P63" s="268">
        <f t="shared" si="37"/>
        <v>92</v>
      </c>
      <c r="Q63" s="268">
        <f t="shared" si="37"/>
        <v>93</v>
      </c>
      <c r="R63" s="268">
        <f t="shared" si="37"/>
        <v>94</v>
      </c>
      <c r="S63" s="268">
        <f t="shared" si="37"/>
        <v>95</v>
      </c>
      <c r="T63" s="268">
        <f t="shared" si="37"/>
        <v>96</v>
      </c>
      <c r="U63" s="268">
        <f t="shared" si="37"/>
        <v>97</v>
      </c>
      <c r="V63" s="268">
        <f t="shared" si="37"/>
        <v>98</v>
      </c>
      <c r="W63" s="268">
        <f t="shared" si="37"/>
        <v>99</v>
      </c>
      <c r="X63" s="268">
        <f t="shared" si="37"/>
        <v>100</v>
      </c>
      <c r="Z63" s="276">
        <f>+'Competitive map'!AP58</f>
        <v>3</v>
      </c>
      <c r="AA63" s="169">
        <f>+'Competitive map'!AQ58</f>
        <v>16</v>
      </c>
      <c r="AB63" s="277" t="str">
        <f>+'Competitive map'!AR58</f>
        <v/>
      </c>
      <c r="AC63" s="276">
        <f>+'Competitive map'!AS58</f>
        <v>3</v>
      </c>
      <c r="AD63" s="169">
        <f>+'Competitive map'!AT58</f>
        <v>16</v>
      </c>
      <c r="AE63" s="277" t="str">
        <f>+'Competitive map'!AU58</f>
        <v/>
      </c>
      <c r="AF63" s="169">
        <f>+'Competitive map'!AV58</f>
        <v>3</v>
      </c>
      <c r="AG63" s="169">
        <f>+'Competitive map'!AW58</f>
        <v>16</v>
      </c>
      <c r="AH63" s="169" t="str">
        <f>+'Competitive map'!AX58</f>
        <v/>
      </c>
      <c r="AI63" s="276">
        <f>+'Competitive map'!AY58</f>
        <v>3</v>
      </c>
      <c r="AJ63" s="169">
        <f>+'Competitive map'!AZ58</f>
        <v>16</v>
      </c>
      <c r="AK63" s="277" t="str">
        <f>+'Competitive map'!BA58</f>
        <v/>
      </c>
      <c r="AL63" s="169">
        <f>+'Competitive map'!BB58</f>
        <v>3</v>
      </c>
      <c r="AM63" s="169">
        <f>+'Competitive map'!BC58</f>
        <v>16</v>
      </c>
      <c r="AN63" s="169" t="str">
        <f>+'Competitive map'!BD58</f>
        <v/>
      </c>
      <c r="AO63" s="276">
        <f>+'Competitive map'!BE58</f>
        <v>3</v>
      </c>
      <c r="AP63" s="169">
        <f>+'Competitive map'!BF58</f>
        <v>16</v>
      </c>
      <c r="AQ63" s="277" t="str">
        <f>+'Competitive map'!BG58</f>
        <v/>
      </c>
      <c r="AR63" s="169">
        <f>+'Competitive map'!BH58</f>
        <v>3</v>
      </c>
      <c r="AS63" s="169">
        <f>+'Competitive map'!BI58</f>
        <v>16</v>
      </c>
      <c r="AT63" s="169" t="str">
        <f>+'Competitive map'!BJ58</f>
        <v/>
      </c>
      <c r="AU63" s="276">
        <f>+'Competitive map'!BK58</f>
        <v>3</v>
      </c>
      <c r="AV63" s="169">
        <f>+'Competitive map'!BL58</f>
        <v>16</v>
      </c>
      <c r="AW63" s="277" t="str">
        <f>+'Competitive map'!BM58</f>
        <v/>
      </c>
    </row>
    <row r="64" spans="2:49" ht="15.75" thickBot="1" x14ac:dyDescent="0.3">
      <c r="Z64" s="276">
        <f>+'Competitive map'!AP59</f>
        <v>3</v>
      </c>
      <c r="AA64" s="169">
        <f>+'Competitive map'!AQ59</f>
        <v>17</v>
      </c>
      <c r="AB64" s="277" t="str">
        <f>+'Competitive map'!AR59</f>
        <v/>
      </c>
      <c r="AC64" s="276">
        <f>+'Competitive map'!AS59</f>
        <v>3</v>
      </c>
      <c r="AD64" s="169">
        <f>+'Competitive map'!AT59</f>
        <v>17</v>
      </c>
      <c r="AE64" s="277" t="str">
        <f>+'Competitive map'!AU59</f>
        <v/>
      </c>
      <c r="AF64" s="169">
        <f>+'Competitive map'!AV59</f>
        <v>3</v>
      </c>
      <c r="AG64" s="169">
        <f>+'Competitive map'!AW59</f>
        <v>17</v>
      </c>
      <c r="AH64" s="169" t="str">
        <f>+'Competitive map'!AX59</f>
        <v/>
      </c>
      <c r="AI64" s="276">
        <f>+'Competitive map'!AY59</f>
        <v>3</v>
      </c>
      <c r="AJ64" s="169">
        <f>+'Competitive map'!AZ59</f>
        <v>17</v>
      </c>
      <c r="AK64" s="277" t="str">
        <f>+'Competitive map'!BA59</f>
        <v/>
      </c>
      <c r="AL64" s="169">
        <f>+'Competitive map'!BB59</f>
        <v>3</v>
      </c>
      <c r="AM64" s="169">
        <f>+'Competitive map'!BC59</f>
        <v>17</v>
      </c>
      <c r="AN64" s="169" t="str">
        <f>+'Competitive map'!BD59</f>
        <v/>
      </c>
      <c r="AO64" s="276">
        <f>+'Competitive map'!BE59</f>
        <v>3</v>
      </c>
      <c r="AP64" s="169">
        <f>+'Competitive map'!BF59</f>
        <v>17</v>
      </c>
      <c r="AQ64" s="277" t="str">
        <f>+'Competitive map'!BG59</f>
        <v/>
      </c>
      <c r="AR64" s="169">
        <f>+'Competitive map'!BH59</f>
        <v>3</v>
      </c>
      <c r="AS64" s="169">
        <f>+'Competitive map'!BI59</f>
        <v>17</v>
      </c>
      <c r="AT64" s="169" t="str">
        <f>+'Competitive map'!BJ59</f>
        <v/>
      </c>
      <c r="AU64" s="276">
        <f>+'Competitive map'!BK59</f>
        <v>3</v>
      </c>
      <c r="AV64" s="169">
        <f>+'Competitive map'!BL59</f>
        <v>17</v>
      </c>
      <c r="AW64" s="277" t="str">
        <f>+'Competitive map'!BM59</f>
        <v/>
      </c>
    </row>
    <row r="65" spans="2:49" ht="19.5" thickBot="1" x14ac:dyDescent="0.3">
      <c r="B65" s="136" t="s">
        <v>59</v>
      </c>
      <c r="C65" s="137">
        <f>+C50</f>
        <v>1</v>
      </c>
      <c r="D65" s="350" t="s">
        <v>136</v>
      </c>
      <c r="E65" s="351"/>
      <c r="M65" s="257"/>
      <c r="P65" s="263"/>
      <c r="Q65" s="263"/>
      <c r="R65" s="263"/>
      <c r="S65" s="263"/>
      <c r="T65" s="263"/>
      <c r="U65" s="263"/>
      <c r="V65" s="263"/>
      <c r="W65" s="263"/>
      <c r="X65" s="263"/>
      <c r="Z65" s="276">
        <f>+'Competitive map'!AP60</f>
        <v>3</v>
      </c>
      <c r="AA65" s="169">
        <f>+'Competitive map'!AQ60</f>
        <v>18</v>
      </c>
      <c r="AB65" s="277" t="str">
        <f>+'Competitive map'!AR60</f>
        <v/>
      </c>
      <c r="AC65" s="276">
        <f>+'Competitive map'!AS60</f>
        <v>3</v>
      </c>
      <c r="AD65" s="169">
        <f>+'Competitive map'!AT60</f>
        <v>18</v>
      </c>
      <c r="AE65" s="277" t="str">
        <f>+'Competitive map'!AU60</f>
        <v/>
      </c>
      <c r="AF65" s="169">
        <f>+'Competitive map'!AV60</f>
        <v>3</v>
      </c>
      <c r="AG65" s="169">
        <f>+'Competitive map'!AW60</f>
        <v>18</v>
      </c>
      <c r="AH65" s="169" t="str">
        <f>+'Competitive map'!AX60</f>
        <v/>
      </c>
      <c r="AI65" s="276">
        <f>+'Competitive map'!AY60</f>
        <v>3</v>
      </c>
      <c r="AJ65" s="169">
        <f>+'Competitive map'!AZ60</f>
        <v>18</v>
      </c>
      <c r="AK65" s="277" t="str">
        <f>+'Competitive map'!BA60</f>
        <v/>
      </c>
      <c r="AL65" s="169">
        <f>+'Competitive map'!BB60</f>
        <v>3</v>
      </c>
      <c r="AM65" s="169">
        <f>+'Competitive map'!BC60</f>
        <v>18</v>
      </c>
      <c r="AN65" s="169" t="str">
        <f>+'Competitive map'!BD60</f>
        <v/>
      </c>
      <c r="AO65" s="276">
        <f>+'Competitive map'!BE60</f>
        <v>3</v>
      </c>
      <c r="AP65" s="169">
        <f>+'Competitive map'!BF60</f>
        <v>18</v>
      </c>
      <c r="AQ65" s="277" t="str">
        <f>+'Competitive map'!BG60</f>
        <v/>
      </c>
      <c r="AR65" s="169">
        <f>+'Competitive map'!BH60</f>
        <v>3</v>
      </c>
      <c r="AS65" s="169">
        <f>+'Competitive map'!BI60</f>
        <v>18</v>
      </c>
      <c r="AT65" s="169" t="str">
        <f>+'Competitive map'!BJ60</f>
        <v/>
      </c>
      <c r="AU65" s="276">
        <f>+'Competitive map'!BK60</f>
        <v>3</v>
      </c>
      <c r="AV65" s="169">
        <f>+'Competitive map'!BL60</f>
        <v>18</v>
      </c>
      <c r="AW65" s="277" t="str">
        <f>+'Competitive map'!BM60</f>
        <v/>
      </c>
    </row>
    <row r="66" spans="2:49" ht="21" x14ac:dyDescent="0.25">
      <c r="B66" s="305" t="s">
        <v>86</v>
      </c>
      <c r="C66" s="306"/>
      <c r="D66" s="306"/>
      <c r="E66" s="306"/>
      <c r="F66" s="306"/>
      <c r="G66" s="306"/>
      <c r="H66" s="306"/>
      <c r="I66" s="306"/>
      <c r="J66" s="306"/>
      <c r="K66" s="306"/>
      <c r="L66" s="307"/>
      <c r="M66" s="258"/>
      <c r="N66" s="281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Z66" s="276">
        <f>+'Competitive map'!AP61</f>
        <v>3</v>
      </c>
      <c r="AA66" s="169">
        <f>+'Competitive map'!AQ61</f>
        <v>19</v>
      </c>
      <c r="AB66" s="277" t="str">
        <f>+'Competitive map'!AR61</f>
        <v/>
      </c>
      <c r="AC66" s="276">
        <f>+'Competitive map'!AS61</f>
        <v>3</v>
      </c>
      <c r="AD66" s="169">
        <f>+'Competitive map'!AT61</f>
        <v>19</v>
      </c>
      <c r="AE66" s="277" t="str">
        <f>+'Competitive map'!AU61</f>
        <v/>
      </c>
      <c r="AF66" s="169">
        <f>+'Competitive map'!AV61</f>
        <v>3</v>
      </c>
      <c r="AG66" s="169">
        <f>+'Competitive map'!AW61</f>
        <v>19</v>
      </c>
      <c r="AH66" s="169" t="str">
        <f>+'Competitive map'!AX61</f>
        <v/>
      </c>
      <c r="AI66" s="276">
        <f>+'Competitive map'!AY61</f>
        <v>3</v>
      </c>
      <c r="AJ66" s="169">
        <f>+'Competitive map'!AZ61</f>
        <v>19</v>
      </c>
      <c r="AK66" s="277" t="str">
        <f>+'Competitive map'!BA61</f>
        <v/>
      </c>
      <c r="AL66" s="169">
        <f>+'Competitive map'!BB61</f>
        <v>3</v>
      </c>
      <c r="AM66" s="169">
        <f>+'Competitive map'!BC61</f>
        <v>19</v>
      </c>
      <c r="AN66" s="169" t="str">
        <f>+'Competitive map'!BD61</f>
        <v/>
      </c>
      <c r="AO66" s="276">
        <f>+'Competitive map'!BE61</f>
        <v>3</v>
      </c>
      <c r="AP66" s="169">
        <f>+'Competitive map'!BF61</f>
        <v>19</v>
      </c>
      <c r="AQ66" s="277" t="str">
        <f>+'Competitive map'!BG61</f>
        <v/>
      </c>
      <c r="AR66" s="169">
        <f>+'Competitive map'!BH61</f>
        <v>3</v>
      </c>
      <c r="AS66" s="169">
        <f>+'Competitive map'!BI61</f>
        <v>19</v>
      </c>
      <c r="AT66" s="169" t="str">
        <f>+'Competitive map'!BJ61</f>
        <v/>
      </c>
      <c r="AU66" s="276">
        <f>+'Competitive map'!BK61</f>
        <v>3</v>
      </c>
      <c r="AV66" s="169">
        <f>+'Competitive map'!BL61</f>
        <v>19</v>
      </c>
      <c r="AW66" s="277" t="str">
        <f>+'Competitive map'!BM61</f>
        <v/>
      </c>
    </row>
    <row r="67" spans="2:49" ht="21.75" thickBot="1" x14ac:dyDescent="0.3">
      <c r="B67" s="308"/>
      <c r="C67" s="309"/>
      <c r="D67" s="309"/>
      <c r="E67" s="309"/>
      <c r="F67" s="309"/>
      <c r="G67" s="309"/>
      <c r="H67" s="309"/>
      <c r="I67" s="309"/>
      <c r="J67" s="309"/>
      <c r="K67" s="309"/>
      <c r="L67" s="310"/>
      <c r="M67" s="258"/>
      <c r="N67" s="281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Z67" s="278">
        <f>+'Competitive map'!AP62</f>
        <v>3</v>
      </c>
      <c r="AA67" s="279">
        <f>+'Competitive map'!AQ62</f>
        <v>20</v>
      </c>
      <c r="AB67" s="280" t="str">
        <f>+'Competitive map'!AR62</f>
        <v/>
      </c>
      <c r="AC67" s="278">
        <f>+'Competitive map'!AS62</f>
        <v>3</v>
      </c>
      <c r="AD67" s="279">
        <f>+'Competitive map'!AT62</f>
        <v>20</v>
      </c>
      <c r="AE67" s="280" t="str">
        <f>+'Competitive map'!AU62</f>
        <v/>
      </c>
      <c r="AF67" s="279">
        <f>+'Competitive map'!AV62</f>
        <v>3</v>
      </c>
      <c r="AG67" s="279">
        <f>+'Competitive map'!AW62</f>
        <v>20</v>
      </c>
      <c r="AH67" s="279" t="str">
        <f>+'Competitive map'!AX62</f>
        <v/>
      </c>
      <c r="AI67" s="278">
        <f>+'Competitive map'!AY62</f>
        <v>3</v>
      </c>
      <c r="AJ67" s="279">
        <f>+'Competitive map'!AZ62</f>
        <v>20</v>
      </c>
      <c r="AK67" s="280" t="str">
        <f>+'Competitive map'!BA62</f>
        <v/>
      </c>
      <c r="AL67" s="279">
        <f>+'Competitive map'!BB62</f>
        <v>3</v>
      </c>
      <c r="AM67" s="279">
        <f>+'Competitive map'!BC62</f>
        <v>20</v>
      </c>
      <c r="AN67" s="279" t="str">
        <f>+'Competitive map'!BD62</f>
        <v/>
      </c>
      <c r="AO67" s="278">
        <f>+'Competitive map'!BE62</f>
        <v>3</v>
      </c>
      <c r="AP67" s="279">
        <f>+'Competitive map'!BF62</f>
        <v>20</v>
      </c>
      <c r="AQ67" s="280" t="str">
        <f>+'Competitive map'!BG62</f>
        <v/>
      </c>
      <c r="AR67" s="279">
        <f>+'Competitive map'!BH62</f>
        <v>3</v>
      </c>
      <c r="AS67" s="279">
        <f>+'Competitive map'!BI62</f>
        <v>20</v>
      </c>
      <c r="AT67" s="279" t="str">
        <f>+'Competitive map'!BJ62</f>
        <v/>
      </c>
      <c r="AU67" s="278">
        <f>+'Competitive map'!BK62</f>
        <v>3</v>
      </c>
      <c r="AV67" s="279">
        <f>+'Competitive map'!BL62</f>
        <v>20</v>
      </c>
      <c r="AW67" s="280" t="str">
        <f>+'Competitive map'!BM62</f>
        <v/>
      </c>
    </row>
    <row r="68" spans="2:49" ht="15.75" thickBot="1" x14ac:dyDescent="0.3">
      <c r="B68" s="31" t="s">
        <v>11</v>
      </c>
      <c r="C68" s="28">
        <v>1</v>
      </c>
      <c r="D68" s="24">
        <v>2</v>
      </c>
      <c r="E68" s="24">
        <v>3</v>
      </c>
      <c r="F68" s="24">
        <v>4</v>
      </c>
      <c r="G68" s="24">
        <v>5</v>
      </c>
      <c r="H68" s="24">
        <v>6</v>
      </c>
      <c r="I68" s="24">
        <v>7</v>
      </c>
      <c r="J68" s="24">
        <v>8</v>
      </c>
      <c r="K68" s="24">
        <v>9</v>
      </c>
      <c r="L68" s="25">
        <v>10</v>
      </c>
      <c r="M68" s="37"/>
      <c r="N68" s="142"/>
      <c r="Z68" s="276">
        <f>+'Competitive map'!AP63</f>
        <v>4</v>
      </c>
      <c r="AA68" s="169">
        <f>+'Competitive map'!AQ63</f>
        <v>1</v>
      </c>
      <c r="AB68" s="277" t="str">
        <f>+'Competitive map'!AR63</f>
        <v/>
      </c>
      <c r="AC68" s="276">
        <f>+'Competitive map'!AS63</f>
        <v>4</v>
      </c>
      <c r="AD68" s="169">
        <f>+'Competitive map'!AT63</f>
        <v>1</v>
      </c>
      <c r="AE68" s="277" t="str">
        <f>+'Competitive map'!AU63</f>
        <v/>
      </c>
      <c r="AF68" s="169">
        <f>+'Competitive map'!AV63</f>
        <v>4</v>
      </c>
      <c r="AG68" s="169">
        <f>+'Competitive map'!AW63</f>
        <v>1</v>
      </c>
      <c r="AH68" s="169" t="str">
        <f>+'Competitive map'!AX63</f>
        <v/>
      </c>
      <c r="AI68" s="276">
        <f>+'Competitive map'!AY63</f>
        <v>4</v>
      </c>
      <c r="AJ68" s="169">
        <f>+'Competitive map'!AZ63</f>
        <v>1</v>
      </c>
      <c r="AK68" s="277" t="str">
        <f>+'Competitive map'!BA63</f>
        <v/>
      </c>
      <c r="AL68" s="169">
        <f>+'Competitive map'!BB63</f>
        <v>4</v>
      </c>
      <c r="AM68" s="169">
        <f>+'Competitive map'!BC63</f>
        <v>1</v>
      </c>
      <c r="AN68" s="169" t="str">
        <f>+'Competitive map'!BD63</f>
        <v/>
      </c>
      <c r="AO68" s="276">
        <f>+'Competitive map'!BE63</f>
        <v>4</v>
      </c>
      <c r="AP68" s="169">
        <f>+'Competitive map'!BF63</f>
        <v>1</v>
      </c>
      <c r="AQ68" s="277" t="str">
        <f>+'Competitive map'!BG63</f>
        <v/>
      </c>
      <c r="AR68" s="169">
        <f>+'Competitive map'!BH63</f>
        <v>4</v>
      </c>
      <c r="AS68" s="169">
        <f>+'Competitive map'!BI63</f>
        <v>1</v>
      </c>
      <c r="AT68" s="169" t="str">
        <f>+'Competitive map'!BJ63</f>
        <v/>
      </c>
      <c r="AU68" s="276">
        <f>+'Competitive map'!BK63</f>
        <v>4</v>
      </c>
      <c r="AV68" s="169">
        <f>+'Competitive map'!BL63</f>
        <v>1</v>
      </c>
      <c r="AW68" s="277" t="str">
        <f>+'Competitive map'!BM63</f>
        <v/>
      </c>
    </row>
    <row r="69" spans="2:49" x14ac:dyDescent="0.25">
      <c r="B69" s="29" t="s">
        <v>0</v>
      </c>
      <c r="C69" s="7">
        <f t="shared" ref="C69:L70" si="39">COUNTIF(rd1tm5,O69)-1</f>
        <v>0</v>
      </c>
      <c r="D69" s="8">
        <f t="shared" si="39"/>
        <v>0</v>
      </c>
      <c r="E69" s="8">
        <f t="shared" si="39"/>
        <v>0</v>
      </c>
      <c r="F69" s="8">
        <f t="shared" si="39"/>
        <v>0</v>
      </c>
      <c r="G69" s="8">
        <f t="shared" si="39"/>
        <v>0</v>
      </c>
      <c r="H69" s="8">
        <f t="shared" si="39"/>
        <v>0</v>
      </c>
      <c r="I69" s="22">
        <f t="shared" si="39"/>
        <v>0</v>
      </c>
      <c r="J69" s="7">
        <f t="shared" si="39"/>
        <v>0</v>
      </c>
      <c r="K69" s="8">
        <f t="shared" si="39"/>
        <v>0</v>
      </c>
      <c r="L69" s="76">
        <f t="shared" si="39"/>
        <v>0</v>
      </c>
      <c r="M69" s="259"/>
      <c r="N69" s="282"/>
      <c r="O69" s="265">
        <v>1</v>
      </c>
      <c r="P69" s="266">
        <f>+O69+1</f>
        <v>2</v>
      </c>
      <c r="Q69" s="266">
        <f t="shared" ref="Q69" si="40">+P69+1</f>
        <v>3</v>
      </c>
      <c r="R69" s="266">
        <f t="shared" ref="R69" si="41">+Q69+1</f>
        <v>4</v>
      </c>
      <c r="S69" s="266">
        <f t="shared" ref="S69" si="42">+R69+1</f>
        <v>5</v>
      </c>
      <c r="T69" s="266">
        <f t="shared" ref="T69" si="43">+S69+1</f>
        <v>6</v>
      </c>
      <c r="U69" s="266">
        <f t="shared" ref="U69" si="44">+T69+1</f>
        <v>7</v>
      </c>
      <c r="V69" s="266">
        <f t="shared" ref="V69" si="45">+U69+1</f>
        <v>8</v>
      </c>
      <c r="W69" s="266">
        <v>9</v>
      </c>
      <c r="X69" s="266">
        <v>10</v>
      </c>
      <c r="Z69" s="276">
        <f>+'Competitive map'!AP64</f>
        <v>4</v>
      </c>
      <c r="AA69" s="169">
        <f>+'Competitive map'!AQ64</f>
        <v>2</v>
      </c>
      <c r="AB69" s="277" t="str">
        <f>+'Competitive map'!AR64</f>
        <v/>
      </c>
      <c r="AC69" s="276">
        <f>+'Competitive map'!AS64</f>
        <v>4</v>
      </c>
      <c r="AD69" s="169">
        <f>+'Competitive map'!AT64</f>
        <v>2</v>
      </c>
      <c r="AE69" s="277" t="str">
        <f>+'Competitive map'!AU64</f>
        <v/>
      </c>
      <c r="AF69" s="169">
        <f>+'Competitive map'!AV64</f>
        <v>4</v>
      </c>
      <c r="AG69" s="169">
        <f>+'Competitive map'!AW64</f>
        <v>2</v>
      </c>
      <c r="AH69" s="169" t="str">
        <f>+'Competitive map'!AX64</f>
        <v/>
      </c>
      <c r="AI69" s="276">
        <f>+'Competitive map'!AY64</f>
        <v>4</v>
      </c>
      <c r="AJ69" s="169">
        <f>+'Competitive map'!AZ64</f>
        <v>2</v>
      </c>
      <c r="AK69" s="277" t="str">
        <f>+'Competitive map'!BA64</f>
        <v/>
      </c>
      <c r="AL69" s="169">
        <f>+'Competitive map'!BB64</f>
        <v>4</v>
      </c>
      <c r="AM69" s="169">
        <f>+'Competitive map'!BC64</f>
        <v>2</v>
      </c>
      <c r="AN69" s="169" t="str">
        <f>+'Competitive map'!BD64</f>
        <v/>
      </c>
      <c r="AO69" s="276">
        <f>+'Competitive map'!BE64</f>
        <v>4</v>
      </c>
      <c r="AP69" s="169">
        <f>+'Competitive map'!BF64</f>
        <v>2</v>
      </c>
      <c r="AQ69" s="277" t="str">
        <f>+'Competitive map'!BG64</f>
        <v/>
      </c>
      <c r="AR69" s="169">
        <f>+'Competitive map'!BH64</f>
        <v>4</v>
      </c>
      <c r="AS69" s="169">
        <f>+'Competitive map'!BI64</f>
        <v>2</v>
      </c>
      <c r="AT69" s="169" t="str">
        <f>+'Competitive map'!BJ64</f>
        <v/>
      </c>
      <c r="AU69" s="276">
        <f>+'Competitive map'!BK64</f>
        <v>4</v>
      </c>
      <c r="AV69" s="169">
        <f>+'Competitive map'!BL64</f>
        <v>2</v>
      </c>
      <c r="AW69" s="277" t="str">
        <f>+'Competitive map'!BM64</f>
        <v/>
      </c>
    </row>
    <row r="70" spans="2:49" ht="15.75" thickBot="1" x14ac:dyDescent="0.3">
      <c r="B70" s="23" t="s">
        <v>1</v>
      </c>
      <c r="C70" s="269">
        <f t="shared" si="39"/>
        <v>0</v>
      </c>
      <c r="D70" s="5">
        <f t="shared" si="39"/>
        <v>0</v>
      </c>
      <c r="E70" s="5">
        <f t="shared" si="39"/>
        <v>0</v>
      </c>
      <c r="F70" s="5">
        <f t="shared" si="39"/>
        <v>0</v>
      </c>
      <c r="G70" s="2">
        <f t="shared" si="39"/>
        <v>0</v>
      </c>
      <c r="H70" s="2">
        <f t="shared" si="39"/>
        <v>0</v>
      </c>
      <c r="I70" s="3">
        <f t="shared" si="39"/>
        <v>0</v>
      </c>
      <c r="J70" s="10">
        <f t="shared" si="39"/>
        <v>0</v>
      </c>
      <c r="K70" s="2">
        <f t="shared" si="39"/>
        <v>0</v>
      </c>
      <c r="L70" s="11">
        <f t="shared" si="39"/>
        <v>0</v>
      </c>
      <c r="M70" s="37"/>
      <c r="N70" s="142"/>
      <c r="O70" s="268">
        <f>+O69+10</f>
        <v>11</v>
      </c>
      <c r="P70" s="268">
        <f t="shared" ref="P70:X70" si="46">+P69+10</f>
        <v>12</v>
      </c>
      <c r="Q70" s="268">
        <f t="shared" si="46"/>
        <v>13</v>
      </c>
      <c r="R70" s="268">
        <f t="shared" si="46"/>
        <v>14</v>
      </c>
      <c r="S70" s="268">
        <f t="shared" si="46"/>
        <v>15</v>
      </c>
      <c r="T70" s="268">
        <f t="shared" si="46"/>
        <v>16</v>
      </c>
      <c r="U70" s="268">
        <f t="shared" si="46"/>
        <v>17</v>
      </c>
      <c r="V70" s="268">
        <f t="shared" si="46"/>
        <v>18</v>
      </c>
      <c r="W70" s="268">
        <f t="shared" si="46"/>
        <v>19</v>
      </c>
      <c r="X70" s="268">
        <f t="shared" si="46"/>
        <v>20</v>
      </c>
      <c r="Z70" s="276">
        <f>+'Competitive map'!AP65</f>
        <v>4</v>
      </c>
      <c r="AA70" s="169">
        <f>+'Competitive map'!AQ65</f>
        <v>3</v>
      </c>
      <c r="AB70" s="277" t="str">
        <f>+'Competitive map'!AR65</f>
        <v/>
      </c>
      <c r="AC70" s="276">
        <f>+'Competitive map'!AS65</f>
        <v>4</v>
      </c>
      <c r="AD70" s="169">
        <f>+'Competitive map'!AT65</f>
        <v>3</v>
      </c>
      <c r="AE70" s="277" t="str">
        <f>+'Competitive map'!AU65</f>
        <v/>
      </c>
      <c r="AF70" s="169">
        <f>+'Competitive map'!AV65</f>
        <v>4</v>
      </c>
      <c r="AG70" s="169">
        <f>+'Competitive map'!AW65</f>
        <v>3</v>
      </c>
      <c r="AH70" s="169" t="str">
        <f>+'Competitive map'!AX65</f>
        <v/>
      </c>
      <c r="AI70" s="276">
        <f>+'Competitive map'!AY65</f>
        <v>4</v>
      </c>
      <c r="AJ70" s="169">
        <f>+'Competitive map'!AZ65</f>
        <v>3</v>
      </c>
      <c r="AK70" s="277" t="str">
        <f>+'Competitive map'!BA65</f>
        <v/>
      </c>
      <c r="AL70" s="169">
        <f>+'Competitive map'!BB65</f>
        <v>4</v>
      </c>
      <c r="AM70" s="169">
        <f>+'Competitive map'!BC65</f>
        <v>3</v>
      </c>
      <c r="AN70" s="169" t="str">
        <f>+'Competitive map'!BD65</f>
        <v/>
      </c>
      <c r="AO70" s="276">
        <f>+'Competitive map'!BE65</f>
        <v>4</v>
      </c>
      <c r="AP70" s="169">
        <f>+'Competitive map'!BF65</f>
        <v>3</v>
      </c>
      <c r="AQ70" s="277" t="str">
        <f>+'Competitive map'!BG65</f>
        <v/>
      </c>
      <c r="AR70" s="169">
        <f>+'Competitive map'!BH65</f>
        <v>4</v>
      </c>
      <c r="AS70" s="169">
        <f>+'Competitive map'!BI65</f>
        <v>3</v>
      </c>
      <c r="AT70" s="169" t="str">
        <f>+'Competitive map'!BJ65</f>
        <v/>
      </c>
      <c r="AU70" s="276">
        <f>+'Competitive map'!BK65</f>
        <v>4</v>
      </c>
      <c r="AV70" s="169">
        <f>+'Competitive map'!BL65</f>
        <v>3</v>
      </c>
      <c r="AW70" s="277" t="str">
        <f>+'Competitive map'!BM65</f>
        <v/>
      </c>
    </row>
    <row r="71" spans="2:49" ht="15.75" thickBot="1" x14ac:dyDescent="0.3">
      <c r="B71" s="23" t="s">
        <v>2</v>
      </c>
      <c r="C71" s="23">
        <f t="shared" ref="C71:L77" si="47">COUNTIF(rd1tm5,O71)</f>
        <v>0</v>
      </c>
      <c r="D71" s="7">
        <f t="shared" si="47"/>
        <v>0</v>
      </c>
      <c r="E71" s="8">
        <f t="shared" si="47"/>
        <v>0</v>
      </c>
      <c r="F71" s="9">
        <f t="shared" si="47"/>
        <v>0</v>
      </c>
      <c r="G71" s="4">
        <f t="shared" si="47"/>
        <v>0</v>
      </c>
      <c r="H71" s="2">
        <f t="shared" si="47"/>
        <v>0</v>
      </c>
      <c r="I71" s="3">
        <f t="shared" si="47"/>
        <v>0</v>
      </c>
      <c r="J71" s="12">
        <f t="shared" si="47"/>
        <v>0</v>
      </c>
      <c r="K71" s="13">
        <f t="shared" si="47"/>
        <v>0</v>
      </c>
      <c r="L71" s="14">
        <f t="shared" si="47"/>
        <v>0</v>
      </c>
      <c r="M71" s="37"/>
      <c r="N71" s="142"/>
      <c r="O71" s="268">
        <f t="shared" ref="O71:X78" si="48">+O70+10</f>
        <v>21</v>
      </c>
      <c r="P71" s="268">
        <f t="shared" si="48"/>
        <v>22</v>
      </c>
      <c r="Q71" s="268">
        <f t="shared" si="48"/>
        <v>23</v>
      </c>
      <c r="R71" s="268">
        <f t="shared" si="48"/>
        <v>24</v>
      </c>
      <c r="S71" s="268">
        <f t="shared" si="48"/>
        <v>25</v>
      </c>
      <c r="T71" s="268">
        <f t="shared" si="48"/>
        <v>26</v>
      </c>
      <c r="U71" s="268">
        <f t="shared" si="48"/>
        <v>27</v>
      </c>
      <c r="V71" s="268">
        <f t="shared" si="48"/>
        <v>28</v>
      </c>
      <c r="W71" s="268">
        <f t="shared" si="48"/>
        <v>29</v>
      </c>
      <c r="X71" s="268">
        <f t="shared" si="48"/>
        <v>30</v>
      </c>
      <c r="Z71" s="276">
        <f>+'Competitive map'!AP66</f>
        <v>4</v>
      </c>
      <c r="AA71" s="169">
        <f>+'Competitive map'!AQ66</f>
        <v>4</v>
      </c>
      <c r="AB71" s="277" t="str">
        <f>+'Competitive map'!AR66</f>
        <v/>
      </c>
      <c r="AC71" s="276">
        <f>+'Competitive map'!AS66</f>
        <v>4</v>
      </c>
      <c r="AD71" s="169">
        <f>+'Competitive map'!AT66</f>
        <v>4</v>
      </c>
      <c r="AE71" s="277" t="str">
        <f>+'Competitive map'!AU66</f>
        <v/>
      </c>
      <c r="AF71" s="169">
        <f>+'Competitive map'!AV66</f>
        <v>4</v>
      </c>
      <c r="AG71" s="169">
        <f>+'Competitive map'!AW66</f>
        <v>4</v>
      </c>
      <c r="AH71" s="169" t="str">
        <f>+'Competitive map'!AX66</f>
        <v/>
      </c>
      <c r="AI71" s="276">
        <f>+'Competitive map'!AY66</f>
        <v>4</v>
      </c>
      <c r="AJ71" s="169">
        <f>+'Competitive map'!AZ66</f>
        <v>4</v>
      </c>
      <c r="AK71" s="277" t="str">
        <f>+'Competitive map'!BA66</f>
        <v/>
      </c>
      <c r="AL71" s="169">
        <f>+'Competitive map'!BB66</f>
        <v>4</v>
      </c>
      <c r="AM71" s="169">
        <f>+'Competitive map'!BC66</f>
        <v>4</v>
      </c>
      <c r="AN71" s="169" t="str">
        <f>+'Competitive map'!BD66</f>
        <v/>
      </c>
      <c r="AO71" s="276">
        <f>+'Competitive map'!BE66</f>
        <v>4</v>
      </c>
      <c r="AP71" s="169">
        <f>+'Competitive map'!BF66</f>
        <v>4</v>
      </c>
      <c r="AQ71" s="277" t="str">
        <f>+'Competitive map'!BG66</f>
        <v/>
      </c>
      <c r="AR71" s="169">
        <f>+'Competitive map'!BH66</f>
        <v>4</v>
      </c>
      <c r="AS71" s="169">
        <f>+'Competitive map'!BI66</f>
        <v>4</v>
      </c>
      <c r="AT71" s="169" t="str">
        <f>+'Competitive map'!BJ66</f>
        <v/>
      </c>
      <c r="AU71" s="276">
        <f>+'Competitive map'!BK66</f>
        <v>4</v>
      </c>
      <c r="AV71" s="169">
        <f>+'Competitive map'!BL66</f>
        <v>4</v>
      </c>
      <c r="AW71" s="277" t="str">
        <f>+'Competitive map'!BM66</f>
        <v/>
      </c>
    </row>
    <row r="72" spans="2:49" x14ac:dyDescent="0.25">
      <c r="B72" s="23" t="s">
        <v>3</v>
      </c>
      <c r="C72" s="23">
        <f t="shared" si="47"/>
        <v>0</v>
      </c>
      <c r="D72" s="10">
        <f t="shared" si="47"/>
        <v>0</v>
      </c>
      <c r="E72" s="27">
        <f t="shared" si="47"/>
        <v>0</v>
      </c>
      <c r="F72" s="11">
        <f t="shared" si="47"/>
        <v>0</v>
      </c>
      <c r="G72" s="4">
        <f t="shared" si="47"/>
        <v>0</v>
      </c>
      <c r="H72" s="2">
        <f t="shared" si="47"/>
        <v>0</v>
      </c>
      <c r="I72" s="2">
        <f t="shared" si="47"/>
        <v>0</v>
      </c>
      <c r="J72" s="6">
        <f t="shared" si="47"/>
        <v>0</v>
      </c>
      <c r="K72" s="6">
        <f t="shared" si="47"/>
        <v>0</v>
      </c>
      <c r="L72" s="16">
        <f t="shared" si="47"/>
        <v>0</v>
      </c>
      <c r="M72" s="37"/>
      <c r="N72" s="142"/>
      <c r="O72" s="268">
        <f t="shared" si="48"/>
        <v>31</v>
      </c>
      <c r="P72" s="268">
        <f t="shared" si="48"/>
        <v>32</v>
      </c>
      <c r="Q72" s="268">
        <f t="shared" si="48"/>
        <v>33</v>
      </c>
      <c r="R72" s="268">
        <f t="shared" si="48"/>
        <v>34</v>
      </c>
      <c r="S72" s="268">
        <f t="shared" si="48"/>
        <v>35</v>
      </c>
      <c r="T72" s="268">
        <f t="shared" si="48"/>
        <v>36</v>
      </c>
      <c r="U72" s="268">
        <f t="shared" si="48"/>
        <v>37</v>
      </c>
      <c r="V72" s="268">
        <f t="shared" si="48"/>
        <v>38</v>
      </c>
      <c r="W72" s="268">
        <f t="shared" si="48"/>
        <v>39</v>
      </c>
      <c r="X72" s="268">
        <f t="shared" si="48"/>
        <v>40</v>
      </c>
      <c r="Z72" s="276">
        <f>+'Competitive map'!AP67</f>
        <v>4</v>
      </c>
      <c r="AA72" s="169">
        <f>+'Competitive map'!AQ67</f>
        <v>5</v>
      </c>
      <c r="AB72" s="277" t="str">
        <f>+'Competitive map'!AR67</f>
        <v/>
      </c>
      <c r="AC72" s="276">
        <f>+'Competitive map'!AS67</f>
        <v>4</v>
      </c>
      <c r="AD72" s="169">
        <f>+'Competitive map'!AT67</f>
        <v>5</v>
      </c>
      <c r="AE72" s="277" t="str">
        <f>+'Competitive map'!AU67</f>
        <v/>
      </c>
      <c r="AF72" s="169">
        <f>+'Competitive map'!AV67</f>
        <v>4</v>
      </c>
      <c r="AG72" s="169">
        <f>+'Competitive map'!AW67</f>
        <v>5</v>
      </c>
      <c r="AH72" s="169" t="str">
        <f>+'Competitive map'!AX67</f>
        <v/>
      </c>
      <c r="AI72" s="276">
        <f>+'Competitive map'!AY67</f>
        <v>4</v>
      </c>
      <c r="AJ72" s="169">
        <f>+'Competitive map'!AZ67</f>
        <v>5</v>
      </c>
      <c r="AK72" s="277" t="str">
        <f>+'Competitive map'!BA67</f>
        <v/>
      </c>
      <c r="AL72" s="169">
        <f>+'Competitive map'!BB67</f>
        <v>4</v>
      </c>
      <c r="AM72" s="169">
        <f>+'Competitive map'!BC67</f>
        <v>5</v>
      </c>
      <c r="AN72" s="169" t="str">
        <f>+'Competitive map'!BD67</f>
        <v/>
      </c>
      <c r="AO72" s="276">
        <f>+'Competitive map'!BE67</f>
        <v>4</v>
      </c>
      <c r="AP72" s="169">
        <f>+'Competitive map'!BF67</f>
        <v>5</v>
      </c>
      <c r="AQ72" s="277" t="str">
        <f>+'Competitive map'!BG67</f>
        <v/>
      </c>
      <c r="AR72" s="169">
        <f>+'Competitive map'!BH67</f>
        <v>4</v>
      </c>
      <c r="AS72" s="169">
        <f>+'Competitive map'!BI67</f>
        <v>5</v>
      </c>
      <c r="AT72" s="169" t="str">
        <f>+'Competitive map'!BJ67</f>
        <v/>
      </c>
      <c r="AU72" s="276">
        <f>+'Competitive map'!BK67</f>
        <v>4</v>
      </c>
      <c r="AV72" s="169">
        <f>+'Competitive map'!BL67</f>
        <v>5</v>
      </c>
      <c r="AW72" s="277" t="str">
        <f>+'Competitive map'!BM67</f>
        <v/>
      </c>
    </row>
    <row r="73" spans="2:49" ht="15.75" thickBot="1" x14ac:dyDescent="0.3">
      <c r="B73" s="23" t="s">
        <v>4</v>
      </c>
      <c r="C73" s="23">
        <f t="shared" si="47"/>
        <v>0</v>
      </c>
      <c r="D73" s="12">
        <f t="shared" si="47"/>
        <v>0</v>
      </c>
      <c r="E73" s="13">
        <f t="shared" si="47"/>
        <v>0</v>
      </c>
      <c r="F73" s="14">
        <f t="shared" si="47"/>
        <v>0</v>
      </c>
      <c r="G73" s="4">
        <f t="shared" si="47"/>
        <v>0</v>
      </c>
      <c r="H73" s="2">
        <f t="shared" si="47"/>
        <v>0</v>
      </c>
      <c r="I73" s="2">
        <f t="shared" si="47"/>
        <v>0</v>
      </c>
      <c r="J73" s="2">
        <f t="shared" si="47"/>
        <v>0</v>
      </c>
      <c r="K73" s="2">
        <f t="shared" si="47"/>
        <v>0</v>
      </c>
      <c r="L73" s="11">
        <f t="shared" si="47"/>
        <v>0</v>
      </c>
      <c r="M73" s="37"/>
      <c r="N73" s="142"/>
      <c r="O73" s="268">
        <f t="shared" si="48"/>
        <v>41</v>
      </c>
      <c r="P73" s="268">
        <f t="shared" si="48"/>
        <v>42</v>
      </c>
      <c r="Q73" s="268">
        <f t="shared" si="48"/>
        <v>43</v>
      </c>
      <c r="R73" s="268">
        <f t="shared" si="48"/>
        <v>44</v>
      </c>
      <c r="S73" s="268">
        <f t="shared" si="48"/>
        <v>45</v>
      </c>
      <c r="T73" s="268">
        <f t="shared" si="48"/>
        <v>46</v>
      </c>
      <c r="U73" s="268">
        <f t="shared" si="48"/>
        <v>47</v>
      </c>
      <c r="V73" s="268">
        <f t="shared" si="48"/>
        <v>48</v>
      </c>
      <c r="W73" s="268">
        <f t="shared" si="48"/>
        <v>49</v>
      </c>
      <c r="X73" s="268">
        <f t="shared" si="48"/>
        <v>50</v>
      </c>
      <c r="Z73" s="276">
        <f>+'Competitive map'!AP68</f>
        <v>4</v>
      </c>
      <c r="AA73" s="169">
        <f>+'Competitive map'!AQ68</f>
        <v>6</v>
      </c>
      <c r="AB73" s="277" t="str">
        <f>+'Competitive map'!AR68</f>
        <v/>
      </c>
      <c r="AC73" s="276">
        <f>+'Competitive map'!AS68</f>
        <v>4</v>
      </c>
      <c r="AD73" s="169">
        <f>+'Competitive map'!AT68</f>
        <v>6</v>
      </c>
      <c r="AE73" s="277" t="str">
        <f>+'Competitive map'!AU68</f>
        <v/>
      </c>
      <c r="AF73" s="169">
        <f>+'Competitive map'!AV68</f>
        <v>4</v>
      </c>
      <c r="AG73" s="169">
        <f>+'Competitive map'!AW68</f>
        <v>6</v>
      </c>
      <c r="AH73" s="169" t="str">
        <f>+'Competitive map'!AX68</f>
        <v/>
      </c>
      <c r="AI73" s="276">
        <f>+'Competitive map'!AY68</f>
        <v>4</v>
      </c>
      <c r="AJ73" s="169">
        <f>+'Competitive map'!AZ68</f>
        <v>6</v>
      </c>
      <c r="AK73" s="277" t="str">
        <f>+'Competitive map'!BA68</f>
        <v/>
      </c>
      <c r="AL73" s="169">
        <f>+'Competitive map'!BB68</f>
        <v>4</v>
      </c>
      <c r="AM73" s="169">
        <f>+'Competitive map'!BC68</f>
        <v>6</v>
      </c>
      <c r="AN73" s="169" t="str">
        <f>+'Competitive map'!BD68</f>
        <v/>
      </c>
      <c r="AO73" s="276">
        <f>+'Competitive map'!BE68</f>
        <v>4</v>
      </c>
      <c r="AP73" s="169">
        <f>+'Competitive map'!BF68</f>
        <v>6</v>
      </c>
      <c r="AQ73" s="277" t="str">
        <f>+'Competitive map'!BG68</f>
        <v/>
      </c>
      <c r="AR73" s="169">
        <f>+'Competitive map'!BH68</f>
        <v>4</v>
      </c>
      <c r="AS73" s="169">
        <f>+'Competitive map'!BI68</f>
        <v>6</v>
      </c>
      <c r="AT73" s="169" t="str">
        <f>+'Competitive map'!BJ68</f>
        <v/>
      </c>
      <c r="AU73" s="276">
        <f>+'Competitive map'!BK68</f>
        <v>4</v>
      </c>
      <c r="AV73" s="169">
        <f>+'Competitive map'!BL68</f>
        <v>6</v>
      </c>
      <c r="AW73" s="277" t="str">
        <f>+'Competitive map'!BM68</f>
        <v/>
      </c>
    </row>
    <row r="74" spans="2:49" ht="15.75" thickBot="1" x14ac:dyDescent="0.3">
      <c r="B74" s="23" t="s">
        <v>5</v>
      </c>
      <c r="C74" s="10">
        <f t="shared" si="47"/>
        <v>0</v>
      </c>
      <c r="D74" s="154">
        <f t="shared" si="47"/>
        <v>0</v>
      </c>
      <c r="E74" s="154">
        <f t="shared" si="47"/>
        <v>0</v>
      </c>
      <c r="F74" s="154">
        <f t="shared" si="47"/>
        <v>0</v>
      </c>
      <c r="G74" s="145">
        <f t="shared" si="47"/>
        <v>0</v>
      </c>
      <c r="H74" s="2">
        <f t="shared" si="47"/>
        <v>0</v>
      </c>
      <c r="I74" s="2">
        <f t="shared" si="47"/>
        <v>0</v>
      </c>
      <c r="J74" s="2">
        <f t="shared" si="47"/>
        <v>0</v>
      </c>
      <c r="K74" s="2">
        <f t="shared" si="47"/>
        <v>0</v>
      </c>
      <c r="L74" s="11">
        <f t="shared" si="47"/>
        <v>0</v>
      </c>
      <c r="M74" s="37"/>
      <c r="N74" s="142"/>
      <c r="O74" s="268">
        <f t="shared" si="48"/>
        <v>51</v>
      </c>
      <c r="P74" s="268">
        <f t="shared" si="48"/>
        <v>52</v>
      </c>
      <c r="Q74" s="268">
        <f t="shared" si="48"/>
        <v>53</v>
      </c>
      <c r="R74" s="268">
        <f t="shared" si="48"/>
        <v>54</v>
      </c>
      <c r="S74" s="268">
        <f t="shared" si="48"/>
        <v>55</v>
      </c>
      <c r="T74" s="268">
        <f t="shared" si="48"/>
        <v>56</v>
      </c>
      <c r="U74" s="268">
        <f t="shared" si="48"/>
        <v>57</v>
      </c>
      <c r="V74" s="268">
        <f t="shared" si="48"/>
        <v>58</v>
      </c>
      <c r="W74" s="268">
        <f t="shared" si="48"/>
        <v>59</v>
      </c>
      <c r="X74" s="268">
        <f t="shared" si="48"/>
        <v>60</v>
      </c>
      <c r="Z74" s="276">
        <f>+'Competitive map'!AP69</f>
        <v>4</v>
      </c>
      <c r="AA74" s="169">
        <f>+'Competitive map'!AQ69</f>
        <v>7</v>
      </c>
      <c r="AB74" s="277" t="str">
        <f>+'Competitive map'!AR69</f>
        <v/>
      </c>
      <c r="AC74" s="276">
        <f>+'Competitive map'!AS69</f>
        <v>4</v>
      </c>
      <c r="AD74" s="169">
        <f>+'Competitive map'!AT69</f>
        <v>7</v>
      </c>
      <c r="AE74" s="277" t="str">
        <f>+'Competitive map'!AU69</f>
        <v/>
      </c>
      <c r="AF74" s="169">
        <f>+'Competitive map'!AV69</f>
        <v>4</v>
      </c>
      <c r="AG74" s="169">
        <f>+'Competitive map'!AW69</f>
        <v>7</v>
      </c>
      <c r="AH74" s="169" t="str">
        <f>+'Competitive map'!AX69</f>
        <v/>
      </c>
      <c r="AI74" s="276">
        <f>+'Competitive map'!AY69</f>
        <v>4</v>
      </c>
      <c r="AJ74" s="169">
        <f>+'Competitive map'!AZ69</f>
        <v>7</v>
      </c>
      <c r="AK74" s="277" t="str">
        <f>+'Competitive map'!BA69</f>
        <v/>
      </c>
      <c r="AL74" s="169">
        <f>+'Competitive map'!BB69</f>
        <v>4</v>
      </c>
      <c r="AM74" s="169">
        <f>+'Competitive map'!BC69</f>
        <v>7</v>
      </c>
      <c r="AN74" s="169" t="str">
        <f>+'Competitive map'!BD69</f>
        <v/>
      </c>
      <c r="AO74" s="276">
        <f>+'Competitive map'!BE69</f>
        <v>4</v>
      </c>
      <c r="AP74" s="169">
        <f>+'Competitive map'!BF69</f>
        <v>7</v>
      </c>
      <c r="AQ74" s="277" t="str">
        <f>+'Competitive map'!BG69</f>
        <v/>
      </c>
      <c r="AR74" s="169">
        <f>+'Competitive map'!BH69</f>
        <v>4</v>
      </c>
      <c r="AS74" s="169">
        <f>+'Competitive map'!BI69</f>
        <v>7</v>
      </c>
      <c r="AT74" s="169" t="str">
        <f>+'Competitive map'!BJ69</f>
        <v/>
      </c>
      <c r="AU74" s="276">
        <f>+'Competitive map'!BK69</f>
        <v>4</v>
      </c>
      <c r="AV74" s="169">
        <f>+'Competitive map'!BL69</f>
        <v>7</v>
      </c>
      <c r="AW74" s="277" t="str">
        <f>+'Competitive map'!BM69</f>
        <v/>
      </c>
    </row>
    <row r="75" spans="2:49" ht="15.75" thickBot="1" x14ac:dyDescent="0.3">
      <c r="B75" s="23" t="s">
        <v>6</v>
      </c>
      <c r="C75" s="23">
        <f t="shared" si="47"/>
        <v>0</v>
      </c>
      <c r="D75" s="7">
        <f t="shared" si="47"/>
        <v>0</v>
      </c>
      <c r="E75" s="8">
        <f t="shared" si="47"/>
        <v>0</v>
      </c>
      <c r="F75" s="9">
        <f t="shared" si="47"/>
        <v>0</v>
      </c>
      <c r="G75" s="4">
        <f t="shared" si="47"/>
        <v>0</v>
      </c>
      <c r="H75" s="2">
        <f t="shared" si="47"/>
        <v>0</v>
      </c>
      <c r="I75" s="5">
        <f t="shared" si="47"/>
        <v>0</v>
      </c>
      <c r="J75" s="5">
        <f t="shared" si="47"/>
        <v>0</v>
      </c>
      <c r="K75" s="5">
        <f t="shared" si="47"/>
        <v>0</v>
      </c>
      <c r="L75" s="11">
        <f t="shared" si="47"/>
        <v>0</v>
      </c>
      <c r="M75" s="37"/>
      <c r="N75" s="142"/>
      <c r="O75" s="268">
        <f t="shared" si="48"/>
        <v>61</v>
      </c>
      <c r="P75" s="268">
        <f t="shared" si="48"/>
        <v>62</v>
      </c>
      <c r="Q75" s="268">
        <f t="shared" si="48"/>
        <v>63</v>
      </c>
      <c r="R75" s="268">
        <f t="shared" si="48"/>
        <v>64</v>
      </c>
      <c r="S75" s="268">
        <f t="shared" si="48"/>
        <v>65</v>
      </c>
      <c r="T75" s="268">
        <f t="shared" si="48"/>
        <v>66</v>
      </c>
      <c r="U75" s="268">
        <f t="shared" si="48"/>
        <v>67</v>
      </c>
      <c r="V75" s="268">
        <f t="shared" si="48"/>
        <v>68</v>
      </c>
      <c r="W75" s="268">
        <f t="shared" si="48"/>
        <v>69</v>
      </c>
      <c r="X75" s="268">
        <f t="shared" si="48"/>
        <v>70</v>
      </c>
      <c r="Z75" s="276">
        <f>+'Competitive map'!AP70</f>
        <v>4</v>
      </c>
      <c r="AA75" s="169">
        <f>+'Competitive map'!AQ70</f>
        <v>8</v>
      </c>
      <c r="AB75" s="277" t="str">
        <f>+'Competitive map'!AR70</f>
        <v/>
      </c>
      <c r="AC75" s="276">
        <f>+'Competitive map'!AS70</f>
        <v>4</v>
      </c>
      <c r="AD75" s="169">
        <f>+'Competitive map'!AT70</f>
        <v>8</v>
      </c>
      <c r="AE75" s="277" t="str">
        <f>+'Competitive map'!AU70</f>
        <v/>
      </c>
      <c r="AF75" s="169">
        <f>+'Competitive map'!AV70</f>
        <v>4</v>
      </c>
      <c r="AG75" s="169">
        <f>+'Competitive map'!AW70</f>
        <v>8</v>
      </c>
      <c r="AH75" s="169" t="str">
        <f>+'Competitive map'!AX70</f>
        <v/>
      </c>
      <c r="AI75" s="276">
        <f>+'Competitive map'!AY70</f>
        <v>4</v>
      </c>
      <c r="AJ75" s="169">
        <f>+'Competitive map'!AZ70</f>
        <v>8</v>
      </c>
      <c r="AK75" s="277" t="str">
        <f>+'Competitive map'!BA70</f>
        <v/>
      </c>
      <c r="AL75" s="169">
        <f>+'Competitive map'!BB70</f>
        <v>4</v>
      </c>
      <c r="AM75" s="169">
        <f>+'Competitive map'!BC70</f>
        <v>8</v>
      </c>
      <c r="AN75" s="169" t="str">
        <f>+'Competitive map'!BD70</f>
        <v/>
      </c>
      <c r="AO75" s="276">
        <f>+'Competitive map'!BE70</f>
        <v>4</v>
      </c>
      <c r="AP75" s="169">
        <f>+'Competitive map'!BF70</f>
        <v>8</v>
      </c>
      <c r="AQ75" s="277" t="str">
        <f>+'Competitive map'!BG70</f>
        <v/>
      </c>
      <c r="AR75" s="169">
        <f>+'Competitive map'!BH70</f>
        <v>4</v>
      </c>
      <c r="AS75" s="169">
        <f>+'Competitive map'!BI70</f>
        <v>8</v>
      </c>
      <c r="AT75" s="169" t="str">
        <f>+'Competitive map'!BJ70</f>
        <v/>
      </c>
      <c r="AU75" s="276">
        <f>+'Competitive map'!BK70</f>
        <v>4</v>
      </c>
      <c r="AV75" s="169">
        <f>+'Competitive map'!BL70</f>
        <v>8</v>
      </c>
      <c r="AW75" s="277" t="str">
        <f>+'Competitive map'!BM70</f>
        <v/>
      </c>
    </row>
    <row r="76" spans="2:49" x14ac:dyDescent="0.25">
      <c r="B76" s="23" t="s">
        <v>7</v>
      </c>
      <c r="C76" s="23">
        <f t="shared" si="47"/>
        <v>0</v>
      </c>
      <c r="D76" s="10">
        <f t="shared" si="47"/>
        <v>0</v>
      </c>
      <c r="E76" s="144">
        <f t="shared" si="47"/>
        <v>0</v>
      </c>
      <c r="F76" s="11">
        <f t="shared" si="47"/>
        <v>0</v>
      </c>
      <c r="G76" s="4">
        <f t="shared" si="47"/>
        <v>0</v>
      </c>
      <c r="H76" s="3">
        <f t="shared" si="47"/>
        <v>0</v>
      </c>
      <c r="I76" s="7">
        <f t="shared" si="47"/>
        <v>0</v>
      </c>
      <c r="J76" s="8">
        <f t="shared" si="47"/>
        <v>0</v>
      </c>
      <c r="K76" s="9">
        <f t="shared" si="47"/>
        <v>0</v>
      </c>
      <c r="L76" s="17">
        <f t="shared" si="47"/>
        <v>0</v>
      </c>
      <c r="M76" s="37"/>
      <c r="N76" s="142"/>
      <c r="O76" s="268">
        <f t="shared" si="48"/>
        <v>71</v>
      </c>
      <c r="P76" s="268">
        <f t="shared" si="48"/>
        <v>72</v>
      </c>
      <c r="Q76" s="268">
        <f t="shared" si="48"/>
        <v>73</v>
      </c>
      <c r="R76" s="268">
        <f t="shared" si="48"/>
        <v>74</v>
      </c>
      <c r="S76" s="268">
        <f t="shared" si="48"/>
        <v>75</v>
      </c>
      <c r="T76" s="268">
        <f t="shared" si="48"/>
        <v>76</v>
      </c>
      <c r="U76" s="268">
        <f t="shared" si="48"/>
        <v>77</v>
      </c>
      <c r="V76" s="268">
        <f t="shared" si="48"/>
        <v>78</v>
      </c>
      <c r="W76" s="268">
        <f t="shared" si="48"/>
        <v>79</v>
      </c>
      <c r="X76" s="268">
        <f t="shared" si="48"/>
        <v>80</v>
      </c>
      <c r="Z76" s="276">
        <f>+'Competitive map'!AP71</f>
        <v>4</v>
      </c>
      <c r="AA76" s="169">
        <f>+'Competitive map'!AQ71</f>
        <v>9</v>
      </c>
      <c r="AB76" s="277" t="str">
        <f>+'Competitive map'!AR71</f>
        <v/>
      </c>
      <c r="AC76" s="276">
        <f>+'Competitive map'!AS71</f>
        <v>4</v>
      </c>
      <c r="AD76" s="169">
        <f>+'Competitive map'!AT71</f>
        <v>9</v>
      </c>
      <c r="AE76" s="277" t="str">
        <f>+'Competitive map'!AU71</f>
        <v/>
      </c>
      <c r="AF76" s="169">
        <f>+'Competitive map'!AV71</f>
        <v>4</v>
      </c>
      <c r="AG76" s="169">
        <f>+'Competitive map'!AW71</f>
        <v>9</v>
      </c>
      <c r="AH76" s="169" t="str">
        <f>+'Competitive map'!AX71</f>
        <v/>
      </c>
      <c r="AI76" s="276">
        <f>+'Competitive map'!AY71</f>
        <v>4</v>
      </c>
      <c r="AJ76" s="169">
        <f>+'Competitive map'!AZ71</f>
        <v>9</v>
      </c>
      <c r="AK76" s="277" t="str">
        <f>+'Competitive map'!BA71</f>
        <v/>
      </c>
      <c r="AL76" s="169">
        <f>+'Competitive map'!BB71</f>
        <v>4</v>
      </c>
      <c r="AM76" s="169">
        <f>+'Competitive map'!BC71</f>
        <v>9</v>
      </c>
      <c r="AN76" s="169" t="str">
        <f>+'Competitive map'!BD71</f>
        <v/>
      </c>
      <c r="AO76" s="276">
        <f>+'Competitive map'!BE71</f>
        <v>4</v>
      </c>
      <c r="AP76" s="169">
        <f>+'Competitive map'!BF71</f>
        <v>9</v>
      </c>
      <c r="AQ76" s="277" t="str">
        <f>+'Competitive map'!BG71</f>
        <v/>
      </c>
      <c r="AR76" s="169">
        <f>+'Competitive map'!BH71</f>
        <v>4</v>
      </c>
      <c r="AS76" s="169">
        <f>+'Competitive map'!BI71</f>
        <v>9</v>
      </c>
      <c r="AT76" s="169" t="str">
        <f>+'Competitive map'!BJ71</f>
        <v/>
      </c>
      <c r="AU76" s="276">
        <f>+'Competitive map'!BK71</f>
        <v>4</v>
      </c>
      <c r="AV76" s="169">
        <f>+'Competitive map'!BL71</f>
        <v>9</v>
      </c>
      <c r="AW76" s="277" t="str">
        <f>+'Competitive map'!BM71</f>
        <v/>
      </c>
    </row>
    <row r="77" spans="2:49" ht="15.75" thickBot="1" x14ac:dyDescent="0.3">
      <c r="B77" s="23" t="s">
        <v>8</v>
      </c>
      <c r="C77" s="157">
        <f t="shared" si="47"/>
        <v>0</v>
      </c>
      <c r="D77" s="12">
        <f t="shared" si="47"/>
        <v>0</v>
      </c>
      <c r="E77" s="13">
        <f t="shared" si="47"/>
        <v>0</v>
      </c>
      <c r="F77" s="14">
        <f t="shared" si="47"/>
        <v>0</v>
      </c>
      <c r="G77" s="4">
        <f t="shared" si="47"/>
        <v>0</v>
      </c>
      <c r="H77" s="3">
        <f t="shared" si="47"/>
        <v>0</v>
      </c>
      <c r="I77" s="10">
        <f t="shared" si="47"/>
        <v>0</v>
      </c>
      <c r="J77" s="27">
        <f t="shared" si="47"/>
        <v>0</v>
      </c>
      <c r="K77" s="11">
        <f t="shared" si="47"/>
        <v>0</v>
      </c>
      <c r="L77" s="17">
        <f t="shared" si="47"/>
        <v>0</v>
      </c>
      <c r="M77" s="37"/>
      <c r="N77" s="142"/>
      <c r="O77" s="268">
        <f t="shared" si="48"/>
        <v>81</v>
      </c>
      <c r="P77" s="268">
        <f t="shared" si="48"/>
        <v>82</v>
      </c>
      <c r="Q77" s="268">
        <f t="shared" si="48"/>
        <v>83</v>
      </c>
      <c r="R77" s="268">
        <f t="shared" si="48"/>
        <v>84</v>
      </c>
      <c r="S77" s="268">
        <f t="shared" si="48"/>
        <v>85</v>
      </c>
      <c r="T77" s="268">
        <f t="shared" si="48"/>
        <v>86</v>
      </c>
      <c r="U77" s="268">
        <f t="shared" si="48"/>
        <v>87</v>
      </c>
      <c r="V77" s="268">
        <f t="shared" si="48"/>
        <v>88</v>
      </c>
      <c r="W77" s="268">
        <f t="shared" si="48"/>
        <v>89</v>
      </c>
      <c r="X77" s="268">
        <f t="shared" si="48"/>
        <v>90</v>
      </c>
      <c r="Z77" s="276">
        <f>+'Competitive map'!AP72</f>
        <v>4</v>
      </c>
      <c r="AA77" s="169">
        <f>+'Competitive map'!AQ72</f>
        <v>10</v>
      </c>
      <c r="AB77" s="277" t="str">
        <f>+'Competitive map'!AR72</f>
        <v/>
      </c>
      <c r="AC77" s="276">
        <f>+'Competitive map'!AS72</f>
        <v>4</v>
      </c>
      <c r="AD77" s="169">
        <f>+'Competitive map'!AT72</f>
        <v>10</v>
      </c>
      <c r="AE77" s="277" t="str">
        <f>+'Competitive map'!AU72</f>
        <v/>
      </c>
      <c r="AF77" s="169">
        <f>+'Competitive map'!AV72</f>
        <v>4</v>
      </c>
      <c r="AG77" s="169">
        <f>+'Competitive map'!AW72</f>
        <v>10</v>
      </c>
      <c r="AH77" s="169" t="str">
        <f>+'Competitive map'!AX72</f>
        <v/>
      </c>
      <c r="AI77" s="276">
        <f>+'Competitive map'!AY72</f>
        <v>4</v>
      </c>
      <c r="AJ77" s="169">
        <f>+'Competitive map'!AZ72</f>
        <v>10</v>
      </c>
      <c r="AK77" s="277" t="str">
        <f>+'Competitive map'!BA72</f>
        <v/>
      </c>
      <c r="AL77" s="169">
        <f>+'Competitive map'!BB72</f>
        <v>4</v>
      </c>
      <c r="AM77" s="169">
        <f>+'Competitive map'!BC72</f>
        <v>10</v>
      </c>
      <c r="AN77" s="169" t="str">
        <f>+'Competitive map'!BD72</f>
        <v/>
      </c>
      <c r="AO77" s="276">
        <f>+'Competitive map'!BE72</f>
        <v>4</v>
      </c>
      <c r="AP77" s="169">
        <f>+'Competitive map'!BF72</f>
        <v>10</v>
      </c>
      <c r="AQ77" s="277" t="str">
        <f>+'Competitive map'!BG72</f>
        <v/>
      </c>
      <c r="AR77" s="169">
        <f>+'Competitive map'!BH72</f>
        <v>4</v>
      </c>
      <c r="AS77" s="169">
        <f>+'Competitive map'!BI72</f>
        <v>10</v>
      </c>
      <c r="AT77" s="169" t="str">
        <f>+'Competitive map'!BJ72</f>
        <v/>
      </c>
      <c r="AU77" s="276">
        <f>+'Competitive map'!BK72</f>
        <v>4</v>
      </c>
      <c r="AV77" s="169">
        <f>+'Competitive map'!BL72</f>
        <v>10</v>
      </c>
      <c r="AW77" s="277" t="str">
        <f>+'Competitive map'!BM72</f>
        <v/>
      </c>
    </row>
    <row r="78" spans="2:49" ht="15.75" thickBot="1" x14ac:dyDescent="0.3">
      <c r="B78" s="26" t="s">
        <v>9</v>
      </c>
      <c r="C78" s="158" t="s">
        <v>10</v>
      </c>
      <c r="D78" s="156">
        <f t="shared" ref="D78:L78" si="49">COUNTIF(rd1tm5,P78)</f>
        <v>0</v>
      </c>
      <c r="E78" s="155">
        <f t="shared" si="49"/>
        <v>0</v>
      </c>
      <c r="F78" s="155">
        <f t="shared" si="49"/>
        <v>0</v>
      </c>
      <c r="G78" s="13">
        <f t="shared" si="49"/>
        <v>0</v>
      </c>
      <c r="H78" s="19">
        <f t="shared" si="49"/>
        <v>0</v>
      </c>
      <c r="I78" s="12">
        <f t="shared" si="49"/>
        <v>0</v>
      </c>
      <c r="J78" s="13">
        <f t="shared" si="49"/>
        <v>0</v>
      </c>
      <c r="K78" s="14">
        <f t="shared" si="49"/>
        <v>0</v>
      </c>
      <c r="L78" s="20">
        <f t="shared" si="49"/>
        <v>0</v>
      </c>
      <c r="M78" s="37"/>
      <c r="N78" s="142"/>
      <c r="O78" s="268">
        <f t="shared" si="48"/>
        <v>91</v>
      </c>
      <c r="P78" s="268">
        <f t="shared" si="48"/>
        <v>92</v>
      </c>
      <c r="Q78" s="268">
        <f t="shared" si="48"/>
        <v>93</v>
      </c>
      <c r="R78" s="268">
        <f t="shared" si="48"/>
        <v>94</v>
      </c>
      <c r="S78" s="268">
        <f t="shared" si="48"/>
        <v>95</v>
      </c>
      <c r="T78" s="268">
        <f t="shared" si="48"/>
        <v>96</v>
      </c>
      <c r="U78" s="268">
        <f t="shared" si="48"/>
        <v>97</v>
      </c>
      <c r="V78" s="268">
        <f t="shared" si="48"/>
        <v>98</v>
      </c>
      <c r="W78" s="268">
        <f t="shared" si="48"/>
        <v>99</v>
      </c>
      <c r="X78" s="268">
        <f t="shared" si="48"/>
        <v>100</v>
      </c>
      <c r="Z78" s="276">
        <f>+'Competitive map'!AP73</f>
        <v>4</v>
      </c>
      <c r="AA78" s="169">
        <f>+'Competitive map'!AQ73</f>
        <v>11</v>
      </c>
      <c r="AB78" s="277" t="str">
        <f>+'Competitive map'!AR73</f>
        <v/>
      </c>
      <c r="AC78" s="276">
        <f>+'Competitive map'!AS73</f>
        <v>4</v>
      </c>
      <c r="AD78" s="169">
        <f>+'Competitive map'!AT73</f>
        <v>11</v>
      </c>
      <c r="AE78" s="277" t="str">
        <f>+'Competitive map'!AU73</f>
        <v/>
      </c>
      <c r="AF78" s="169">
        <f>+'Competitive map'!AV73</f>
        <v>4</v>
      </c>
      <c r="AG78" s="169">
        <f>+'Competitive map'!AW73</f>
        <v>11</v>
      </c>
      <c r="AH78" s="169" t="str">
        <f>+'Competitive map'!AX73</f>
        <v/>
      </c>
      <c r="AI78" s="276">
        <f>+'Competitive map'!AY73</f>
        <v>4</v>
      </c>
      <c r="AJ78" s="169">
        <f>+'Competitive map'!AZ73</f>
        <v>11</v>
      </c>
      <c r="AK78" s="277" t="str">
        <f>+'Competitive map'!BA73</f>
        <v/>
      </c>
      <c r="AL78" s="169">
        <f>+'Competitive map'!BB73</f>
        <v>4</v>
      </c>
      <c r="AM78" s="169">
        <f>+'Competitive map'!BC73</f>
        <v>11</v>
      </c>
      <c r="AN78" s="169" t="str">
        <f>+'Competitive map'!BD73</f>
        <v/>
      </c>
      <c r="AO78" s="276">
        <f>+'Competitive map'!BE73</f>
        <v>4</v>
      </c>
      <c r="AP78" s="169">
        <f>+'Competitive map'!BF73</f>
        <v>11</v>
      </c>
      <c r="AQ78" s="277" t="str">
        <f>+'Competitive map'!BG73</f>
        <v/>
      </c>
      <c r="AR78" s="169">
        <f>+'Competitive map'!BH73</f>
        <v>4</v>
      </c>
      <c r="AS78" s="169">
        <f>+'Competitive map'!BI73</f>
        <v>11</v>
      </c>
      <c r="AT78" s="169" t="str">
        <f>+'Competitive map'!BJ73</f>
        <v/>
      </c>
      <c r="AU78" s="276">
        <f>+'Competitive map'!BK73</f>
        <v>4</v>
      </c>
      <c r="AV78" s="169">
        <f>+'Competitive map'!BL73</f>
        <v>11</v>
      </c>
      <c r="AW78" s="277" t="str">
        <f>+'Competitive map'!BM73</f>
        <v/>
      </c>
    </row>
    <row r="79" spans="2:49" ht="15.75" thickBot="1" x14ac:dyDescent="0.3">
      <c r="Z79" s="276">
        <f>+'Competitive map'!AP74</f>
        <v>4</v>
      </c>
      <c r="AA79" s="169">
        <f>+'Competitive map'!AQ74</f>
        <v>12</v>
      </c>
      <c r="AB79" s="277" t="str">
        <f>+'Competitive map'!AR74</f>
        <v/>
      </c>
      <c r="AC79" s="276">
        <f>+'Competitive map'!AS74</f>
        <v>4</v>
      </c>
      <c r="AD79" s="169">
        <f>+'Competitive map'!AT74</f>
        <v>12</v>
      </c>
      <c r="AE79" s="277" t="str">
        <f>+'Competitive map'!AU74</f>
        <v/>
      </c>
      <c r="AF79" s="169">
        <f>+'Competitive map'!AV74</f>
        <v>4</v>
      </c>
      <c r="AG79" s="169">
        <f>+'Competitive map'!AW74</f>
        <v>12</v>
      </c>
      <c r="AH79" s="169" t="str">
        <f>+'Competitive map'!AX74</f>
        <v/>
      </c>
      <c r="AI79" s="276">
        <f>+'Competitive map'!AY74</f>
        <v>4</v>
      </c>
      <c r="AJ79" s="169">
        <f>+'Competitive map'!AZ74</f>
        <v>12</v>
      </c>
      <c r="AK79" s="277" t="str">
        <f>+'Competitive map'!BA74</f>
        <v/>
      </c>
      <c r="AL79" s="169">
        <f>+'Competitive map'!BB74</f>
        <v>4</v>
      </c>
      <c r="AM79" s="169">
        <f>+'Competitive map'!BC74</f>
        <v>12</v>
      </c>
      <c r="AN79" s="169" t="str">
        <f>+'Competitive map'!BD74</f>
        <v/>
      </c>
      <c r="AO79" s="276">
        <f>+'Competitive map'!BE74</f>
        <v>4</v>
      </c>
      <c r="AP79" s="169">
        <f>+'Competitive map'!BF74</f>
        <v>12</v>
      </c>
      <c r="AQ79" s="277" t="str">
        <f>+'Competitive map'!BG74</f>
        <v/>
      </c>
      <c r="AR79" s="169">
        <f>+'Competitive map'!BH74</f>
        <v>4</v>
      </c>
      <c r="AS79" s="169">
        <f>+'Competitive map'!BI74</f>
        <v>12</v>
      </c>
      <c r="AT79" s="169" t="str">
        <f>+'Competitive map'!BJ74</f>
        <v/>
      </c>
      <c r="AU79" s="276">
        <f>+'Competitive map'!BK74</f>
        <v>4</v>
      </c>
      <c r="AV79" s="169">
        <f>+'Competitive map'!BL74</f>
        <v>12</v>
      </c>
      <c r="AW79" s="277" t="str">
        <f>+'Competitive map'!BM74</f>
        <v/>
      </c>
    </row>
    <row r="80" spans="2:49" ht="19.5" thickBot="1" x14ac:dyDescent="0.3">
      <c r="B80" s="136" t="s">
        <v>59</v>
      </c>
      <c r="C80" s="137">
        <f>+C65</f>
        <v>1</v>
      </c>
      <c r="D80" s="350" t="s">
        <v>137</v>
      </c>
      <c r="E80" s="351"/>
      <c r="M80" s="257"/>
      <c r="P80" s="263"/>
      <c r="Q80" s="263"/>
      <c r="R80" s="263"/>
      <c r="S80" s="263"/>
      <c r="T80" s="263"/>
      <c r="U80" s="263"/>
      <c r="V80" s="263"/>
      <c r="W80" s="263"/>
      <c r="X80" s="263"/>
      <c r="Z80" s="276">
        <f>+'Competitive map'!AP75</f>
        <v>4</v>
      </c>
      <c r="AA80" s="169">
        <f>+'Competitive map'!AQ75</f>
        <v>13</v>
      </c>
      <c r="AB80" s="277" t="str">
        <f>+'Competitive map'!AR75</f>
        <v/>
      </c>
      <c r="AC80" s="276">
        <f>+'Competitive map'!AS75</f>
        <v>4</v>
      </c>
      <c r="AD80" s="169">
        <f>+'Competitive map'!AT75</f>
        <v>13</v>
      </c>
      <c r="AE80" s="277" t="str">
        <f>+'Competitive map'!AU75</f>
        <v/>
      </c>
      <c r="AF80" s="169">
        <f>+'Competitive map'!AV75</f>
        <v>4</v>
      </c>
      <c r="AG80" s="169">
        <f>+'Competitive map'!AW75</f>
        <v>13</v>
      </c>
      <c r="AH80" s="169" t="str">
        <f>+'Competitive map'!AX75</f>
        <v/>
      </c>
      <c r="AI80" s="276">
        <f>+'Competitive map'!AY75</f>
        <v>4</v>
      </c>
      <c r="AJ80" s="169">
        <f>+'Competitive map'!AZ75</f>
        <v>13</v>
      </c>
      <c r="AK80" s="277" t="str">
        <f>+'Competitive map'!BA75</f>
        <v/>
      </c>
      <c r="AL80" s="169">
        <f>+'Competitive map'!BB75</f>
        <v>4</v>
      </c>
      <c r="AM80" s="169">
        <f>+'Competitive map'!BC75</f>
        <v>13</v>
      </c>
      <c r="AN80" s="169" t="str">
        <f>+'Competitive map'!BD75</f>
        <v/>
      </c>
      <c r="AO80" s="276">
        <f>+'Competitive map'!BE75</f>
        <v>4</v>
      </c>
      <c r="AP80" s="169">
        <f>+'Competitive map'!BF75</f>
        <v>13</v>
      </c>
      <c r="AQ80" s="277" t="str">
        <f>+'Competitive map'!BG75</f>
        <v/>
      </c>
      <c r="AR80" s="169">
        <f>+'Competitive map'!BH75</f>
        <v>4</v>
      </c>
      <c r="AS80" s="169">
        <f>+'Competitive map'!BI75</f>
        <v>13</v>
      </c>
      <c r="AT80" s="169" t="str">
        <f>+'Competitive map'!BJ75</f>
        <v/>
      </c>
      <c r="AU80" s="276">
        <f>+'Competitive map'!BK75</f>
        <v>4</v>
      </c>
      <c r="AV80" s="169">
        <f>+'Competitive map'!BL75</f>
        <v>13</v>
      </c>
      <c r="AW80" s="277" t="str">
        <f>+'Competitive map'!BM75</f>
        <v/>
      </c>
    </row>
    <row r="81" spans="2:49" ht="21" x14ac:dyDescent="0.25">
      <c r="B81" s="305" t="s">
        <v>86</v>
      </c>
      <c r="C81" s="306"/>
      <c r="D81" s="306"/>
      <c r="E81" s="306"/>
      <c r="F81" s="306"/>
      <c r="G81" s="306"/>
      <c r="H81" s="306"/>
      <c r="I81" s="306"/>
      <c r="J81" s="306"/>
      <c r="K81" s="306"/>
      <c r="L81" s="307"/>
      <c r="M81" s="258"/>
      <c r="N81" s="281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Z81" s="276">
        <f>+'Competitive map'!AP76</f>
        <v>4</v>
      </c>
      <c r="AA81" s="169">
        <f>+'Competitive map'!AQ76</f>
        <v>14</v>
      </c>
      <c r="AB81" s="277" t="str">
        <f>+'Competitive map'!AR76</f>
        <v/>
      </c>
      <c r="AC81" s="276">
        <f>+'Competitive map'!AS76</f>
        <v>4</v>
      </c>
      <c r="AD81" s="169">
        <f>+'Competitive map'!AT76</f>
        <v>14</v>
      </c>
      <c r="AE81" s="277" t="str">
        <f>+'Competitive map'!AU76</f>
        <v/>
      </c>
      <c r="AF81" s="169">
        <f>+'Competitive map'!AV76</f>
        <v>4</v>
      </c>
      <c r="AG81" s="169">
        <f>+'Competitive map'!AW76</f>
        <v>14</v>
      </c>
      <c r="AH81" s="169" t="str">
        <f>+'Competitive map'!AX76</f>
        <v/>
      </c>
      <c r="AI81" s="276">
        <f>+'Competitive map'!AY76</f>
        <v>4</v>
      </c>
      <c r="AJ81" s="169">
        <f>+'Competitive map'!AZ76</f>
        <v>14</v>
      </c>
      <c r="AK81" s="277" t="str">
        <f>+'Competitive map'!BA76</f>
        <v/>
      </c>
      <c r="AL81" s="169">
        <f>+'Competitive map'!BB76</f>
        <v>4</v>
      </c>
      <c r="AM81" s="169">
        <f>+'Competitive map'!BC76</f>
        <v>14</v>
      </c>
      <c r="AN81" s="169" t="str">
        <f>+'Competitive map'!BD76</f>
        <v/>
      </c>
      <c r="AO81" s="276">
        <f>+'Competitive map'!BE76</f>
        <v>4</v>
      </c>
      <c r="AP81" s="169">
        <f>+'Competitive map'!BF76</f>
        <v>14</v>
      </c>
      <c r="AQ81" s="277" t="str">
        <f>+'Competitive map'!BG76</f>
        <v/>
      </c>
      <c r="AR81" s="169">
        <f>+'Competitive map'!BH76</f>
        <v>4</v>
      </c>
      <c r="AS81" s="169">
        <f>+'Competitive map'!BI76</f>
        <v>14</v>
      </c>
      <c r="AT81" s="169" t="str">
        <f>+'Competitive map'!BJ76</f>
        <v/>
      </c>
      <c r="AU81" s="276">
        <f>+'Competitive map'!BK76</f>
        <v>4</v>
      </c>
      <c r="AV81" s="169">
        <f>+'Competitive map'!BL76</f>
        <v>14</v>
      </c>
      <c r="AW81" s="277" t="str">
        <f>+'Competitive map'!BM76</f>
        <v/>
      </c>
    </row>
    <row r="82" spans="2:49" ht="21.75" thickBot="1" x14ac:dyDescent="0.3">
      <c r="B82" s="308"/>
      <c r="C82" s="309"/>
      <c r="D82" s="309"/>
      <c r="E82" s="309"/>
      <c r="F82" s="309"/>
      <c r="G82" s="309"/>
      <c r="H82" s="309"/>
      <c r="I82" s="309"/>
      <c r="J82" s="309"/>
      <c r="K82" s="309"/>
      <c r="L82" s="310"/>
      <c r="M82" s="258"/>
      <c r="N82" s="281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Z82" s="276">
        <f>+'Competitive map'!AP77</f>
        <v>4</v>
      </c>
      <c r="AA82" s="169">
        <f>+'Competitive map'!AQ77</f>
        <v>15</v>
      </c>
      <c r="AB82" s="277" t="str">
        <f>+'Competitive map'!AR77</f>
        <v/>
      </c>
      <c r="AC82" s="276">
        <f>+'Competitive map'!AS77</f>
        <v>4</v>
      </c>
      <c r="AD82" s="169">
        <f>+'Competitive map'!AT77</f>
        <v>15</v>
      </c>
      <c r="AE82" s="277" t="str">
        <f>+'Competitive map'!AU77</f>
        <v/>
      </c>
      <c r="AF82" s="169">
        <f>+'Competitive map'!AV77</f>
        <v>4</v>
      </c>
      <c r="AG82" s="169">
        <f>+'Competitive map'!AW77</f>
        <v>15</v>
      </c>
      <c r="AH82" s="169" t="str">
        <f>+'Competitive map'!AX77</f>
        <v/>
      </c>
      <c r="AI82" s="276">
        <f>+'Competitive map'!AY77</f>
        <v>4</v>
      </c>
      <c r="AJ82" s="169">
        <f>+'Competitive map'!AZ77</f>
        <v>15</v>
      </c>
      <c r="AK82" s="277" t="str">
        <f>+'Competitive map'!BA77</f>
        <v/>
      </c>
      <c r="AL82" s="169">
        <f>+'Competitive map'!BB77</f>
        <v>4</v>
      </c>
      <c r="AM82" s="169">
        <f>+'Competitive map'!BC77</f>
        <v>15</v>
      </c>
      <c r="AN82" s="169" t="str">
        <f>+'Competitive map'!BD77</f>
        <v/>
      </c>
      <c r="AO82" s="276">
        <f>+'Competitive map'!BE77</f>
        <v>4</v>
      </c>
      <c r="AP82" s="169">
        <f>+'Competitive map'!BF77</f>
        <v>15</v>
      </c>
      <c r="AQ82" s="277" t="str">
        <f>+'Competitive map'!BG77</f>
        <v/>
      </c>
      <c r="AR82" s="169">
        <f>+'Competitive map'!BH77</f>
        <v>4</v>
      </c>
      <c r="AS82" s="169">
        <f>+'Competitive map'!BI77</f>
        <v>15</v>
      </c>
      <c r="AT82" s="169" t="str">
        <f>+'Competitive map'!BJ77</f>
        <v/>
      </c>
      <c r="AU82" s="276">
        <f>+'Competitive map'!BK77</f>
        <v>4</v>
      </c>
      <c r="AV82" s="169">
        <f>+'Competitive map'!BL77</f>
        <v>15</v>
      </c>
      <c r="AW82" s="277" t="str">
        <f>+'Competitive map'!BM77</f>
        <v/>
      </c>
    </row>
    <row r="83" spans="2:49" ht="15.75" thickBot="1" x14ac:dyDescent="0.3">
      <c r="B83" s="31" t="s">
        <v>11</v>
      </c>
      <c r="C83" s="28">
        <v>1</v>
      </c>
      <c r="D83" s="24">
        <v>2</v>
      </c>
      <c r="E83" s="24">
        <v>3</v>
      </c>
      <c r="F83" s="24">
        <v>4</v>
      </c>
      <c r="G83" s="24">
        <v>5</v>
      </c>
      <c r="H83" s="24">
        <v>6</v>
      </c>
      <c r="I83" s="24">
        <v>7</v>
      </c>
      <c r="J83" s="24">
        <v>8</v>
      </c>
      <c r="K83" s="24">
        <v>9</v>
      </c>
      <c r="L83" s="25">
        <v>10</v>
      </c>
      <c r="M83" s="37"/>
      <c r="N83" s="142"/>
      <c r="Z83" s="276">
        <f>+'Competitive map'!AP78</f>
        <v>4</v>
      </c>
      <c r="AA83" s="169">
        <f>+'Competitive map'!AQ78</f>
        <v>16</v>
      </c>
      <c r="AB83" s="277" t="str">
        <f>+'Competitive map'!AR78</f>
        <v/>
      </c>
      <c r="AC83" s="276">
        <f>+'Competitive map'!AS78</f>
        <v>4</v>
      </c>
      <c r="AD83" s="169">
        <f>+'Competitive map'!AT78</f>
        <v>16</v>
      </c>
      <c r="AE83" s="277" t="str">
        <f>+'Competitive map'!AU78</f>
        <v/>
      </c>
      <c r="AF83" s="169">
        <f>+'Competitive map'!AV78</f>
        <v>4</v>
      </c>
      <c r="AG83" s="169">
        <f>+'Competitive map'!AW78</f>
        <v>16</v>
      </c>
      <c r="AH83" s="169" t="str">
        <f>+'Competitive map'!AX78</f>
        <v/>
      </c>
      <c r="AI83" s="276">
        <f>+'Competitive map'!AY78</f>
        <v>4</v>
      </c>
      <c r="AJ83" s="169">
        <f>+'Competitive map'!AZ78</f>
        <v>16</v>
      </c>
      <c r="AK83" s="277" t="str">
        <f>+'Competitive map'!BA78</f>
        <v/>
      </c>
      <c r="AL83" s="169">
        <f>+'Competitive map'!BB78</f>
        <v>4</v>
      </c>
      <c r="AM83" s="169">
        <f>+'Competitive map'!BC78</f>
        <v>16</v>
      </c>
      <c r="AN83" s="169" t="str">
        <f>+'Competitive map'!BD78</f>
        <v/>
      </c>
      <c r="AO83" s="276">
        <f>+'Competitive map'!BE78</f>
        <v>4</v>
      </c>
      <c r="AP83" s="169">
        <f>+'Competitive map'!BF78</f>
        <v>16</v>
      </c>
      <c r="AQ83" s="277" t="str">
        <f>+'Competitive map'!BG78</f>
        <v/>
      </c>
      <c r="AR83" s="169">
        <f>+'Competitive map'!BH78</f>
        <v>4</v>
      </c>
      <c r="AS83" s="169">
        <f>+'Competitive map'!BI78</f>
        <v>16</v>
      </c>
      <c r="AT83" s="169" t="str">
        <f>+'Competitive map'!BJ78</f>
        <v/>
      </c>
      <c r="AU83" s="276">
        <f>+'Competitive map'!BK78</f>
        <v>4</v>
      </c>
      <c r="AV83" s="169">
        <f>+'Competitive map'!BL78</f>
        <v>16</v>
      </c>
      <c r="AW83" s="277" t="str">
        <f>+'Competitive map'!BM78</f>
        <v/>
      </c>
    </row>
    <row r="84" spans="2:49" x14ac:dyDescent="0.25">
      <c r="B84" s="29" t="s">
        <v>0</v>
      </c>
      <c r="C84" s="7">
        <f t="shared" ref="C84:L85" si="50">COUNTIF(rd1tm6,O84)-1</f>
        <v>0</v>
      </c>
      <c r="D84" s="8">
        <f t="shared" si="50"/>
        <v>0</v>
      </c>
      <c r="E84" s="8">
        <f t="shared" si="50"/>
        <v>0</v>
      </c>
      <c r="F84" s="8">
        <f t="shared" si="50"/>
        <v>0</v>
      </c>
      <c r="G84" s="8">
        <f t="shared" si="50"/>
        <v>0</v>
      </c>
      <c r="H84" s="8">
        <f t="shared" si="50"/>
        <v>0</v>
      </c>
      <c r="I84" s="22">
        <f t="shared" si="50"/>
        <v>0</v>
      </c>
      <c r="J84" s="7">
        <f t="shared" si="50"/>
        <v>0</v>
      </c>
      <c r="K84" s="8">
        <f t="shared" si="50"/>
        <v>0</v>
      </c>
      <c r="L84" s="76">
        <f t="shared" si="50"/>
        <v>0</v>
      </c>
      <c r="M84" s="259"/>
      <c r="N84" s="282"/>
      <c r="O84" s="265">
        <v>1</v>
      </c>
      <c r="P84" s="266">
        <f>+O84+1</f>
        <v>2</v>
      </c>
      <c r="Q84" s="266">
        <f t="shared" ref="Q84" si="51">+P84+1</f>
        <v>3</v>
      </c>
      <c r="R84" s="266">
        <f t="shared" ref="R84" si="52">+Q84+1</f>
        <v>4</v>
      </c>
      <c r="S84" s="266">
        <f t="shared" ref="S84" si="53">+R84+1</f>
        <v>5</v>
      </c>
      <c r="T84" s="266">
        <f t="shared" ref="T84" si="54">+S84+1</f>
        <v>6</v>
      </c>
      <c r="U84" s="266">
        <f t="shared" ref="U84" si="55">+T84+1</f>
        <v>7</v>
      </c>
      <c r="V84" s="266">
        <f t="shared" ref="V84" si="56">+U84+1</f>
        <v>8</v>
      </c>
      <c r="W84" s="266">
        <v>9</v>
      </c>
      <c r="X84" s="266">
        <v>10</v>
      </c>
      <c r="Z84" s="276">
        <f>+'Competitive map'!AP79</f>
        <v>4</v>
      </c>
      <c r="AA84" s="169">
        <f>+'Competitive map'!AQ79</f>
        <v>17</v>
      </c>
      <c r="AB84" s="277" t="str">
        <f>+'Competitive map'!AR79</f>
        <v/>
      </c>
      <c r="AC84" s="276">
        <f>+'Competitive map'!AS79</f>
        <v>4</v>
      </c>
      <c r="AD84" s="169">
        <f>+'Competitive map'!AT79</f>
        <v>17</v>
      </c>
      <c r="AE84" s="277" t="str">
        <f>+'Competitive map'!AU79</f>
        <v/>
      </c>
      <c r="AF84" s="169">
        <f>+'Competitive map'!AV79</f>
        <v>4</v>
      </c>
      <c r="AG84" s="169">
        <f>+'Competitive map'!AW79</f>
        <v>17</v>
      </c>
      <c r="AH84" s="169" t="str">
        <f>+'Competitive map'!AX79</f>
        <v/>
      </c>
      <c r="AI84" s="276">
        <f>+'Competitive map'!AY79</f>
        <v>4</v>
      </c>
      <c r="AJ84" s="169">
        <f>+'Competitive map'!AZ79</f>
        <v>17</v>
      </c>
      <c r="AK84" s="277" t="str">
        <f>+'Competitive map'!BA79</f>
        <v/>
      </c>
      <c r="AL84" s="169">
        <f>+'Competitive map'!BB79</f>
        <v>4</v>
      </c>
      <c r="AM84" s="169">
        <f>+'Competitive map'!BC79</f>
        <v>17</v>
      </c>
      <c r="AN84" s="169" t="str">
        <f>+'Competitive map'!BD79</f>
        <v/>
      </c>
      <c r="AO84" s="276">
        <f>+'Competitive map'!BE79</f>
        <v>4</v>
      </c>
      <c r="AP84" s="169">
        <f>+'Competitive map'!BF79</f>
        <v>17</v>
      </c>
      <c r="AQ84" s="277" t="str">
        <f>+'Competitive map'!BG79</f>
        <v/>
      </c>
      <c r="AR84" s="169">
        <f>+'Competitive map'!BH79</f>
        <v>4</v>
      </c>
      <c r="AS84" s="169">
        <f>+'Competitive map'!BI79</f>
        <v>17</v>
      </c>
      <c r="AT84" s="169" t="str">
        <f>+'Competitive map'!BJ79</f>
        <v/>
      </c>
      <c r="AU84" s="276">
        <f>+'Competitive map'!BK79</f>
        <v>4</v>
      </c>
      <c r="AV84" s="169">
        <f>+'Competitive map'!BL79</f>
        <v>17</v>
      </c>
      <c r="AW84" s="277" t="str">
        <f>+'Competitive map'!BM79</f>
        <v/>
      </c>
    </row>
    <row r="85" spans="2:49" ht="15.75" thickBot="1" x14ac:dyDescent="0.3">
      <c r="B85" s="23" t="s">
        <v>1</v>
      </c>
      <c r="C85" s="269">
        <f t="shared" si="50"/>
        <v>0</v>
      </c>
      <c r="D85" s="5">
        <f t="shared" si="50"/>
        <v>0</v>
      </c>
      <c r="E85" s="5">
        <f t="shared" si="50"/>
        <v>0</v>
      </c>
      <c r="F85" s="5">
        <f t="shared" si="50"/>
        <v>0</v>
      </c>
      <c r="G85" s="2">
        <f t="shared" si="50"/>
        <v>0</v>
      </c>
      <c r="H85" s="2">
        <f t="shared" si="50"/>
        <v>0</v>
      </c>
      <c r="I85" s="3">
        <f t="shared" si="50"/>
        <v>0</v>
      </c>
      <c r="J85" s="10">
        <f t="shared" si="50"/>
        <v>0</v>
      </c>
      <c r="K85" s="2">
        <f t="shared" si="50"/>
        <v>0</v>
      </c>
      <c r="L85" s="11">
        <f t="shared" si="50"/>
        <v>0</v>
      </c>
      <c r="M85" s="37"/>
      <c r="N85" s="142"/>
      <c r="O85" s="268">
        <f>+O84+10</f>
        <v>11</v>
      </c>
      <c r="P85" s="268">
        <f t="shared" ref="P85:X85" si="57">+P84+10</f>
        <v>12</v>
      </c>
      <c r="Q85" s="268">
        <f t="shared" si="57"/>
        <v>13</v>
      </c>
      <c r="R85" s="268">
        <f t="shared" si="57"/>
        <v>14</v>
      </c>
      <c r="S85" s="268">
        <f t="shared" si="57"/>
        <v>15</v>
      </c>
      <c r="T85" s="268">
        <f t="shared" si="57"/>
        <v>16</v>
      </c>
      <c r="U85" s="268">
        <f t="shared" si="57"/>
        <v>17</v>
      </c>
      <c r="V85" s="268">
        <f t="shared" si="57"/>
        <v>18</v>
      </c>
      <c r="W85" s="268">
        <f t="shared" si="57"/>
        <v>19</v>
      </c>
      <c r="X85" s="268">
        <f t="shared" si="57"/>
        <v>20</v>
      </c>
      <c r="Z85" s="276">
        <f>+'Competitive map'!AP80</f>
        <v>4</v>
      </c>
      <c r="AA85" s="169">
        <f>+'Competitive map'!AQ80</f>
        <v>18</v>
      </c>
      <c r="AB85" s="277" t="str">
        <f>+'Competitive map'!AR80</f>
        <v/>
      </c>
      <c r="AC85" s="276">
        <f>+'Competitive map'!AS80</f>
        <v>4</v>
      </c>
      <c r="AD85" s="169">
        <f>+'Competitive map'!AT80</f>
        <v>18</v>
      </c>
      <c r="AE85" s="277" t="str">
        <f>+'Competitive map'!AU80</f>
        <v/>
      </c>
      <c r="AF85" s="169">
        <f>+'Competitive map'!AV80</f>
        <v>4</v>
      </c>
      <c r="AG85" s="169">
        <f>+'Competitive map'!AW80</f>
        <v>18</v>
      </c>
      <c r="AH85" s="169" t="str">
        <f>+'Competitive map'!AX80</f>
        <v/>
      </c>
      <c r="AI85" s="276">
        <f>+'Competitive map'!AY80</f>
        <v>4</v>
      </c>
      <c r="AJ85" s="169">
        <f>+'Competitive map'!AZ80</f>
        <v>18</v>
      </c>
      <c r="AK85" s="277" t="str">
        <f>+'Competitive map'!BA80</f>
        <v/>
      </c>
      <c r="AL85" s="169">
        <f>+'Competitive map'!BB80</f>
        <v>4</v>
      </c>
      <c r="AM85" s="169">
        <f>+'Competitive map'!BC80</f>
        <v>18</v>
      </c>
      <c r="AN85" s="169" t="str">
        <f>+'Competitive map'!BD80</f>
        <v/>
      </c>
      <c r="AO85" s="276">
        <f>+'Competitive map'!BE80</f>
        <v>4</v>
      </c>
      <c r="AP85" s="169">
        <f>+'Competitive map'!BF80</f>
        <v>18</v>
      </c>
      <c r="AQ85" s="277" t="str">
        <f>+'Competitive map'!BG80</f>
        <v/>
      </c>
      <c r="AR85" s="169">
        <f>+'Competitive map'!BH80</f>
        <v>4</v>
      </c>
      <c r="AS85" s="169">
        <f>+'Competitive map'!BI80</f>
        <v>18</v>
      </c>
      <c r="AT85" s="169" t="str">
        <f>+'Competitive map'!BJ80</f>
        <v/>
      </c>
      <c r="AU85" s="276">
        <f>+'Competitive map'!BK80</f>
        <v>4</v>
      </c>
      <c r="AV85" s="169">
        <f>+'Competitive map'!BL80</f>
        <v>18</v>
      </c>
      <c r="AW85" s="277" t="str">
        <f>+'Competitive map'!BM80</f>
        <v/>
      </c>
    </row>
    <row r="86" spans="2:49" ht="15.75" thickBot="1" x14ac:dyDescent="0.3">
      <c r="B86" s="23" t="s">
        <v>2</v>
      </c>
      <c r="C86" s="23">
        <f t="shared" ref="C86:L92" si="58">COUNTIF(rd1tm6,O86)</f>
        <v>0</v>
      </c>
      <c r="D86" s="7">
        <f t="shared" si="58"/>
        <v>0</v>
      </c>
      <c r="E86" s="8">
        <f t="shared" si="58"/>
        <v>0</v>
      </c>
      <c r="F86" s="9">
        <f t="shared" si="58"/>
        <v>0</v>
      </c>
      <c r="G86" s="4">
        <f t="shared" si="58"/>
        <v>0</v>
      </c>
      <c r="H86" s="2">
        <f t="shared" si="58"/>
        <v>0</v>
      </c>
      <c r="I86" s="3">
        <f t="shared" si="58"/>
        <v>0</v>
      </c>
      <c r="J86" s="12">
        <f t="shared" si="58"/>
        <v>0</v>
      </c>
      <c r="K86" s="13">
        <f t="shared" si="58"/>
        <v>0</v>
      </c>
      <c r="L86" s="14">
        <f t="shared" si="58"/>
        <v>0</v>
      </c>
      <c r="M86" s="37"/>
      <c r="N86" s="142"/>
      <c r="O86" s="268">
        <f t="shared" ref="O86:X93" si="59">+O85+10</f>
        <v>21</v>
      </c>
      <c r="P86" s="268">
        <f t="shared" si="59"/>
        <v>22</v>
      </c>
      <c r="Q86" s="268">
        <f t="shared" si="59"/>
        <v>23</v>
      </c>
      <c r="R86" s="268">
        <f t="shared" si="59"/>
        <v>24</v>
      </c>
      <c r="S86" s="268">
        <f t="shared" si="59"/>
        <v>25</v>
      </c>
      <c r="T86" s="268">
        <f t="shared" si="59"/>
        <v>26</v>
      </c>
      <c r="U86" s="268">
        <f t="shared" si="59"/>
        <v>27</v>
      </c>
      <c r="V86" s="268">
        <f t="shared" si="59"/>
        <v>28</v>
      </c>
      <c r="W86" s="268">
        <f t="shared" si="59"/>
        <v>29</v>
      </c>
      <c r="X86" s="268">
        <f t="shared" si="59"/>
        <v>30</v>
      </c>
      <c r="Z86" s="276">
        <f>+'Competitive map'!AP81</f>
        <v>4</v>
      </c>
      <c r="AA86" s="169">
        <f>+'Competitive map'!AQ81</f>
        <v>19</v>
      </c>
      <c r="AB86" s="277" t="str">
        <f>+'Competitive map'!AR81</f>
        <v/>
      </c>
      <c r="AC86" s="276">
        <f>+'Competitive map'!AS81</f>
        <v>4</v>
      </c>
      <c r="AD86" s="169">
        <f>+'Competitive map'!AT81</f>
        <v>19</v>
      </c>
      <c r="AE86" s="277" t="str">
        <f>+'Competitive map'!AU81</f>
        <v/>
      </c>
      <c r="AF86" s="169">
        <f>+'Competitive map'!AV81</f>
        <v>4</v>
      </c>
      <c r="AG86" s="169">
        <f>+'Competitive map'!AW81</f>
        <v>19</v>
      </c>
      <c r="AH86" s="169" t="str">
        <f>+'Competitive map'!AX81</f>
        <v/>
      </c>
      <c r="AI86" s="276">
        <f>+'Competitive map'!AY81</f>
        <v>4</v>
      </c>
      <c r="AJ86" s="169">
        <f>+'Competitive map'!AZ81</f>
        <v>19</v>
      </c>
      <c r="AK86" s="277" t="str">
        <f>+'Competitive map'!BA81</f>
        <v/>
      </c>
      <c r="AL86" s="169">
        <f>+'Competitive map'!BB81</f>
        <v>4</v>
      </c>
      <c r="AM86" s="169">
        <f>+'Competitive map'!BC81</f>
        <v>19</v>
      </c>
      <c r="AN86" s="169" t="str">
        <f>+'Competitive map'!BD81</f>
        <v/>
      </c>
      <c r="AO86" s="276">
        <f>+'Competitive map'!BE81</f>
        <v>4</v>
      </c>
      <c r="AP86" s="169">
        <f>+'Competitive map'!BF81</f>
        <v>19</v>
      </c>
      <c r="AQ86" s="277" t="str">
        <f>+'Competitive map'!BG81</f>
        <v/>
      </c>
      <c r="AR86" s="169">
        <f>+'Competitive map'!BH81</f>
        <v>4</v>
      </c>
      <c r="AS86" s="169">
        <f>+'Competitive map'!BI81</f>
        <v>19</v>
      </c>
      <c r="AT86" s="169" t="str">
        <f>+'Competitive map'!BJ81</f>
        <v/>
      </c>
      <c r="AU86" s="276">
        <f>+'Competitive map'!BK81</f>
        <v>4</v>
      </c>
      <c r="AV86" s="169">
        <f>+'Competitive map'!BL81</f>
        <v>19</v>
      </c>
      <c r="AW86" s="277" t="str">
        <f>+'Competitive map'!BM81</f>
        <v/>
      </c>
    </row>
    <row r="87" spans="2:49" ht="15.75" thickBot="1" x14ac:dyDescent="0.3">
      <c r="B87" s="23" t="s">
        <v>3</v>
      </c>
      <c r="C87" s="23">
        <f t="shared" si="58"/>
        <v>0</v>
      </c>
      <c r="D87" s="10">
        <f t="shared" si="58"/>
        <v>0</v>
      </c>
      <c r="E87" s="27">
        <f t="shared" si="58"/>
        <v>0</v>
      </c>
      <c r="F87" s="11">
        <f t="shared" si="58"/>
        <v>0</v>
      </c>
      <c r="G87" s="4">
        <f t="shared" si="58"/>
        <v>0</v>
      </c>
      <c r="H87" s="2">
        <f t="shared" si="58"/>
        <v>0</v>
      </c>
      <c r="I87" s="2">
        <f t="shared" si="58"/>
        <v>0</v>
      </c>
      <c r="J87" s="6">
        <f t="shared" si="58"/>
        <v>0</v>
      </c>
      <c r="K87" s="6">
        <f t="shared" si="58"/>
        <v>0</v>
      </c>
      <c r="L87" s="16">
        <f t="shared" si="58"/>
        <v>0</v>
      </c>
      <c r="M87" s="37"/>
      <c r="N87" s="142"/>
      <c r="O87" s="268">
        <f t="shared" si="59"/>
        <v>31</v>
      </c>
      <c r="P87" s="268">
        <f t="shared" si="59"/>
        <v>32</v>
      </c>
      <c r="Q87" s="268">
        <f t="shared" si="59"/>
        <v>33</v>
      </c>
      <c r="R87" s="268">
        <f t="shared" si="59"/>
        <v>34</v>
      </c>
      <c r="S87" s="268">
        <f t="shared" si="59"/>
        <v>35</v>
      </c>
      <c r="T87" s="268">
        <f t="shared" si="59"/>
        <v>36</v>
      </c>
      <c r="U87" s="268">
        <f t="shared" si="59"/>
        <v>37</v>
      </c>
      <c r="V87" s="268">
        <f t="shared" si="59"/>
        <v>38</v>
      </c>
      <c r="W87" s="268">
        <f t="shared" si="59"/>
        <v>39</v>
      </c>
      <c r="X87" s="268">
        <f t="shared" si="59"/>
        <v>40</v>
      </c>
      <c r="Z87" s="276">
        <f>+'Competitive map'!AP82</f>
        <v>4</v>
      </c>
      <c r="AA87" s="169">
        <f>+'Competitive map'!AQ82</f>
        <v>20</v>
      </c>
      <c r="AB87" s="277" t="str">
        <f>+'Competitive map'!AR82</f>
        <v/>
      </c>
      <c r="AC87" s="276">
        <f>+'Competitive map'!AS82</f>
        <v>4</v>
      </c>
      <c r="AD87" s="169">
        <f>+'Competitive map'!AT82</f>
        <v>20</v>
      </c>
      <c r="AE87" s="277" t="str">
        <f>+'Competitive map'!AU82</f>
        <v/>
      </c>
      <c r="AF87" s="169">
        <f>+'Competitive map'!AV82</f>
        <v>4</v>
      </c>
      <c r="AG87" s="169">
        <f>+'Competitive map'!AW82</f>
        <v>20</v>
      </c>
      <c r="AH87" s="169" t="str">
        <f>+'Competitive map'!AX82</f>
        <v/>
      </c>
      <c r="AI87" s="276">
        <f>+'Competitive map'!AY82</f>
        <v>4</v>
      </c>
      <c r="AJ87" s="169">
        <f>+'Competitive map'!AZ82</f>
        <v>20</v>
      </c>
      <c r="AK87" s="277" t="str">
        <f>+'Competitive map'!BA82</f>
        <v/>
      </c>
      <c r="AL87" s="169">
        <f>+'Competitive map'!BB82</f>
        <v>4</v>
      </c>
      <c r="AM87" s="169">
        <f>+'Competitive map'!BC82</f>
        <v>20</v>
      </c>
      <c r="AN87" s="169" t="str">
        <f>+'Competitive map'!BD82</f>
        <v/>
      </c>
      <c r="AO87" s="276">
        <f>+'Competitive map'!BE82</f>
        <v>4</v>
      </c>
      <c r="AP87" s="169">
        <f>+'Competitive map'!BF82</f>
        <v>20</v>
      </c>
      <c r="AQ87" s="277" t="str">
        <f>+'Competitive map'!BG82</f>
        <v/>
      </c>
      <c r="AR87" s="169">
        <f>+'Competitive map'!BH82</f>
        <v>4</v>
      </c>
      <c r="AS87" s="169">
        <f>+'Competitive map'!BI82</f>
        <v>20</v>
      </c>
      <c r="AT87" s="169" t="str">
        <f>+'Competitive map'!BJ82</f>
        <v/>
      </c>
      <c r="AU87" s="276">
        <f>+'Competitive map'!BK82</f>
        <v>4</v>
      </c>
      <c r="AV87" s="169">
        <f>+'Competitive map'!BL82</f>
        <v>20</v>
      </c>
      <c r="AW87" s="277" t="str">
        <f>+'Competitive map'!BM82</f>
        <v/>
      </c>
    </row>
    <row r="88" spans="2:49" ht="15.75" thickBot="1" x14ac:dyDescent="0.3">
      <c r="B88" s="23" t="s">
        <v>4</v>
      </c>
      <c r="C88" s="23">
        <f t="shared" si="58"/>
        <v>0</v>
      </c>
      <c r="D88" s="12">
        <f t="shared" si="58"/>
        <v>0</v>
      </c>
      <c r="E88" s="13">
        <f t="shared" si="58"/>
        <v>0</v>
      </c>
      <c r="F88" s="14">
        <f t="shared" si="58"/>
        <v>0</v>
      </c>
      <c r="G88" s="4">
        <f t="shared" si="58"/>
        <v>0</v>
      </c>
      <c r="H88" s="2">
        <f t="shared" si="58"/>
        <v>0</v>
      </c>
      <c r="I88" s="2">
        <f t="shared" si="58"/>
        <v>0</v>
      </c>
      <c r="J88" s="2">
        <f t="shared" si="58"/>
        <v>0</v>
      </c>
      <c r="K88" s="2">
        <f t="shared" si="58"/>
        <v>0</v>
      </c>
      <c r="L88" s="11">
        <f t="shared" si="58"/>
        <v>0</v>
      </c>
      <c r="M88" s="37"/>
      <c r="N88" s="142"/>
      <c r="O88" s="268">
        <f t="shared" si="59"/>
        <v>41</v>
      </c>
      <c r="P88" s="268">
        <f t="shared" si="59"/>
        <v>42</v>
      </c>
      <c r="Q88" s="268">
        <f t="shared" si="59"/>
        <v>43</v>
      </c>
      <c r="R88" s="268">
        <f t="shared" si="59"/>
        <v>44</v>
      </c>
      <c r="S88" s="268">
        <f t="shared" si="59"/>
        <v>45</v>
      </c>
      <c r="T88" s="268">
        <f t="shared" si="59"/>
        <v>46</v>
      </c>
      <c r="U88" s="268">
        <f t="shared" si="59"/>
        <v>47</v>
      </c>
      <c r="V88" s="268">
        <f t="shared" si="59"/>
        <v>48</v>
      </c>
      <c r="W88" s="268">
        <f t="shared" si="59"/>
        <v>49</v>
      </c>
      <c r="X88" s="268">
        <f t="shared" si="59"/>
        <v>50</v>
      </c>
      <c r="Z88" s="273">
        <f>+'Competitive map'!AP83</f>
        <v>5</v>
      </c>
      <c r="AA88" s="274">
        <f>+'Competitive map'!AQ83</f>
        <v>1</v>
      </c>
      <c r="AB88" s="275" t="str">
        <f>+'Competitive map'!AR83</f>
        <v/>
      </c>
      <c r="AC88" s="273">
        <f>+'Competitive map'!AS83</f>
        <v>5</v>
      </c>
      <c r="AD88" s="274">
        <f>+'Competitive map'!AT83</f>
        <v>1</v>
      </c>
      <c r="AE88" s="275" t="str">
        <f>+'Competitive map'!AU83</f>
        <v/>
      </c>
      <c r="AF88" s="274">
        <f>+'Competitive map'!AV83</f>
        <v>5</v>
      </c>
      <c r="AG88" s="274">
        <f>+'Competitive map'!AW83</f>
        <v>1</v>
      </c>
      <c r="AH88" s="274" t="str">
        <f>+'Competitive map'!AX83</f>
        <v/>
      </c>
      <c r="AI88" s="273">
        <f>+'Competitive map'!AY83</f>
        <v>5</v>
      </c>
      <c r="AJ88" s="274">
        <f>+'Competitive map'!AZ83</f>
        <v>1</v>
      </c>
      <c r="AK88" s="275" t="str">
        <f>+'Competitive map'!BA83</f>
        <v/>
      </c>
      <c r="AL88" s="274">
        <f>+'Competitive map'!BB83</f>
        <v>5</v>
      </c>
      <c r="AM88" s="274">
        <f>+'Competitive map'!BC83</f>
        <v>1</v>
      </c>
      <c r="AN88" s="274" t="str">
        <f>+'Competitive map'!BD83</f>
        <v/>
      </c>
      <c r="AO88" s="273">
        <f>+'Competitive map'!BE83</f>
        <v>5</v>
      </c>
      <c r="AP88" s="274">
        <f>+'Competitive map'!BF83</f>
        <v>1</v>
      </c>
      <c r="AQ88" s="275" t="str">
        <f>+'Competitive map'!BG83</f>
        <v/>
      </c>
      <c r="AR88" s="274">
        <f>+'Competitive map'!BH83</f>
        <v>5</v>
      </c>
      <c r="AS88" s="274">
        <f>+'Competitive map'!BI83</f>
        <v>1</v>
      </c>
      <c r="AT88" s="274" t="str">
        <f>+'Competitive map'!BJ83</f>
        <v/>
      </c>
      <c r="AU88" s="273">
        <f>+'Competitive map'!BK83</f>
        <v>5</v>
      </c>
      <c r="AV88" s="274">
        <f>+'Competitive map'!BL83</f>
        <v>1</v>
      </c>
      <c r="AW88" s="275" t="str">
        <f>+'Competitive map'!BM83</f>
        <v/>
      </c>
    </row>
    <row r="89" spans="2:49" ht="15.75" thickBot="1" x14ac:dyDescent="0.3">
      <c r="B89" s="23" t="s">
        <v>5</v>
      </c>
      <c r="C89" s="10">
        <f t="shared" si="58"/>
        <v>0</v>
      </c>
      <c r="D89" s="154">
        <f t="shared" si="58"/>
        <v>0</v>
      </c>
      <c r="E89" s="154">
        <f t="shared" si="58"/>
        <v>0</v>
      </c>
      <c r="F89" s="154">
        <f t="shared" si="58"/>
        <v>0</v>
      </c>
      <c r="G89" s="145">
        <f t="shared" si="58"/>
        <v>0</v>
      </c>
      <c r="H89" s="2">
        <f t="shared" si="58"/>
        <v>0</v>
      </c>
      <c r="I89" s="2">
        <f t="shared" si="58"/>
        <v>0</v>
      </c>
      <c r="J89" s="2">
        <f t="shared" si="58"/>
        <v>0</v>
      </c>
      <c r="K89" s="2">
        <f t="shared" si="58"/>
        <v>0</v>
      </c>
      <c r="L89" s="11">
        <f t="shared" si="58"/>
        <v>0</v>
      </c>
      <c r="M89" s="37"/>
      <c r="N89" s="142"/>
      <c r="O89" s="268">
        <f t="shared" si="59"/>
        <v>51</v>
      </c>
      <c r="P89" s="268">
        <f t="shared" si="59"/>
        <v>52</v>
      </c>
      <c r="Q89" s="268">
        <f t="shared" si="59"/>
        <v>53</v>
      </c>
      <c r="R89" s="268">
        <f t="shared" si="59"/>
        <v>54</v>
      </c>
      <c r="S89" s="268">
        <f t="shared" si="59"/>
        <v>55</v>
      </c>
      <c r="T89" s="268">
        <f t="shared" si="59"/>
        <v>56</v>
      </c>
      <c r="U89" s="268">
        <f t="shared" si="59"/>
        <v>57</v>
      </c>
      <c r="V89" s="268">
        <f t="shared" si="59"/>
        <v>58</v>
      </c>
      <c r="W89" s="268">
        <f t="shared" si="59"/>
        <v>59</v>
      </c>
      <c r="X89" s="268">
        <f t="shared" si="59"/>
        <v>60</v>
      </c>
      <c r="Z89" s="276">
        <f>+'Competitive map'!AP84</f>
        <v>5</v>
      </c>
      <c r="AA89" s="169">
        <f>+'Competitive map'!AQ84</f>
        <v>2</v>
      </c>
      <c r="AB89" s="277" t="str">
        <f>+'Competitive map'!AR84</f>
        <v/>
      </c>
      <c r="AC89" s="276">
        <f>+'Competitive map'!AS84</f>
        <v>5</v>
      </c>
      <c r="AD89" s="169">
        <f>+'Competitive map'!AT84</f>
        <v>2</v>
      </c>
      <c r="AE89" s="277" t="str">
        <f>+'Competitive map'!AU84</f>
        <v/>
      </c>
      <c r="AF89" s="169">
        <f>+'Competitive map'!AV84</f>
        <v>5</v>
      </c>
      <c r="AG89" s="169">
        <f>+'Competitive map'!AW84</f>
        <v>2</v>
      </c>
      <c r="AH89" s="169" t="str">
        <f>+'Competitive map'!AX84</f>
        <v/>
      </c>
      <c r="AI89" s="276">
        <f>+'Competitive map'!AY84</f>
        <v>5</v>
      </c>
      <c r="AJ89" s="169">
        <f>+'Competitive map'!AZ84</f>
        <v>2</v>
      </c>
      <c r="AK89" s="277" t="str">
        <f>+'Competitive map'!BA84</f>
        <v/>
      </c>
      <c r="AL89" s="169">
        <f>+'Competitive map'!BB84</f>
        <v>5</v>
      </c>
      <c r="AM89" s="169">
        <f>+'Competitive map'!BC84</f>
        <v>2</v>
      </c>
      <c r="AN89" s="169" t="str">
        <f>+'Competitive map'!BD84</f>
        <v/>
      </c>
      <c r="AO89" s="276">
        <f>+'Competitive map'!BE84</f>
        <v>5</v>
      </c>
      <c r="AP89" s="169">
        <f>+'Competitive map'!BF84</f>
        <v>2</v>
      </c>
      <c r="AQ89" s="277" t="str">
        <f>+'Competitive map'!BG84</f>
        <v/>
      </c>
      <c r="AR89" s="169">
        <f>+'Competitive map'!BH84</f>
        <v>5</v>
      </c>
      <c r="AS89" s="169">
        <f>+'Competitive map'!BI84</f>
        <v>2</v>
      </c>
      <c r="AT89" s="169" t="str">
        <f>+'Competitive map'!BJ84</f>
        <v/>
      </c>
      <c r="AU89" s="276">
        <f>+'Competitive map'!BK84</f>
        <v>5</v>
      </c>
      <c r="AV89" s="169">
        <f>+'Competitive map'!BL84</f>
        <v>2</v>
      </c>
      <c r="AW89" s="277" t="str">
        <f>+'Competitive map'!BM84</f>
        <v/>
      </c>
    </row>
    <row r="90" spans="2:49" ht="15.75" thickBot="1" x14ac:dyDescent="0.3">
      <c r="B90" s="23" t="s">
        <v>6</v>
      </c>
      <c r="C90" s="23">
        <f t="shared" si="58"/>
        <v>0</v>
      </c>
      <c r="D90" s="7">
        <f t="shared" si="58"/>
        <v>0</v>
      </c>
      <c r="E90" s="8">
        <f t="shared" si="58"/>
        <v>0</v>
      </c>
      <c r="F90" s="9">
        <f t="shared" si="58"/>
        <v>0</v>
      </c>
      <c r="G90" s="4">
        <f t="shared" si="58"/>
        <v>0</v>
      </c>
      <c r="H90" s="2">
        <f t="shared" si="58"/>
        <v>0</v>
      </c>
      <c r="I90" s="5">
        <f t="shared" si="58"/>
        <v>0</v>
      </c>
      <c r="J90" s="5">
        <f t="shared" si="58"/>
        <v>0</v>
      </c>
      <c r="K90" s="5">
        <f t="shared" si="58"/>
        <v>0</v>
      </c>
      <c r="L90" s="11">
        <f t="shared" si="58"/>
        <v>0</v>
      </c>
      <c r="M90" s="37"/>
      <c r="N90" s="142"/>
      <c r="O90" s="268">
        <f t="shared" si="59"/>
        <v>61</v>
      </c>
      <c r="P90" s="268">
        <f t="shared" si="59"/>
        <v>62</v>
      </c>
      <c r="Q90" s="268">
        <f t="shared" si="59"/>
        <v>63</v>
      </c>
      <c r="R90" s="268">
        <f t="shared" si="59"/>
        <v>64</v>
      </c>
      <c r="S90" s="268">
        <f t="shared" si="59"/>
        <v>65</v>
      </c>
      <c r="T90" s="268">
        <f t="shared" si="59"/>
        <v>66</v>
      </c>
      <c r="U90" s="268">
        <f t="shared" si="59"/>
        <v>67</v>
      </c>
      <c r="V90" s="268">
        <f t="shared" si="59"/>
        <v>68</v>
      </c>
      <c r="W90" s="268">
        <f t="shared" si="59"/>
        <v>69</v>
      </c>
      <c r="X90" s="268">
        <f t="shared" si="59"/>
        <v>70</v>
      </c>
      <c r="Z90" s="276">
        <f>+'Competitive map'!AP85</f>
        <v>5</v>
      </c>
      <c r="AA90" s="169">
        <f>+'Competitive map'!AQ85</f>
        <v>3</v>
      </c>
      <c r="AB90" s="277" t="str">
        <f>+'Competitive map'!AR85</f>
        <v/>
      </c>
      <c r="AC90" s="276">
        <f>+'Competitive map'!AS85</f>
        <v>5</v>
      </c>
      <c r="AD90" s="169">
        <f>+'Competitive map'!AT85</f>
        <v>3</v>
      </c>
      <c r="AE90" s="277" t="str">
        <f>+'Competitive map'!AU85</f>
        <v/>
      </c>
      <c r="AF90" s="169">
        <f>+'Competitive map'!AV85</f>
        <v>5</v>
      </c>
      <c r="AG90" s="169">
        <f>+'Competitive map'!AW85</f>
        <v>3</v>
      </c>
      <c r="AH90" s="169" t="str">
        <f>+'Competitive map'!AX85</f>
        <v/>
      </c>
      <c r="AI90" s="276">
        <f>+'Competitive map'!AY85</f>
        <v>5</v>
      </c>
      <c r="AJ90" s="169">
        <f>+'Competitive map'!AZ85</f>
        <v>3</v>
      </c>
      <c r="AK90" s="277" t="str">
        <f>+'Competitive map'!BA85</f>
        <v/>
      </c>
      <c r="AL90" s="169">
        <f>+'Competitive map'!BB85</f>
        <v>5</v>
      </c>
      <c r="AM90" s="169">
        <f>+'Competitive map'!BC85</f>
        <v>3</v>
      </c>
      <c r="AN90" s="169" t="str">
        <f>+'Competitive map'!BD85</f>
        <v/>
      </c>
      <c r="AO90" s="276">
        <f>+'Competitive map'!BE85</f>
        <v>5</v>
      </c>
      <c r="AP90" s="169">
        <f>+'Competitive map'!BF85</f>
        <v>3</v>
      </c>
      <c r="AQ90" s="277" t="str">
        <f>+'Competitive map'!BG85</f>
        <v/>
      </c>
      <c r="AR90" s="169">
        <f>+'Competitive map'!BH85</f>
        <v>5</v>
      </c>
      <c r="AS90" s="169">
        <f>+'Competitive map'!BI85</f>
        <v>3</v>
      </c>
      <c r="AT90" s="169" t="str">
        <f>+'Competitive map'!BJ85</f>
        <v/>
      </c>
      <c r="AU90" s="276">
        <f>+'Competitive map'!BK85</f>
        <v>5</v>
      </c>
      <c r="AV90" s="169">
        <f>+'Competitive map'!BL85</f>
        <v>3</v>
      </c>
      <c r="AW90" s="277" t="str">
        <f>+'Competitive map'!BM85</f>
        <v/>
      </c>
    </row>
    <row r="91" spans="2:49" x14ac:dyDescent="0.25">
      <c r="B91" s="23" t="s">
        <v>7</v>
      </c>
      <c r="C91" s="23">
        <f t="shared" si="58"/>
        <v>0</v>
      </c>
      <c r="D91" s="10">
        <f t="shared" si="58"/>
        <v>0</v>
      </c>
      <c r="E91" s="144">
        <f t="shared" si="58"/>
        <v>0</v>
      </c>
      <c r="F91" s="11">
        <f t="shared" si="58"/>
        <v>0</v>
      </c>
      <c r="G91" s="4">
        <f t="shared" si="58"/>
        <v>0</v>
      </c>
      <c r="H91" s="3">
        <f t="shared" si="58"/>
        <v>0</v>
      </c>
      <c r="I91" s="7">
        <f t="shared" si="58"/>
        <v>0</v>
      </c>
      <c r="J91" s="8">
        <f t="shared" si="58"/>
        <v>0</v>
      </c>
      <c r="K91" s="9">
        <f t="shared" si="58"/>
        <v>0</v>
      </c>
      <c r="L91" s="17">
        <f t="shared" si="58"/>
        <v>0</v>
      </c>
      <c r="M91" s="37"/>
      <c r="N91" s="142"/>
      <c r="O91" s="268">
        <f t="shared" si="59"/>
        <v>71</v>
      </c>
      <c r="P91" s="268">
        <f t="shared" si="59"/>
        <v>72</v>
      </c>
      <c r="Q91" s="268">
        <f t="shared" si="59"/>
        <v>73</v>
      </c>
      <c r="R91" s="268">
        <f t="shared" si="59"/>
        <v>74</v>
      </c>
      <c r="S91" s="268">
        <f t="shared" si="59"/>
        <v>75</v>
      </c>
      <c r="T91" s="268">
        <f t="shared" si="59"/>
        <v>76</v>
      </c>
      <c r="U91" s="268">
        <f t="shared" si="59"/>
        <v>77</v>
      </c>
      <c r="V91" s="268">
        <f t="shared" si="59"/>
        <v>78</v>
      </c>
      <c r="W91" s="268">
        <f t="shared" si="59"/>
        <v>79</v>
      </c>
      <c r="X91" s="268">
        <f t="shared" si="59"/>
        <v>80</v>
      </c>
      <c r="Z91" s="276">
        <f>+'Competitive map'!AP86</f>
        <v>5</v>
      </c>
      <c r="AA91" s="169">
        <f>+'Competitive map'!AQ86</f>
        <v>4</v>
      </c>
      <c r="AB91" s="277" t="str">
        <f>+'Competitive map'!AR86</f>
        <v/>
      </c>
      <c r="AC91" s="276">
        <f>+'Competitive map'!AS86</f>
        <v>5</v>
      </c>
      <c r="AD91" s="169">
        <f>+'Competitive map'!AT86</f>
        <v>4</v>
      </c>
      <c r="AE91" s="277" t="str">
        <f>+'Competitive map'!AU86</f>
        <v/>
      </c>
      <c r="AF91" s="169">
        <f>+'Competitive map'!AV86</f>
        <v>5</v>
      </c>
      <c r="AG91" s="169">
        <f>+'Competitive map'!AW86</f>
        <v>4</v>
      </c>
      <c r="AH91" s="169" t="str">
        <f>+'Competitive map'!AX86</f>
        <v/>
      </c>
      <c r="AI91" s="276">
        <f>+'Competitive map'!AY86</f>
        <v>5</v>
      </c>
      <c r="AJ91" s="169">
        <f>+'Competitive map'!AZ86</f>
        <v>4</v>
      </c>
      <c r="AK91" s="277" t="str">
        <f>+'Competitive map'!BA86</f>
        <v/>
      </c>
      <c r="AL91" s="169">
        <f>+'Competitive map'!BB86</f>
        <v>5</v>
      </c>
      <c r="AM91" s="169">
        <f>+'Competitive map'!BC86</f>
        <v>4</v>
      </c>
      <c r="AN91" s="169" t="str">
        <f>+'Competitive map'!BD86</f>
        <v/>
      </c>
      <c r="AO91" s="276">
        <f>+'Competitive map'!BE86</f>
        <v>5</v>
      </c>
      <c r="AP91" s="169">
        <f>+'Competitive map'!BF86</f>
        <v>4</v>
      </c>
      <c r="AQ91" s="277" t="str">
        <f>+'Competitive map'!BG86</f>
        <v/>
      </c>
      <c r="AR91" s="169">
        <f>+'Competitive map'!BH86</f>
        <v>5</v>
      </c>
      <c r="AS91" s="169">
        <f>+'Competitive map'!BI86</f>
        <v>4</v>
      </c>
      <c r="AT91" s="169" t="str">
        <f>+'Competitive map'!BJ86</f>
        <v/>
      </c>
      <c r="AU91" s="276">
        <f>+'Competitive map'!BK86</f>
        <v>5</v>
      </c>
      <c r="AV91" s="169">
        <f>+'Competitive map'!BL86</f>
        <v>4</v>
      </c>
      <c r="AW91" s="277" t="str">
        <f>+'Competitive map'!BM86</f>
        <v/>
      </c>
    </row>
    <row r="92" spans="2:49" ht="15.75" thickBot="1" x14ac:dyDescent="0.3">
      <c r="B92" s="23" t="s">
        <v>8</v>
      </c>
      <c r="C92" s="157">
        <f t="shared" si="58"/>
        <v>0</v>
      </c>
      <c r="D92" s="12">
        <f t="shared" si="58"/>
        <v>0</v>
      </c>
      <c r="E92" s="13">
        <f t="shared" si="58"/>
        <v>0</v>
      </c>
      <c r="F92" s="14">
        <f t="shared" si="58"/>
        <v>0</v>
      </c>
      <c r="G92" s="4">
        <f t="shared" si="58"/>
        <v>0</v>
      </c>
      <c r="H92" s="3">
        <f t="shared" si="58"/>
        <v>0</v>
      </c>
      <c r="I92" s="10">
        <f t="shared" si="58"/>
        <v>0</v>
      </c>
      <c r="J92" s="27">
        <f t="shared" si="58"/>
        <v>0</v>
      </c>
      <c r="K92" s="11">
        <f t="shared" si="58"/>
        <v>0</v>
      </c>
      <c r="L92" s="17">
        <f t="shared" si="58"/>
        <v>0</v>
      </c>
      <c r="M92" s="37"/>
      <c r="N92" s="142"/>
      <c r="O92" s="268">
        <f t="shared" si="59"/>
        <v>81</v>
      </c>
      <c r="P92" s="268">
        <f t="shared" si="59"/>
        <v>82</v>
      </c>
      <c r="Q92" s="268">
        <f t="shared" si="59"/>
        <v>83</v>
      </c>
      <c r="R92" s="268">
        <f t="shared" si="59"/>
        <v>84</v>
      </c>
      <c r="S92" s="268">
        <f t="shared" si="59"/>
        <v>85</v>
      </c>
      <c r="T92" s="268">
        <f t="shared" si="59"/>
        <v>86</v>
      </c>
      <c r="U92" s="268">
        <f t="shared" si="59"/>
        <v>87</v>
      </c>
      <c r="V92" s="268">
        <f t="shared" si="59"/>
        <v>88</v>
      </c>
      <c r="W92" s="268">
        <f t="shared" si="59"/>
        <v>89</v>
      </c>
      <c r="X92" s="268">
        <f t="shared" si="59"/>
        <v>90</v>
      </c>
      <c r="Z92" s="276">
        <f>+'Competitive map'!AP87</f>
        <v>5</v>
      </c>
      <c r="AA92" s="169">
        <f>+'Competitive map'!AQ87</f>
        <v>5</v>
      </c>
      <c r="AB92" s="277" t="str">
        <f>+'Competitive map'!AR87</f>
        <v/>
      </c>
      <c r="AC92" s="276">
        <f>+'Competitive map'!AS87</f>
        <v>5</v>
      </c>
      <c r="AD92" s="169">
        <f>+'Competitive map'!AT87</f>
        <v>5</v>
      </c>
      <c r="AE92" s="277" t="str">
        <f>+'Competitive map'!AU87</f>
        <v/>
      </c>
      <c r="AF92" s="169">
        <f>+'Competitive map'!AV87</f>
        <v>5</v>
      </c>
      <c r="AG92" s="169">
        <f>+'Competitive map'!AW87</f>
        <v>5</v>
      </c>
      <c r="AH92" s="169" t="str">
        <f>+'Competitive map'!AX87</f>
        <v/>
      </c>
      <c r="AI92" s="276">
        <f>+'Competitive map'!AY87</f>
        <v>5</v>
      </c>
      <c r="AJ92" s="169">
        <f>+'Competitive map'!AZ87</f>
        <v>5</v>
      </c>
      <c r="AK92" s="277" t="str">
        <f>+'Competitive map'!BA87</f>
        <v/>
      </c>
      <c r="AL92" s="169">
        <f>+'Competitive map'!BB87</f>
        <v>5</v>
      </c>
      <c r="AM92" s="169">
        <f>+'Competitive map'!BC87</f>
        <v>5</v>
      </c>
      <c r="AN92" s="169" t="str">
        <f>+'Competitive map'!BD87</f>
        <v/>
      </c>
      <c r="AO92" s="276">
        <f>+'Competitive map'!BE87</f>
        <v>5</v>
      </c>
      <c r="AP92" s="169">
        <f>+'Competitive map'!BF87</f>
        <v>5</v>
      </c>
      <c r="AQ92" s="277" t="str">
        <f>+'Competitive map'!BG87</f>
        <v/>
      </c>
      <c r="AR92" s="169">
        <f>+'Competitive map'!BH87</f>
        <v>5</v>
      </c>
      <c r="AS92" s="169">
        <f>+'Competitive map'!BI87</f>
        <v>5</v>
      </c>
      <c r="AT92" s="169" t="str">
        <f>+'Competitive map'!BJ87</f>
        <v/>
      </c>
      <c r="AU92" s="276">
        <f>+'Competitive map'!BK87</f>
        <v>5</v>
      </c>
      <c r="AV92" s="169">
        <f>+'Competitive map'!BL87</f>
        <v>5</v>
      </c>
      <c r="AW92" s="277" t="str">
        <f>+'Competitive map'!BM87</f>
        <v/>
      </c>
    </row>
    <row r="93" spans="2:49" ht="15.75" thickBot="1" x14ac:dyDescent="0.3">
      <c r="B93" s="26" t="s">
        <v>9</v>
      </c>
      <c r="C93" s="158" t="s">
        <v>10</v>
      </c>
      <c r="D93" s="156">
        <f t="shared" ref="D93:L93" si="60">COUNTIF(rd1tm6,P93)</f>
        <v>0</v>
      </c>
      <c r="E93" s="155">
        <f t="shared" si="60"/>
        <v>0</v>
      </c>
      <c r="F93" s="155">
        <f t="shared" si="60"/>
        <v>0</v>
      </c>
      <c r="G93" s="13">
        <f t="shared" si="60"/>
        <v>0</v>
      </c>
      <c r="H93" s="19">
        <f t="shared" si="60"/>
        <v>0</v>
      </c>
      <c r="I93" s="12">
        <f t="shared" si="60"/>
        <v>0</v>
      </c>
      <c r="J93" s="13">
        <f t="shared" si="60"/>
        <v>0</v>
      </c>
      <c r="K93" s="14">
        <f t="shared" si="60"/>
        <v>0</v>
      </c>
      <c r="L93" s="20">
        <f t="shared" si="60"/>
        <v>0</v>
      </c>
      <c r="M93" s="37"/>
      <c r="N93" s="142"/>
      <c r="O93" s="268">
        <f t="shared" si="59"/>
        <v>91</v>
      </c>
      <c r="P93" s="268">
        <f t="shared" si="59"/>
        <v>92</v>
      </c>
      <c r="Q93" s="268">
        <f t="shared" si="59"/>
        <v>93</v>
      </c>
      <c r="R93" s="268">
        <f t="shared" si="59"/>
        <v>94</v>
      </c>
      <c r="S93" s="268">
        <f t="shared" si="59"/>
        <v>95</v>
      </c>
      <c r="T93" s="268">
        <f t="shared" si="59"/>
        <v>96</v>
      </c>
      <c r="U93" s="268">
        <f t="shared" si="59"/>
        <v>97</v>
      </c>
      <c r="V93" s="268">
        <f t="shared" si="59"/>
        <v>98</v>
      </c>
      <c r="W93" s="268">
        <f t="shared" si="59"/>
        <v>99</v>
      </c>
      <c r="X93" s="268">
        <f t="shared" si="59"/>
        <v>100</v>
      </c>
      <c r="Z93" s="276">
        <f>+'Competitive map'!AP88</f>
        <v>5</v>
      </c>
      <c r="AA93" s="169">
        <f>+'Competitive map'!AQ88</f>
        <v>6</v>
      </c>
      <c r="AB93" s="277" t="str">
        <f>+'Competitive map'!AR88</f>
        <v/>
      </c>
      <c r="AC93" s="276">
        <f>+'Competitive map'!AS88</f>
        <v>5</v>
      </c>
      <c r="AD93" s="169">
        <f>+'Competitive map'!AT88</f>
        <v>6</v>
      </c>
      <c r="AE93" s="277" t="str">
        <f>+'Competitive map'!AU88</f>
        <v/>
      </c>
      <c r="AF93" s="169">
        <f>+'Competitive map'!AV88</f>
        <v>5</v>
      </c>
      <c r="AG93" s="169">
        <f>+'Competitive map'!AW88</f>
        <v>6</v>
      </c>
      <c r="AH93" s="169" t="str">
        <f>+'Competitive map'!AX88</f>
        <v/>
      </c>
      <c r="AI93" s="276">
        <f>+'Competitive map'!AY88</f>
        <v>5</v>
      </c>
      <c r="AJ93" s="169">
        <f>+'Competitive map'!AZ88</f>
        <v>6</v>
      </c>
      <c r="AK93" s="277" t="str">
        <f>+'Competitive map'!BA88</f>
        <v/>
      </c>
      <c r="AL93" s="169">
        <f>+'Competitive map'!BB88</f>
        <v>5</v>
      </c>
      <c r="AM93" s="169">
        <f>+'Competitive map'!BC88</f>
        <v>6</v>
      </c>
      <c r="AN93" s="169" t="str">
        <f>+'Competitive map'!BD88</f>
        <v/>
      </c>
      <c r="AO93" s="276">
        <f>+'Competitive map'!BE88</f>
        <v>5</v>
      </c>
      <c r="AP93" s="169">
        <f>+'Competitive map'!BF88</f>
        <v>6</v>
      </c>
      <c r="AQ93" s="277" t="str">
        <f>+'Competitive map'!BG88</f>
        <v/>
      </c>
      <c r="AR93" s="169">
        <f>+'Competitive map'!BH88</f>
        <v>5</v>
      </c>
      <c r="AS93" s="169">
        <f>+'Competitive map'!BI88</f>
        <v>6</v>
      </c>
      <c r="AT93" s="169" t="str">
        <f>+'Competitive map'!BJ88</f>
        <v/>
      </c>
      <c r="AU93" s="276">
        <f>+'Competitive map'!BK88</f>
        <v>5</v>
      </c>
      <c r="AV93" s="169">
        <f>+'Competitive map'!BL88</f>
        <v>6</v>
      </c>
      <c r="AW93" s="277" t="str">
        <f>+'Competitive map'!BM88</f>
        <v/>
      </c>
    </row>
    <row r="94" spans="2:49" ht="15.75" thickBot="1" x14ac:dyDescent="0.3">
      <c r="Z94" s="276">
        <f>+'Competitive map'!AP89</f>
        <v>5</v>
      </c>
      <c r="AA94" s="169">
        <f>+'Competitive map'!AQ89</f>
        <v>7</v>
      </c>
      <c r="AB94" s="277" t="str">
        <f>+'Competitive map'!AR89</f>
        <v/>
      </c>
      <c r="AC94" s="276">
        <f>+'Competitive map'!AS89</f>
        <v>5</v>
      </c>
      <c r="AD94" s="169">
        <f>+'Competitive map'!AT89</f>
        <v>7</v>
      </c>
      <c r="AE94" s="277" t="str">
        <f>+'Competitive map'!AU89</f>
        <v/>
      </c>
      <c r="AF94" s="169">
        <f>+'Competitive map'!AV89</f>
        <v>5</v>
      </c>
      <c r="AG94" s="169">
        <f>+'Competitive map'!AW89</f>
        <v>7</v>
      </c>
      <c r="AH94" s="169" t="str">
        <f>+'Competitive map'!AX89</f>
        <v/>
      </c>
      <c r="AI94" s="276">
        <f>+'Competitive map'!AY89</f>
        <v>5</v>
      </c>
      <c r="AJ94" s="169">
        <f>+'Competitive map'!AZ89</f>
        <v>7</v>
      </c>
      <c r="AK94" s="277" t="str">
        <f>+'Competitive map'!BA89</f>
        <v/>
      </c>
      <c r="AL94" s="169">
        <f>+'Competitive map'!BB89</f>
        <v>5</v>
      </c>
      <c r="AM94" s="169">
        <f>+'Competitive map'!BC89</f>
        <v>7</v>
      </c>
      <c r="AN94" s="169" t="str">
        <f>+'Competitive map'!BD89</f>
        <v/>
      </c>
      <c r="AO94" s="276">
        <f>+'Competitive map'!BE89</f>
        <v>5</v>
      </c>
      <c r="AP94" s="169">
        <f>+'Competitive map'!BF89</f>
        <v>7</v>
      </c>
      <c r="AQ94" s="277" t="str">
        <f>+'Competitive map'!BG89</f>
        <v/>
      </c>
      <c r="AR94" s="169">
        <f>+'Competitive map'!BH89</f>
        <v>5</v>
      </c>
      <c r="AS94" s="169">
        <f>+'Competitive map'!BI89</f>
        <v>7</v>
      </c>
      <c r="AT94" s="169" t="str">
        <f>+'Competitive map'!BJ89</f>
        <v/>
      </c>
      <c r="AU94" s="276">
        <f>+'Competitive map'!BK89</f>
        <v>5</v>
      </c>
      <c r="AV94" s="169">
        <f>+'Competitive map'!BL89</f>
        <v>7</v>
      </c>
      <c r="AW94" s="277" t="str">
        <f>+'Competitive map'!BM89</f>
        <v/>
      </c>
    </row>
    <row r="95" spans="2:49" ht="19.5" thickBot="1" x14ac:dyDescent="0.3">
      <c r="B95" s="136" t="s">
        <v>59</v>
      </c>
      <c r="C95" s="137">
        <f>+C80</f>
        <v>1</v>
      </c>
      <c r="D95" s="350" t="s">
        <v>138</v>
      </c>
      <c r="E95" s="351"/>
      <c r="M95" s="257"/>
      <c r="P95" s="263"/>
      <c r="Q95" s="263"/>
      <c r="R95" s="263"/>
      <c r="S95" s="263"/>
      <c r="T95" s="263"/>
      <c r="U95" s="263"/>
      <c r="V95" s="263"/>
      <c r="W95" s="263"/>
      <c r="X95" s="263"/>
      <c r="Z95" s="276">
        <f>+'Competitive map'!AP90</f>
        <v>5</v>
      </c>
      <c r="AA95" s="169">
        <f>+'Competitive map'!AQ90</f>
        <v>8</v>
      </c>
      <c r="AB95" s="277" t="str">
        <f>+'Competitive map'!AR90</f>
        <v/>
      </c>
      <c r="AC95" s="276">
        <f>+'Competitive map'!AS90</f>
        <v>5</v>
      </c>
      <c r="AD95" s="169">
        <f>+'Competitive map'!AT90</f>
        <v>8</v>
      </c>
      <c r="AE95" s="277" t="str">
        <f>+'Competitive map'!AU90</f>
        <v/>
      </c>
      <c r="AF95" s="169">
        <f>+'Competitive map'!AV90</f>
        <v>5</v>
      </c>
      <c r="AG95" s="169">
        <f>+'Competitive map'!AW90</f>
        <v>8</v>
      </c>
      <c r="AH95" s="169" t="str">
        <f>+'Competitive map'!AX90</f>
        <v/>
      </c>
      <c r="AI95" s="276">
        <f>+'Competitive map'!AY90</f>
        <v>5</v>
      </c>
      <c r="AJ95" s="169">
        <f>+'Competitive map'!AZ90</f>
        <v>8</v>
      </c>
      <c r="AK95" s="277" t="str">
        <f>+'Competitive map'!BA90</f>
        <v/>
      </c>
      <c r="AL95" s="169">
        <f>+'Competitive map'!BB90</f>
        <v>5</v>
      </c>
      <c r="AM95" s="169">
        <f>+'Competitive map'!BC90</f>
        <v>8</v>
      </c>
      <c r="AN95" s="169" t="str">
        <f>+'Competitive map'!BD90</f>
        <v/>
      </c>
      <c r="AO95" s="276">
        <f>+'Competitive map'!BE90</f>
        <v>5</v>
      </c>
      <c r="AP95" s="169">
        <f>+'Competitive map'!BF90</f>
        <v>8</v>
      </c>
      <c r="AQ95" s="277" t="str">
        <f>+'Competitive map'!BG90</f>
        <v/>
      </c>
      <c r="AR95" s="169">
        <f>+'Competitive map'!BH90</f>
        <v>5</v>
      </c>
      <c r="AS95" s="169">
        <f>+'Competitive map'!BI90</f>
        <v>8</v>
      </c>
      <c r="AT95" s="169" t="str">
        <f>+'Competitive map'!BJ90</f>
        <v/>
      </c>
      <c r="AU95" s="276">
        <f>+'Competitive map'!BK90</f>
        <v>5</v>
      </c>
      <c r="AV95" s="169">
        <f>+'Competitive map'!BL90</f>
        <v>8</v>
      </c>
      <c r="AW95" s="277" t="str">
        <f>+'Competitive map'!BM90</f>
        <v/>
      </c>
    </row>
    <row r="96" spans="2:49" ht="21" x14ac:dyDescent="0.25">
      <c r="B96" s="305" t="s">
        <v>86</v>
      </c>
      <c r="C96" s="306"/>
      <c r="D96" s="306"/>
      <c r="E96" s="306"/>
      <c r="F96" s="306"/>
      <c r="G96" s="306"/>
      <c r="H96" s="306"/>
      <c r="I96" s="306"/>
      <c r="J96" s="306"/>
      <c r="K96" s="306"/>
      <c r="L96" s="307"/>
      <c r="M96" s="258"/>
      <c r="N96" s="281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Z96" s="276">
        <f>+'Competitive map'!AP91</f>
        <v>5</v>
      </c>
      <c r="AA96" s="169">
        <f>+'Competitive map'!AQ91</f>
        <v>9</v>
      </c>
      <c r="AB96" s="277" t="str">
        <f>+'Competitive map'!AR91</f>
        <v/>
      </c>
      <c r="AC96" s="276">
        <f>+'Competitive map'!AS91</f>
        <v>5</v>
      </c>
      <c r="AD96" s="169">
        <f>+'Competitive map'!AT91</f>
        <v>9</v>
      </c>
      <c r="AE96" s="277" t="str">
        <f>+'Competitive map'!AU91</f>
        <v/>
      </c>
      <c r="AF96" s="169">
        <f>+'Competitive map'!AV91</f>
        <v>5</v>
      </c>
      <c r="AG96" s="169">
        <f>+'Competitive map'!AW91</f>
        <v>9</v>
      </c>
      <c r="AH96" s="169" t="str">
        <f>+'Competitive map'!AX91</f>
        <v/>
      </c>
      <c r="AI96" s="276">
        <f>+'Competitive map'!AY91</f>
        <v>5</v>
      </c>
      <c r="AJ96" s="169">
        <f>+'Competitive map'!AZ91</f>
        <v>9</v>
      </c>
      <c r="AK96" s="277" t="str">
        <f>+'Competitive map'!BA91</f>
        <v/>
      </c>
      <c r="AL96" s="169">
        <f>+'Competitive map'!BB91</f>
        <v>5</v>
      </c>
      <c r="AM96" s="169">
        <f>+'Competitive map'!BC91</f>
        <v>9</v>
      </c>
      <c r="AN96" s="169" t="str">
        <f>+'Competitive map'!BD91</f>
        <v/>
      </c>
      <c r="AO96" s="276">
        <f>+'Competitive map'!BE91</f>
        <v>5</v>
      </c>
      <c r="AP96" s="169">
        <f>+'Competitive map'!BF91</f>
        <v>9</v>
      </c>
      <c r="AQ96" s="277" t="str">
        <f>+'Competitive map'!BG91</f>
        <v/>
      </c>
      <c r="AR96" s="169">
        <f>+'Competitive map'!BH91</f>
        <v>5</v>
      </c>
      <c r="AS96" s="169">
        <f>+'Competitive map'!BI91</f>
        <v>9</v>
      </c>
      <c r="AT96" s="169" t="str">
        <f>+'Competitive map'!BJ91</f>
        <v/>
      </c>
      <c r="AU96" s="276">
        <f>+'Competitive map'!BK91</f>
        <v>5</v>
      </c>
      <c r="AV96" s="169">
        <f>+'Competitive map'!BL91</f>
        <v>9</v>
      </c>
      <c r="AW96" s="277" t="str">
        <f>+'Competitive map'!BM91</f>
        <v/>
      </c>
    </row>
    <row r="97" spans="2:49" ht="21.75" thickBot="1" x14ac:dyDescent="0.3">
      <c r="B97" s="308"/>
      <c r="C97" s="309"/>
      <c r="D97" s="309"/>
      <c r="E97" s="309"/>
      <c r="F97" s="309"/>
      <c r="G97" s="309"/>
      <c r="H97" s="309"/>
      <c r="I97" s="309"/>
      <c r="J97" s="309"/>
      <c r="K97" s="309"/>
      <c r="L97" s="310"/>
      <c r="M97" s="258"/>
      <c r="N97" s="281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Z97" s="276">
        <f>+'Competitive map'!AP92</f>
        <v>5</v>
      </c>
      <c r="AA97" s="169">
        <f>+'Competitive map'!AQ92</f>
        <v>10</v>
      </c>
      <c r="AB97" s="277" t="str">
        <f>+'Competitive map'!AR92</f>
        <v/>
      </c>
      <c r="AC97" s="276">
        <f>+'Competitive map'!AS92</f>
        <v>5</v>
      </c>
      <c r="AD97" s="169">
        <f>+'Competitive map'!AT92</f>
        <v>10</v>
      </c>
      <c r="AE97" s="277" t="str">
        <f>+'Competitive map'!AU92</f>
        <v/>
      </c>
      <c r="AF97" s="169">
        <f>+'Competitive map'!AV92</f>
        <v>5</v>
      </c>
      <c r="AG97" s="169">
        <f>+'Competitive map'!AW92</f>
        <v>10</v>
      </c>
      <c r="AH97" s="169" t="str">
        <f>+'Competitive map'!AX92</f>
        <v/>
      </c>
      <c r="AI97" s="276">
        <f>+'Competitive map'!AY92</f>
        <v>5</v>
      </c>
      <c r="AJ97" s="169">
        <f>+'Competitive map'!AZ92</f>
        <v>10</v>
      </c>
      <c r="AK97" s="277" t="str">
        <f>+'Competitive map'!BA92</f>
        <v/>
      </c>
      <c r="AL97" s="169">
        <f>+'Competitive map'!BB92</f>
        <v>5</v>
      </c>
      <c r="AM97" s="169">
        <f>+'Competitive map'!BC92</f>
        <v>10</v>
      </c>
      <c r="AN97" s="169" t="str">
        <f>+'Competitive map'!BD92</f>
        <v/>
      </c>
      <c r="AO97" s="276">
        <f>+'Competitive map'!BE92</f>
        <v>5</v>
      </c>
      <c r="AP97" s="169">
        <f>+'Competitive map'!BF92</f>
        <v>10</v>
      </c>
      <c r="AQ97" s="277" t="str">
        <f>+'Competitive map'!BG92</f>
        <v/>
      </c>
      <c r="AR97" s="169">
        <f>+'Competitive map'!BH92</f>
        <v>5</v>
      </c>
      <c r="AS97" s="169">
        <f>+'Competitive map'!BI92</f>
        <v>10</v>
      </c>
      <c r="AT97" s="169" t="str">
        <f>+'Competitive map'!BJ92</f>
        <v/>
      </c>
      <c r="AU97" s="276">
        <f>+'Competitive map'!BK92</f>
        <v>5</v>
      </c>
      <c r="AV97" s="169">
        <f>+'Competitive map'!BL92</f>
        <v>10</v>
      </c>
      <c r="AW97" s="277" t="str">
        <f>+'Competitive map'!BM92</f>
        <v/>
      </c>
    </row>
    <row r="98" spans="2:49" ht="15.75" thickBot="1" x14ac:dyDescent="0.3">
      <c r="B98" s="31" t="s">
        <v>11</v>
      </c>
      <c r="C98" s="28">
        <v>1</v>
      </c>
      <c r="D98" s="24">
        <v>2</v>
      </c>
      <c r="E98" s="24">
        <v>3</v>
      </c>
      <c r="F98" s="24">
        <v>4</v>
      </c>
      <c r="G98" s="24">
        <v>5</v>
      </c>
      <c r="H98" s="24">
        <v>6</v>
      </c>
      <c r="I98" s="24">
        <v>7</v>
      </c>
      <c r="J98" s="24">
        <v>8</v>
      </c>
      <c r="K98" s="24">
        <v>9</v>
      </c>
      <c r="L98" s="25">
        <v>10</v>
      </c>
      <c r="M98" s="37"/>
      <c r="N98" s="142"/>
      <c r="Z98" s="276">
        <f>+'Competitive map'!AP93</f>
        <v>5</v>
      </c>
      <c r="AA98" s="169">
        <f>+'Competitive map'!AQ93</f>
        <v>11</v>
      </c>
      <c r="AB98" s="277" t="str">
        <f>+'Competitive map'!AR93</f>
        <v/>
      </c>
      <c r="AC98" s="276">
        <f>+'Competitive map'!AS93</f>
        <v>5</v>
      </c>
      <c r="AD98" s="169">
        <f>+'Competitive map'!AT93</f>
        <v>11</v>
      </c>
      <c r="AE98" s="277" t="str">
        <f>+'Competitive map'!AU93</f>
        <v/>
      </c>
      <c r="AF98" s="169">
        <f>+'Competitive map'!AV93</f>
        <v>5</v>
      </c>
      <c r="AG98" s="169">
        <f>+'Competitive map'!AW93</f>
        <v>11</v>
      </c>
      <c r="AH98" s="169" t="str">
        <f>+'Competitive map'!AX93</f>
        <v/>
      </c>
      <c r="AI98" s="276">
        <f>+'Competitive map'!AY93</f>
        <v>5</v>
      </c>
      <c r="AJ98" s="169">
        <f>+'Competitive map'!AZ93</f>
        <v>11</v>
      </c>
      <c r="AK98" s="277" t="str">
        <f>+'Competitive map'!BA93</f>
        <v/>
      </c>
      <c r="AL98" s="169">
        <f>+'Competitive map'!BB93</f>
        <v>5</v>
      </c>
      <c r="AM98" s="169">
        <f>+'Competitive map'!BC93</f>
        <v>11</v>
      </c>
      <c r="AN98" s="169" t="str">
        <f>+'Competitive map'!BD93</f>
        <v/>
      </c>
      <c r="AO98" s="276">
        <f>+'Competitive map'!BE93</f>
        <v>5</v>
      </c>
      <c r="AP98" s="169">
        <f>+'Competitive map'!BF93</f>
        <v>11</v>
      </c>
      <c r="AQ98" s="277" t="str">
        <f>+'Competitive map'!BG93</f>
        <v/>
      </c>
      <c r="AR98" s="169">
        <f>+'Competitive map'!BH93</f>
        <v>5</v>
      </c>
      <c r="AS98" s="169">
        <f>+'Competitive map'!BI93</f>
        <v>11</v>
      </c>
      <c r="AT98" s="169" t="str">
        <f>+'Competitive map'!BJ93</f>
        <v/>
      </c>
      <c r="AU98" s="276">
        <f>+'Competitive map'!BK93</f>
        <v>5</v>
      </c>
      <c r="AV98" s="169">
        <f>+'Competitive map'!BL93</f>
        <v>11</v>
      </c>
      <c r="AW98" s="277" t="str">
        <f>+'Competitive map'!BM93</f>
        <v/>
      </c>
    </row>
    <row r="99" spans="2:49" x14ac:dyDescent="0.25">
      <c r="B99" s="29" t="s">
        <v>0</v>
      </c>
      <c r="C99" s="7">
        <f t="shared" ref="C99:L100" si="61">COUNTIF(rd1tm7,O99)-1</f>
        <v>0</v>
      </c>
      <c r="D99" s="8">
        <f t="shared" si="61"/>
        <v>0</v>
      </c>
      <c r="E99" s="8">
        <f t="shared" si="61"/>
        <v>0</v>
      </c>
      <c r="F99" s="8">
        <f t="shared" si="61"/>
        <v>0</v>
      </c>
      <c r="G99" s="8">
        <f t="shared" si="61"/>
        <v>0</v>
      </c>
      <c r="H99" s="8">
        <f t="shared" si="61"/>
        <v>0</v>
      </c>
      <c r="I99" s="22">
        <f t="shared" si="61"/>
        <v>0</v>
      </c>
      <c r="J99" s="7">
        <f t="shared" si="61"/>
        <v>0</v>
      </c>
      <c r="K99" s="8">
        <f t="shared" si="61"/>
        <v>0</v>
      </c>
      <c r="L99" s="76">
        <f t="shared" si="61"/>
        <v>0</v>
      </c>
      <c r="M99" s="259"/>
      <c r="N99" s="282"/>
      <c r="O99" s="265">
        <v>1</v>
      </c>
      <c r="P99" s="266">
        <f>+O99+1</f>
        <v>2</v>
      </c>
      <c r="Q99" s="266">
        <f t="shared" ref="Q99" si="62">+P99+1</f>
        <v>3</v>
      </c>
      <c r="R99" s="266">
        <f t="shared" ref="R99" si="63">+Q99+1</f>
        <v>4</v>
      </c>
      <c r="S99" s="266">
        <f t="shared" ref="S99" si="64">+R99+1</f>
        <v>5</v>
      </c>
      <c r="T99" s="266">
        <f t="shared" ref="T99" si="65">+S99+1</f>
        <v>6</v>
      </c>
      <c r="U99" s="266">
        <f t="shared" ref="U99" si="66">+T99+1</f>
        <v>7</v>
      </c>
      <c r="V99" s="266">
        <f t="shared" ref="V99" si="67">+U99+1</f>
        <v>8</v>
      </c>
      <c r="W99" s="266">
        <v>9</v>
      </c>
      <c r="X99" s="266">
        <v>10</v>
      </c>
      <c r="Z99" s="276">
        <f>+'Competitive map'!AP94</f>
        <v>5</v>
      </c>
      <c r="AA99" s="169">
        <f>+'Competitive map'!AQ94</f>
        <v>12</v>
      </c>
      <c r="AB99" s="277" t="str">
        <f>+'Competitive map'!AR94</f>
        <v/>
      </c>
      <c r="AC99" s="276">
        <f>+'Competitive map'!AS94</f>
        <v>5</v>
      </c>
      <c r="AD99" s="169">
        <f>+'Competitive map'!AT94</f>
        <v>12</v>
      </c>
      <c r="AE99" s="277" t="str">
        <f>+'Competitive map'!AU94</f>
        <v/>
      </c>
      <c r="AF99" s="169">
        <f>+'Competitive map'!AV94</f>
        <v>5</v>
      </c>
      <c r="AG99" s="169">
        <f>+'Competitive map'!AW94</f>
        <v>12</v>
      </c>
      <c r="AH99" s="169" t="str">
        <f>+'Competitive map'!AX94</f>
        <v/>
      </c>
      <c r="AI99" s="276">
        <f>+'Competitive map'!AY94</f>
        <v>5</v>
      </c>
      <c r="AJ99" s="169">
        <f>+'Competitive map'!AZ94</f>
        <v>12</v>
      </c>
      <c r="AK99" s="277" t="str">
        <f>+'Competitive map'!BA94</f>
        <v/>
      </c>
      <c r="AL99" s="169">
        <f>+'Competitive map'!BB94</f>
        <v>5</v>
      </c>
      <c r="AM99" s="169">
        <f>+'Competitive map'!BC94</f>
        <v>12</v>
      </c>
      <c r="AN99" s="169" t="str">
        <f>+'Competitive map'!BD94</f>
        <v/>
      </c>
      <c r="AO99" s="276">
        <f>+'Competitive map'!BE94</f>
        <v>5</v>
      </c>
      <c r="AP99" s="169">
        <f>+'Competitive map'!BF94</f>
        <v>12</v>
      </c>
      <c r="AQ99" s="277" t="str">
        <f>+'Competitive map'!BG94</f>
        <v/>
      </c>
      <c r="AR99" s="169">
        <f>+'Competitive map'!BH94</f>
        <v>5</v>
      </c>
      <c r="AS99" s="169">
        <f>+'Competitive map'!BI94</f>
        <v>12</v>
      </c>
      <c r="AT99" s="169" t="str">
        <f>+'Competitive map'!BJ94</f>
        <v/>
      </c>
      <c r="AU99" s="276">
        <f>+'Competitive map'!BK94</f>
        <v>5</v>
      </c>
      <c r="AV99" s="169">
        <f>+'Competitive map'!BL94</f>
        <v>12</v>
      </c>
      <c r="AW99" s="277" t="str">
        <f>+'Competitive map'!BM94</f>
        <v/>
      </c>
    </row>
    <row r="100" spans="2:49" ht="15.75" thickBot="1" x14ac:dyDescent="0.3">
      <c r="B100" s="23" t="s">
        <v>1</v>
      </c>
      <c r="C100" s="269">
        <f t="shared" si="61"/>
        <v>0</v>
      </c>
      <c r="D100" s="5">
        <f t="shared" si="61"/>
        <v>0</v>
      </c>
      <c r="E100" s="5">
        <f t="shared" si="61"/>
        <v>0</v>
      </c>
      <c r="F100" s="5">
        <f t="shared" si="61"/>
        <v>0</v>
      </c>
      <c r="G100" s="2">
        <f t="shared" si="61"/>
        <v>0</v>
      </c>
      <c r="H100" s="2">
        <f t="shared" si="61"/>
        <v>0</v>
      </c>
      <c r="I100" s="3">
        <f t="shared" si="61"/>
        <v>0</v>
      </c>
      <c r="J100" s="10">
        <f t="shared" si="61"/>
        <v>0</v>
      </c>
      <c r="K100" s="2">
        <f t="shared" si="61"/>
        <v>0</v>
      </c>
      <c r="L100" s="11">
        <f t="shared" si="61"/>
        <v>0</v>
      </c>
      <c r="M100" s="37"/>
      <c r="N100" s="142"/>
      <c r="O100" s="268">
        <f>+O99+10</f>
        <v>11</v>
      </c>
      <c r="P100" s="268">
        <f t="shared" ref="P100:X100" si="68">+P99+10</f>
        <v>12</v>
      </c>
      <c r="Q100" s="268">
        <f t="shared" si="68"/>
        <v>13</v>
      </c>
      <c r="R100" s="268">
        <f t="shared" si="68"/>
        <v>14</v>
      </c>
      <c r="S100" s="268">
        <f t="shared" si="68"/>
        <v>15</v>
      </c>
      <c r="T100" s="268">
        <f t="shared" si="68"/>
        <v>16</v>
      </c>
      <c r="U100" s="268">
        <f t="shared" si="68"/>
        <v>17</v>
      </c>
      <c r="V100" s="268">
        <f t="shared" si="68"/>
        <v>18</v>
      </c>
      <c r="W100" s="268">
        <f t="shared" si="68"/>
        <v>19</v>
      </c>
      <c r="X100" s="268">
        <f t="shared" si="68"/>
        <v>20</v>
      </c>
      <c r="Z100" s="276">
        <f>+'Competitive map'!AP95</f>
        <v>5</v>
      </c>
      <c r="AA100" s="169">
        <f>+'Competitive map'!AQ95</f>
        <v>13</v>
      </c>
      <c r="AB100" s="277" t="str">
        <f>+'Competitive map'!AR95</f>
        <v/>
      </c>
      <c r="AC100" s="276">
        <f>+'Competitive map'!AS95</f>
        <v>5</v>
      </c>
      <c r="AD100" s="169">
        <f>+'Competitive map'!AT95</f>
        <v>13</v>
      </c>
      <c r="AE100" s="277" t="str">
        <f>+'Competitive map'!AU95</f>
        <v/>
      </c>
      <c r="AF100" s="169">
        <f>+'Competitive map'!AV95</f>
        <v>5</v>
      </c>
      <c r="AG100" s="169">
        <f>+'Competitive map'!AW95</f>
        <v>13</v>
      </c>
      <c r="AH100" s="169" t="str">
        <f>+'Competitive map'!AX95</f>
        <v/>
      </c>
      <c r="AI100" s="276">
        <f>+'Competitive map'!AY95</f>
        <v>5</v>
      </c>
      <c r="AJ100" s="169">
        <f>+'Competitive map'!AZ95</f>
        <v>13</v>
      </c>
      <c r="AK100" s="277" t="str">
        <f>+'Competitive map'!BA95</f>
        <v/>
      </c>
      <c r="AL100" s="169">
        <f>+'Competitive map'!BB95</f>
        <v>5</v>
      </c>
      <c r="AM100" s="169">
        <f>+'Competitive map'!BC95</f>
        <v>13</v>
      </c>
      <c r="AN100" s="169" t="str">
        <f>+'Competitive map'!BD95</f>
        <v/>
      </c>
      <c r="AO100" s="276">
        <f>+'Competitive map'!BE95</f>
        <v>5</v>
      </c>
      <c r="AP100" s="169">
        <f>+'Competitive map'!BF95</f>
        <v>13</v>
      </c>
      <c r="AQ100" s="277" t="str">
        <f>+'Competitive map'!BG95</f>
        <v/>
      </c>
      <c r="AR100" s="169">
        <f>+'Competitive map'!BH95</f>
        <v>5</v>
      </c>
      <c r="AS100" s="169">
        <f>+'Competitive map'!BI95</f>
        <v>13</v>
      </c>
      <c r="AT100" s="169" t="str">
        <f>+'Competitive map'!BJ95</f>
        <v/>
      </c>
      <c r="AU100" s="276">
        <f>+'Competitive map'!BK95</f>
        <v>5</v>
      </c>
      <c r="AV100" s="169">
        <f>+'Competitive map'!BL95</f>
        <v>13</v>
      </c>
      <c r="AW100" s="277" t="str">
        <f>+'Competitive map'!BM95</f>
        <v/>
      </c>
    </row>
    <row r="101" spans="2:49" ht="15.75" thickBot="1" x14ac:dyDescent="0.3">
      <c r="B101" s="23" t="s">
        <v>2</v>
      </c>
      <c r="C101" s="23">
        <f t="shared" ref="C101:L107" si="69">COUNTIF(rd1tm7,O101)</f>
        <v>0</v>
      </c>
      <c r="D101" s="7">
        <f t="shared" si="69"/>
        <v>0</v>
      </c>
      <c r="E101" s="8">
        <f t="shared" si="69"/>
        <v>0</v>
      </c>
      <c r="F101" s="9">
        <f t="shared" si="69"/>
        <v>0</v>
      </c>
      <c r="G101" s="4">
        <f t="shared" si="69"/>
        <v>0</v>
      </c>
      <c r="H101" s="2">
        <f t="shared" si="69"/>
        <v>0</v>
      </c>
      <c r="I101" s="3">
        <f t="shared" si="69"/>
        <v>0</v>
      </c>
      <c r="J101" s="12">
        <f t="shared" si="69"/>
        <v>0</v>
      </c>
      <c r="K101" s="13">
        <f t="shared" si="69"/>
        <v>0</v>
      </c>
      <c r="L101" s="14">
        <f t="shared" si="69"/>
        <v>0</v>
      </c>
      <c r="M101" s="37"/>
      <c r="N101" s="142"/>
      <c r="O101" s="268">
        <f t="shared" ref="O101:X108" si="70">+O100+10</f>
        <v>21</v>
      </c>
      <c r="P101" s="268">
        <f t="shared" si="70"/>
        <v>22</v>
      </c>
      <c r="Q101" s="268">
        <f t="shared" si="70"/>
        <v>23</v>
      </c>
      <c r="R101" s="268">
        <f t="shared" si="70"/>
        <v>24</v>
      </c>
      <c r="S101" s="268">
        <f t="shared" si="70"/>
        <v>25</v>
      </c>
      <c r="T101" s="268">
        <f t="shared" si="70"/>
        <v>26</v>
      </c>
      <c r="U101" s="268">
        <f t="shared" si="70"/>
        <v>27</v>
      </c>
      <c r="V101" s="268">
        <f t="shared" si="70"/>
        <v>28</v>
      </c>
      <c r="W101" s="268">
        <f t="shared" si="70"/>
        <v>29</v>
      </c>
      <c r="X101" s="268">
        <f t="shared" si="70"/>
        <v>30</v>
      </c>
      <c r="Z101" s="276">
        <f>+'Competitive map'!AP96</f>
        <v>5</v>
      </c>
      <c r="AA101" s="169">
        <f>+'Competitive map'!AQ96</f>
        <v>14</v>
      </c>
      <c r="AB101" s="277" t="str">
        <f>+'Competitive map'!AR96</f>
        <v/>
      </c>
      <c r="AC101" s="276">
        <f>+'Competitive map'!AS96</f>
        <v>5</v>
      </c>
      <c r="AD101" s="169">
        <f>+'Competitive map'!AT96</f>
        <v>14</v>
      </c>
      <c r="AE101" s="277" t="str">
        <f>+'Competitive map'!AU96</f>
        <v/>
      </c>
      <c r="AF101" s="169">
        <f>+'Competitive map'!AV96</f>
        <v>5</v>
      </c>
      <c r="AG101" s="169">
        <f>+'Competitive map'!AW96</f>
        <v>14</v>
      </c>
      <c r="AH101" s="169" t="str">
        <f>+'Competitive map'!AX96</f>
        <v/>
      </c>
      <c r="AI101" s="276">
        <f>+'Competitive map'!AY96</f>
        <v>5</v>
      </c>
      <c r="AJ101" s="169">
        <f>+'Competitive map'!AZ96</f>
        <v>14</v>
      </c>
      <c r="AK101" s="277" t="str">
        <f>+'Competitive map'!BA96</f>
        <v/>
      </c>
      <c r="AL101" s="169">
        <f>+'Competitive map'!BB96</f>
        <v>5</v>
      </c>
      <c r="AM101" s="169">
        <f>+'Competitive map'!BC96</f>
        <v>14</v>
      </c>
      <c r="AN101" s="169" t="str">
        <f>+'Competitive map'!BD96</f>
        <v/>
      </c>
      <c r="AO101" s="276">
        <f>+'Competitive map'!BE96</f>
        <v>5</v>
      </c>
      <c r="AP101" s="169">
        <f>+'Competitive map'!BF96</f>
        <v>14</v>
      </c>
      <c r="AQ101" s="277" t="str">
        <f>+'Competitive map'!BG96</f>
        <v/>
      </c>
      <c r="AR101" s="169">
        <f>+'Competitive map'!BH96</f>
        <v>5</v>
      </c>
      <c r="AS101" s="169">
        <f>+'Competitive map'!BI96</f>
        <v>14</v>
      </c>
      <c r="AT101" s="169" t="str">
        <f>+'Competitive map'!BJ96</f>
        <v/>
      </c>
      <c r="AU101" s="276">
        <f>+'Competitive map'!BK96</f>
        <v>5</v>
      </c>
      <c r="AV101" s="169">
        <f>+'Competitive map'!BL96</f>
        <v>14</v>
      </c>
      <c r="AW101" s="277" t="str">
        <f>+'Competitive map'!BM96</f>
        <v/>
      </c>
    </row>
    <row r="102" spans="2:49" x14ac:dyDescent="0.25">
      <c r="B102" s="23" t="s">
        <v>3</v>
      </c>
      <c r="C102" s="23">
        <f t="shared" si="69"/>
        <v>0</v>
      </c>
      <c r="D102" s="10">
        <f t="shared" si="69"/>
        <v>0</v>
      </c>
      <c r="E102" s="27">
        <f t="shared" si="69"/>
        <v>0</v>
      </c>
      <c r="F102" s="11">
        <f t="shared" si="69"/>
        <v>0</v>
      </c>
      <c r="G102" s="4">
        <f t="shared" si="69"/>
        <v>0</v>
      </c>
      <c r="H102" s="2">
        <f t="shared" si="69"/>
        <v>0</v>
      </c>
      <c r="I102" s="2">
        <f t="shared" si="69"/>
        <v>0</v>
      </c>
      <c r="J102" s="6">
        <f t="shared" si="69"/>
        <v>0</v>
      </c>
      <c r="K102" s="6">
        <f t="shared" si="69"/>
        <v>0</v>
      </c>
      <c r="L102" s="16">
        <f t="shared" si="69"/>
        <v>0</v>
      </c>
      <c r="M102" s="37"/>
      <c r="N102" s="142"/>
      <c r="O102" s="268">
        <f t="shared" si="70"/>
        <v>31</v>
      </c>
      <c r="P102" s="268">
        <f t="shared" si="70"/>
        <v>32</v>
      </c>
      <c r="Q102" s="268">
        <f t="shared" si="70"/>
        <v>33</v>
      </c>
      <c r="R102" s="268">
        <f t="shared" si="70"/>
        <v>34</v>
      </c>
      <c r="S102" s="268">
        <f t="shared" si="70"/>
        <v>35</v>
      </c>
      <c r="T102" s="268">
        <f t="shared" si="70"/>
        <v>36</v>
      </c>
      <c r="U102" s="268">
        <f t="shared" si="70"/>
        <v>37</v>
      </c>
      <c r="V102" s="268">
        <f t="shared" si="70"/>
        <v>38</v>
      </c>
      <c r="W102" s="268">
        <f t="shared" si="70"/>
        <v>39</v>
      </c>
      <c r="X102" s="268">
        <f t="shared" si="70"/>
        <v>40</v>
      </c>
      <c r="Z102" s="276">
        <f>+'Competitive map'!AP97</f>
        <v>5</v>
      </c>
      <c r="AA102" s="169">
        <f>+'Competitive map'!AQ97</f>
        <v>15</v>
      </c>
      <c r="AB102" s="277" t="str">
        <f>+'Competitive map'!AR97</f>
        <v/>
      </c>
      <c r="AC102" s="276">
        <f>+'Competitive map'!AS97</f>
        <v>5</v>
      </c>
      <c r="AD102" s="169">
        <f>+'Competitive map'!AT97</f>
        <v>15</v>
      </c>
      <c r="AE102" s="277" t="str">
        <f>+'Competitive map'!AU97</f>
        <v/>
      </c>
      <c r="AF102" s="169">
        <f>+'Competitive map'!AV97</f>
        <v>5</v>
      </c>
      <c r="AG102" s="169">
        <f>+'Competitive map'!AW97</f>
        <v>15</v>
      </c>
      <c r="AH102" s="169" t="str">
        <f>+'Competitive map'!AX97</f>
        <v/>
      </c>
      <c r="AI102" s="276">
        <f>+'Competitive map'!AY97</f>
        <v>5</v>
      </c>
      <c r="AJ102" s="169">
        <f>+'Competitive map'!AZ97</f>
        <v>15</v>
      </c>
      <c r="AK102" s="277" t="str">
        <f>+'Competitive map'!BA97</f>
        <v/>
      </c>
      <c r="AL102" s="169">
        <f>+'Competitive map'!BB97</f>
        <v>5</v>
      </c>
      <c r="AM102" s="169">
        <f>+'Competitive map'!BC97</f>
        <v>15</v>
      </c>
      <c r="AN102" s="169" t="str">
        <f>+'Competitive map'!BD97</f>
        <v/>
      </c>
      <c r="AO102" s="276">
        <f>+'Competitive map'!BE97</f>
        <v>5</v>
      </c>
      <c r="AP102" s="169">
        <f>+'Competitive map'!BF97</f>
        <v>15</v>
      </c>
      <c r="AQ102" s="277" t="str">
        <f>+'Competitive map'!BG97</f>
        <v/>
      </c>
      <c r="AR102" s="169">
        <f>+'Competitive map'!BH97</f>
        <v>5</v>
      </c>
      <c r="AS102" s="169">
        <f>+'Competitive map'!BI97</f>
        <v>15</v>
      </c>
      <c r="AT102" s="169" t="str">
        <f>+'Competitive map'!BJ97</f>
        <v/>
      </c>
      <c r="AU102" s="276">
        <f>+'Competitive map'!BK97</f>
        <v>5</v>
      </c>
      <c r="AV102" s="169">
        <f>+'Competitive map'!BL97</f>
        <v>15</v>
      </c>
      <c r="AW102" s="277" t="str">
        <f>+'Competitive map'!BM97</f>
        <v/>
      </c>
    </row>
    <row r="103" spans="2:49" ht="15.75" thickBot="1" x14ac:dyDescent="0.3">
      <c r="B103" s="23" t="s">
        <v>4</v>
      </c>
      <c r="C103" s="23">
        <f t="shared" si="69"/>
        <v>0</v>
      </c>
      <c r="D103" s="12">
        <f t="shared" si="69"/>
        <v>0</v>
      </c>
      <c r="E103" s="13">
        <f t="shared" si="69"/>
        <v>0</v>
      </c>
      <c r="F103" s="14">
        <f t="shared" si="69"/>
        <v>0</v>
      </c>
      <c r="G103" s="4">
        <f t="shared" si="69"/>
        <v>0</v>
      </c>
      <c r="H103" s="2">
        <f t="shared" si="69"/>
        <v>0</v>
      </c>
      <c r="I103" s="2">
        <f t="shared" si="69"/>
        <v>0</v>
      </c>
      <c r="J103" s="2">
        <f t="shared" si="69"/>
        <v>0</v>
      </c>
      <c r="K103" s="2">
        <f t="shared" si="69"/>
        <v>0</v>
      </c>
      <c r="L103" s="11">
        <f t="shared" si="69"/>
        <v>0</v>
      </c>
      <c r="M103" s="37"/>
      <c r="N103" s="142"/>
      <c r="O103" s="268">
        <f t="shared" si="70"/>
        <v>41</v>
      </c>
      <c r="P103" s="268">
        <f t="shared" si="70"/>
        <v>42</v>
      </c>
      <c r="Q103" s="268">
        <f t="shared" si="70"/>
        <v>43</v>
      </c>
      <c r="R103" s="268">
        <f t="shared" si="70"/>
        <v>44</v>
      </c>
      <c r="S103" s="268">
        <f t="shared" si="70"/>
        <v>45</v>
      </c>
      <c r="T103" s="268">
        <f t="shared" si="70"/>
        <v>46</v>
      </c>
      <c r="U103" s="268">
        <f t="shared" si="70"/>
        <v>47</v>
      </c>
      <c r="V103" s="268">
        <f t="shared" si="70"/>
        <v>48</v>
      </c>
      <c r="W103" s="268">
        <f t="shared" si="70"/>
        <v>49</v>
      </c>
      <c r="X103" s="268">
        <f t="shared" si="70"/>
        <v>50</v>
      </c>
      <c r="Z103" s="276">
        <f>+'Competitive map'!AP98</f>
        <v>5</v>
      </c>
      <c r="AA103" s="169">
        <f>+'Competitive map'!AQ98</f>
        <v>16</v>
      </c>
      <c r="AB103" s="277" t="str">
        <f>+'Competitive map'!AR98</f>
        <v/>
      </c>
      <c r="AC103" s="276">
        <f>+'Competitive map'!AS98</f>
        <v>5</v>
      </c>
      <c r="AD103" s="169">
        <f>+'Competitive map'!AT98</f>
        <v>16</v>
      </c>
      <c r="AE103" s="277" t="str">
        <f>+'Competitive map'!AU98</f>
        <v/>
      </c>
      <c r="AF103" s="169">
        <f>+'Competitive map'!AV98</f>
        <v>5</v>
      </c>
      <c r="AG103" s="169">
        <f>+'Competitive map'!AW98</f>
        <v>16</v>
      </c>
      <c r="AH103" s="169" t="str">
        <f>+'Competitive map'!AX98</f>
        <v/>
      </c>
      <c r="AI103" s="276">
        <f>+'Competitive map'!AY98</f>
        <v>5</v>
      </c>
      <c r="AJ103" s="169">
        <f>+'Competitive map'!AZ98</f>
        <v>16</v>
      </c>
      <c r="AK103" s="277" t="str">
        <f>+'Competitive map'!BA98</f>
        <v/>
      </c>
      <c r="AL103" s="169">
        <f>+'Competitive map'!BB98</f>
        <v>5</v>
      </c>
      <c r="AM103" s="169">
        <f>+'Competitive map'!BC98</f>
        <v>16</v>
      </c>
      <c r="AN103" s="169" t="str">
        <f>+'Competitive map'!BD98</f>
        <v/>
      </c>
      <c r="AO103" s="276">
        <f>+'Competitive map'!BE98</f>
        <v>5</v>
      </c>
      <c r="AP103" s="169">
        <f>+'Competitive map'!BF98</f>
        <v>16</v>
      </c>
      <c r="AQ103" s="277" t="str">
        <f>+'Competitive map'!BG98</f>
        <v/>
      </c>
      <c r="AR103" s="169">
        <f>+'Competitive map'!BH98</f>
        <v>5</v>
      </c>
      <c r="AS103" s="169">
        <f>+'Competitive map'!BI98</f>
        <v>16</v>
      </c>
      <c r="AT103" s="169" t="str">
        <f>+'Competitive map'!BJ98</f>
        <v/>
      </c>
      <c r="AU103" s="276">
        <f>+'Competitive map'!BK98</f>
        <v>5</v>
      </c>
      <c r="AV103" s="169">
        <f>+'Competitive map'!BL98</f>
        <v>16</v>
      </c>
      <c r="AW103" s="277" t="str">
        <f>+'Competitive map'!BM98</f>
        <v/>
      </c>
    </row>
    <row r="104" spans="2:49" ht="15.75" thickBot="1" x14ac:dyDescent="0.3">
      <c r="B104" s="23" t="s">
        <v>5</v>
      </c>
      <c r="C104" s="10">
        <f t="shared" si="69"/>
        <v>0</v>
      </c>
      <c r="D104" s="154">
        <f t="shared" si="69"/>
        <v>0</v>
      </c>
      <c r="E104" s="154">
        <f t="shared" si="69"/>
        <v>0</v>
      </c>
      <c r="F104" s="154">
        <f t="shared" si="69"/>
        <v>0</v>
      </c>
      <c r="G104" s="145">
        <f t="shared" si="69"/>
        <v>0</v>
      </c>
      <c r="H104" s="2">
        <f t="shared" si="69"/>
        <v>0</v>
      </c>
      <c r="I104" s="2">
        <f t="shared" si="69"/>
        <v>0</v>
      </c>
      <c r="J104" s="2">
        <f t="shared" si="69"/>
        <v>0</v>
      </c>
      <c r="K104" s="2">
        <f t="shared" si="69"/>
        <v>0</v>
      </c>
      <c r="L104" s="11">
        <f t="shared" si="69"/>
        <v>0</v>
      </c>
      <c r="M104" s="37"/>
      <c r="N104" s="142"/>
      <c r="O104" s="268">
        <f t="shared" si="70"/>
        <v>51</v>
      </c>
      <c r="P104" s="268">
        <f t="shared" si="70"/>
        <v>52</v>
      </c>
      <c r="Q104" s="268">
        <f t="shared" si="70"/>
        <v>53</v>
      </c>
      <c r="R104" s="268">
        <f t="shared" si="70"/>
        <v>54</v>
      </c>
      <c r="S104" s="268">
        <f t="shared" si="70"/>
        <v>55</v>
      </c>
      <c r="T104" s="268">
        <f t="shared" si="70"/>
        <v>56</v>
      </c>
      <c r="U104" s="268">
        <f t="shared" si="70"/>
        <v>57</v>
      </c>
      <c r="V104" s="268">
        <f t="shared" si="70"/>
        <v>58</v>
      </c>
      <c r="W104" s="268">
        <f t="shared" si="70"/>
        <v>59</v>
      </c>
      <c r="X104" s="268">
        <f t="shared" si="70"/>
        <v>60</v>
      </c>
      <c r="Z104" s="276">
        <f>+'Competitive map'!AP99</f>
        <v>5</v>
      </c>
      <c r="AA104" s="169">
        <f>+'Competitive map'!AQ99</f>
        <v>17</v>
      </c>
      <c r="AB104" s="277" t="str">
        <f>+'Competitive map'!AR99</f>
        <v/>
      </c>
      <c r="AC104" s="276">
        <f>+'Competitive map'!AS99</f>
        <v>5</v>
      </c>
      <c r="AD104" s="169">
        <f>+'Competitive map'!AT99</f>
        <v>17</v>
      </c>
      <c r="AE104" s="277" t="str">
        <f>+'Competitive map'!AU99</f>
        <v/>
      </c>
      <c r="AF104" s="169">
        <f>+'Competitive map'!AV99</f>
        <v>5</v>
      </c>
      <c r="AG104" s="169">
        <f>+'Competitive map'!AW99</f>
        <v>17</v>
      </c>
      <c r="AH104" s="169" t="str">
        <f>+'Competitive map'!AX99</f>
        <v/>
      </c>
      <c r="AI104" s="276">
        <f>+'Competitive map'!AY99</f>
        <v>5</v>
      </c>
      <c r="AJ104" s="169">
        <f>+'Competitive map'!AZ99</f>
        <v>17</v>
      </c>
      <c r="AK104" s="277" t="str">
        <f>+'Competitive map'!BA99</f>
        <v/>
      </c>
      <c r="AL104" s="169">
        <f>+'Competitive map'!BB99</f>
        <v>5</v>
      </c>
      <c r="AM104" s="169">
        <f>+'Competitive map'!BC99</f>
        <v>17</v>
      </c>
      <c r="AN104" s="169" t="str">
        <f>+'Competitive map'!BD99</f>
        <v/>
      </c>
      <c r="AO104" s="276">
        <f>+'Competitive map'!BE99</f>
        <v>5</v>
      </c>
      <c r="AP104" s="169">
        <f>+'Competitive map'!BF99</f>
        <v>17</v>
      </c>
      <c r="AQ104" s="277" t="str">
        <f>+'Competitive map'!BG99</f>
        <v/>
      </c>
      <c r="AR104" s="169">
        <f>+'Competitive map'!BH99</f>
        <v>5</v>
      </c>
      <c r="AS104" s="169">
        <f>+'Competitive map'!BI99</f>
        <v>17</v>
      </c>
      <c r="AT104" s="169" t="str">
        <f>+'Competitive map'!BJ99</f>
        <v/>
      </c>
      <c r="AU104" s="276">
        <f>+'Competitive map'!BK99</f>
        <v>5</v>
      </c>
      <c r="AV104" s="169">
        <f>+'Competitive map'!BL99</f>
        <v>17</v>
      </c>
      <c r="AW104" s="277" t="str">
        <f>+'Competitive map'!BM99</f>
        <v/>
      </c>
    </row>
    <row r="105" spans="2:49" ht="15.75" thickBot="1" x14ac:dyDescent="0.3">
      <c r="B105" s="23" t="s">
        <v>6</v>
      </c>
      <c r="C105" s="23">
        <f t="shared" si="69"/>
        <v>0</v>
      </c>
      <c r="D105" s="7">
        <f t="shared" si="69"/>
        <v>0</v>
      </c>
      <c r="E105" s="8">
        <f t="shared" si="69"/>
        <v>0</v>
      </c>
      <c r="F105" s="9">
        <f t="shared" si="69"/>
        <v>0</v>
      </c>
      <c r="G105" s="4">
        <f t="shared" si="69"/>
        <v>0</v>
      </c>
      <c r="H105" s="2">
        <f t="shared" si="69"/>
        <v>0</v>
      </c>
      <c r="I105" s="5">
        <f t="shared" si="69"/>
        <v>0</v>
      </c>
      <c r="J105" s="5">
        <f t="shared" si="69"/>
        <v>0</v>
      </c>
      <c r="K105" s="5">
        <f t="shared" si="69"/>
        <v>0</v>
      </c>
      <c r="L105" s="11">
        <f t="shared" si="69"/>
        <v>0</v>
      </c>
      <c r="M105" s="37"/>
      <c r="N105" s="142"/>
      <c r="O105" s="268">
        <f t="shared" si="70"/>
        <v>61</v>
      </c>
      <c r="P105" s="268">
        <f t="shared" si="70"/>
        <v>62</v>
      </c>
      <c r="Q105" s="268">
        <f t="shared" si="70"/>
        <v>63</v>
      </c>
      <c r="R105" s="268">
        <f t="shared" si="70"/>
        <v>64</v>
      </c>
      <c r="S105" s="268">
        <f t="shared" si="70"/>
        <v>65</v>
      </c>
      <c r="T105" s="268">
        <f t="shared" si="70"/>
        <v>66</v>
      </c>
      <c r="U105" s="268">
        <f t="shared" si="70"/>
        <v>67</v>
      </c>
      <c r="V105" s="268">
        <f t="shared" si="70"/>
        <v>68</v>
      </c>
      <c r="W105" s="268">
        <f t="shared" si="70"/>
        <v>69</v>
      </c>
      <c r="X105" s="268">
        <f t="shared" si="70"/>
        <v>70</v>
      </c>
      <c r="Z105" s="276">
        <f>+'Competitive map'!AP100</f>
        <v>5</v>
      </c>
      <c r="AA105" s="169">
        <f>+'Competitive map'!AQ100</f>
        <v>18</v>
      </c>
      <c r="AB105" s="277" t="str">
        <f>+'Competitive map'!AR100</f>
        <v/>
      </c>
      <c r="AC105" s="276">
        <f>+'Competitive map'!AS100</f>
        <v>5</v>
      </c>
      <c r="AD105" s="169">
        <f>+'Competitive map'!AT100</f>
        <v>18</v>
      </c>
      <c r="AE105" s="277" t="str">
        <f>+'Competitive map'!AU100</f>
        <v/>
      </c>
      <c r="AF105" s="169">
        <f>+'Competitive map'!AV100</f>
        <v>5</v>
      </c>
      <c r="AG105" s="169">
        <f>+'Competitive map'!AW100</f>
        <v>18</v>
      </c>
      <c r="AH105" s="169" t="str">
        <f>+'Competitive map'!AX100</f>
        <v/>
      </c>
      <c r="AI105" s="276">
        <f>+'Competitive map'!AY100</f>
        <v>5</v>
      </c>
      <c r="AJ105" s="169">
        <f>+'Competitive map'!AZ100</f>
        <v>18</v>
      </c>
      <c r="AK105" s="277" t="str">
        <f>+'Competitive map'!BA100</f>
        <v/>
      </c>
      <c r="AL105" s="169">
        <f>+'Competitive map'!BB100</f>
        <v>5</v>
      </c>
      <c r="AM105" s="169">
        <f>+'Competitive map'!BC100</f>
        <v>18</v>
      </c>
      <c r="AN105" s="169" t="str">
        <f>+'Competitive map'!BD100</f>
        <v/>
      </c>
      <c r="AO105" s="276">
        <f>+'Competitive map'!BE100</f>
        <v>5</v>
      </c>
      <c r="AP105" s="169">
        <f>+'Competitive map'!BF100</f>
        <v>18</v>
      </c>
      <c r="AQ105" s="277" t="str">
        <f>+'Competitive map'!BG100</f>
        <v/>
      </c>
      <c r="AR105" s="169">
        <f>+'Competitive map'!BH100</f>
        <v>5</v>
      </c>
      <c r="AS105" s="169">
        <f>+'Competitive map'!BI100</f>
        <v>18</v>
      </c>
      <c r="AT105" s="169" t="str">
        <f>+'Competitive map'!BJ100</f>
        <v/>
      </c>
      <c r="AU105" s="276">
        <f>+'Competitive map'!BK100</f>
        <v>5</v>
      </c>
      <c r="AV105" s="169">
        <f>+'Competitive map'!BL100</f>
        <v>18</v>
      </c>
      <c r="AW105" s="277" t="str">
        <f>+'Competitive map'!BM100</f>
        <v/>
      </c>
    </row>
    <row r="106" spans="2:49" x14ac:dyDescent="0.25">
      <c r="B106" s="23" t="s">
        <v>7</v>
      </c>
      <c r="C106" s="23">
        <f t="shared" si="69"/>
        <v>0</v>
      </c>
      <c r="D106" s="10">
        <f t="shared" si="69"/>
        <v>0</v>
      </c>
      <c r="E106" s="144">
        <f t="shared" si="69"/>
        <v>0</v>
      </c>
      <c r="F106" s="11">
        <f t="shared" si="69"/>
        <v>0</v>
      </c>
      <c r="G106" s="4">
        <f t="shared" si="69"/>
        <v>0</v>
      </c>
      <c r="H106" s="3">
        <f t="shared" si="69"/>
        <v>0</v>
      </c>
      <c r="I106" s="7">
        <f t="shared" si="69"/>
        <v>0</v>
      </c>
      <c r="J106" s="8">
        <f t="shared" si="69"/>
        <v>0</v>
      </c>
      <c r="K106" s="9">
        <f t="shared" si="69"/>
        <v>0</v>
      </c>
      <c r="L106" s="17">
        <f t="shared" si="69"/>
        <v>0</v>
      </c>
      <c r="M106" s="37"/>
      <c r="N106" s="142"/>
      <c r="O106" s="268">
        <f t="shared" si="70"/>
        <v>71</v>
      </c>
      <c r="P106" s="268">
        <f t="shared" si="70"/>
        <v>72</v>
      </c>
      <c r="Q106" s="268">
        <f t="shared" si="70"/>
        <v>73</v>
      </c>
      <c r="R106" s="268">
        <f t="shared" si="70"/>
        <v>74</v>
      </c>
      <c r="S106" s="268">
        <f t="shared" si="70"/>
        <v>75</v>
      </c>
      <c r="T106" s="268">
        <f t="shared" si="70"/>
        <v>76</v>
      </c>
      <c r="U106" s="268">
        <f t="shared" si="70"/>
        <v>77</v>
      </c>
      <c r="V106" s="268">
        <f t="shared" si="70"/>
        <v>78</v>
      </c>
      <c r="W106" s="268">
        <f t="shared" si="70"/>
        <v>79</v>
      </c>
      <c r="X106" s="268">
        <f t="shared" si="70"/>
        <v>80</v>
      </c>
      <c r="Z106" s="276">
        <f>+'Competitive map'!AP101</f>
        <v>5</v>
      </c>
      <c r="AA106" s="169">
        <f>+'Competitive map'!AQ101</f>
        <v>19</v>
      </c>
      <c r="AB106" s="277" t="str">
        <f>+'Competitive map'!AR101</f>
        <v/>
      </c>
      <c r="AC106" s="276">
        <f>+'Competitive map'!AS101</f>
        <v>5</v>
      </c>
      <c r="AD106" s="169">
        <f>+'Competitive map'!AT101</f>
        <v>19</v>
      </c>
      <c r="AE106" s="277" t="str">
        <f>+'Competitive map'!AU101</f>
        <v/>
      </c>
      <c r="AF106" s="169">
        <f>+'Competitive map'!AV101</f>
        <v>5</v>
      </c>
      <c r="AG106" s="169">
        <f>+'Competitive map'!AW101</f>
        <v>19</v>
      </c>
      <c r="AH106" s="169" t="str">
        <f>+'Competitive map'!AX101</f>
        <v/>
      </c>
      <c r="AI106" s="276">
        <f>+'Competitive map'!AY101</f>
        <v>5</v>
      </c>
      <c r="AJ106" s="169">
        <f>+'Competitive map'!AZ101</f>
        <v>19</v>
      </c>
      <c r="AK106" s="277" t="str">
        <f>+'Competitive map'!BA101</f>
        <v/>
      </c>
      <c r="AL106" s="169">
        <f>+'Competitive map'!BB101</f>
        <v>5</v>
      </c>
      <c r="AM106" s="169">
        <f>+'Competitive map'!BC101</f>
        <v>19</v>
      </c>
      <c r="AN106" s="169" t="str">
        <f>+'Competitive map'!BD101</f>
        <v/>
      </c>
      <c r="AO106" s="276">
        <f>+'Competitive map'!BE101</f>
        <v>5</v>
      </c>
      <c r="AP106" s="169">
        <f>+'Competitive map'!BF101</f>
        <v>19</v>
      </c>
      <c r="AQ106" s="277" t="str">
        <f>+'Competitive map'!BG101</f>
        <v/>
      </c>
      <c r="AR106" s="169">
        <f>+'Competitive map'!BH101</f>
        <v>5</v>
      </c>
      <c r="AS106" s="169">
        <f>+'Competitive map'!BI101</f>
        <v>19</v>
      </c>
      <c r="AT106" s="169" t="str">
        <f>+'Competitive map'!BJ101</f>
        <v/>
      </c>
      <c r="AU106" s="276">
        <f>+'Competitive map'!BK101</f>
        <v>5</v>
      </c>
      <c r="AV106" s="169">
        <f>+'Competitive map'!BL101</f>
        <v>19</v>
      </c>
      <c r="AW106" s="277" t="str">
        <f>+'Competitive map'!BM101</f>
        <v/>
      </c>
    </row>
    <row r="107" spans="2:49" ht="15.75" thickBot="1" x14ac:dyDescent="0.3">
      <c r="B107" s="23" t="s">
        <v>8</v>
      </c>
      <c r="C107" s="157">
        <f t="shared" si="69"/>
        <v>0</v>
      </c>
      <c r="D107" s="12">
        <f t="shared" si="69"/>
        <v>0</v>
      </c>
      <c r="E107" s="13">
        <f t="shared" si="69"/>
        <v>0</v>
      </c>
      <c r="F107" s="14">
        <f t="shared" si="69"/>
        <v>0</v>
      </c>
      <c r="G107" s="4">
        <f t="shared" si="69"/>
        <v>0</v>
      </c>
      <c r="H107" s="3">
        <f t="shared" si="69"/>
        <v>0</v>
      </c>
      <c r="I107" s="10">
        <f t="shared" si="69"/>
        <v>0</v>
      </c>
      <c r="J107" s="27">
        <f t="shared" si="69"/>
        <v>0</v>
      </c>
      <c r="K107" s="11">
        <f t="shared" si="69"/>
        <v>0</v>
      </c>
      <c r="L107" s="17">
        <f t="shared" si="69"/>
        <v>0</v>
      </c>
      <c r="M107" s="37"/>
      <c r="N107" s="142"/>
      <c r="O107" s="268">
        <f t="shared" si="70"/>
        <v>81</v>
      </c>
      <c r="P107" s="268">
        <f t="shared" si="70"/>
        <v>82</v>
      </c>
      <c r="Q107" s="268">
        <f t="shared" si="70"/>
        <v>83</v>
      </c>
      <c r="R107" s="268">
        <f t="shared" si="70"/>
        <v>84</v>
      </c>
      <c r="S107" s="268">
        <f t="shared" si="70"/>
        <v>85</v>
      </c>
      <c r="T107" s="268">
        <f t="shared" si="70"/>
        <v>86</v>
      </c>
      <c r="U107" s="268">
        <f t="shared" si="70"/>
        <v>87</v>
      </c>
      <c r="V107" s="268">
        <f t="shared" si="70"/>
        <v>88</v>
      </c>
      <c r="W107" s="268">
        <f t="shared" si="70"/>
        <v>89</v>
      </c>
      <c r="X107" s="268">
        <f t="shared" si="70"/>
        <v>90</v>
      </c>
      <c r="Z107" s="278">
        <f>+'Competitive map'!AP102</f>
        <v>5</v>
      </c>
      <c r="AA107" s="279">
        <f>+'Competitive map'!AQ102</f>
        <v>20</v>
      </c>
      <c r="AB107" s="280" t="str">
        <f>+'Competitive map'!AR102</f>
        <v/>
      </c>
      <c r="AC107" s="278">
        <f>+'Competitive map'!AS102</f>
        <v>5</v>
      </c>
      <c r="AD107" s="279">
        <f>+'Competitive map'!AT102</f>
        <v>20</v>
      </c>
      <c r="AE107" s="280" t="str">
        <f>+'Competitive map'!AU102</f>
        <v/>
      </c>
      <c r="AF107" s="279">
        <f>+'Competitive map'!AV102</f>
        <v>5</v>
      </c>
      <c r="AG107" s="279">
        <f>+'Competitive map'!AW102</f>
        <v>20</v>
      </c>
      <c r="AH107" s="279" t="str">
        <f>+'Competitive map'!AX102</f>
        <v/>
      </c>
      <c r="AI107" s="278">
        <f>+'Competitive map'!AY102</f>
        <v>5</v>
      </c>
      <c r="AJ107" s="279">
        <f>+'Competitive map'!AZ102</f>
        <v>20</v>
      </c>
      <c r="AK107" s="280" t="str">
        <f>+'Competitive map'!BA102</f>
        <v/>
      </c>
      <c r="AL107" s="279">
        <f>+'Competitive map'!BB102</f>
        <v>5</v>
      </c>
      <c r="AM107" s="279">
        <f>+'Competitive map'!BC102</f>
        <v>20</v>
      </c>
      <c r="AN107" s="279" t="str">
        <f>+'Competitive map'!BD102</f>
        <v/>
      </c>
      <c r="AO107" s="278">
        <f>+'Competitive map'!BE102</f>
        <v>5</v>
      </c>
      <c r="AP107" s="279">
        <f>+'Competitive map'!BF102</f>
        <v>20</v>
      </c>
      <c r="AQ107" s="280" t="str">
        <f>+'Competitive map'!BG102</f>
        <v/>
      </c>
      <c r="AR107" s="279">
        <f>+'Competitive map'!BH102</f>
        <v>5</v>
      </c>
      <c r="AS107" s="279">
        <f>+'Competitive map'!BI102</f>
        <v>20</v>
      </c>
      <c r="AT107" s="279" t="str">
        <f>+'Competitive map'!BJ102</f>
        <v/>
      </c>
      <c r="AU107" s="278">
        <f>+'Competitive map'!BK102</f>
        <v>5</v>
      </c>
      <c r="AV107" s="279">
        <f>+'Competitive map'!BL102</f>
        <v>20</v>
      </c>
      <c r="AW107" s="280" t="str">
        <f>+'Competitive map'!BM102</f>
        <v/>
      </c>
    </row>
    <row r="108" spans="2:49" ht="15.75" thickBot="1" x14ac:dyDescent="0.3">
      <c r="B108" s="26" t="s">
        <v>9</v>
      </c>
      <c r="C108" s="158" t="s">
        <v>10</v>
      </c>
      <c r="D108" s="156">
        <f t="shared" ref="D108:L108" si="71">COUNTIF(rd1tm7,P108)</f>
        <v>0</v>
      </c>
      <c r="E108" s="155">
        <f t="shared" si="71"/>
        <v>0</v>
      </c>
      <c r="F108" s="155">
        <f t="shared" si="71"/>
        <v>0</v>
      </c>
      <c r="G108" s="13">
        <f t="shared" si="71"/>
        <v>0</v>
      </c>
      <c r="H108" s="19">
        <f t="shared" si="71"/>
        <v>0</v>
      </c>
      <c r="I108" s="12">
        <f t="shared" si="71"/>
        <v>0</v>
      </c>
      <c r="J108" s="13">
        <f t="shared" si="71"/>
        <v>0</v>
      </c>
      <c r="K108" s="14">
        <f t="shared" si="71"/>
        <v>0</v>
      </c>
      <c r="L108" s="20">
        <f t="shared" si="71"/>
        <v>0</v>
      </c>
      <c r="M108" s="37"/>
      <c r="N108" s="142"/>
      <c r="O108" s="268">
        <f t="shared" si="70"/>
        <v>91</v>
      </c>
      <c r="P108" s="268">
        <f t="shared" si="70"/>
        <v>92</v>
      </c>
      <c r="Q108" s="268">
        <f t="shared" si="70"/>
        <v>93</v>
      </c>
      <c r="R108" s="268">
        <f t="shared" si="70"/>
        <v>94</v>
      </c>
      <c r="S108" s="268">
        <f t="shared" si="70"/>
        <v>95</v>
      </c>
      <c r="T108" s="268">
        <f t="shared" si="70"/>
        <v>96</v>
      </c>
      <c r="U108" s="268">
        <f t="shared" si="70"/>
        <v>97</v>
      </c>
      <c r="V108" s="268">
        <f t="shared" si="70"/>
        <v>98</v>
      </c>
      <c r="W108" s="268">
        <f t="shared" si="70"/>
        <v>99</v>
      </c>
      <c r="X108" s="268">
        <f t="shared" si="70"/>
        <v>100</v>
      </c>
      <c r="Z108" s="276">
        <f>+'Competitive map'!AP103</f>
        <v>6</v>
      </c>
      <c r="AA108" s="169">
        <f>+'Competitive map'!AQ103</f>
        <v>1</v>
      </c>
      <c r="AB108" s="277" t="str">
        <f>+'Competitive map'!AR103</f>
        <v/>
      </c>
      <c r="AC108" s="276">
        <f>+'Competitive map'!AS103</f>
        <v>6</v>
      </c>
      <c r="AD108" s="169">
        <f>+'Competitive map'!AT103</f>
        <v>1</v>
      </c>
      <c r="AE108" s="277" t="str">
        <f>+'Competitive map'!AU103</f>
        <v/>
      </c>
      <c r="AF108" s="169">
        <f>+'Competitive map'!AV103</f>
        <v>6</v>
      </c>
      <c r="AG108" s="169">
        <f>+'Competitive map'!AW103</f>
        <v>1</v>
      </c>
      <c r="AH108" s="169" t="str">
        <f>+'Competitive map'!AX103</f>
        <v/>
      </c>
      <c r="AI108" s="276">
        <f>+'Competitive map'!AY103</f>
        <v>6</v>
      </c>
      <c r="AJ108" s="169">
        <f>+'Competitive map'!AZ103</f>
        <v>1</v>
      </c>
      <c r="AK108" s="277" t="str">
        <f>+'Competitive map'!BA103</f>
        <v/>
      </c>
      <c r="AL108" s="169">
        <f>+'Competitive map'!BB103</f>
        <v>6</v>
      </c>
      <c r="AM108" s="169">
        <f>+'Competitive map'!BC103</f>
        <v>1</v>
      </c>
      <c r="AN108" s="169" t="str">
        <f>+'Competitive map'!BD103</f>
        <v/>
      </c>
      <c r="AO108" s="276">
        <f>+'Competitive map'!BE103</f>
        <v>6</v>
      </c>
      <c r="AP108" s="169">
        <f>+'Competitive map'!BF103</f>
        <v>1</v>
      </c>
      <c r="AQ108" s="277" t="str">
        <f>+'Competitive map'!BG103</f>
        <v/>
      </c>
      <c r="AR108" s="169">
        <f>+'Competitive map'!BH103</f>
        <v>6</v>
      </c>
      <c r="AS108" s="169">
        <f>+'Competitive map'!BI103</f>
        <v>1</v>
      </c>
      <c r="AT108" s="169" t="str">
        <f>+'Competitive map'!BJ103</f>
        <v/>
      </c>
      <c r="AU108" s="276">
        <f>+'Competitive map'!BK103</f>
        <v>6</v>
      </c>
      <c r="AV108" s="169">
        <f>+'Competitive map'!BL103</f>
        <v>1</v>
      </c>
      <c r="AW108" s="277" t="str">
        <f>+'Competitive map'!BM103</f>
        <v/>
      </c>
    </row>
    <row r="109" spans="2:49" ht="15.75" thickBot="1" x14ac:dyDescent="0.3">
      <c r="Z109" s="276">
        <f>+'Competitive map'!AP104</f>
        <v>6</v>
      </c>
      <c r="AA109" s="169">
        <f>+'Competitive map'!AQ104</f>
        <v>2</v>
      </c>
      <c r="AB109" s="277" t="str">
        <f>+'Competitive map'!AR104</f>
        <v/>
      </c>
      <c r="AC109" s="276">
        <f>+'Competitive map'!AS104</f>
        <v>6</v>
      </c>
      <c r="AD109" s="169">
        <f>+'Competitive map'!AT104</f>
        <v>2</v>
      </c>
      <c r="AE109" s="277" t="str">
        <f>+'Competitive map'!AU104</f>
        <v/>
      </c>
      <c r="AF109" s="169">
        <f>+'Competitive map'!AV104</f>
        <v>6</v>
      </c>
      <c r="AG109" s="169">
        <f>+'Competitive map'!AW104</f>
        <v>2</v>
      </c>
      <c r="AH109" s="169" t="str">
        <f>+'Competitive map'!AX104</f>
        <v/>
      </c>
      <c r="AI109" s="276">
        <f>+'Competitive map'!AY104</f>
        <v>6</v>
      </c>
      <c r="AJ109" s="169">
        <f>+'Competitive map'!AZ104</f>
        <v>2</v>
      </c>
      <c r="AK109" s="277" t="str">
        <f>+'Competitive map'!BA104</f>
        <v/>
      </c>
      <c r="AL109" s="169">
        <f>+'Competitive map'!BB104</f>
        <v>6</v>
      </c>
      <c r="AM109" s="169">
        <f>+'Competitive map'!BC104</f>
        <v>2</v>
      </c>
      <c r="AN109" s="169" t="str">
        <f>+'Competitive map'!BD104</f>
        <v/>
      </c>
      <c r="AO109" s="276">
        <f>+'Competitive map'!BE104</f>
        <v>6</v>
      </c>
      <c r="AP109" s="169">
        <f>+'Competitive map'!BF104</f>
        <v>2</v>
      </c>
      <c r="AQ109" s="277" t="str">
        <f>+'Competitive map'!BG104</f>
        <v/>
      </c>
      <c r="AR109" s="169">
        <f>+'Competitive map'!BH104</f>
        <v>6</v>
      </c>
      <c r="AS109" s="169">
        <f>+'Competitive map'!BI104</f>
        <v>2</v>
      </c>
      <c r="AT109" s="169" t="str">
        <f>+'Competitive map'!BJ104</f>
        <v/>
      </c>
      <c r="AU109" s="276">
        <f>+'Competitive map'!BK104</f>
        <v>6</v>
      </c>
      <c r="AV109" s="169">
        <f>+'Competitive map'!BL104</f>
        <v>2</v>
      </c>
      <c r="AW109" s="277" t="str">
        <f>+'Competitive map'!BM104</f>
        <v/>
      </c>
    </row>
    <row r="110" spans="2:49" ht="19.5" thickBot="1" x14ac:dyDescent="0.3">
      <c r="B110" s="136" t="s">
        <v>59</v>
      </c>
      <c r="C110" s="137">
        <f>+C95</f>
        <v>1</v>
      </c>
      <c r="D110" s="350" t="s">
        <v>139</v>
      </c>
      <c r="E110" s="351"/>
      <c r="M110" s="257"/>
      <c r="P110" s="263"/>
      <c r="Q110" s="263"/>
      <c r="R110" s="263"/>
      <c r="S110" s="263"/>
      <c r="T110" s="263"/>
      <c r="U110" s="263"/>
      <c r="V110" s="263"/>
      <c r="W110" s="263"/>
      <c r="X110" s="263"/>
      <c r="Z110" s="276">
        <f>+'Competitive map'!AP105</f>
        <v>6</v>
      </c>
      <c r="AA110" s="169">
        <f>+'Competitive map'!AQ105</f>
        <v>3</v>
      </c>
      <c r="AB110" s="277" t="str">
        <f>+'Competitive map'!AR105</f>
        <v/>
      </c>
      <c r="AC110" s="276">
        <f>+'Competitive map'!AS105</f>
        <v>6</v>
      </c>
      <c r="AD110" s="169">
        <f>+'Competitive map'!AT105</f>
        <v>3</v>
      </c>
      <c r="AE110" s="277" t="str">
        <f>+'Competitive map'!AU105</f>
        <v/>
      </c>
      <c r="AF110" s="169">
        <f>+'Competitive map'!AV105</f>
        <v>6</v>
      </c>
      <c r="AG110" s="169">
        <f>+'Competitive map'!AW105</f>
        <v>3</v>
      </c>
      <c r="AH110" s="169" t="str">
        <f>+'Competitive map'!AX105</f>
        <v/>
      </c>
      <c r="AI110" s="276">
        <f>+'Competitive map'!AY105</f>
        <v>6</v>
      </c>
      <c r="AJ110" s="169">
        <f>+'Competitive map'!AZ105</f>
        <v>3</v>
      </c>
      <c r="AK110" s="277" t="str">
        <f>+'Competitive map'!BA105</f>
        <v/>
      </c>
      <c r="AL110" s="169">
        <f>+'Competitive map'!BB105</f>
        <v>6</v>
      </c>
      <c r="AM110" s="169">
        <f>+'Competitive map'!BC105</f>
        <v>3</v>
      </c>
      <c r="AN110" s="169" t="str">
        <f>+'Competitive map'!BD105</f>
        <v/>
      </c>
      <c r="AO110" s="276">
        <f>+'Competitive map'!BE105</f>
        <v>6</v>
      </c>
      <c r="AP110" s="169">
        <f>+'Competitive map'!BF105</f>
        <v>3</v>
      </c>
      <c r="AQ110" s="277" t="str">
        <f>+'Competitive map'!BG105</f>
        <v/>
      </c>
      <c r="AR110" s="169">
        <f>+'Competitive map'!BH105</f>
        <v>6</v>
      </c>
      <c r="AS110" s="169">
        <f>+'Competitive map'!BI105</f>
        <v>3</v>
      </c>
      <c r="AT110" s="169" t="str">
        <f>+'Competitive map'!BJ105</f>
        <v/>
      </c>
      <c r="AU110" s="276">
        <f>+'Competitive map'!BK105</f>
        <v>6</v>
      </c>
      <c r="AV110" s="169">
        <f>+'Competitive map'!BL105</f>
        <v>3</v>
      </c>
      <c r="AW110" s="277" t="str">
        <f>+'Competitive map'!BM105</f>
        <v/>
      </c>
    </row>
    <row r="111" spans="2:49" ht="21" x14ac:dyDescent="0.25">
      <c r="B111" s="305" t="s">
        <v>86</v>
      </c>
      <c r="C111" s="306"/>
      <c r="D111" s="306"/>
      <c r="E111" s="306"/>
      <c r="F111" s="306"/>
      <c r="G111" s="306"/>
      <c r="H111" s="306"/>
      <c r="I111" s="306"/>
      <c r="J111" s="306"/>
      <c r="K111" s="306"/>
      <c r="L111" s="307"/>
      <c r="M111" s="258"/>
      <c r="N111" s="281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Z111" s="276">
        <f>+'Competitive map'!AP106</f>
        <v>6</v>
      </c>
      <c r="AA111" s="169">
        <f>+'Competitive map'!AQ106</f>
        <v>4</v>
      </c>
      <c r="AB111" s="277" t="str">
        <f>+'Competitive map'!AR106</f>
        <v/>
      </c>
      <c r="AC111" s="276">
        <f>+'Competitive map'!AS106</f>
        <v>6</v>
      </c>
      <c r="AD111" s="169">
        <f>+'Competitive map'!AT106</f>
        <v>4</v>
      </c>
      <c r="AE111" s="277" t="str">
        <f>+'Competitive map'!AU106</f>
        <v/>
      </c>
      <c r="AF111" s="169">
        <f>+'Competitive map'!AV106</f>
        <v>6</v>
      </c>
      <c r="AG111" s="169">
        <f>+'Competitive map'!AW106</f>
        <v>4</v>
      </c>
      <c r="AH111" s="169" t="str">
        <f>+'Competitive map'!AX106</f>
        <v/>
      </c>
      <c r="AI111" s="276">
        <f>+'Competitive map'!AY106</f>
        <v>6</v>
      </c>
      <c r="AJ111" s="169">
        <f>+'Competitive map'!AZ106</f>
        <v>4</v>
      </c>
      <c r="AK111" s="277" t="str">
        <f>+'Competitive map'!BA106</f>
        <v/>
      </c>
      <c r="AL111" s="169">
        <f>+'Competitive map'!BB106</f>
        <v>6</v>
      </c>
      <c r="AM111" s="169">
        <f>+'Competitive map'!BC106</f>
        <v>4</v>
      </c>
      <c r="AN111" s="169" t="str">
        <f>+'Competitive map'!BD106</f>
        <v/>
      </c>
      <c r="AO111" s="276">
        <f>+'Competitive map'!BE106</f>
        <v>6</v>
      </c>
      <c r="AP111" s="169">
        <f>+'Competitive map'!BF106</f>
        <v>4</v>
      </c>
      <c r="AQ111" s="277" t="str">
        <f>+'Competitive map'!BG106</f>
        <v/>
      </c>
      <c r="AR111" s="169">
        <f>+'Competitive map'!BH106</f>
        <v>6</v>
      </c>
      <c r="AS111" s="169">
        <f>+'Competitive map'!BI106</f>
        <v>4</v>
      </c>
      <c r="AT111" s="169" t="str">
        <f>+'Competitive map'!BJ106</f>
        <v/>
      </c>
      <c r="AU111" s="276">
        <f>+'Competitive map'!BK106</f>
        <v>6</v>
      </c>
      <c r="AV111" s="169">
        <f>+'Competitive map'!BL106</f>
        <v>4</v>
      </c>
      <c r="AW111" s="277" t="str">
        <f>+'Competitive map'!BM106</f>
        <v/>
      </c>
    </row>
    <row r="112" spans="2:49" ht="21.75" thickBot="1" x14ac:dyDescent="0.3">
      <c r="B112" s="308"/>
      <c r="C112" s="309"/>
      <c r="D112" s="309"/>
      <c r="E112" s="309"/>
      <c r="F112" s="309"/>
      <c r="G112" s="309"/>
      <c r="H112" s="309"/>
      <c r="I112" s="309"/>
      <c r="J112" s="309"/>
      <c r="K112" s="309"/>
      <c r="L112" s="310"/>
      <c r="M112" s="258"/>
      <c r="N112" s="281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Z112" s="276">
        <f>+'Competitive map'!AP107</f>
        <v>6</v>
      </c>
      <c r="AA112" s="169">
        <f>+'Competitive map'!AQ107</f>
        <v>5</v>
      </c>
      <c r="AB112" s="277" t="str">
        <f>+'Competitive map'!AR107</f>
        <v/>
      </c>
      <c r="AC112" s="276">
        <f>+'Competitive map'!AS107</f>
        <v>6</v>
      </c>
      <c r="AD112" s="169">
        <f>+'Competitive map'!AT107</f>
        <v>5</v>
      </c>
      <c r="AE112" s="277" t="str">
        <f>+'Competitive map'!AU107</f>
        <v/>
      </c>
      <c r="AF112" s="169">
        <f>+'Competitive map'!AV107</f>
        <v>6</v>
      </c>
      <c r="AG112" s="169">
        <f>+'Competitive map'!AW107</f>
        <v>5</v>
      </c>
      <c r="AH112" s="169" t="str">
        <f>+'Competitive map'!AX107</f>
        <v/>
      </c>
      <c r="AI112" s="276">
        <f>+'Competitive map'!AY107</f>
        <v>6</v>
      </c>
      <c r="AJ112" s="169">
        <f>+'Competitive map'!AZ107</f>
        <v>5</v>
      </c>
      <c r="AK112" s="277" t="str">
        <f>+'Competitive map'!BA107</f>
        <v/>
      </c>
      <c r="AL112" s="169">
        <f>+'Competitive map'!BB107</f>
        <v>6</v>
      </c>
      <c r="AM112" s="169">
        <f>+'Competitive map'!BC107</f>
        <v>5</v>
      </c>
      <c r="AN112" s="169" t="str">
        <f>+'Competitive map'!BD107</f>
        <v/>
      </c>
      <c r="AO112" s="276">
        <f>+'Competitive map'!BE107</f>
        <v>6</v>
      </c>
      <c r="AP112" s="169">
        <f>+'Competitive map'!BF107</f>
        <v>5</v>
      </c>
      <c r="AQ112" s="277" t="str">
        <f>+'Competitive map'!BG107</f>
        <v/>
      </c>
      <c r="AR112" s="169">
        <f>+'Competitive map'!BH107</f>
        <v>6</v>
      </c>
      <c r="AS112" s="169">
        <f>+'Competitive map'!BI107</f>
        <v>5</v>
      </c>
      <c r="AT112" s="169" t="str">
        <f>+'Competitive map'!BJ107</f>
        <v/>
      </c>
      <c r="AU112" s="276">
        <f>+'Competitive map'!BK107</f>
        <v>6</v>
      </c>
      <c r="AV112" s="169">
        <f>+'Competitive map'!BL107</f>
        <v>5</v>
      </c>
      <c r="AW112" s="277" t="str">
        <f>+'Competitive map'!BM107</f>
        <v/>
      </c>
    </row>
    <row r="113" spans="2:49" ht="15.75" thickBot="1" x14ac:dyDescent="0.3">
      <c r="B113" s="31" t="s">
        <v>11</v>
      </c>
      <c r="C113" s="28">
        <v>1</v>
      </c>
      <c r="D113" s="24">
        <v>2</v>
      </c>
      <c r="E113" s="24">
        <v>3</v>
      </c>
      <c r="F113" s="24">
        <v>4</v>
      </c>
      <c r="G113" s="24">
        <v>5</v>
      </c>
      <c r="H113" s="24">
        <v>6</v>
      </c>
      <c r="I113" s="24">
        <v>7</v>
      </c>
      <c r="J113" s="24">
        <v>8</v>
      </c>
      <c r="K113" s="24">
        <v>9</v>
      </c>
      <c r="L113" s="25">
        <v>10</v>
      </c>
      <c r="M113" s="37"/>
      <c r="N113" s="142"/>
      <c r="Z113" s="276">
        <f>+'Competitive map'!AP108</f>
        <v>6</v>
      </c>
      <c r="AA113" s="169">
        <f>+'Competitive map'!AQ108</f>
        <v>6</v>
      </c>
      <c r="AB113" s="277" t="str">
        <f>+'Competitive map'!AR108</f>
        <v/>
      </c>
      <c r="AC113" s="276">
        <f>+'Competitive map'!AS108</f>
        <v>6</v>
      </c>
      <c r="AD113" s="169">
        <f>+'Competitive map'!AT108</f>
        <v>6</v>
      </c>
      <c r="AE113" s="277" t="str">
        <f>+'Competitive map'!AU108</f>
        <v/>
      </c>
      <c r="AF113" s="169">
        <f>+'Competitive map'!AV108</f>
        <v>6</v>
      </c>
      <c r="AG113" s="169">
        <f>+'Competitive map'!AW108</f>
        <v>6</v>
      </c>
      <c r="AH113" s="169" t="str">
        <f>+'Competitive map'!AX108</f>
        <v/>
      </c>
      <c r="AI113" s="276">
        <f>+'Competitive map'!AY108</f>
        <v>6</v>
      </c>
      <c r="AJ113" s="169">
        <f>+'Competitive map'!AZ108</f>
        <v>6</v>
      </c>
      <c r="AK113" s="277" t="str">
        <f>+'Competitive map'!BA108</f>
        <v/>
      </c>
      <c r="AL113" s="169">
        <f>+'Competitive map'!BB108</f>
        <v>6</v>
      </c>
      <c r="AM113" s="169">
        <f>+'Competitive map'!BC108</f>
        <v>6</v>
      </c>
      <c r="AN113" s="169" t="str">
        <f>+'Competitive map'!BD108</f>
        <v/>
      </c>
      <c r="AO113" s="276">
        <f>+'Competitive map'!BE108</f>
        <v>6</v>
      </c>
      <c r="AP113" s="169">
        <f>+'Competitive map'!BF108</f>
        <v>6</v>
      </c>
      <c r="AQ113" s="277" t="str">
        <f>+'Competitive map'!BG108</f>
        <v/>
      </c>
      <c r="AR113" s="169">
        <f>+'Competitive map'!BH108</f>
        <v>6</v>
      </c>
      <c r="AS113" s="169">
        <f>+'Competitive map'!BI108</f>
        <v>6</v>
      </c>
      <c r="AT113" s="169" t="str">
        <f>+'Competitive map'!BJ108</f>
        <v/>
      </c>
      <c r="AU113" s="276">
        <f>+'Competitive map'!BK108</f>
        <v>6</v>
      </c>
      <c r="AV113" s="169">
        <f>+'Competitive map'!BL108</f>
        <v>6</v>
      </c>
      <c r="AW113" s="277" t="str">
        <f>+'Competitive map'!BM108</f>
        <v/>
      </c>
    </row>
    <row r="114" spans="2:49" x14ac:dyDescent="0.25">
      <c r="B114" s="29" t="s">
        <v>0</v>
      </c>
      <c r="C114" s="7">
        <f t="shared" ref="C114:L115" si="72">COUNTIF(rd1tm8,O114)-1</f>
        <v>0</v>
      </c>
      <c r="D114" s="8">
        <f t="shared" si="72"/>
        <v>0</v>
      </c>
      <c r="E114" s="8">
        <f t="shared" si="72"/>
        <v>0</v>
      </c>
      <c r="F114" s="8">
        <f t="shared" si="72"/>
        <v>0</v>
      </c>
      <c r="G114" s="8">
        <f t="shared" si="72"/>
        <v>0</v>
      </c>
      <c r="H114" s="8">
        <f t="shared" si="72"/>
        <v>0</v>
      </c>
      <c r="I114" s="22">
        <f t="shared" si="72"/>
        <v>0</v>
      </c>
      <c r="J114" s="7">
        <f t="shared" si="72"/>
        <v>0</v>
      </c>
      <c r="K114" s="8">
        <f t="shared" si="72"/>
        <v>0</v>
      </c>
      <c r="L114" s="76">
        <f t="shared" si="72"/>
        <v>0</v>
      </c>
      <c r="M114" s="259"/>
      <c r="N114" s="282"/>
      <c r="O114" s="265">
        <v>1</v>
      </c>
      <c r="P114" s="266">
        <f>+O114+1</f>
        <v>2</v>
      </c>
      <c r="Q114" s="266">
        <f t="shared" ref="Q114" si="73">+P114+1</f>
        <v>3</v>
      </c>
      <c r="R114" s="266">
        <f t="shared" ref="R114" si="74">+Q114+1</f>
        <v>4</v>
      </c>
      <c r="S114" s="266">
        <f t="shared" ref="S114" si="75">+R114+1</f>
        <v>5</v>
      </c>
      <c r="T114" s="266">
        <f t="shared" ref="T114" si="76">+S114+1</f>
        <v>6</v>
      </c>
      <c r="U114" s="266">
        <f t="shared" ref="U114" si="77">+T114+1</f>
        <v>7</v>
      </c>
      <c r="V114" s="266">
        <f t="shared" ref="V114" si="78">+U114+1</f>
        <v>8</v>
      </c>
      <c r="W114" s="266">
        <v>9</v>
      </c>
      <c r="X114" s="266">
        <v>10</v>
      </c>
      <c r="Z114" s="276">
        <f>+'Competitive map'!AP109</f>
        <v>6</v>
      </c>
      <c r="AA114" s="169">
        <f>+'Competitive map'!AQ109</f>
        <v>7</v>
      </c>
      <c r="AB114" s="277" t="str">
        <f>+'Competitive map'!AR109</f>
        <v/>
      </c>
      <c r="AC114" s="276">
        <f>+'Competitive map'!AS109</f>
        <v>6</v>
      </c>
      <c r="AD114" s="169">
        <f>+'Competitive map'!AT109</f>
        <v>7</v>
      </c>
      <c r="AE114" s="277" t="str">
        <f>+'Competitive map'!AU109</f>
        <v/>
      </c>
      <c r="AF114" s="169">
        <f>+'Competitive map'!AV109</f>
        <v>6</v>
      </c>
      <c r="AG114" s="169">
        <f>+'Competitive map'!AW109</f>
        <v>7</v>
      </c>
      <c r="AH114" s="169" t="str">
        <f>+'Competitive map'!AX109</f>
        <v/>
      </c>
      <c r="AI114" s="276">
        <f>+'Competitive map'!AY109</f>
        <v>6</v>
      </c>
      <c r="AJ114" s="169">
        <f>+'Competitive map'!AZ109</f>
        <v>7</v>
      </c>
      <c r="AK114" s="277" t="str">
        <f>+'Competitive map'!BA109</f>
        <v/>
      </c>
      <c r="AL114" s="169">
        <f>+'Competitive map'!BB109</f>
        <v>6</v>
      </c>
      <c r="AM114" s="169">
        <f>+'Competitive map'!BC109</f>
        <v>7</v>
      </c>
      <c r="AN114" s="169" t="str">
        <f>+'Competitive map'!BD109</f>
        <v/>
      </c>
      <c r="AO114" s="276">
        <f>+'Competitive map'!BE109</f>
        <v>6</v>
      </c>
      <c r="AP114" s="169">
        <f>+'Competitive map'!BF109</f>
        <v>7</v>
      </c>
      <c r="AQ114" s="277" t="str">
        <f>+'Competitive map'!BG109</f>
        <v/>
      </c>
      <c r="AR114" s="169">
        <f>+'Competitive map'!BH109</f>
        <v>6</v>
      </c>
      <c r="AS114" s="169">
        <f>+'Competitive map'!BI109</f>
        <v>7</v>
      </c>
      <c r="AT114" s="169" t="str">
        <f>+'Competitive map'!BJ109</f>
        <v/>
      </c>
      <c r="AU114" s="276">
        <f>+'Competitive map'!BK109</f>
        <v>6</v>
      </c>
      <c r="AV114" s="169">
        <f>+'Competitive map'!BL109</f>
        <v>7</v>
      </c>
      <c r="AW114" s="277" t="str">
        <f>+'Competitive map'!BM109</f>
        <v/>
      </c>
    </row>
    <row r="115" spans="2:49" ht="15.75" thickBot="1" x14ac:dyDescent="0.3">
      <c r="B115" s="23" t="s">
        <v>1</v>
      </c>
      <c r="C115" s="269">
        <f t="shared" si="72"/>
        <v>0</v>
      </c>
      <c r="D115" s="5">
        <f t="shared" si="72"/>
        <v>0</v>
      </c>
      <c r="E115" s="5">
        <f t="shared" si="72"/>
        <v>0</v>
      </c>
      <c r="F115" s="5">
        <f t="shared" si="72"/>
        <v>0</v>
      </c>
      <c r="G115" s="2">
        <f t="shared" si="72"/>
        <v>0</v>
      </c>
      <c r="H115" s="2">
        <f t="shared" si="72"/>
        <v>0</v>
      </c>
      <c r="I115" s="3">
        <f t="shared" si="72"/>
        <v>0</v>
      </c>
      <c r="J115" s="10">
        <f t="shared" si="72"/>
        <v>0</v>
      </c>
      <c r="K115" s="2">
        <f t="shared" si="72"/>
        <v>0</v>
      </c>
      <c r="L115" s="11">
        <f t="shared" si="72"/>
        <v>0</v>
      </c>
      <c r="M115" s="37"/>
      <c r="N115" s="142"/>
      <c r="O115" s="268">
        <f>+O114+10</f>
        <v>11</v>
      </c>
      <c r="P115" s="268">
        <f t="shared" ref="P115:X115" si="79">+P114+10</f>
        <v>12</v>
      </c>
      <c r="Q115" s="268">
        <f t="shared" si="79"/>
        <v>13</v>
      </c>
      <c r="R115" s="268">
        <f t="shared" si="79"/>
        <v>14</v>
      </c>
      <c r="S115" s="268">
        <f t="shared" si="79"/>
        <v>15</v>
      </c>
      <c r="T115" s="268">
        <f t="shared" si="79"/>
        <v>16</v>
      </c>
      <c r="U115" s="268">
        <f t="shared" si="79"/>
        <v>17</v>
      </c>
      <c r="V115" s="268">
        <f t="shared" si="79"/>
        <v>18</v>
      </c>
      <c r="W115" s="268">
        <f t="shared" si="79"/>
        <v>19</v>
      </c>
      <c r="X115" s="268">
        <f t="shared" si="79"/>
        <v>20</v>
      </c>
      <c r="Z115" s="276">
        <f>+'Competitive map'!AP110</f>
        <v>6</v>
      </c>
      <c r="AA115" s="169">
        <f>+'Competitive map'!AQ110</f>
        <v>8</v>
      </c>
      <c r="AB115" s="277" t="str">
        <f>+'Competitive map'!AR110</f>
        <v/>
      </c>
      <c r="AC115" s="276">
        <f>+'Competitive map'!AS110</f>
        <v>6</v>
      </c>
      <c r="AD115" s="169">
        <f>+'Competitive map'!AT110</f>
        <v>8</v>
      </c>
      <c r="AE115" s="277" t="str">
        <f>+'Competitive map'!AU110</f>
        <v/>
      </c>
      <c r="AF115" s="169">
        <f>+'Competitive map'!AV110</f>
        <v>6</v>
      </c>
      <c r="AG115" s="169">
        <f>+'Competitive map'!AW110</f>
        <v>8</v>
      </c>
      <c r="AH115" s="169" t="str">
        <f>+'Competitive map'!AX110</f>
        <v/>
      </c>
      <c r="AI115" s="276">
        <f>+'Competitive map'!AY110</f>
        <v>6</v>
      </c>
      <c r="AJ115" s="169">
        <f>+'Competitive map'!AZ110</f>
        <v>8</v>
      </c>
      <c r="AK115" s="277" t="str">
        <f>+'Competitive map'!BA110</f>
        <v/>
      </c>
      <c r="AL115" s="169">
        <f>+'Competitive map'!BB110</f>
        <v>6</v>
      </c>
      <c r="AM115" s="169">
        <f>+'Competitive map'!BC110</f>
        <v>8</v>
      </c>
      <c r="AN115" s="169" t="str">
        <f>+'Competitive map'!BD110</f>
        <v/>
      </c>
      <c r="AO115" s="276">
        <f>+'Competitive map'!BE110</f>
        <v>6</v>
      </c>
      <c r="AP115" s="169">
        <f>+'Competitive map'!BF110</f>
        <v>8</v>
      </c>
      <c r="AQ115" s="277" t="str">
        <f>+'Competitive map'!BG110</f>
        <v/>
      </c>
      <c r="AR115" s="169">
        <f>+'Competitive map'!BH110</f>
        <v>6</v>
      </c>
      <c r="AS115" s="169">
        <f>+'Competitive map'!BI110</f>
        <v>8</v>
      </c>
      <c r="AT115" s="169" t="str">
        <f>+'Competitive map'!BJ110</f>
        <v/>
      </c>
      <c r="AU115" s="276">
        <f>+'Competitive map'!BK110</f>
        <v>6</v>
      </c>
      <c r="AV115" s="169">
        <f>+'Competitive map'!BL110</f>
        <v>8</v>
      </c>
      <c r="AW115" s="277" t="str">
        <f>+'Competitive map'!BM110</f>
        <v/>
      </c>
    </row>
    <row r="116" spans="2:49" ht="15.75" thickBot="1" x14ac:dyDescent="0.3">
      <c r="B116" s="23" t="s">
        <v>2</v>
      </c>
      <c r="C116" s="23">
        <f t="shared" ref="C116:L122" si="80">COUNTIF(rd1tm8,O116)</f>
        <v>0</v>
      </c>
      <c r="D116" s="7">
        <f t="shared" si="80"/>
        <v>0</v>
      </c>
      <c r="E116" s="8">
        <f t="shared" si="80"/>
        <v>0</v>
      </c>
      <c r="F116" s="9">
        <f t="shared" si="80"/>
        <v>0</v>
      </c>
      <c r="G116" s="4">
        <f t="shared" si="80"/>
        <v>0</v>
      </c>
      <c r="H116" s="2">
        <f t="shared" si="80"/>
        <v>0</v>
      </c>
      <c r="I116" s="3">
        <f t="shared" si="80"/>
        <v>0</v>
      </c>
      <c r="J116" s="12">
        <f t="shared" si="80"/>
        <v>0</v>
      </c>
      <c r="K116" s="13">
        <f t="shared" si="80"/>
        <v>0</v>
      </c>
      <c r="L116" s="14">
        <f t="shared" si="80"/>
        <v>0</v>
      </c>
      <c r="M116" s="37"/>
      <c r="N116" s="142"/>
      <c r="O116" s="268">
        <f t="shared" ref="O116:X123" si="81">+O115+10</f>
        <v>21</v>
      </c>
      <c r="P116" s="268">
        <f t="shared" si="81"/>
        <v>22</v>
      </c>
      <c r="Q116" s="268">
        <f t="shared" si="81"/>
        <v>23</v>
      </c>
      <c r="R116" s="268">
        <f t="shared" si="81"/>
        <v>24</v>
      </c>
      <c r="S116" s="268">
        <f t="shared" si="81"/>
        <v>25</v>
      </c>
      <c r="T116" s="268">
        <f t="shared" si="81"/>
        <v>26</v>
      </c>
      <c r="U116" s="268">
        <f t="shared" si="81"/>
        <v>27</v>
      </c>
      <c r="V116" s="268">
        <f t="shared" si="81"/>
        <v>28</v>
      </c>
      <c r="W116" s="268">
        <f t="shared" si="81"/>
        <v>29</v>
      </c>
      <c r="X116" s="268">
        <f t="shared" si="81"/>
        <v>30</v>
      </c>
      <c r="Z116" s="276">
        <f>+'Competitive map'!AP111</f>
        <v>6</v>
      </c>
      <c r="AA116" s="169">
        <f>+'Competitive map'!AQ111</f>
        <v>9</v>
      </c>
      <c r="AB116" s="277" t="str">
        <f>+'Competitive map'!AR111</f>
        <v/>
      </c>
      <c r="AC116" s="276">
        <f>+'Competitive map'!AS111</f>
        <v>6</v>
      </c>
      <c r="AD116" s="169">
        <f>+'Competitive map'!AT111</f>
        <v>9</v>
      </c>
      <c r="AE116" s="277" t="str">
        <f>+'Competitive map'!AU111</f>
        <v/>
      </c>
      <c r="AF116" s="169">
        <f>+'Competitive map'!AV111</f>
        <v>6</v>
      </c>
      <c r="AG116" s="169">
        <f>+'Competitive map'!AW111</f>
        <v>9</v>
      </c>
      <c r="AH116" s="169" t="str">
        <f>+'Competitive map'!AX111</f>
        <v/>
      </c>
      <c r="AI116" s="276">
        <f>+'Competitive map'!AY111</f>
        <v>6</v>
      </c>
      <c r="AJ116" s="169">
        <f>+'Competitive map'!AZ111</f>
        <v>9</v>
      </c>
      <c r="AK116" s="277" t="str">
        <f>+'Competitive map'!BA111</f>
        <v/>
      </c>
      <c r="AL116" s="169">
        <f>+'Competitive map'!BB111</f>
        <v>6</v>
      </c>
      <c r="AM116" s="169">
        <f>+'Competitive map'!BC111</f>
        <v>9</v>
      </c>
      <c r="AN116" s="169" t="str">
        <f>+'Competitive map'!BD111</f>
        <v/>
      </c>
      <c r="AO116" s="276">
        <f>+'Competitive map'!BE111</f>
        <v>6</v>
      </c>
      <c r="AP116" s="169">
        <f>+'Competitive map'!BF111</f>
        <v>9</v>
      </c>
      <c r="AQ116" s="277" t="str">
        <f>+'Competitive map'!BG111</f>
        <v/>
      </c>
      <c r="AR116" s="169">
        <f>+'Competitive map'!BH111</f>
        <v>6</v>
      </c>
      <c r="AS116" s="169">
        <f>+'Competitive map'!BI111</f>
        <v>9</v>
      </c>
      <c r="AT116" s="169" t="str">
        <f>+'Competitive map'!BJ111</f>
        <v/>
      </c>
      <c r="AU116" s="276">
        <f>+'Competitive map'!BK111</f>
        <v>6</v>
      </c>
      <c r="AV116" s="169">
        <f>+'Competitive map'!BL111</f>
        <v>9</v>
      </c>
      <c r="AW116" s="277" t="str">
        <f>+'Competitive map'!BM111</f>
        <v/>
      </c>
    </row>
    <row r="117" spans="2:49" x14ac:dyDescent="0.25">
      <c r="B117" s="23" t="s">
        <v>3</v>
      </c>
      <c r="C117" s="23">
        <f t="shared" si="80"/>
        <v>0</v>
      </c>
      <c r="D117" s="10">
        <f t="shared" si="80"/>
        <v>0</v>
      </c>
      <c r="E117" s="27">
        <f t="shared" si="80"/>
        <v>0</v>
      </c>
      <c r="F117" s="11">
        <f t="shared" si="80"/>
        <v>0</v>
      </c>
      <c r="G117" s="4">
        <f t="shared" si="80"/>
        <v>0</v>
      </c>
      <c r="H117" s="2">
        <f t="shared" si="80"/>
        <v>0</v>
      </c>
      <c r="I117" s="2">
        <f t="shared" si="80"/>
        <v>0</v>
      </c>
      <c r="J117" s="6">
        <f t="shared" si="80"/>
        <v>0</v>
      </c>
      <c r="K117" s="6">
        <f t="shared" si="80"/>
        <v>0</v>
      </c>
      <c r="L117" s="16">
        <f t="shared" si="80"/>
        <v>0</v>
      </c>
      <c r="M117" s="37"/>
      <c r="N117" s="142"/>
      <c r="O117" s="268">
        <f t="shared" si="81"/>
        <v>31</v>
      </c>
      <c r="P117" s="268">
        <f t="shared" si="81"/>
        <v>32</v>
      </c>
      <c r="Q117" s="268">
        <f t="shared" si="81"/>
        <v>33</v>
      </c>
      <c r="R117" s="268">
        <f t="shared" si="81"/>
        <v>34</v>
      </c>
      <c r="S117" s="268">
        <f t="shared" si="81"/>
        <v>35</v>
      </c>
      <c r="T117" s="268">
        <f t="shared" si="81"/>
        <v>36</v>
      </c>
      <c r="U117" s="268">
        <f t="shared" si="81"/>
        <v>37</v>
      </c>
      <c r="V117" s="268">
        <f t="shared" si="81"/>
        <v>38</v>
      </c>
      <c r="W117" s="268">
        <f t="shared" si="81"/>
        <v>39</v>
      </c>
      <c r="X117" s="268">
        <f t="shared" si="81"/>
        <v>40</v>
      </c>
      <c r="Z117" s="276">
        <f>+'Competitive map'!AP112</f>
        <v>6</v>
      </c>
      <c r="AA117" s="169">
        <f>+'Competitive map'!AQ112</f>
        <v>10</v>
      </c>
      <c r="AB117" s="277" t="str">
        <f>+'Competitive map'!AR112</f>
        <v/>
      </c>
      <c r="AC117" s="276">
        <f>+'Competitive map'!AS112</f>
        <v>6</v>
      </c>
      <c r="AD117" s="169">
        <f>+'Competitive map'!AT112</f>
        <v>10</v>
      </c>
      <c r="AE117" s="277" t="str">
        <f>+'Competitive map'!AU112</f>
        <v/>
      </c>
      <c r="AF117" s="169">
        <f>+'Competitive map'!AV112</f>
        <v>6</v>
      </c>
      <c r="AG117" s="169">
        <f>+'Competitive map'!AW112</f>
        <v>10</v>
      </c>
      <c r="AH117" s="169" t="str">
        <f>+'Competitive map'!AX112</f>
        <v/>
      </c>
      <c r="AI117" s="276">
        <f>+'Competitive map'!AY112</f>
        <v>6</v>
      </c>
      <c r="AJ117" s="169">
        <f>+'Competitive map'!AZ112</f>
        <v>10</v>
      </c>
      <c r="AK117" s="277" t="str">
        <f>+'Competitive map'!BA112</f>
        <v/>
      </c>
      <c r="AL117" s="169">
        <f>+'Competitive map'!BB112</f>
        <v>6</v>
      </c>
      <c r="AM117" s="169">
        <f>+'Competitive map'!BC112</f>
        <v>10</v>
      </c>
      <c r="AN117" s="169" t="str">
        <f>+'Competitive map'!BD112</f>
        <v/>
      </c>
      <c r="AO117" s="276">
        <f>+'Competitive map'!BE112</f>
        <v>6</v>
      </c>
      <c r="AP117" s="169">
        <f>+'Competitive map'!BF112</f>
        <v>10</v>
      </c>
      <c r="AQ117" s="277" t="str">
        <f>+'Competitive map'!BG112</f>
        <v/>
      </c>
      <c r="AR117" s="169">
        <f>+'Competitive map'!BH112</f>
        <v>6</v>
      </c>
      <c r="AS117" s="169">
        <f>+'Competitive map'!BI112</f>
        <v>10</v>
      </c>
      <c r="AT117" s="169" t="str">
        <f>+'Competitive map'!BJ112</f>
        <v/>
      </c>
      <c r="AU117" s="276">
        <f>+'Competitive map'!BK112</f>
        <v>6</v>
      </c>
      <c r="AV117" s="169">
        <f>+'Competitive map'!BL112</f>
        <v>10</v>
      </c>
      <c r="AW117" s="277" t="str">
        <f>+'Competitive map'!BM112</f>
        <v/>
      </c>
    </row>
    <row r="118" spans="2:49" ht="15.75" thickBot="1" x14ac:dyDescent="0.3">
      <c r="B118" s="23" t="s">
        <v>4</v>
      </c>
      <c r="C118" s="23">
        <f t="shared" si="80"/>
        <v>0</v>
      </c>
      <c r="D118" s="12">
        <f t="shared" si="80"/>
        <v>0</v>
      </c>
      <c r="E118" s="13">
        <f t="shared" si="80"/>
        <v>0</v>
      </c>
      <c r="F118" s="14">
        <f t="shared" si="80"/>
        <v>0</v>
      </c>
      <c r="G118" s="4">
        <f t="shared" si="80"/>
        <v>0</v>
      </c>
      <c r="H118" s="2">
        <f t="shared" si="80"/>
        <v>0</v>
      </c>
      <c r="I118" s="2">
        <f t="shared" si="80"/>
        <v>0</v>
      </c>
      <c r="J118" s="2">
        <f t="shared" si="80"/>
        <v>0</v>
      </c>
      <c r="K118" s="2">
        <f t="shared" si="80"/>
        <v>0</v>
      </c>
      <c r="L118" s="11">
        <f t="shared" si="80"/>
        <v>0</v>
      </c>
      <c r="M118" s="37"/>
      <c r="N118" s="142"/>
      <c r="O118" s="268">
        <f t="shared" si="81"/>
        <v>41</v>
      </c>
      <c r="P118" s="268">
        <f t="shared" si="81"/>
        <v>42</v>
      </c>
      <c r="Q118" s="268">
        <f t="shared" si="81"/>
        <v>43</v>
      </c>
      <c r="R118" s="268">
        <f t="shared" si="81"/>
        <v>44</v>
      </c>
      <c r="S118" s="268">
        <f t="shared" si="81"/>
        <v>45</v>
      </c>
      <c r="T118" s="268">
        <f t="shared" si="81"/>
        <v>46</v>
      </c>
      <c r="U118" s="268">
        <f t="shared" si="81"/>
        <v>47</v>
      </c>
      <c r="V118" s="268">
        <f t="shared" si="81"/>
        <v>48</v>
      </c>
      <c r="W118" s="268">
        <f t="shared" si="81"/>
        <v>49</v>
      </c>
      <c r="X118" s="268">
        <f t="shared" si="81"/>
        <v>50</v>
      </c>
      <c r="Z118" s="276">
        <f>+'Competitive map'!AP113</f>
        <v>6</v>
      </c>
      <c r="AA118" s="169">
        <f>+'Competitive map'!AQ113</f>
        <v>11</v>
      </c>
      <c r="AB118" s="277" t="str">
        <f>+'Competitive map'!AR113</f>
        <v/>
      </c>
      <c r="AC118" s="276">
        <f>+'Competitive map'!AS113</f>
        <v>6</v>
      </c>
      <c r="AD118" s="169">
        <f>+'Competitive map'!AT113</f>
        <v>11</v>
      </c>
      <c r="AE118" s="277" t="str">
        <f>+'Competitive map'!AU113</f>
        <v/>
      </c>
      <c r="AF118" s="169">
        <f>+'Competitive map'!AV113</f>
        <v>6</v>
      </c>
      <c r="AG118" s="169">
        <f>+'Competitive map'!AW113</f>
        <v>11</v>
      </c>
      <c r="AH118" s="169" t="str">
        <f>+'Competitive map'!AX113</f>
        <v/>
      </c>
      <c r="AI118" s="276">
        <f>+'Competitive map'!AY113</f>
        <v>6</v>
      </c>
      <c r="AJ118" s="169">
        <f>+'Competitive map'!AZ113</f>
        <v>11</v>
      </c>
      <c r="AK118" s="277" t="str">
        <f>+'Competitive map'!BA113</f>
        <v/>
      </c>
      <c r="AL118" s="169">
        <f>+'Competitive map'!BB113</f>
        <v>6</v>
      </c>
      <c r="AM118" s="169">
        <f>+'Competitive map'!BC113</f>
        <v>11</v>
      </c>
      <c r="AN118" s="169" t="str">
        <f>+'Competitive map'!BD113</f>
        <v/>
      </c>
      <c r="AO118" s="276">
        <f>+'Competitive map'!BE113</f>
        <v>6</v>
      </c>
      <c r="AP118" s="169">
        <f>+'Competitive map'!BF113</f>
        <v>11</v>
      </c>
      <c r="AQ118" s="277" t="str">
        <f>+'Competitive map'!BG113</f>
        <v/>
      </c>
      <c r="AR118" s="169">
        <f>+'Competitive map'!BH113</f>
        <v>6</v>
      </c>
      <c r="AS118" s="169">
        <f>+'Competitive map'!BI113</f>
        <v>11</v>
      </c>
      <c r="AT118" s="169" t="str">
        <f>+'Competitive map'!BJ113</f>
        <v/>
      </c>
      <c r="AU118" s="276">
        <f>+'Competitive map'!BK113</f>
        <v>6</v>
      </c>
      <c r="AV118" s="169">
        <f>+'Competitive map'!BL113</f>
        <v>11</v>
      </c>
      <c r="AW118" s="277" t="str">
        <f>+'Competitive map'!BM113</f>
        <v/>
      </c>
    </row>
    <row r="119" spans="2:49" ht="15.75" thickBot="1" x14ac:dyDescent="0.3">
      <c r="B119" s="23" t="s">
        <v>5</v>
      </c>
      <c r="C119" s="10">
        <f t="shared" si="80"/>
        <v>0</v>
      </c>
      <c r="D119" s="154">
        <f t="shared" si="80"/>
        <v>0</v>
      </c>
      <c r="E119" s="154">
        <f t="shared" si="80"/>
        <v>0</v>
      </c>
      <c r="F119" s="154">
        <f t="shared" si="80"/>
        <v>0</v>
      </c>
      <c r="G119" s="145">
        <f t="shared" si="80"/>
        <v>0</v>
      </c>
      <c r="H119" s="2">
        <f t="shared" si="80"/>
        <v>0</v>
      </c>
      <c r="I119" s="2">
        <f t="shared" si="80"/>
        <v>0</v>
      </c>
      <c r="J119" s="2">
        <f t="shared" si="80"/>
        <v>0</v>
      </c>
      <c r="K119" s="2">
        <f t="shared" si="80"/>
        <v>0</v>
      </c>
      <c r="L119" s="11">
        <f t="shared" si="80"/>
        <v>0</v>
      </c>
      <c r="M119" s="37"/>
      <c r="N119" s="142"/>
      <c r="O119" s="268">
        <f t="shared" si="81"/>
        <v>51</v>
      </c>
      <c r="P119" s="268">
        <f t="shared" si="81"/>
        <v>52</v>
      </c>
      <c r="Q119" s="268">
        <f t="shared" si="81"/>
        <v>53</v>
      </c>
      <c r="R119" s="268">
        <f t="shared" si="81"/>
        <v>54</v>
      </c>
      <c r="S119" s="268">
        <f t="shared" si="81"/>
        <v>55</v>
      </c>
      <c r="T119" s="268">
        <f t="shared" si="81"/>
        <v>56</v>
      </c>
      <c r="U119" s="268">
        <f t="shared" si="81"/>
        <v>57</v>
      </c>
      <c r="V119" s="268">
        <f t="shared" si="81"/>
        <v>58</v>
      </c>
      <c r="W119" s="268">
        <f t="shared" si="81"/>
        <v>59</v>
      </c>
      <c r="X119" s="268">
        <f t="shared" si="81"/>
        <v>60</v>
      </c>
      <c r="Z119" s="276">
        <f>+'Competitive map'!AP114</f>
        <v>6</v>
      </c>
      <c r="AA119" s="169">
        <f>+'Competitive map'!AQ114</f>
        <v>12</v>
      </c>
      <c r="AB119" s="277" t="str">
        <f>+'Competitive map'!AR114</f>
        <v/>
      </c>
      <c r="AC119" s="276">
        <f>+'Competitive map'!AS114</f>
        <v>6</v>
      </c>
      <c r="AD119" s="169">
        <f>+'Competitive map'!AT114</f>
        <v>12</v>
      </c>
      <c r="AE119" s="277" t="str">
        <f>+'Competitive map'!AU114</f>
        <v/>
      </c>
      <c r="AF119" s="169">
        <f>+'Competitive map'!AV114</f>
        <v>6</v>
      </c>
      <c r="AG119" s="169">
        <f>+'Competitive map'!AW114</f>
        <v>12</v>
      </c>
      <c r="AH119" s="169" t="str">
        <f>+'Competitive map'!AX114</f>
        <v/>
      </c>
      <c r="AI119" s="276">
        <f>+'Competitive map'!AY114</f>
        <v>6</v>
      </c>
      <c r="AJ119" s="169">
        <f>+'Competitive map'!AZ114</f>
        <v>12</v>
      </c>
      <c r="AK119" s="277" t="str">
        <f>+'Competitive map'!BA114</f>
        <v/>
      </c>
      <c r="AL119" s="169">
        <f>+'Competitive map'!BB114</f>
        <v>6</v>
      </c>
      <c r="AM119" s="169">
        <f>+'Competitive map'!BC114</f>
        <v>12</v>
      </c>
      <c r="AN119" s="169" t="str">
        <f>+'Competitive map'!BD114</f>
        <v/>
      </c>
      <c r="AO119" s="276">
        <f>+'Competitive map'!BE114</f>
        <v>6</v>
      </c>
      <c r="AP119" s="169">
        <f>+'Competitive map'!BF114</f>
        <v>12</v>
      </c>
      <c r="AQ119" s="277" t="str">
        <f>+'Competitive map'!BG114</f>
        <v/>
      </c>
      <c r="AR119" s="169">
        <f>+'Competitive map'!BH114</f>
        <v>6</v>
      </c>
      <c r="AS119" s="169">
        <f>+'Competitive map'!BI114</f>
        <v>12</v>
      </c>
      <c r="AT119" s="169" t="str">
        <f>+'Competitive map'!BJ114</f>
        <v/>
      </c>
      <c r="AU119" s="276">
        <f>+'Competitive map'!BK114</f>
        <v>6</v>
      </c>
      <c r="AV119" s="169">
        <f>+'Competitive map'!BL114</f>
        <v>12</v>
      </c>
      <c r="AW119" s="277" t="str">
        <f>+'Competitive map'!BM114</f>
        <v/>
      </c>
    </row>
    <row r="120" spans="2:49" ht="15.75" thickBot="1" x14ac:dyDescent="0.3">
      <c r="B120" s="23" t="s">
        <v>6</v>
      </c>
      <c r="C120" s="23">
        <f t="shared" si="80"/>
        <v>0</v>
      </c>
      <c r="D120" s="7">
        <f t="shared" si="80"/>
        <v>0</v>
      </c>
      <c r="E120" s="8">
        <f t="shared" si="80"/>
        <v>0</v>
      </c>
      <c r="F120" s="9">
        <f t="shared" si="80"/>
        <v>0</v>
      </c>
      <c r="G120" s="4">
        <f t="shared" si="80"/>
        <v>0</v>
      </c>
      <c r="H120" s="2">
        <f t="shared" si="80"/>
        <v>0</v>
      </c>
      <c r="I120" s="5">
        <f t="shared" si="80"/>
        <v>0</v>
      </c>
      <c r="J120" s="5">
        <f t="shared" si="80"/>
        <v>0</v>
      </c>
      <c r="K120" s="5">
        <f t="shared" si="80"/>
        <v>0</v>
      </c>
      <c r="L120" s="11">
        <f t="shared" si="80"/>
        <v>0</v>
      </c>
      <c r="M120" s="37"/>
      <c r="N120" s="142"/>
      <c r="O120" s="268">
        <f t="shared" si="81"/>
        <v>61</v>
      </c>
      <c r="P120" s="268">
        <f t="shared" si="81"/>
        <v>62</v>
      </c>
      <c r="Q120" s="268">
        <f t="shared" si="81"/>
        <v>63</v>
      </c>
      <c r="R120" s="268">
        <f t="shared" si="81"/>
        <v>64</v>
      </c>
      <c r="S120" s="268">
        <f t="shared" si="81"/>
        <v>65</v>
      </c>
      <c r="T120" s="268">
        <f t="shared" si="81"/>
        <v>66</v>
      </c>
      <c r="U120" s="268">
        <f t="shared" si="81"/>
        <v>67</v>
      </c>
      <c r="V120" s="268">
        <f t="shared" si="81"/>
        <v>68</v>
      </c>
      <c r="W120" s="268">
        <f t="shared" si="81"/>
        <v>69</v>
      </c>
      <c r="X120" s="268">
        <f t="shared" si="81"/>
        <v>70</v>
      </c>
      <c r="Z120" s="276">
        <f>+'Competitive map'!AP115</f>
        <v>6</v>
      </c>
      <c r="AA120" s="169">
        <f>+'Competitive map'!AQ115</f>
        <v>13</v>
      </c>
      <c r="AB120" s="277" t="str">
        <f>+'Competitive map'!AR115</f>
        <v/>
      </c>
      <c r="AC120" s="276">
        <f>+'Competitive map'!AS115</f>
        <v>6</v>
      </c>
      <c r="AD120" s="169">
        <f>+'Competitive map'!AT115</f>
        <v>13</v>
      </c>
      <c r="AE120" s="277" t="str">
        <f>+'Competitive map'!AU115</f>
        <v/>
      </c>
      <c r="AF120" s="169">
        <f>+'Competitive map'!AV115</f>
        <v>6</v>
      </c>
      <c r="AG120" s="169">
        <f>+'Competitive map'!AW115</f>
        <v>13</v>
      </c>
      <c r="AH120" s="169" t="str">
        <f>+'Competitive map'!AX115</f>
        <v/>
      </c>
      <c r="AI120" s="276">
        <f>+'Competitive map'!AY115</f>
        <v>6</v>
      </c>
      <c r="AJ120" s="169">
        <f>+'Competitive map'!AZ115</f>
        <v>13</v>
      </c>
      <c r="AK120" s="277" t="str">
        <f>+'Competitive map'!BA115</f>
        <v/>
      </c>
      <c r="AL120" s="169">
        <f>+'Competitive map'!BB115</f>
        <v>6</v>
      </c>
      <c r="AM120" s="169">
        <f>+'Competitive map'!BC115</f>
        <v>13</v>
      </c>
      <c r="AN120" s="169" t="str">
        <f>+'Competitive map'!BD115</f>
        <v/>
      </c>
      <c r="AO120" s="276">
        <f>+'Competitive map'!BE115</f>
        <v>6</v>
      </c>
      <c r="AP120" s="169">
        <f>+'Competitive map'!BF115</f>
        <v>13</v>
      </c>
      <c r="AQ120" s="277" t="str">
        <f>+'Competitive map'!BG115</f>
        <v/>
      </c>
      <c r="AR120" s="169">
        <f>+'Competitive map'!BH115</f>
        <v>6</v>
      </c>
      <c r="AS120" s="169">
        <f>+'Competitive map'!BI115</f>
        <v>13</v>
      </c>
      <c r="AT120" s="169" t="str">
        <f>+'Competitive map'!BJ115</f>
        <v/>
      </c>
      <c r="AU120" s="276">
        <f>+'Competitive map'!BK115</f>
        <v>6</v>
      </c>
      <c r="AV120" s="169">
        <f>+'Competitive map'!BL115</f>
        <v>13</v>
      </c>
      <c r="AW120" s="277" t="str">
        <f>+'Competitive map'!BM115</f>
        <v/>
      </c>
    </row>
    <row r="121" spans="2:49" x14ac:dyDescent="0.25">
      <c r="B121" s="23" t="s">
        <v>7</v>
      </c>
      <c r="C121" s="23">
        <f t="shared" si="80"/>
        <v>0</v>
      </c>
      <c r="D121" s="10">
        <f t="shared" si="80"/>
        <v>0</v>
      </c>
      <c r="E121" s="144">
        <f t="shared" si="80"/>
        <v>0</v>
      </c>
      <c r="F121" s="11">
        <f t="shared" si="80"/>
        <v>0</v>
      </c>
      <c r="G121" s="4">
        <f t="shared" si="80"/>
        <v>0</v>
      </c>
      <c r="H121" s="3">
        <f t="shared" si="80"/>
        <v>0</v>
      </c>
      <c r="I121" s="7">
        <f t="shared" si="80"/>
        <v>0</v>
      </c>
      <c r="J121" s="8">
        <f t="shared" si="80"/>
        <v>0</v>
      </c>
      <c r="K121" s="9">
        <f t="shared" si="80"/>
        <v>0</v>
      </c>
      <c r="L121" s="17">
        <f t="shared" si="80"/>
        <v>0</v>
      </c>
      <c r="M121" s="37"/>
      <c r="N121" s="142"/>
      <c r="O121" s="268">
        <f t="shared" si="81"/>
        <v>71</v>
      </c>
      <c r="P121" s="268">
        <f t="shared" si="81"/>
        <v>72</v>
      </c>
      <c r="Q121" s="268">
        <f t="shared" si="81"/>
        <v>73</v>
      </c>
      <c r="R121" s="268">
        <f t="shared" si="81"/>
        <v>74</v>
      </c>
      <c r="S121" s="268">
        <f t="shared" si="81"/>
        <v>75</v>
      </c>
      <c r="T121" s="268">
        <f t="shared" si="81"/>
        <v>76</v>
      </c>
      <c r="U121" s="268">
        <f t="shared" si="81"/>
        <v>77</v>
      </c>
      <c r="V121" s="268">
        <f t="shared" si="81"/>
        <v>78</v>
      </c>
      <c r="W121" s="268">
        <f t="shared" si="81"/>
        <v>79</v>
      </c>
      <c r="X121" s="268">
        <f t="shared" si="81"/>
        <v>80</v>
      </c>
      <c r="Z121" s="276">
        <f>+'Competitive map'!AP116</f>
        <v>6</v>
      </c>
      <c r="AA121" s="169">
        <f>+'Competitive map'!AQ116</f>
        <v>14</v>
      </c>
      <c r="AB121" s="277" t="str">
        <f>+'Competitive map'!AR116</f>
        <v/>
      </c>
      <c r="AC121" s="276">
        <f>+'Competitive map'!AS116</f>
        <v>6</v>
      </c>
      <c r="AD121" s="169">
        <f>+'Competitive map'!AT116</f>
        <v>14</v>
      </c>
      <c r="AE121" s="277" t="str">
        <f>+'Competitive map'!AU116</f>
        <v/>
      </c>
      <c r="AF121" s="169">
        <f>+'Competitive map'!AV116</f>
        <v>6</v>
      </c>
      <c r="AG121" s="169">
        <f>+'Competitive map'!AW116</f>
        <v>14</v>
      </c>
      <c r="AH121" s="169" t="str">
        <f>+'Competitive map'!AX116</f>
        <v/>
      </c>
      <c r="AI121" s="276">
        <f>+'Competitive map'!AY116</f>
        <v>6</v>
      </c>
      <c r="AJ121" s="169">
        <f>+'Competitive map'!AZ116</f>
        <v>14</v>
      </c>
      <c r="AK121" s="277" t="str">
        <f>+'Competitive map'!BA116</f>
        <v/>
      </c>
      <c r="AL121" s="169">
        <f>+'Competitive map'!BB116</f>
        <v>6</v>
      </c>
      <c r="AM121" s="169">
        <f>+'Competitive map'!BC116</f>
        <v>14</v>
      </c>
      <c r="AN121" s="169" t="str">
        <f>+'Competitive map'!BD116</f>
        <v/>
      </c>
      <c r="AO121" s="276">
        <f>+'Competitive map'!BE116</f>
        <v>6</v>
      </c>
      <c r="AP121" s="169">
        <f>+'Competitive map'!BF116</f>
        <v>14</v>
      </c>
      <c r="AQ121" s="277" t="str">
        <f>+'Competitive map'!BG116</f>
        <v/>
      </c>
      <c r="AR121" s="169">
        <f>+'Competitive map'!BH116</f>
        <v>6</v>
      </c>
      <c r="AS121" s="169">
        <f>+'Competitive map'!BI116</f>
        <v>14</v>
      </c>
      <c r="AT121" s="169" t="str">
        <f>+'Competitive map'!BJ116</f>
        <v/>
      </c>
      <c r="AU121" s="276">
        <f>+'Competitive map'!BK116</f>
        <v>6</v>
      </c>
      <c r="AV121" s="169">
        <f>+'Competitive map'!BL116</f>
        <v>14</v>
      </c>
      <c r="AW121" s="277" t="str">
        <f>+'Competitive map'!BM116</f>
        <v/>
      </c>
    </row>
    <row r="122" spans="2:49" ht="15.75" thickBot="1" x14ac:dyDescent="0.3">
      <c r="B122" s="23" t="s">
        <v>8</v>
      </c>
      <c r="C122" s="157">
        <f t="shared" si="80"/>
        <v>0</v>
      </c>
      <c r="D122" s="12">
        <f t="shared" si="80"/>
        <v>0</v>
      </c>
      <c r="E122" s="13">
        <f t="shared" si="80"/>
        <v>0</v>
      </c>
      <c r="F122" s="14">
        <f t="shared" si="80"/>
        <v>0</v>
      </c>
      <c r="G122" s="4">
        <f t="shared" si="80"/>
        <v>0</v>
      </c>
      <c r="H122" s="3">
        <f t="shared" si="80"/>
        <v>0</v>
      </c>
      <c r="I122" s="10">
        <f t="shared" si="80"/>
        <v>0</v>
      </c>
      <c r="J122" s="27">
        <f t="shared" si="80"/>
        <v>0</v>
      </c>
      <c r="K122" s="11">
        <f t="shared" si="80"/>
        <v>0</v>
      </c>
      <c r="L122" s="17">
        <f t="shared" si="80"/>
        <v>0</v>
      </c>
      <c r="M122" s="37"/>
      <c r="N122" s="142"/>
      <c r="O122" s="268">
        <f t="shared" si="81"/>
        <v>81</v>
      </c>
      <c r="P122" s="268">
        <f t="shared" si="81"/>
        <v>82</v>
      </c>
      <c r="Q122" s="268">
        <f t="shared" si="81"/>
        <v>83</v>
      </c>
      <c r="R122" s="268">
        <f t="shared" si="81"/>
        <v>84</v>
      </c>
      <c r="S122" s="268">
        <f t="shared" si="81"/>
        <v>85</v>
      </c>
      <c r="T122" s="268">
        <f t="shared" si="81"/>
        <v>86</v>
      </c>
      <c r="U122" s="268">
        <f t="shared" si="81"/>
        <v>87</v>
      </c>
      <c r="V122" s="268">
        <f t="shared" si="81"/>
        <v>88</v>
      </c>
      <c r="W122" s="268">
        <f t="shared" si="81"/>
        <v>89</v>
      </c>
      <c r="X122" s="268">
        <f t="shared" si="81"/>
        <v>90</v>
      </c>
      <c r="Z122" s="276">
        <f>+'Competitive map'!AP117</f>
        <v>6</v>
      </c>
      <c r="AA122" s="169">
        <f>+'Competitive map'!AQ117</f>
        <v>15</v>
      </c>
      <c r="AB122" s="277" t="str">
        <f>+'Competitive map'!AR117</f>
        <v/>
      </c>
      <c r="AC122" s="276">
        <f>+'Competitive map'!AS117</f>
        <v>6</v>
      </c>
      <c r="AD122" s="169">
        <f>+'Competitive map'!AT117</f>
        <v>15</v>
      </c>
      <c r="AE122" s="277" t="str">
        <f>+'Competitive map'!AU117</f>
        <v/>
      </c>
      <c r="AF122" s="169">
        <f>+'Competitive map'!AV117</f>
        <v>6</v>
      </c>
      <c r="AG122" s="169">
        <f>+'Competitive map'!AW117</f>
        <v>15</v>
      </c>
      <c r="AH122" s="169" t="str">
        <f>+'Competitive map'!AX117</f>
        <v/>
      </c>
      <c r="AI122" s="276">
        <f>+'Competitive map'!AY117</f>
        <v>6</v>
      </c>
      <c r="AJ122" s="169">
        <f>+'Competitive map'!AZ117</f>
        <v>15</v>
      </c>
      <c r="AK122" s="277" t="str">
        <f>+'Competitive map'!BA117</f>
        <v/>
      </c>
      <c r="AL122" s="169">
        <f>+'Competitive map'!BB117</f>
        <v>6</v>
      </c>
      <c r="AM122" s="169">
        <f>+'Competitive map'!BC117</f>
        <v>15</v>
      </c>
      <c r="AN122" s="169" t="str">
        <f>+'Competitive map'!BD117</f>
        <v/>
      </c>
      <c r="AO122" s="276">
        <f>+'Competitive map'!BE117</f>
        <v>6</v>
      </c>
      <c r="AP122" s="169">
        <f>+'Competitive map'!BF117</f>
        <v>15</v>
      </c>
      <c r="AQ122" s="277" t="str">
        <f>+'Competitive map'!BG117</f>
        <v/>
      </c>
      <c r="AR122" s="169">
        <f>+'Competitive map'!BH117</f>
        <v>6</v>
      </c>
      <c r="AS122" s="169">
        <f>+'Competitive map'!BI117</f>
        <v>15</v>
      </c>
      <c r="AT122" s="169" t="str">
        <f>+'Competitive map'!BJ117</f>
        <v/>
      </c>
      <c r="AU122" s="276">
        <f>+'Competitive map'!BK117</f>
        <v>6</v>
      </c>
      <c r="AV122" s="169">
        <f>+'Competitive map'!BL117</f>
        <v>15</v>
      </c>
      <c r="AW122" s="277" t="str">
        <f>+'Competitive map'!BM117</f>
        <v/>
      </c>
    </row>
    <row r="123" spans="2:49" ht="15.75" thickBot="1" x14ac:dyDescent="0.3">
      <c r="B123" s="26" t="s">
        <v>9</v>
      </c>
      <c r="C123" s="158" t="s">
        <v>10</v>
      </c>
      <c r="D123" s="156">
        <f t="shared" ref="D123:L123" si="82">COUNTIF(rd1tm8,P123)</f>
        <v>0</v>
      </c>
      <c r="E123" s="155">
        <f t="shared" si="82"/>
        <v>0</v>
      </c>
      <c r="F123" s="155">
        <f t="shared" si="82"/>
        <v>0</v>
      </c>
      <c r="G123" s="13">
        <f t="shared" si="82"/>
        <v>0</v>
      </c>
      <c r="H123" s="19">
        <f t="shared" si="82"/>
        <v>0</v>
      </c>
      <c r="I123" s="12">
        <f t="shared" si="82"/>
        <v>0</v>
      </c>
      <c r="J123" s="13">
        <f t="shared" si="82"/>
        <v>0</v>
      </c>
      <c r="K123" s="14">
        <f t="shared" si="82"/>
        <v>0</v>
      </c>
      <c r="L123" s="20">
        <f t="shared" si="82"/>
        <v>0</v>
      </c>
      <c r="M123" s="37"/>
      <c r="N123" s="142"/>
      <c r="O123" s="268">
        <f t="shared" si="81"/>
        <v>91</v>
      </c>
      <c r="P123" s="268">
        <f t="shared" si="81"/>
        <v>92</v>
      </c>
      <c r="Q123" s="268">
        <f t="shared" si="81"/>
        <v>93</v>
      </c>
      <c r="R123" s="268">
        <f t="shared" si="81"/>
        <v>94</v>
      </c>
      <c r="S123" s="268">
        <f t="shared" si="81"/>
        <v>95</v>
      </c>
      <c r="T123" s="268">
        <f t="shared" si="81"/>
        <v>96</v>
      </c>
      <c r="U123" s="268">
        <f t="shared" si="81"/>
        <v>97</v>
      </c>
      <c r="V123" s="268">
        <f t="shared" si="81"/>
        <v>98</v>
      </c>
      <c r="W123" s="268">
        <f t="shared" si="81"/>
        <v>99</v>
      </c>
      <c r="X123" s="268">
        <f t="shared" si="81"/>
        <v>100</v>
      </c>
      <c r="Z123" s="276">
        <f>+'Competitive map'!AP118</f>
        <v>6</v>
      </c>
      <c r="AA123" s="169">
        <f>+'Competitive map'!AQ118</f>
        <v>16</v>
      </c>
      <c r="AB123" s="277" t="str">
        <f>+'Competitive map'!AR118</f>
        <v/>
      </c>
      <c r="AC123" s="276">
        <f>+'Competitive map'!AS118</f>
        <v>6</v>
      </c>
      <c r="AD123" s="169">
        <f>+'Competitive map'!AT118</f>
        <v>16</v>
      </c>
      <c r="AE123" s="277" t="str">
        <f>+'Competitive map'!AU118</f>
        <v/>
      </c>
      <c r="AF123" s="169">
        <f>+'Competitive map'!AV118</f>
        <v>6</v>
      </c>
      <c r="AG123" s="169">
        <f>+'Competitive map'!AW118</f>
        <v>16</v>
      </c>
      <c r="AH123" s="169" t="str">
        <f>+'Competitive map'!AX118</f>
        <v/>
      </c>
      <c r="AI123" s="276">
        <f>+'Competitive map'!AY118</f>
        <v>6</v>
      </c>
      <c r="AJ123" s="169">
        <f>+'Competitive map'!AZ118</f>
        <v>16</v>
      </c>
      <c r="AK123" s="277" t="str">
        <f>+'Competitive map'!BA118</f>
        <v/>
      </c>
      <c r="AL123" s="169">
        <f>+'Competitive map'!BB118</f>
        <v>6</v>
      </c>
      <c r="AM123" s="169">
        <f>+'Competitive map'!BC118</f>
        <v>16</v>
      </c>
      <c r="AN123" s="169" t="str">
        <f>+'Competitive map'!BD118</f>
        <v/>
      </c>
      <c r="AO123" s="276">
        <f>+'Competitive map'!BE118</f>
        <v>6</v>
      </c>
      <c r="AP123" s="169">
        <f>+'Competitive map'!BF118</f>
        <v>16</v>
      </c>
      <c r="AQ123" s="277" t="str">
        <f>+'Competitive map'!BG118</f>
        <v/>
      </c>
      <c r="AR123" s="169">
        <f>+'Competitive map'!BH118</f>
        <v>6</v>
      </c>
      <c r="AS123" s="169">
        <f>+'Competitive map'!BI118</f>
        <v>16</v>
      </c>
      <c r="AT123" s="169" t="str">
        <f>+'Competitive map'!BJ118</f>
        <v/>
      </c>
      <c r="AU123" s="276">
        <f>+'Competitive map'!BK118</f>
        <v>6</v>
      </c>
      <c r="AV123" s="169">
        <f>+'Competitive map'!BL118</f>
        <v>16</v>
      </c>
      <c r="AW123" s="277" t="str">
        <f>+'Competitive map'!BM118</f>
        <v/>
      </c>
    </row>
    <row r="124" spans="2:49" ht="15.75" thickBot="1" x14ac:dyDescent="0.3">
      <c r="Z124" s="276">
        <f>+'Competitive map'!AP119</f>
        <v>6</v>
      </c>
      <c r="AA124" s="169">
        <f>+'Competitive map'!AQ119</f>
        <v>17</v>
      </c>
      <c r="AB124" s="277" t="str">
        <f>+'Competitive map'!AR119</f>
        <v/>
      </c>
      <c r="AC124" s="276">
        <f>+'Competitive map'!AS119</f>
        <v>6</v>
      </c>
      <c r="AD124" s="169">
        <f>+'Competitive map'!AT119</f>
        <v>17</v>
      </c>
      <c r="AE124" s="277" t="str">
        <f>+'Competitive map'!AU119</f>
        <v/>
      </c>
      <c r="AF124" s="169">
        <f>+'Competitive map'!AV119</f>
        <v>6</v>
      </c>
      <c r="AG124" s="169">
        <f>+'Competitive map'!AW119</f>
        <v>17</v>
      </c>
      <c r="AH124" s="169" t="str">
        <f>+'Competitive map'!AX119</f>
        <v/>
      </c>
      <c r="AI124" s="276">
        <f>+'Competitive map'!AY119</f>
        <v>6</v>
      </c>
      <c r="AJ124" s="169">
        <f>+'Competitive map'!AZ119</f>
        <v>17</v>
      </c>
      <c r="AK124" s="277" t="str">
        <f>+'Competitive map'!BA119</f>
        <v/>
      </c>
      <c r="AL124" s="169">
        <f>+'Competitive map'!BB119</f>
        <v>6</v>
      </c>
      <c r="AM124" s="169">
        <f>+'Competitive map'!BC119</f>
        <v>17</v>
      </c>
      <c r="AN124" s="169" t="str">
        <f>+'Competitive map'!BD119</f>
        <v/>
      </c>
      <c r="AO124" s="276">
        <f>+'Competitive map'!BE119</f>
        <v>6</v>
      </c>
      <c r="AP124" s="169">
        <f>+'Competitive map'!BF119</f>
        <v>17</v>
      </c>
      <c r="AQ124" s="277" t="str">
        <f>+'Competitive map'!BG119</f>
        <v/>
      </c>
      <c r="AR124" s="169">
        <f>+'Competitive map'!BH119</f>
        <v>6</v>
      </c>
      <c r="AS124" s="169">
        <f>+'Competitive map'!BI119</f>
        <v>17</v>
      </c>
      <c r="AT124" s="169" t="str">
        <f>+'Competitive map'!BJ119</f>
        <v/>
      </c>
      <c r="AU124" s="276">
        <f>+'Competitive map'!BK119</f>
        <v>6</v>
      </c>
      <c r="AV124" s="169">
        <f>+'Competitive map'!BL119</f>
        <v>17</v>
      </c>
      <c r="AW124" s="277" t="str">
        <f>+'Competitive map'!BM119</f>
        <v/>
      </c>
    </row>
    <row r="125" spans="2:49" ht="19.5" thickBot="1" x14ac:dyDescent="0.3">
      <c r="B125" s="136" t="s">
        <v>59</v>
      </c>
      <c r="C125" s="137">
        <f>+C110</f>
        <v>1</v>
      </c>
      <c r="D125" s="350" t="s">
        <v>140</v>
      </c>
      <c r="E125" s="351"/>
      <c r="M125" s="257"/>
      <c r="P125" s="263"/>
      <c r="Q125" s="263"/>
      <c r="R125" s="263"/>
      <c r="S125" s="263"/>
      <c r="T125" s="263"/>
      <c r="U125" s="263"/>
      <c r="V125" s="263"/>
      <c r="W125" s="263"/>
      <c r="X125" s="263"/>
      <c r="Z125" s="276">
        <f>+'Competitive map'!AP120</f>
        <v>6</v>
      </c>
      <c r="AA125" s="169">
        <f>+'Competitive map'!AQ120</f>
        <v>18</v>
      </c>
      <c r="AB125" s="277" t="str">
        <f>+'Competitive map'!AR120</f>
        <v/>
      </c>
      <c r="AC125" s="276">
        <f>+'Competitive map'!AS120</f>
        <v>6</v>
      </c>
      <c r="AD125" s="169">
        <f>+'Competitive map'!AT120</f>
        <v>18</v>
      </c>
      <c r="AE125" s="277" t="str">
        <f>+'Competitive map'!AU120</f>
        <v/>
      </c>
      <c r="AF125" s="169">
        <f>+'Competitive map'!AV120</f>
        <v>6</v>
      </c>
      <c r="AG125" s="169">
        <f>+'Competitive map'!AW120</f>
        <v>18</v>
      </c>
      <c r="AH125" s="169" t="str">
        <f>+'Competitive map'!AX120</f>
        <v/>
      </c>
      <c r="AI125" s="276">
        <f>+'Competitive map'!AY120</f>
        <v>6</v>
      </c>
      <c r="AJ125" s="169">
        <f>+'Competitive map'!AZ120</f>
        <v>18</v>
      </c>
      <c r="AK125" s="277" t="str">
        <f>+'Competitive map'!BA120</f>
        <v/>
      </c>
      <c r="AL125" s="169">
        <f>+'Competitive map'!BB120</f>
        <v>6</v>
      </c>
      <c r="AM125" s="169">
        <f>+'Competitive map'!BC120</f>
        <v>18</v>
      </c>
      <c r="AN125" s="169" t="str">
        <f>+'Competitive map'!BD120</f>
        <v/>
      </c>
      <c r="AO125" s="276">
        <f>+'Competitive map'!BE120</f>
        <v>6</v>
      </c>
      <c r="AP125" s="169">
        <f>+'Competitive map'!BF120</f>
        <v>18</v>
      </c>
      <c r="AQ125" s="277" t="str">
        <f>+'Competitive map'!BG120</f>
        <v/>
      </c>
      <c r="AR125" s="169">
        <f>+'Competitive map'!BH120</f>
        <v>6</v>
      </c>
      <c r="AS125" s="169">
        <f>+'Competitive map'!BI120</f>
        <v>18</v>
      </c>
      <c r="AT125" s="169" t="str">
        <f>+'Competitive map'!BJ120</f>
        <v/>
      </c>
      <c r="AU125" s="276">
        <f>+'Competitive map'!BK120</f>
        <v>6</v>
      </c>
      <c r="AV125" s="169">
        <f>+'Competitive map'!BL120</f>
        <v>18</v>
      </c>
      <c r="AW125" s="277" t="str">
        <f>+'Competitive map'!BM120</f>
        <v/>
      </c>
    </row>
    <row r="126" spans="2:49" ht="21" x14ac:dyDescent="0.25">
      <c r="B126" s="305" t="s">
        <v>86</v>
      </c>
      <c r="C126" s="306"/>
      <c r="D126" s="306"/>
      <c r="E126" s="306"/>
      <c r="F126" s="306"/>
      <c r="G126" s="306"/>
      <c r="H126" s="306"/>
      <c r="I126" s="306"/>
      <c r="J126" s="306"/>
      <c r="K126" s="306"/>
      <c r="L126" s="307"/>
      <c r="M126" s="258"/>
      <c r="N126" s="281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Z126" s="276">
        <f>+'Competitive map'!AP121</f>
        <v>6</v>
      </c>
      <c r="AA126" s="169">
        <f>+'Competitive map'!AQ121</f>
        <v>19</v>
      </c>
      <c r="AB126" s="277" t="str">
        <f>+'Competitive map'!AR121</f>
        <v/>
      </c>
      <c r="AC126" s="276">
        <f>+'Competitive map'!AS121</f>
        <v>6</v>
      </c>
      <c r="AD126" s="169">
        <f>+'Competitive map'!AT121</f>
        <v>19</v>
      </c>
      <c r="AE126" s="277" t="str">
        <f>+'Competitive map'!AU121</f>
        <v/>
      </c>
      <c r="AF126" s="169">
        <f>+'Competitive map'!AV121</f>
        <v>6</v>
      </c>
      <c r="AG126" s="169">
        <f>+'Competitive map'!AW121</f>
        <v>19</v>
      </c>
      <c r="AH126" s="169" t="str">
        <f>+'Competitive map'!AX121</f>
        <v/>
      </c>
      <c r="AI126" s="276">
        <f>+'Competitive map'!AY121</f>
        <v>6</v>
      </c>
      <c r="AJ126" s="169">
        <f>+'Competitive map'!AZ121</f>
        <v>19</v>
      </c>
      <c r="AK126" s="277" t="str">
        <f>+'Competitive map'!BA121</f>
        <v/>
      </c>
      <c r="AL126" s="169">
        <f>+'Competitive map'!BB121</f>
        <v>6</v>
      </c>
      <c r="AM126" s="169">
        <f>+'Competitive map'!BC121</f>
        <v>19</v>
      </c>
      <c r="AN126" s="169" t="str">
        <f>+'Competitive map'!BD121</f>
        <v/>
      </c>
      <c r="AO126" s="276">
        <f>+'Competitive map'!BE121</f>
        <v>6</v>
      </c>
      <c r="AP126" s="169">
        <f>+'Competitive map'!BF121</f>
        <v>19</v>
      </c>
      <c r="AQ126" s="277" t="str">
        <f>+'Competitive map'!BG121</f>
        <v/>
      </c>
      <c r="AR126" s="169">
        <f>+'Competitive map'!BH121</f>
        <v>6</v>
      </c>
      <c r="AS126" s="169">
        <f>+'Competitive map'!BI121</f>
        <v>19</v>
      </c>
      <c r="AT126" s="169" t="str">
        <f>+'Competitive map'!BJ121</f>
        <v/>
      </c>
      <c r="AU126" s="276">
        <f>+'Competitive map'!BK121</f>
        <v>6</v>
      </c>
      <c r="AV126" s="169">
        <f>+'Competitive map'!BL121</f>
        <v>19</v>
      </c>
      <c r="AW126" s="277" t="str">
        <f>+'Competitive map'!BM121</f>
        <v/>
      </c>
    </row>
    <row r="127" spans="2:49" ht="21.75" thickBot="1" x14ac:dyDescent="0.3">
      <c r="B127" s="308"/>
      <c r="C127" s="309"/>
      <c r="D127" s="309"/>
      <c r="E127" s="309"/>
      <c r="F127" s="309"/>
      <c r="G127" s="309"/>
      <c r="H127" s="309"/>
      <c r="I127" s="309"/>
      <c r="J127" s="309"/>
      <c r="K127" s="309"/>
      <c r="L127" s="310"/>
      <c r="M127" s="258"/>
      <c r="N127" s="281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Z127" s="276">
        <f>+'Competitive map'!AP122</f>
        <v>6</v>
      </c>
      <c r="AA127" s="169">
        <f>+'Competitive map'!AQ122</f>
        <v>20</v>
      </c>
      <c r="AB127" s="277" t="str">
        <f>+'Competitive map'!AR122</f>
        <v/>
      </c>
      <c r="AC127" s="276">
        <f>+'Competitive map'!AS122</f>
        <v>6</v>
      </c>
      <c r="AD127" s="169">
        <f>+'Competitive map'!AT122</f>
        <v>20</v>
      </c>
      <c r="AE127" s="277" t="str">
        <f>+'Competitive map'!AU122</f>
        <v/>
      </c>
      <c r="AF127" s="169">
        <f>+'Competitive map'!AV122</f>
        <v>6</v>
      </c>
      <c r="AG127" s="169">
        <f>+'Competitive map'!AW122</f>
        <v>20</v>
      </c>
      <c r="AH127" s="169" t="str">
        <f>+'Competitive map'!AX122</f>
        <v/>
      </c>
      <c r="AI127" s="276">
        <f>+'Competitive map'!AY122</f>
        <v>6</v>
      </c>
      <c r="AJ127" s="169">
        <f>+'Competitive map'!AZ122</f>
        <v>20</v>
      </c>
      <c r="AK127" s="277" t="str">
        <f>+'Competitive map'!BA122</f>
        <v/>
      </c>
      <c r="AL127" s="169">
        <f>+'Competitive map'!BB122</f>
        <v>6</v>
      </c>
      <c r="AM127" s="169">
        <f>+'Competitive map'!BC122</f>
        <v>20</v>
      </c>
      <c r="AN127" s="169" t="str">
        <f>+'Competitive map'!BD122</f>
        <v/>
      </c>
      <c r="AO127" s="276">
        <f>+'Competitive map'!BE122</f>
        <v>6</v>
      </c>
      <c r="AP127" s="169">
        <f>+'Competitive map'!BF122</f>
        <v>20</v>
      </c>
      <c r="AQ127" s="277" t="str">
        <f>+'Competitive map'!BG122</f>
        <v/>
      </c>
      <c r="AR127" s="169">
        <f>+'Competitive map'!BH122</f>
        <v>6</v>
      </c>
      <c r="AS127" s="169">
        <f>+'Competitive map'!BI122</f>
        <v>20</v>
      </c>
      <c r="AT127" s="169" t="str">
        <f>+'Competitive map'!BJ122</f>
        <v/>
      </c>
      <c r="AU127" s="276">
        <f>+'Competitive map'!BK122</f>
        <v>6</v>
      </c>
      <c r="AV127" s="169">
        <f>+'Competitive map'!BL122</f>
        <v>20</v>
      </c>
      <c r="AW127" s="277" t="str">
        <f>+'Competitive map'!BM122</f>
        <v/>
      </c>
    </row>
    <row r="128" spans="2:49" ht="15.75" thickBot="1" x14ac:dyDescent="0.3">
      <c r="B128" s="31" t="s">
        <v>11</v>
      </c>
      <c r="C128" s="28">
        <v>1</v>
      </c>
      <c r="D128" s="24">
        <v>2</v>
      </c>
      <c r="E128" s="24">
        <v>3</v>
      </c>
      <c r="F128" s="24">
        <v>4</v>
      </c>
      <c r="G128" s="24">
        <v>5</v>
      </c>
      <c r="H128" s="24">
        <v>6</v>
      </c>
      <c r="I128" s="24">
        <v>7</v>
      </c>
      <c r="J128" s="24">
        <v>8</v>
      </c>
      <c r="K128" s="24">
        <v>9</v>
      </c>
      <c r="L128" s="25">
        <v>10</v>
      </c>
      <c r="M128" s="37"/>
      <c r="N128" s="142"/>
      <c r="Z128" s="273">
        <f>+'Competitive map'!AP123</f>
        <v>7</v>
      </c>
      <c r="AA128" s="274">
        <f>+'Competitive map'!AQ123</f>
        <v>1</v>
      </c>
      <c r="AB128" s="275" t="str">
        <f>+'Competitive map'!AR123</f>
        <v/>
      </c>
      <c r="AC128" s="273">
        <f>+'Competitive map'!AS123</f>
        <v>7</v>
      </c>
      <c r="AD128" s="274">
        <f>+'Competitive map'!AT123</f>
        <v>1</v>
      </c>
      <c r="AE128" s="275" t="str">
        <f>+'Competitive map'!AU123</f>
        <v/>
      </c>
      <c r="AF128" s="274">
        <f>+'Competitive map'!AV123</f>
        <v>7</v>
      </c>
      <c r="AG128" s="274">
        <f>+'Competitive map'!AW123</f>
        <v>1</v>
      </c>
      <c r="AH128" s="274" t="str">
        <f>+'Competitive map'!AX123</f>
        <v/>
      </c>
      <c r="AI128" s="273">
        <f>+'Competitive map'!AY123</f>
        <v>7</v>
      </c>
      <c r="AJ128" s="274">
        <f>+'Competitive map'!AZ123</f>
        <v>1</v>
      </c>
      <c r="AK128" s="275" t="str">
        <f>+'Competitive map'!BA123</f>
        <v/>
      </c>
      <c r="AL128" s="274">
        <f>+'Competitive map'!BB123</f>
        <v>7</v>
      </c>
      <c r="AM128" s="274">
        <f>+'Competitive map'!BC123</f>
        <v>1</v>
      </c>
      <c r="AN128" s="274" t="str">
        <f>+'Competitive map'!BD123</f>
        <v/>
      </c>
      <c r="AO128" s="273">
        <f>+'Competitive map'!BE123</f>
        <v>7</v>
      </c>
      <c r="AP128" s="274">
        <f>+'Competitive map'!BF123</f>
        <v>1</v>
      </c>
      <c r="AQ128" s="275" t="str">
        <f>+'Competitive map'!BG123</f>
        <v/>
      </c>
      <c r="AR128" s="274">
        <f>+'Competitive map'!BH123</f>
        <v>7</v>
      </c>
      <c r="AS128" s="274">
        <f>+'Competitive map'!BI123</f>
        <v>1</v>
      </c>
      <c r="AT128" s="274" t="str">
        <f>+'Competitive map'!BJ123</f>
        <v/>
      </c>
      <c r="AU128" s="273">
        <f>+'Competitive map'!BK123</f>
        <v>7</v>
      </c>
      <c r="AV128" s="274">
        <f>+'Competitive map'!BL123</f>
        <v>1</v>
      </c>
      <c r="AW128" s="275" t="str">
        <f>+'Competitive map'!BM123</f>
        <v/>
      </c>
    </row>
    <row r="129" spans="2:49" x14ac:dyDescent="0.25">
      <c r="B129" s="29" t="s">
        <v>0</v>
      </c>
      <c r="C129" s="7">
        <f t="shared" ref="C129:L130" si="83">COUNTIF(rd1tm9,O129)-1</f>
        <v>0</v>
      </c>
      <c r="D129" s="8">
        <f t="shared" si="83"/>
        <v>0</v>
      </c>
      <c r="E129" s="8">
        <f t="shared" si="83"/>
        <v>0</v>
      </c>
      <c r="F129" s="8">
        <f t="shared" si="83"/>
        <v>0</v>
      </c>
      <c r="G129" s="8">
        <f t="shared" si="83"/>
        <v>0</v>
      </c>
      <c r="H129" s="8">
        <f t="shared" si="83"/>
        <v>0</v>
      </c>
      <c r="I129" s="22">
        <f t="shared" si="83"/>
        <v>0</v>
      </c>
      <c r="J129" s="7">
        <f t="shared" si="83"/>
        <v>0</v>
      </c>
      <c r="K129" s="8">
        <f t="shared" si="83"/>
        <v>0</v>
      </c>
      <c r="L129" s="76">
        <f t="shared" si="83"/>
        <v>0</v>
      </c>
      <c r="M129" s="259"/>
      <c r="N129" s="282"/>
      <c r="O129" s="265">
        <v>1</v>
      </c>
      <c r="P129" s="266">
        <f>+O129+1</f>
        <v>2</v>
      </c>
      <c r="Q129" s="266">
        <f t="shared" ref="Q129" si="84">+P129+1</f>
        <v>3</v>
      </c>
      <c r="R129" s="266">
        <f t="shared" ref="R129" si="85">+Q129+1</f>
        <v>4</v>
      </c>
      <c r="S129" s="266">
        <f t="shared" ref="S129" si="86">+R129+1</f>
        <v>5</v>
      </c>
      <c r="T129" s="266">
        <f t="shared" ref="T129" si="87">+S129+1</f>
        <v>6</v>
      </c>
      <c r="U129" s="266">
        <f t="shared" ref="U129" si="88">+T129+1</f>
        <v>7</v>
      </c>
      <c r="V129" s="266">
        <f t="shared" ref="V129" si="89">+U129+1</f>
        <v>8</v>
      </c>
      <c r="W129" s="266">
        <v>9</v>
      </c>
      <c r="X129" s="266">
        <v>10</v>
      </c>
      <c r="Z129" s="276">
        <f>+'Competitive map'!AP124</f>
        <v>7</v>
      </c>
      <c r="AA129" s="169">
        <f>+'Competitive map'!AQ124</f>
        <v>2</v>
      </c>
      <c r="AB129" s="277" t="str">
        <f>+'Competitive map'!AR124</f>
        <v/>
      </c>
      <c r="AC129" s="276">
        <f>+'Competitive map'!AS124</f>
        <v>7</v>
      </c>
      <c r="AD129" s="169">
        <f>+'Competitive map'!AT124</f>
        <v>2</v>
      </c>
      <c r="AE129" s="277" t="str">
        <f>+'Competitive map'!AU124</f>
        <v/>
      </c>
      <c r="AF129" s="169">
        <f>+'Competitive map'!AV124</f>
        <v>7</v>
      </c>
      <c r="AG129" s="169">
        <f>+'Competitive map'!AW124</f>
        <v>2</v>
      </c>
      <c r="AH129" s="169" t="str">
        <f>+'Competitive map'!AX124</f>
        <v/>
      </c>
      <c r="AI129" s="276">
        <f>+'Competitive map'!AY124</f>
        <v>7</v>
      </c>
      <c r="AJ129" s="169">
        <f>+'Competitive map'!AZ124</f>
        <v>2</v>
      </c>
      <c r="AK129" s="277" t="str">
        <f>+'Competitive map'!BA124</f>
        <v/>
      </c>
      <c r="AL129" s="169">
        <f>+'Competitive map'!BB124</f>
        <v>7</v>
      </c>
      <c r="AM129" s="169">
        <f>+'Competitive map'!BC124</f>
        <v>2</v>
      </c>
      <c r="AN129" s="169" t="str">
        <f>+'Competitive map'!BD124</f>
        <v/>
      </c>
      <c r="AO129" s="276">
        <f>+'Competitive map'!BE124</f>
        <v>7</v>
      </c>
      <c r="AP129" s="169">
        <f>+'Competitive map'!BF124</f>
        <v>2</v>
      </c>
      <c r="AQ129" s="277" t="str">
        <f>+'Competitive map'!BG124</f>
        <v/>
      </c>
      <c r="AR129" s="169">
        <f>+'Competitive map'!BH124</f>
        <v>7</v>
      </c>
      <c r="AS129" s="169">
        <f>+'Competitive map'!BI124</f>
        <v>2</v>
      </c>
      <c r="AT129" s="169" t="str">
        <f>+'Competitive map'!BJ124</f>
        <v/>
      </c>
      <c r="AU129" s="276">
        <f>+'Competitive map'!BK124</f>
        <v>7</v>
      </c>
      <c r="AV129" s="169">
        <f>+'Competitive map'!BL124</f>
        <v>2</v>
      </c>
      <c r="AW129" s="277" t="str">
        <f>+'Competitive map'!BM124</f>
        <v/>
      </c>
    </row>
    <row r="130" spans="2:49" ht="15.75" thickBot="1" x14ac:dyDescent="0.3">
      <c r="B130" s="23" t="s">
        <v>1</v>
      </c>
      <c r="C130" s="269">
        <f t="shared" si="83"/>
        <v>0</v>
      </c>
      <c r="D130" s="5">
        <f t="shared" si="83"/>
        <v>0</v>
      </c>
      <c r="E130" s="5">
        <f t="shared" si="83"/>
        <v>0</v>
      </c>
      <c r="F130" s="5">
        <f t="shared" si="83"/>
        <v>0</v>
      </c>
      <c r="G130" s="2">
        <f t="shared" si="83"/>
        <v>0</v>
      </c>
      <c r="H130" s="2">
        <f t="shared" si="83"/>
        <v>0</v>
      </c>
      <c r="I130" s="3">
        <f t="shared" si="83"/>
        <v>0</v>
      </c>
      <c r="J130" s="10">
        <f t="shared" si="83"/>
        <v>0</v>
      </c>
      <c r="K130" s="2">
        <f t="shared" si="83"/>
        <v>0</v>
      </c>
      <c r="L130" s="11">
        <f t="shared" si="83"/>
        <v>0</v>
      </c>
      <c r="M130" s="37"/>
      <c r="N130" s="142"/>
      <c r="O130" s="268">
        <f>+O129+10</f>
        <v>11</v>
      </c>
      <c r="P130" s="268">
        <f t="shared" ref="P130:X130" si="90">+P129+10</f>
        <v>12</v>
      </c>
      <c r="Q130" s="268">
        <f t="shared" si="90"/>
        <v>13</v>
      </c>
      <c r="R130" s="268">
        <f t="shared" si="90"/>
        <v>14</v>
      </c>
      <c r="S130" s="268">
        <f t="shared" si="90"/>
        <v>15</v>
      </c>
      <c r="T130" s="268">
        <f t="shared" si="90"/>
        <v>16</v>
      </c>
      <c r="U130" s="268">
        <f t="shared" si="90"/>
        <v>17</v>
      </c>
      <c r="V130" s="268">
        <f t="shared" si="90"/>
        <v>18</v>
      </c>
      <c r="W130" s="268">
        <f t="shared" si="90"/>
        <v>19</v>
      </c>
      <c r="X130" s="268">
        <f t="shared" si="90"/>
        <v>20</v>
      </c>
      <c r="Z130" s="276">
        <f>+'Competitive map'!AP125</f>
        <v>7</v>
      </c>
      <c r="AA130" s="169">
        <f>+'Competitive map'!AQ125</f>
        <v>3</v>
      </c>
      <c r="AB130" s="277" t="str">
        <f>+'Competitive map'!AR125</f>
        <v/>
      </c>
      <c r="AC130" s="276">
        <f>+'Competitive map'!AS125</f>
        <v>7</v>
      </c>
      <c r="AD130" s="169">
        <f>+'Competitive map'!AT125</f>
        <v>3</v>
      </c>
      <c r="AE130" s="277" t="str">
        <f>+'Competitive map'!AU125</f>
        <v/>
      </c>
      <c r="AF130" s="169">
        <f>+'Competitive map'!AV125</f>
        <v>7</v>
      </c>
      <c r="AG130" s="169">
        <f>+'Competitive map'!AW125</f>
        <v>3</v>
      </c>
      <c r="AH130" s="169" t="str">
        <f>+'Competitive map'!AX125</f>
        <v/>
      </c>
      <c r="AI130" s="276">
        <f>+'Competitive map'!AY125</f>
        <v>7</v>
      </c>
      <c r="AJ130" s="169">
        <f>+'Competitive map'!AZ125</f>
        <v>3</v>
      </c>
      <c r="AK130" s="277" t="str">
        <f>+'Competitive map'!BA125</f>
        <v/>
      </c>
      <c r="AL130" s="169">
        <f>+'Competitive map'!BB125</f>
        <v>7</v>
      </c>
      <c r="AM130" s="169">
        <f>+'Competitive map'!BC125</f>
        <v>3</v>
      </c>
      <c r="AN130" s="169" t="str">
        <f>+'Competitive map'!BD125</f>
        <v/>
      </c>
      <c r="AO130" s="276">
        <f>+'Competitive map'!BE125</f>
        <v>7</v>
      </c>
      <c r="AP130" s="169">
        <f>+'Competitive map'!BF125</f>
        <v>3</v>
      </c>
      <c r="AQ130" s="277" t="str">
        <f>+'Competitive map'!BG125</f>
        <v/>
      </c>
      <c r="AR130" s="169">
        <f>+'Competitive map'!BH125</f>
        <v>7</v>
      </c>
      <c r="AS130" s="169">
        <f>+'Competitive map'!BI125</f>
        <v>3</v>
      </c>
      <c r="AT130" s="169" t="str">
        <f>+'Competitive map'!BJ125</f>
        <v/>
      </c>
      <c r="AU130" s="276">
        <f>+'Competitive map'!BK125</f>
        <v>7</v>
      </c>
      <c r="AV130" s="169">
        <f>+'Competitive map'!BL125</f>
        <v>3</v>
      </c>
      <c r="AW130" s="277" t="str">
        <f>+'Competitive map'!BM125</f>
        <v/>
      </c>
    </row>
    <row r="131" spans="2:49" ht="15.75" thickBot="1" x14ac:dyDescent="0.3">
      <c r="B131" s="23" t="s">
        <v>2</v>
      </c>
      <c r="C131" s="23">
        <f t="shared" ref="C131:L137" si="91">COUNTIF(rd1tm9,O131)</f>
        <v>0</v>
      </c>
      <c r="D131" s="7">
        <f t="shared" si="91"/>
        <v>0</v>
      </c>
      <c r="E131" s="8">
        <f t="shared" si="91"/>
        <v>0</v>
      </c>
      <c r="F131" s="9">
        <f t="shared" si="91"/>
        <v>0</v>
      </c>
      <c r="G131" s="4">
        <f t="shared" si="91"/>
        <v>0</v>
      </c>
      <c r="H131" s="2">
        <f t="shared" si="91"/>
        <v>0</v>
      </c>
      <c r="I131" s="3">
        <f t="shared" si="91"/>
        <v>0</v>
      </c>
      <c r="J131" s="12">
        <f t="shared" si="91"/>
        <v>0</v>
      </c>
      <c r="K131" s="13">
        <f t="shared" si="91"/>
        <v>0</v>
      </c>
      <c r="L131" s="14">
        <f t="shared" si="91"/>
        <v>0</v>
      </c>
      <c r="M131" s="37"/>
      <c r="N131" s="142"/>
      <c r="O131" s="268">
        <f t="shared" ref="O131:X138" si="92">+O130+10</f>
        <v>21</v>
      </c>
      <c r="P131" s="268">
        <f t="shared" si="92"/>
        <v>22</v>
      </c>
      <c r="Q131" s="268">
        <f t="shared" si="92"/>
        <v>23</v>
      </c>
      <c r="R131" s="268">
        <f t="shared" si="92"/>
        <v>24</v>
      </c>
      <c r="S131" s="268">
        <f t="shared" si="92"/>
        <v>25</v>
      </c>
      <c r="T131" s="268">
        <f t="shared" si="92"/>
        <v>26</v>
      </c>
      <c r="U131" s="268">
        <f t="shared" si="92"/>
        <v>27</v>
      </c>
      <c r="V131" s="268">
        <f t="shared" si="92"/>
        <v>28</v>
      </c>
      <c r="W131" s="268">
        <f t="shared" si="92"/>
        <v>29</v>
      </c>
      <c r="X131" s="268">
        <f t="shared" si="92"/>
        <v>30</v>
      </c>
      <c r="Z131" s="276">
        <f>+'Competitive map'!AP126</f>
        <v>7</v>
      </c>
      <c r="AA131" s="169">
        <f>+'Competitive map'!AQ126</f>
        <v>4</v>
      </c>
      <c r="AB131" s="277" t="str">
        <f>+'Competitive map'!AR126</f>
        <v/>
      </c>
      <c r="AC131" s="276">
        <f>+'Competitive map'!AS126</f>
        <v>7</v>
      </c>
      <c r="AD131" s="169">
        <f>+'Competitive map'!AT126</f>
        <v>4</v>
      </c>
      <c r="AE131" s="277" t="str">
        <f>+'Competitive map'!AU126</f>
        <v/>
      </c>
      <c r="AF131" s="169">
        <f>+'Competitive map'!AV126</f>
        <v>7</v>
      </c>
      <c r="AG131" s="169">
        <f>+'Competitive map'!AW126</f>
        <v>4</v>
      </c>
      <c r="AH131" s="169" t="str">
        <f>+'Competitive map'!AX126</f>
        <v/>
      </c>
      <c r="AI131" s="276">
        <f>+'Competitive map'!AY126</f>
        <v>7</v>
      </c>
      <c r="AJ131" s="169">
        <f>+'Competitive map'!AZ126</f>
        <v>4</v>
      </c>
      <c r="AK131" s="277" t="str">
        <f>+'Competitive map'!BA126</f>
        <v/>
      </c>
      <c r="AL131" s="169">
        <f>+'Competitive map'!BB126</f>
        <v>7</v>
      </c>
      <c r="AM131" s="169">
        <f>+'Competitive map'!BC126</f>
        <v>4</v>
      </c>
      <c r="AN131" s="169" t="str">
        <f>+'Competitive map'!BD126</f>
        <v/>
      </c>
      <c r="AO131" s="276">
        <f>+'Competitive map'!BE126</f>
        <v>7</v>
      </c>
      <c r="AP131" s="169">
        <f>+'Competitive map'!BF126</f>
        <v>4</v>
      </c>
      <c r="AQ131" s="277" t="str">
        <f>+'Competitive map'!BG126</f>
        <v/>
      </c>
      <c r="AR131" s="169">
        <f>+'Competitive map'!BH126</f>
        <v>7</v>
      </c>
      <c r="AS131" s="169">
        <f>+'Competitive map'!BI126</f>
        <v>4</v>
      </c>
      <c r="AT131" s="169" t="str">
        <f>+'Competitive map'!BJ126</f>
        <v/>
      </c>
      <c r="AU131" s="276">
        <f>+'Competitive map'!BK126</f>
        <v>7</v>
      </c>
      <c r="AV131" s="169">
        <f>+'Competitive map'!BL126</f>
        <v>4</v>
      </c>
      <c r="AW131" s="277" t="str">
        <f>+'Competitive map'!BM126</f>
        <v/>
      </c>
    </row>
    <row r="132" spans="2:49" x14ac:dyDescent="0.25">
      <c r="B132" s="23" t="s">
        <v>3</v>
      </c>
      <c r="C132" s="23">
        <f t="shared" si="91"/>
        <v>0</v>
      </c>
      <c r="D132" s="10">
        <f t="shared" si="91"/>
        <v>0</v>
      </c>
      <c r="E132" s="27">
        <f t="shared" si="91"/>
        <v>0</v>
      </c>
      <c r="F132" s="11">
        <f t="shared" si="91"/>
        <v>0</v>
      </c>
      <c r="G132" s="4">
        <f t="shared" si="91"/>
        <v>0</v>
      </c>
      <c r="H132" s="2">
        <f t="shared" si="91"/>
        <v>0</v>
      </c>
      <c r="I132" s="2">
        <f t="shared" si="91"/>
        <v>0</v>
      </c>
      <c r="J132" s="6">
        <f t="shared" si="91"/>
        <v>0</v>
      </c>
      <c r="K132" s="6">
        <f t="shared" si="91"/>
        <v>0</v>
      </c>
      <c r="L132" s="16">
        <f t="shared" si="91"/>
        <v>0</v>
      </c>
      <c r="M132" s="37"/>
      <c r="N132" s="142"/>
      <c r="O132" s="268">
        <f t="shared" si="92"/>
        <v>31</v>
      </c>
      <c r="P132" s="268">
        <f t="shared" si="92"/>
        <v>32</v>
      </c>
      <c r="Q132" s="268">
        <f t="shared" si="92"/>
        <v>33</v>
      </c>
      <c r="R132" s="268">
        <f t="shared" si="92"/>
        <v>34</v>
      </c>
      <c r="S132" s="268">
        <f t="shared" si="92"/>
        <v>35</v>
      </c>
      <c r="T132" s="268">
        <f t="shared" si="92"/>
        <v>36</v>
      </c>
      <c r="U132" s="268">
        <f t="shared" si="92"/>
        <v>37</v>
      </c>
      <c r="V132" s="268">
        <f t="shared" si="92"/>
        <v>38</v>
      </c>
      <c r="W132" s="268">
        <f t="shared" si="92"/>
        <v>39</v>
      </c>
      <c r="X132" s="268">
        <f t="shared" si="92"/>
        <v>40</v>
      </c>
      <c r="Z132" s="276">
        <f>+'Competitive map'!AP127</f>
        <v>7</v>
      </c>
      <c r="AA132" s="169">
        <f>+'Competitive map'!AQ127</f>
        <v>5</v>
      </c>
      <c r="AB132" s="277" t="str">
        <f>+'Competitive map'!AR127</f>
        <v/>
      </c>
      <c r="AC132" s="276">
        <f>+'Competitive map'!AS127</f>
        <v>7</v>
      </c>
      <c r="AD132" s="169">
        <f>+'Competitive map'!AT127</f>
        <v>5</v>
      </c>
      <c r="AE132" s="277" t="str">
        <f>+'Competitive map'!AU127</f>
        <v/>
      </c>
      <c r="AF132" s="169">
        <f>+'Competitive map'!AV127</f>
        <v>7</v>
      </c>
      <c r="AG132" s="169">
        <f>+'Competitive map'!AW127</f>
        <v>5</v>
      </c>
      <c r="AH132" s="169" t="str">
        <f>+'Competitive map'!AX127</f>
        <v/>
      </c>
      <c r="AI132" s="276">
        <f>+'Competitive map'!AY127</f>
        <v>7</v>
      </c>
      <c r="AJ132" s="169">
        <f>+'Competitive map'!AZ127</f>
        <v>5</v>
      </c>
      <c r="AK132" s="277" t="str">
        <f>+'Competitive map'!BA127</f>
        <v/>
      </c>
      <c r="AL132" s="169">
        <f>+'Competitive map'!BB127</f>
        <v>7</v>
      </c>
      <c r="AM132" s="169">
        <f>+'Competitive map'!BC127</f>
        <v>5</v>
      </c>
      <c r="AN132" s="169" t="str">
        <f>+'Competitive map'!BD127</f>
        <v/>
      </c>
      <c r="AO132" s="276">
        <f>+'Competitive map'!BE127</f>
        <v>7</v>
      </c>
      <c r="AP132" s="169">
        <f>+'Competitive map'!BF127</f>
        <v>5</v>
      </c>
      <c r="AQ132" s="277" t="str">
        <f>+'Competitive map'!BG127</f>
        <v/>
      </c>
      <c r="AR132" s="169">
        <f>+'Competitive map'!BH127</f>
        <v>7</v>
      </c>
      <c r="AS132" s="169">
        <f>+'Competitive map'!BI127</f>
        <v>5</v>
      </c>
      <c r="AT132" s="169" t="str">
        <f>+'Competitive map'!BJ127</f>
        <v/>
      </c>
      <c r="AU132" s="276">
        <f>+'Competitive map'!BK127</f>
        <v>7</v>
      </c>
      <c r="AV132" s="169">
        <f>+'Competitive map'!BL127</f>
        <v>5</v>
      </c>
      <c r="AW132" s="277" t="str">
        <f>+'Competitive map'!BM127</f>
        <v/>
      </c>
    </row>
    <row r="133" spans="2:49" ht="15.75" thickBot="1" x14ac:dyDescent="0.3">
      <c r="B133" s="23" t="s">
        <v>4</v>
      </c>
      <c r="C133" s="23">
        <f t="shared" si="91"/>
        <v>0</v>
      </c>
      <c r="D133" s="12">
        <f t="shared" si="91"/>
        <v>0</v>
      </c>
      <c r="E133" s="13">
        <f t="shared" si="91"/>
        <v>0</v>
      </c>
      <c r="F133" s="14">
        <f t="shared" si="91"/>
        <v>0</v>
      </c>
      <c r="G133" s="4">
        <f t="shared" si="91"/>
        <v>0</v>
      </c>
      <c r="H133" s="2">
        <f t="shared" si="91"/>
        <v>0</v>
      </c>
      <c r="I133" s="2">
        <f t="shared" si="91"/>
        <v>0</v>
      </c>
      <c r="J133" s="2">
        <f t="shared" si="91"/>
        <v>0</v>
      </c>
      <c r="K133" s="2">
        <f t="shared" si="91"/>
        <v>0</v>
      </c>
      <c r="L133" s="11">
        <f t="shared" si="91"/>
        <v>0</v>
      </c>
      <c r="M133" s="37"/>
      <c r="N133" s="142"/>
      <c r="O133" s="268">
        <f t="shared" si="92"/>
        <v>41</v>
      </c>
      <c r="P133" s="268">
        <f t="shared" si="92"/>
        <v>42</v>
      </c>
      <c r="Q133" s="268">
        <f t="shared" si="92"/>
        <v>43</v>
      </c>
      <c r="R133" s="268">
        <f t="shared" si="92"/>
        <v>44</v>
      </c>
      <c r="S133" s="268">
        <f t="shared" si="92"/>
        <v>45</v>
      </c>
      <c r="T133" s="268">
        <f t="shared" si="92"/>
        <v>46</v>
      </c>
      <c r="U133" s="268">
        <f t="shared" si="92"/>
        <v>47</v>
      </c>
      <c r="V133" s="268">
        <f t="shared" si="92"/>
        <v>48</v>
      </c>
      <c r="W133" s="268">
        <f t="shared" si="92"/>
        <v>49</v>
      </c>
      <c r="X133" s="268">
        <f t="shared" si="92"/>
        <v>50</v>
      </c>
      <c r="Z133" s="276">
        <f>+'Competitive map'!AP128</f>
        <v>7</v>
      </c>
      <c r="AA133" s="169">
        <f>+'Competitive map'!AQ128</f>
        <v>6</v>
      </c>
      <c r="AB133" s="277" t="str">
        <f>+'Competitive map'!AR128</f>
        <v/>
      </c>
      <c r="AC133" s="276">
        <f>+'Competitive map'!AS128</f>
        <v>7</v>
      </c>
      <c r="AD133" s="169">
        <f>+'Competitive map'!AT128</f>
        <v>6</v>
      </c>
      <c r="AE133" s="277" t="str">
        <f>+'Competitive map'!AU128</f>
        <v/>
      </c>
      <c r="AF133" s="169">
        <f>+'Competitive map'!AV128</f>
        <v>7</v>
      </c>
      <c r="AG133" s="169">
        <f>+'Competitive map'!AW128</f>
        <v>6</v>
      </c>
      <c r="AH133" s="169" t="str">
        <f>+'Competitive map'!AX128</f>
        <v/>
      </c>
      <c r="AI133" s="276">
        <f>+'Competitive map'!AY128</f>
        <v>7</v>
      </c>
      <c r="AJ133" s="169">
        <f>+'Competitive map'!AZ128</f>
        <v>6</v>
      </c>
      <c r="AK133" s="277" t="str">
        <f>+'Competitive map'!BA128</f>
        <v/>
      </c>
      <c r="AL133" s="169">
        <f>+'Competitive map'!BB128</f>
        <v>7</v>
      </c>
      <c r="AM133" s="169">
        <f>+'Competitive map'!BC128</f>
        <v>6</v>
      </c>
      <c r="AN133" s="169" t="str">
        <f>+'Competitive map'!BD128</f>
        <v/>
      </c>
      <c r="AO133" s="276">
        <f>+'Competitive map'!BE128</f>
        <v>7</v>
      </c>
      <c r="AP133" s="169">
        <f>+'Competitive map'!BF128</f>
        <v>6</v>
      </c>
      <c r="AQ133" s="277" t="str">
        <f>+'Competitive map'!BG128</f>
        <v/>
      </c>
      <c r="AR133" s="169">
        <f>+'Competitive map'!BH128</f>
        <v>7</v>
      </c>
      <c r="AS133" s="169">
        <f>+'Competitive map'!BI128</f>
        <v>6</v>
      </c>
      <c r="AT133" s="169" t="str">
        <f>+'Competitive map'!BJ128</f>
        <v/>
      </c>
      <c r="AU133" s="276">
        <f>+'Competitive map'!BK128</f>
        <v>7</v>
      </c>
      <c r="AV133" s="169">
        <f>+'Competitive map'!BL128</f>
        <v>6</v>
      </c>
      <c r="AW133" s="277" t="str">
        <f>+'Competitive map'!BM128</f>
        <v/>
      </c>
    </row>
    <row r="134" spans="2:49" ht="15.75" thickBot="1" x14ac:dyDescent="0.3">
      <c r="B134" s="23" t="s">
        <v>5</v>
      </c>
      <c r="C134" s="10">
        <f t="shared" si="91"/>
        <v>0</v>
      </c>
      <c r="D134" s="154">
        <f t="shared" si="91"/>
        <v>0</v>
      </c>
      <c r="E134" s="154">
        <f t="shared" si="91"/>
        <v>0</v>
      </c>
      <c r="F134" s="154">
        <f t="shared" si="91"/>
        <v>0</v>
      </c>
      <c r="G134" s="145">
        <f t="shared" si="91"/>
        <v>0</v>
      </c>
      <c r="H134" s="2">
        <f t="shared" si="91"/>
        <v>0</v>
      </c>
      <c r="I134" s="2">
        <f t="shared" si="91"/>
        <v>0</v>
      </c>
      <c r="J134" s="2">
        <f t="shared" si="91"/>
        <v>0</v>
      </c>
      <c r="K134" s="2">
        <f t="shared" si="91"/>
        <v>0</v>
      </c>
      <c r="L134" s="11">
        <f t="shared" si="91"/>
        <v>0</v>
      </c>
      <c r="M134" s="37"/>
      <c r="N134" s="142"/>
      <c r="O134" s="268">
        <f t="shared" si="92"/>
        <v>51</v>
      </c>
      <c r="P134" s="268">
        <f t="shared" si="92"/>
        <v>52</v>
      </c>
      <c r="Q134" s="268">
        <f t="shared" si="92"/>
        <v>53</v>
      </c>
      <c r="R134" s="268">
        <f t="shared" si="92"/>
        <v>54</v>
      </c>
      <c r="S134" s="268">
        <f t="shared" si="92"/>
        <v>55</v>
      </c>
      <c r="T134" s="268">
        <f t="shared" si="92"/>
        <v>56</v>
      </c>
      <c r="U134" s="268">
        <f t="shared" si="92"/>
        <v>57</v>
      </c>
      <c r="V134" s="268">
        <f t="shared" si="92"/>
        <v>58</v>
      </c>
      <c r="W134" s="268">
        <f t="shared" si="92"/>
        <v>59</v>
      </c>
      <c r="X134" s="268">
        <f t="shared" si="92"/>
        <v>60</v>
      </c>
      <c r="Z134" s="276">
        <f>+'Competitive map'!AP129</f>
        <v>7</v>
      </c>
      <c r="AA134" s="169">
        <f>+'Competitive map'!AQ129</f>
        <v>7</v>
      </c>
      <c r="AB134" s="277" t="str">
        <f>+'Competitive map'!AR129</f>
        <v/>
      </c>
      <c r="AC134" s="276">
        <f>+'Competitive map'!AS129</f>
        <v>7</v>
      </c>
      <c r="AD134" s="169">
        <f>+'Competitive map'!AT129</f>
        <v>7</v>
      </c>
      <c r="AE134" s="277" t="str">
        <f>+'Competitive map'!AU129</f>
        <v/>
      </c>
      <c r="AF134" s="169">
        <f>+'Competitive map'!AV129</f>
        <v>7</v>
      </c>
      <c r="AG134" s="169">
        <f>+'Competitive map'!AW129</f>
        <v>7</v>
      </c>
      <c r="AH134" s="169" t="str">
        <f>+'Competitive map'!AX129</f>
        <v/>
      </c>
      <c r="AI134" s="276">
        <f>+'Competitive map'!AY129</f>
        <v>7</v>
      </c>
      <c r="AJ134" s="169">
        <f>+'Competitive map'!AZ129</f>
        <v>7</v>
      </c>
      <c r="AK134" s="277" t="str">
        <f>+'Competitive map'!BA129</f>
        <v/>
      </c>
      <c r="AL134" s="169">
        <f>+'Competitive map'!BB129</f>
        <v>7</v>
      </c>
      <c r="AM134" s="169">
        <f>+'Competitive map'!BC129</f>
        <v>7</v>
      </c>
      <c r="AN134" s="169" t="str">
        <f>+'Competitive map'!BD129</f>
        <v/>
      </c>
      <c r="AO134" s="276">
        <f>+'Competitive map'!BE129</f>
        <v>7</v>
      </c>
      <c r="AP134" s="169">
        <f>+'Competitive map'!BF129</f>
        <v>7</v>
      </c>
      <c r="AQ134" s="277" t="str">
        <f>+'Competitive map'!BG129</f>
        <v/>
      </c>
      <c r="AR134" s="169">
        <f>+'Competitive map'!BH129</f>
        <v>7</v>
      </c>
      <c r="AS134" s="169">
        <f>+'Competitive map'!BI129</f>
        <v>7</v>
      </c>
      <c r="AT134" s="169" t="str">
        <f>+'Competitive map'!BJ129</f>
        <v/>
      </c>
      <c r="AU134" s="276">
        <f>+'Competitive map'!BK129</f>
        <v>7</v>
      </c>
      <c r="AV134" s="169">
        <f>+'Competitive map'!BL129</f>
        <v>7</v>
      </c>
      <c r="AW134" s="277" t="str">
        <f>+'Competitive map'!BM129</f>
        <v/>
      </c>
    </row>
    <row r="135" spans="2:49" ht="15.75" thickBot="1" x14ac:dyDescent="0.3">
      <c r="B135" s="23" t="s">
        <v>6</v>
      </c>
      <c r="C135" s="23">
        <f t="shared" si="91"/>
        <v>0</v>
      </c>
      <c r="D135" s="7">
        <f t="shared" si="91"/>
        <v>0</v>
      </c>
      <c r="E135" s="8">
        <f t="shared" si="91"/>
        <v>0</v>
      </c>
      <c r="F135" s="9">
        <f t="shared" si="91"/>
        <v>0</v>
      </c>
      <c r="G135" s="4">
        <f t="shared" si="91"/>
        <v>0</v>
      </c>
      <c r="H135" s="2">
        <f t="shared" si="91"/>
        <v>0</v>
      </c>
      <c r="I135" s="5">
        <f t="shared" si="91"/>
        <v>0</v>
      </c>
      <c r="J135" s="5">
        <f t="shared" si="91"/>
        <v>0</v>
      </c>
      <c r="K135" s="5">
        <f t="shared" si="91"/>
        <v>0</v>
      </c>
      <c r="L135" s="11">
        <f t="shared" si="91"/>
        <v>0</v>
      </c>
      <c r="M135" s="37"/>
      <c r="N135" s="142"/>
      <c r="O135" s="268">
        <f t="shared" si="92"/>
        <v>61</v>
      </c>
      <c r="P135" s="268">
        <f t="shared" si="92"/>
        <v>62</v>
      </c>
      <c r="Q135" s="268">
        <f t="shared" si="92"/>
        <v>63</v>
      </c>
      <c r="R135" s="268">
        <f t="shared" si="92"/>
        <v>64</v>
      </c>
      <c r="S135" s="268">
        <f t="shared" si="92"/>
        <v>65</v>
      </c>
      <c r="T135" s="268">
        <f t="shared" si="92"/>
        <v>66</v>
      </c>
      <c r="U135" s="268">
        <f t="shared" si="92"/>
        <v>67</v>
      </c>
      <c r="V135" s="268">
        <f t="shared" si="92"/>
        <v>68</v>
      </c>
      <c r="W135" s="268">
        <f t="shared" si="92"/>
        <v>69</v>
      </c>
      <c r="X135" s="268">
        <f t="shared" si="92"/>
        <v>70</v>
      </c>
      <c r="Z135" s="276">
        <f>+'Competitive map'!AP130</f>
        <v>7</v>
      </c>
      <c r="AA135" s="169">
        <f>+'Competitive map'!AQ130</f>
        <v>8</v>
      </c>
      <c r="AB135" s="277" t="str">
        <f>+'Competitive map'!AR130</f>
        <v/>
      </c>
      <c r="AC135" s="276">
        <f>+'Competitive map'!AS130</f>
        <v>7</v>
      </c>
      <c r="AD135" s="169">
        <f>+'Competitive map'!AT130</f>
        <v>8</v>
      </c>
      <c r="AE135" s="277" t="str">
        <f>+'Competitive map'!AU130</f>
        <v/>
      </c>
      <c r="AF135" s="169">
        <f>+'Competitive map'!AV130</f>
        <v>7</v>
      </c>
      <c r="AG135" s="169">
        <f>+'Competitive map'!AW130</f>
        <v>8</v>
      </c>
      <c r="AH135" s="169" t="str">
        <f>+'Competitive map'!AX130</f>
        <v/>
      </c>
      <c r="AI135" s="276">
        <f>+'Competitive map'!AY130</f>
        <v>7</v>
      </c>
      <c r="AJ135" s="169">
        <f>+'Competitive map'!AZ130</f>
        <v>8</v>
      </c>
      <c r="AK135" s="277" t="str">
        <f>+'Competitive map'!BA130</f>
        <v/>
      </c>
      <c r="AL135" s="169">
        <f>+'Competitive map'!BB130</f>
        <v>7</v>
      </c>
      <c r="AM135" s="169">
        <f>+'Competitive map'!BC130</f>
        <v>8</v>
      </c>
      <c r="AN135" s="169" t="str">
        <f>+'Competitive map'!BD130</f>
        <v/>
      </c>
      <c r="AO135" s="276">
        <f>+'Competitive map'!BE130</f>
        <v>7</v>
      </c>
      <c r="AP135" s="169">
        <f>+'Competitive map'!BF130</f>
        <v>8</v>
      </c>
      <c r="AQ135" s="277" t="str">
        <f>+'Competitive map'!BG130</f>
        <v/>
      </c>
      <c r="AR135" s="169">
        <f>+'Competitive map'!BH130</f>
        <v>7</v>
      </c>
      <c r="AS135" s="169">
        <f>+'Competitive map'!BI130</f>
        <v>8</v>
      </c>
      <c r="AT135" s="169" t="str">
        <f>+'Competitive map'!BJ130</f>
        <v/>
      </c>
      <c r="AU135" s="276">
        <f>+'Competitive map'!BK130</f>
        <v>7</v>
      </c>
      <c r="AV135" s="169">
        <f>+'Competitive map'!BL130</f>
        <v>8</v>
      </c>
      <c r="AW135" s="277" t="str">
        <f>+'Competitive map'!BM130</f>
        <v/>
      </c>
    </row>
    <row r="136" spans="2:49" x14ac:dyDescent="0.25">
      <c r="B136" s="23" t="s">
        <v>7</v>
      </c>
      <c r="C136" s="23">
        <f t="shared" si="91"/>
        <v>0</v>
      </c>
      <c r="D136" s="10">
        <f t="shared" si="91"/>
        <v>0</v>
      </c>
      <c r="E136" s="144">
        <f t="shared" si="91"/>
        <v>0</v>
      </c>
      <c r="F136" s="11">
        <f t="shared" si="91"/>
        <v>0</v>
      </c>
      <c r="G136" s="4">
        <f t="shared" si="91"/>
        <v>0</v>
      </c>
      <c r="H136" s="3">
        <f t="shared" si="91"/>
        <v>0</v>
      </c>
      <c r="I136" s="7">
        <f t="shared" si="91"/>
        <v>0</v>
      </c>
      <c r="J136" s="8">
        <f t="shared" si="91"/>
        <v>0</v>
      </c>
      <c r="K136" s="9">
        <f t="shared" si="91"/>
        <v>0</v>
      </c>
      <c r="L136" s="17">
        <f t="shared" si="91"/>
        <v>0</v>
      </c>
      <c r="M136" s="37"/>
      <c r="N136" s="142"/>
      <c r="O136" s="268">
        <f t="shared" si="92"/>
        <v>71</v>
      </c>
      <c r="P136" s="268">
        <f t="shared" si="92"/>
        <v>72</v>
      </c>
      <c r="Q136" s="268">
        <f t="shared" si="92"/>
        <v>73</v>
      </c>
      <c r="R136" s="268">
        <f t="shared" si="92"/>
        <v>74</v>
      </c>
      <c r="S136" s="268">
        <f t="shared" si="92"/>
        <v>75</v>
      </c>
      <c r="T136" s="268">
        <f t="shared" si="92"/>
        <v>76</v>
      </c>
      <c r="U136" s="268">
        <f t="shared" si="92"/>
        <v>77</v>
      </c>
      <c r="V136" s="268">
        <f t="shared" si="92"/>
        <v>78</v>
      </c>
      <c r="W136" s="268">
        <f t="shared" si="92"/>
        <v>79</v>
      </c>
      <c r="X136" s="268">
        <f t="shared" si="92"/>
        <v>80</v>
      </c>
      <c r="Z136" s="276">
        <f>+'Competitive map'!AP131</f>
        <v>7</v>
      </c>
      <c r="AA136" s="169">
        <f>+'Competitive map'!AQ131</f>
        <v>9</v>
      </c>
      <c r="AB136" s="277" t="str">
        <f>+'Competitive map'!AR131</f>
        <v/>
      </c>
      <c r="AC136" s="276">
        <f>+'Competitive map'!AS131</f>
        <v>7</v>
      </c>
      <c r="AD136" s="169">
        <f>+'Competitive map'!AT131</f>
        <v>9</v>
      </c>
      <c r="AE136" s="277" t="str">
        <f>+'Competitive map'!AU131</f>
        <v/>
      </c>
      <c r="AF136" s="169">
        <f>+'Competitive map'!AV131</f>
        <v>7</v>
      </c>
      <c r="AG136" s="169">
        <f>+'Competitive map'!AW131</f>
        <v>9</v>
      </c>
      <c r="AH136" s="169" t="str">
        <f>+'Competitive map'!AX131</f>
        <v/>
      </c>
      <c r="AI136" s="276">
        <f>+'Competitive map'!AY131</f>
        <v>7</v>
      </c>
      <c r="AJ136" s="169">
        <f>+'Competitive map'!AZ131</f>
        <v>9</v>
      </c>
      <c r="AK136" s="277" t="str">
        <f>+'Competitive map'!BA131</f>
        <v/>
      </c>
      <c r="AL136" s="169">
        <f>+'Competitive map'!BB131</f>
        <v>7</v>
      </c>
      <c r="AM136" s="169">
        <f>+'Competitive map'!BC131</f>
        <v>9</v>
      </c>
      <c r="AN136" s="169" t="str">
        <f>+'Competitive map'!BD131</f>
        <v/>
      </c>
      <c r="AO136" s="276">
        <f>+'Competitive map'!BE131</f>
        <v>7</v>
      </c>
      <c r="AP136" s="169">
        <f>+'Competitive map'!BF131</f>
        <v>9</v>
      </c>
      <c r="AQ136" s="277" t="str">
        <f>+'Competitive map'!BG131</f>
        <v/>
      </c>
      <c r="AR136" s="169">
        <f>+'Competitive map'!BH131</f>
        <v>7</v>
      </c>
      <c r="AS136" s="169">
        <f>+'Competitive map'!BI131</f>
        <v>9</v>
      </c>
      <c r="AT136" s="169" t="str">
        <f>+'Competitive map'!BJ131</f>
        <v/>
      </c>
      <c r="AU136" s="276">
        <f>+'Competitive map'!BK131</f>
        <v>7</v>
      </c>
      <c r="AV136" s="169">
        <f>+'Competitive map'!BL131</f>
        <v>9</v>
      </c>
      <c r="AW136" s="277" t="str">
        <f>+'Competitive map'!BM131</f>
        <v/>
      </c>
    </row>
    <row r="137" spans="2:49" ht="15.75" thickBot="1" x14ac:dyDescent="0.3">
      <c r="B137" s="23" t="s">
        <v>8</v>
      </c>
      <c r="C137" s="157">
        <f t="shared" si="91"/>
        <v>0</v>
      </c>
      <c r="D137" s="12">
        <f t="shared" si="91"/>
        <v>0</v>
      </c>
      <c r="E137" s="13">
        <f t="shared" si="91"/>
        <v>0</v>
      </c>
      <c r="F137" s="14">
        <f t="shared" si="91"/>
        <v>0</v>
      </c>
      <c r="G137" s="4">
        <f t="shared" si="91"/>
        <v>0</v>
      </c>
      <c r="H137" s="3">
        <f t="shared" si="91"/>
        <v>0</v>
      </c>
      <c r="I137" s="10">
        <f t="shared" si="91"/>
        <v>0</v>
      </c>
      <c r="J137" s="27">
        <f t="shared" si="91"/>
        <v>0</v>
      </c>
      <c r="K137" s="11">
        <f t="shared" si="91"/>
        <v>0</v>
      </c>
      <c r="L137" s="17">
        <f t="shared" si="91"/>
        <v>0</v>
      </c>
      <c r="M137" s="37"/>
      <c r="N137" s="142"/>
      <c r="O137" s="268">
        <f t="shared" si="92"/>
        <v>81</v>
      </c>
      <c r="P137" s="268">
        <f t="shared" si="92"/>
        <v>82</v>
      </c>
      <c r="Q137" s="268">
        <f t="shared" si="92"/>
        <v>83</v>
      </c>
      <c r="R137" s="268">
        <f t="shared" si="92"/>
        <v>84</v>
      </c>
      <c r="S137" s="268">
        <f t="shared" si="92"/>
        <v>85</v>
      </c>
      <c r="T137" s="268">
        <f t="shared" si="92"/>
        <v>86</v>
      </c>
      <c r="U137" s="268">
        <f t="shared" si="92"/>
        <v>87</v>
      </c>
      <c r="V137" s="268">
        <f t="shared" si="92"/>
        <v>88</v>
      </c>
      <c r="W137" s="268">
        <f t="shared" si="92"/>
        <v>89</v>
      </c>
      <c r="X137" s="268">
        <f t="shared" si="92"/>
        <v>90</v>
      </c>
      <c r="Z137" s="276">
        <f>+'Competitive map'!AP132</f>
        <v>7</v>
      </c>
      <c r="AA137" s="169">
        <f>+'Competitive map'!AQ132</f>
        <v>10</v>
      </c>
      <c r="AB137" s="277" t="str">
        <f>+'Competitive map'!AR132</f>
        <v/>
      </c>
      <c r="AC137" s="276">
        <f>+'Competitive map'!AS132</f>
        <v>7</v>
      </c>
      <c r="AD137" s="169">
        <f>+'Competitive map'!AT132</f>
        <v>10</v>
      </c>
      <c r="AE137" s="277" t="str">
        <f>+'Competitive map'!AU132</f>
        <v/>
      </c>
      <c r="AF137" s="169">
        <f>+'Competitive map'!AV132</f>
        <v>7</v>
      </c>
      <c r="AG137" s="169">
        <f>+'Competitive map'!AW132</f>
        <v>10</v>
      </c>
      <c r="AH137" s="169" t="str">
        <f>+'Competitive map'!AX132</f>
        <v/>
      </c>
      <c r="AI137" s="276">
        <f>+'Competitive map'!AY132</f>
        <v>7</v>
      </c>
      <c r="AJ137" s="169">
        <f>+'Competitive map'!AZ132</f>
        <v>10</v>
      </c>
      <c r="AK137" s="277" t="str">
        <f>+'Competitive map'!BA132</f>
        <v/>
      </c>
      <c r="AL137" s="169">
        <f>+'Competitive map'!BB132</f>
        <v>7</v>
      </c>
      <c r="AM137" s="169">
        <f>+'Competitive map'!BC132</f>
        <v>10</v>
      </c>
      <c r="AN137" s="169" t="str">
        <f>+'Competitive map'!BD132</f>
        <v/>
      </c>
      <c r="AO137" s="276">
        <f>+'Competitive map'!BE132</f>
        <v>7</v>
      </c>
      <c r="AP137" s="169">
        <f>+'Competitive map'!BF132</f>
        <v>10</v>
      </c>
      <c r="AQ137" s="277" t="str">
        <f>+'Competitive map'!BG132</f>
        <v/>
      </c>
      <c r="AR137" s="169">
        <f>+'Competitive map'!BH132</f>
        <v>7</v>
      </c>
      <c r="AS137" s="169">
        <f>+'Competitive map'!BI132</f>
        <v>10</v>
      </c>
      <c r="AT137" s="169" t="str">
        <f>+'Competitive map'!BJ132</f>
        <v/>
      </c>
      <c r="AU137" s="276">
        <f>+'Competitive map'!BK132</f>
        <v>7</v>
      </c>
      <c r="AV137" s="169">
        <f>+'Competitive map'!BL132</f>
        <v>10</v>
      </c>
      <c r="AW137" s="277" t="str">
        <f>+'Competitive map'!BM132</f>
        <v/>
      </c>
    </row>
    <row r="138" spans="2:49" ht="15.75" thickBot="1" x14ac:dyDescent="0.3">
      <c r="B138" s="26" t="s">
        <v>9</v>
      </c>
      <c r="C138" s="158" t="s">
        <v>10</v>
      </c>
      <c r="D138" s="156">
        <f t="shared" ref="D138:L138" si="93">COUNTIF(rd1tm9,P138)</f>
        <v>0</v>
      </c>
      <c r="E138" s="155">
        <f t="shared" si="93"/>
        <v>0</v>
      </c>
      <c r="F138" s="155">
        <f t="shared" si="93"/>
        <v>0</v>
      </c>
      <c r="G138" s="13">
        <f t="shared" si="93"/>
        <v>0</v>
      </c>
      <c r="H138" s="19">
        <f t="shared" si="93"/>
        <v>0</v>
      </c>
      <c r="I138" s="12">
        <f t="shared" si="93"/>
        <v>0</v>
      </c>
      <c r="J138" s="13">
        <f t="shared" si="93"/>
        <v>0</v>
      </c>
      <c r="K138" s="14">
        <f t="shared" si="93"/>
        <v>0</v>
      </c>
      <c r="L138" s="20">
        <f t="shared" si="93"/>
        <v>0</v>
      </c>
      <c r="M138" s="37"/>
      <c r="N138" s="142"/>
      <c r="O138" s="268">
        <f t="shared" si="92"/>
        <v>91</v>
      </c>
      <c r="P138" s="268">
        <f t="shared" si="92"/>
        <v>92</v>
      </c>
      <c r="Q138" s="268">
        <f t="shared" si="92"/>
        <v>93</v>
      </c>
      <c r="R138" s="268">
        <f t="shared" si="92"/>
        <v>94</v>
      </c>
      <c r="S138" s="268">
        <f t="shared" si="92"/>
        <v>95</v>
      </c>
      <c r="T138" s="268">
        <f t="shared" si="92"/>
        <v>96</v>
      </c>
      <c r="U138" s="268">
        <f t="shared" si="92"/>
        <v>97</v>
      </c>
      <c r="V138" s="268">
        <f t="shared" si="92"/>
        <v>98</v>
      </c>
      <c r="W138" s="268">
        <f t="shared" si="92"/>
        <v>99</v>
      </c>
      <c r="X138" s="268">
        <f t="shared" si="92"/>
        <v>100</v>
      </c>
      <c r="Z138" s="276">
        <f>+'Competitive map'!AP133</f>
        <v>7</v>
      </c>
      <c r="AA138" s="169">
        <f>+'Competitive map'!AQ133</f>
        <v>11</v>
      </c>
      <c r="AB138" s="277" t="str">
        <f>+'Competitive map'!AR133</f>
        <v/>
      </c>
      <c r="AC138" s="276">
        <f>+'Competitive map'!AS133</f>
        <v>7</v>
      </c>
      <c r="AD138" s="169">
        <f>+'Competitive map'!AT133</f>
        <v>11</v>
      </c>
      <c r="AE138" s="277" t="str">
        <f>+'Competitive map'!AU133</f>
        <v/>
      </c>
      <c r="AF138" s="169">
        <f>+'Competitive map'!AV133</f>
        <v>7</v>
      </c>
      <c r="AG138" s="169">
        <f>+'Competitive map'!AW133</f>
        <v>11</v>
      </c>
      <c r="AH138" s="169" t="str">
        <f>+'Competitive map'!AX133</f>
        <v/>
      </c>
      <c r="AI138" s="276">
        <f>+'Competitive map'!AY133</f>
        <v>7</v>
      </c>
      <c r="AJ138" s="169">
        <f>+'Competitive map'!AZ133</f>
        <v>11</v>
      </c>
      <c r="AK138" s="277" t="str">
        <f>+'Competitive map'!BA133</f>
        <v/>
      </c>
      <c r="AL138" s="169">
        <f>+'Competitive map'!BB133</f>
        <v>7</v>
      </c>
      <c r="AM138" s="169">
        <f>+'Competitive map'!BC133</f>
        <v>11</v>
      </c>
      <c r="AN138" s="169" t="str">
        <f>+'Competitive map'!BD133</f>
        <v/>
      </c>
      <c r="AO138" s="276">
        <f>+'Competitive map'!BE133</f>
        <v>7</v>
      </c>
      <c r="AP138" s="169">
        <f>+'Competitive map'!BF133</f>
        <v>11</v>
      </c>
      <c r="AQ138" s="277" t="str">
        <f>+'Competitive map'!BG133</f>
        <v/>
      </c>
      <c r="AR138" s="169">
        <f>+'Competitive map'!BH133</f>
        <v>7</v>
      </c>
      <c r="AS138" s="169">
        <f>+'Competitive map'!BI133</f>
        <v>11</v>
      </c>
      <c r="AT138" s="169" t="str">
        <f>+'Competitive map'!BJ133</f>
        <v/>
      </c>
      <c r="AU138" s="276">
        <f>+'Competitive map'!BK133</f>
        <v>7</v>
      </c>
      <c r="AV138" s="169">
        <f>+'Competitive map'!BL133</f>
        <v>11</v>
      </c>
      <c r="AW138" s="277" t="str">
        <f>+'Competitive map'!BM133</f>
        <v/>
      </c>
    </row>
    <row r="139" spans="2:49" ht="15.75" thickBot="1" x14ac:dyDescent="0.3">
      <c r="Z139" s="276">
        <f>+'Competitive map'!AP134</f>
        <v>7</v>
      </c>
      <c r="AA139" s="169">
        <f>+'Competitive map'!AQ134</f>
        <v>12</v>
      </c>
      <c r="AB139" s="277" t="str">
        <f>+'Competitive map'!AR134</f>
        <v/>
      </c>
      <c r="AC139" s="276">
        <f>+'Competitive map'!AS134</f>
        <v>7</v>
      </c>
      <c r="AD139" s="169">
        <f>+'Competitive map'!AT134</f>
        <v>12</v>
      </c>
      <c r="AE139" s="277" t="str">
        <f>+'Competitive map'!AU134</f>
        <v/>
      </c>
      <c r="AF139" s="169">
        <f>+'Competitive map'!AV134</f>
        <v>7</v>
      </c>
      <c r="AG139" s="169">
        <f>+'Competitive map'!AW134</f>
        <v>12</v>
      </c>
      <c r="AH139" s="169" t="str">
        <f>+'Competitive map'!AX134</f>
        <v/>
      </c>
      <c r="AI139" s="276">
        <f>+'Competitive map'!AY134</f>
        <v>7</v>
      </c>
      <c r="AJ139" s="169">
        <f>+'Competitive map'!AZ134</f>
        <v>12</v>
      </c>
      <c r="AK139" s="277" t="str">
        <f>+'Competitive map'!BA134</f>
        <v/>
      </c>
      <c r="AL139" s="169">
        <f>+'Competitive map'!BB134</f>
        <v>7</v>
      </c>
      <c r="AM139" s="169">
        <f>+'Competitive map'!BC134</f>
        <v>12</v>
      </c>
      <c r="AN139" s="169" t="str">
        <f>+'Competitive map'!BD134</f>
        <v/>
      </c>
      <c r="AO139" s="276">
        <f>+'Competitive map'!BE134</f>
        <v>7</v>
      </c>
      <c r="AP139" s="169">
        <f>+'Competitive map'!BF134</f>
        <v>12</v>
      </c>
      <c r="AQ139" s="277" t="str">
        <f>+'Competitive map'!BG134</f>
        <v/>
      </c>
      <c r="AR139" s="169">
        <f>+'Competitive map'!BH134</f>
        <v>7</v>
      </c>
      <c r="AS139" s="169">
        <f>+'Competitive map'!BI134</f>
        <v>12</v>
      </c>
      <c r="AT139" s="169" t="str">
        <f>+'Competitive map'!BJ134</f>
        <v/>
      </c>
      <c r="AU139" s="276">
        <f>+'Competitive map'!BK134</f>
        <v>7</v>
      </c>
      <c r="AV139" s="169">
        <f>+'Competitive map'!BL134</f>
        <v>12</v>
      </c>
      <c r="AW139" s="277" t="str">
        <f>+'Competitive map'!BM134</f>
        <v/>
      </c>
    </row>
    <row r="140" spans="2:49" ht="19.5" thickBot="1" x14ac:dyDescent="0.3">
      <c r="B140" s="136" t="s">
        <v>59</v>
      </c>
      <c r="C140" s="137">
        <f>+C125</f>
        <v>1</v>
      </c>
      <c r="D140" s="350" t="s">
        <v>141</v>
      </c>
      <c r="E140" s="351"/>
      <c r="M140" s="257"/>
      <c r="P140" s="263"/>
      <c r="Q140" s="263"/>
      <c r="R140" s="263"/>
      <c r="S140" s="263"/>
      <c r="T140" s="263"/>
      <c r="U140" s="263"/>
      <c r="V140" s="263"/>
      <c r="W140" s="263"/>
      <c r="X140" s="263"/>
      <c r="Z140" s="276">
        <f>+'Competitive map'!AP135</f>
        <v>7</v>
      </c>
      <c r="AA140" s="169">
        <f>+'Competitive map'!AQ135</f>
        <v>13</v>
      </c>
      <c r="AB140" s="277" t="str">
        <f>+'Competitive map'!AR135</f>
        <v/>
      </c>
      <c r="AC140" s="276">
        <f>+'Competitive map'!AS135</f>
        <v>7</v>
      </c>
      <c r="AD140" s="169">
        <f>+'Competitive map'!AT135</f>
        <v>13</v>
      </c>
      <c r="AE140" s="277" t="str">
        <f>+'Competitive map'!AU135</f>
        <v/>
      </c>
      <c r="AF140" s="169">
        <f>+'Competitive map'!AV135</f>
        <v>7</v>
      </c>
      <c r="AG140" s="169">
        <f>+'Competitive map'!AW135</f>
        <v>13</v>
      </c>
      <c r="AH140" s="169" t="str">
        <f>+'Competitive map'!AX135</f>
        <v/>
      </c>
      <c r="AI140" s="276">
        <f>+'Competitive map'!AY135</f>
        <v>7</v>
      </c>
      <c r="AJ140" s="169">
        <f>+'Competitive map'!AZ135</f>
        <v>13</v>
      </c>
      <c r="AK140" s="277" t="str">
        <f>+'Competitive map'!BA135</f>
        <v/>
      </c>
      <c r="AL140" s="169">
        <f>+'Competitive map'!BB135</f>
        <v>7</v>
      </c>
      <c r="AM140" s="169">
        <f>+'Competitive map'!BC135</f>
        <v>13</v>
      </c>
      <c r="AN140" s="169" t="str">
        <f>+'Competitive map'!BD135</f>
        <v/>
      </c>
      <c r="AO140" s="276">
        <f>+'Competitive map'!BE135</f>
        <v>7</v>
      </c>
      <c r="AP140" s="169">
        <f>+'Competitive map'!BF135</f>
        <v>13</v>
      </c>
      <c r="AQ140" s="277" t="str">
        <f>+'Competitive map'!BG135</f>
        <v/>
      </c>
      <c r="AR140" s="169">
        <f>+'Competitive map'!BH135</f>
        <v>7</v>
      </c>
      <c r="AS140" s="169">
        <f>+'Competitive map'!BI135</f>
        <v>13</v>
      </c>
      <c r="AT140" s="169" t="str">
        <f>+'Competitive map'!BJ135</f>
        <v/>
      </c>
      <c r="AU140" s="276">
        <f>+'Competitive map'!BK135</f>
        <v>7</v>
      </c>
      <c r="AV140" s="169">
        <f>+'Competitive map'!BL135</f>
        <v>13</v>
      </c>
      <c r="AW140" s="277" t="str">
        <f>+'Competitive map'!BM135</f>
        <v/>
      </c>
    </row>
    <row r="141" spans="2:49" ht="21" x14ac:dyDescent="0.25">
      <c r="B141" s="305" t="s">
        <v>86</v>
      </c>
      <c r="C141" s="306"/>
      <c r="D141" s="306"/>
      <c r="E141" s="306"/>
      <c r="F141" s="306"/>
      <c r="G141" s="306"/>
      <c r="H141" s="306"/>
      <c r="I141" s="306"/>
      <c r="J141" s="306"/>
      <c r="K141" s="306"/>
      <c r="L141" s="307"/>
      <c r="M141" s="258"/>
      <c r="N141" s="281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Z141" s="276">
        <f>+'Competitive map'!AP136</f>
        <v>7</v>
      </c>
      <c r="AA141" s="169">
        <f>+'Competitive map'!AQ136</f>
        <v>14</v>
      </c>
      <c r="AB141" s="277" t="str">
        <f>+'Competitive map'!AR136</f>
        <v/>
      </c>
      <c r="AC141" s="276">
        <f>+'Competitive map'!AS136</f>
        <v>7</v>
      </c>
      <c r="AD141" s="169">
        <f>+'Competitive map'!AT136</f>
        <v>14</v>
      </c>
      <c r="AE141" s="277" t="str">
        <f>+'Competitive map'!AU136</f>
        <v/>
      </c>
      <c r="AF141" s="169">
        <f>+'Competitive map'!AV136</f>
        <v>7</v>
      </c>
      <c r="AG141" s="169">
        <f>+'Competitive map'!AW136</f>
        <v>14</v>
      </c>
      <c r="AH141" s="169" t="str">
        <f>+'Competitive map'!AX136</f>
        <v/>
      </c>
      <c r="AI141" s="276">
        <f>+'Competitive map'!AY136</f>
        <v>7</v>
      </c>
      <c r="AJ141" s="169">
        <f>+'Competitive map'!AZ136</f>
        <v>14</v>
      </c>
      <c r="AK141" s="277" t="str">
        <f>+'Competitive map'!BA136</f>
        <v/>
      </c>
      <c r="AL141" s="169">
        <f>+'Competitive map'!BB136</f>
        <v>7</v>
      </c>
      <c r="AM141" s="169">
        <f>+'Competitive map'!BC136</f>
        <v>14</v>
      </c>
      <c r="AN141" s="169" t="str">
        <f>+'Competitive map'!BD136</f>
        <v/>
      </c>
      <c r="AO141" s="276">
        <f>+'Competitive map'!BE136</f>
        <v>7</v>
      </c>
      <c r="AP141" s="169">
        <f>+'Competitive map'!BF136</f>
        <v>14</v>
      </c>
      <c r="AQ141" s="277" t="str">
        <f>+'Competitive map'!BG136</f>
        <v/>
      </c>
      <c r="AR141" s="169">
        <f>+'Competitive map'!BH136</f>
        <v>7</v>
      </c>
      <c r="AS141" s="169">
        <f>+'Competitive map'!BI136</f>
        <v>14</v>
      </c>
      <c r="AT141" s="169" t="str">
        <f>+'Competitive map'!BJ136</f>
        <v/>
      </c>
      <c r="AU141" s="276">
        <f>+'Competitive map'!BK136</f>
        <v>7</v>
      </c>
      <c r="AV141" s="169">
        <f>+'Competitive map'!BL136</f>
        <v>14</v>
      </c>
      <c r="AW141" s="277" t="str">
        <f>+'Competitive map'!BM136</f>
        <v/>
      </c>
    </row>
    <row r="142" spans="2:49" ht="21.75" thickBot="1" x14ac:dyDescent="0.3">
      <c r="B142" s="308"/>
      <c r="C142" s="309"/>
      <c r="D142" s="309"/>
      <c r="E142" s="309"/>
      <c r="F142" s="309"/>
      <c r="G142" s="309"/>
      <c r="H142" s="309"/>
      <c r="I142" s="309"/>
      <c r="J142" s="309"/>
      <c r="K142" s="309"/>
      <c r="L142" s="310"/>
      <c r="M142" s="258"/>
      <c r="N142" s="281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Z142" s="276">
        <f>+'Competitive map'!AP137</f>
        <v>7</v>
      </c>
      <c r="AA142" s="169">
        <f>+'Competitive map'!AQ137</f>
        <v>15</v>
      </c>
      <c r="AB142" s="277" t="str">
        <f>+'Competitive map'!AR137</f>
        <v/>
      </c>
      <c r="AC142" s="276">
        <f>+'Competitive map'!AS137</f>
        <v>7</v>
      </c>
      <c r="AD142" s="169">
        <f>+'Competitive map'!AT137</f>
        <v>15</v>
      </c>
      <c r="AE142" s="277" t="str">
        <f>+'Competitive map'!AU137</f>
        <v/>
      </c>
      <c r="AF142" s="169">
        <f>+'Competitive map'!AV137</f>
        <v>7</v>
      </c>
      <c r="AG142" s="169">
        <f>+'Competitive map'!AW137</f>
        <v>15</v>
      </c>
      <c r="AH142" s="169" t="str">
        <f>+'Competitive map'!AX137</f>
        <v/>
      </c>
      <c r="AI142" s="276">
        <f>+'Competitive map'!AY137</f>
        <v>7</v>
      </c>
      <c r="AJ142" s="169">
        <f>+'Competitive map'!AZ137</f>
        <v>15</v>
      </c>
      <c r="AK142" s="277" t="str">
        <f>+'Competitive map'!BA137</f>
        <v/>
      </c>
      <c r="AL142" s="169">
        <f>+'Competitive map'!BB137</f>
        <v>7</v>
      </c>
      <c r="AM142" s="169">
        <f>+'Competitive map'!BC137</f>
        <v>15</v>
      </c>
      <c r="AN142" s="169" t="str">
        <f>+'Competitive map'!BD137</f>
        <v/>
      </c>
      <c r="AO142" s="276">
        <f>+'Competitive map'!BE137</f>
        <v>7</v>
      </c>
      <c r="AP142" s="169">
        <f>+'Competitive map'!BF137</f>
        <v>15</v>
      </c>
      <c r="AQ142" s="277" t="str">
        <f>+'Competitive map'!BG137</f>
        <v/>
      </c>
      <c r="AR142" s="169">
        <f>+'Competitive map'!BH137</f>
        <v>7</v>
      </c>
      <c r="AS142" s="169">
        <f>+'Competitive map'!BI137</f>
        <v>15</v>
      </c>
      <c r="AT142" s="169" t="str">
        <f>+'Competitive map'!BJ137</f>
        <v/>
      </c>
      <c r="AU142" s="276">
        <f>+'Competitive map'!BK137</f>
        <v>7</v>
      </c>
      <c r="AV142" s="169">
        <f>+'Competitive map'!BL137</f>
        <v>15</v>
      </c>
      <c r="AW142" s="277" t="str">
        <f>+'Competitive map'!BM137</f>
        <v/>
      </c>
    </row>
    <row r="143" spans="2:49" ht="15.75" thickBot="1" x14ac:dyDescent="0.3">
      <c r="B143" s="31" t="s">
        <v>11</v>
      </c>
      <c r="C143" s="28">
        <v>1</v>
      </c>
      <c r="D143" s="24">
        <v>2</v>
      </c>
      <c r="E143" s="24">
        <v>3</v>
      </c>
      <c r="F143" s="24">
        <v>4</v>
      </c>
      <c r="G143" s="24">
        <v>5</v>
      </c>
      <c r="H143" s="24">
        <v>6</v>
      </c>
      <c r="I143" s="24">
        <v>7</v>
      </c>
      <c r="J143" s="24">
        <v>8</v>
      </c>
      <c r="K143" s="24">
        <v>9</v>
      </c>
      <c r="L143" s="25">
        <v>10</v>
      </c>
      <c r="M143" s="37"/>
      <c r="N143" s="142"/>
      <c r="Z143" s="276">
        <f>+'Competitive map'!AP138</f>
        <v>7</v>
      </c>
      <c r="AA143" s="169">
        <f>+'Competitive map'!AQ138</f>
        <v>16</v>
      </c>
      <c r="AB143" s="277" t="str">
        <f>+'Competitive map'!AR138</f>
        <v/>
      </c>
      <c r="AC143" s="276">
        <f>+'Competitive map'!AS138</f>
        <v>7</v>
      </c>
      <c r="AD143" s="169">
        <f>+'Competitive map'!AT138</f>
        <v>16</v>
      </c>
      <c r="AE143" s="277" t="str">
        <f>+'Competitive map'!AU138</f>
        <v/>
      </c>
      <c r="AF143" s="169">
        <f>+'Competitive map'!AV138</f>
        <v>7</v>
      </c>
      <c r="AG143" s="169">
        <f>+'Competitive map'!AW138</f>
        <v>16</v>
      </c>
      <c r="AH143" s="169" t="str">
        <f>+'Competitive map'!AX138</f>
        <v/>
      </c>
      <c r="AI143" s="276">
        <f>+'Competitive map'!AY138</f>
        <v>7</v>
      </c>
      <c r="AJ143" s="169">
        <f>+'Competitive map'!AZ138</f>
        <v>16</v>
      </c>
      <c r="AK143" s="277" t="str">
        <f>+'Competitive map'!BA138</f>
        <v/>
      </c>
      <c r="AL143" s="169">
        <f>+'Competitive map'!BB138</f>
        <v>7</v>
      </c>
      <c r="AM143" s="169">
        <f>+'Competitive map'!BC138</f>
        <v>16</v>
      </c>
      <c r="AN143" s="169" t="str">
        <f>+'Competitive map'!BD138</f>
        <v/>
      </c>
      <c r="AO143" s="276">
        <f>+'Competitive map'!BE138</f>
        <v>7</v>
      </c>
      <c r="AP143" s="169">
        <f>+'Competitive map'!BF138</f>
        <v>16</v>
      </c>
      <c r="AQ143" s="277" t="str">
        <f>+'Competitive map'!BG138</f>
        <v/>
      </c>
      <c r="AR143" s="169">
        <f>+'Competitive map'!BH138</f>
        <v>7</v>
      </c>
      <c r="AS143" s="169">
        <f>+'Competitive map'!BI138</f>
        <v>16</v>
      </c>
      <c r="AT143" s="169" t="str">
        <f>+'Competitive map'!BJ138</f>
        <v/>
      </c>
      <c r="AU143" s="276">
        <f>+'Competitive map'!BK138</f>
        <v>7</v>
      </c>
      <c r="AV143" s="169">
        <f>+'Competitive map'!BL138</f>
        <v>16</v>
      </c>
      <c r="AW143" s="277" t="str">
        <f>+'Competitive map'!BM138</f>
        <v/>
      </c>
    </row>
    <row r="144" spans="2:49" x14ac:dyDescent="0.25">
      <c r="B144" s="29" t="s">
        <v>0</v>
      </c>
      <c r="C144" s="7">
        <f t="shared" ref="C144:L145" si="94">COUNTIF(rd1tm10,O144)-1</f>
        <v>0</v>
      </c>
      <c r="D144" s="8">
        <f t="shared" si="94"/>
        <v>0</v>
      </c>
      <c r="E144" s="8">
        <f t="shared" si="94"/>
        <v>0</v>
      </c>
      <c r="F144" s="8">
        <f t="shared" si="94"/>
        <v>0</v>
      </c>
      <c r="G144" s="8">
        <f t="shared" si="94"/>
        <v>0</v>
      </c>
      <c r="H144" s="8">
        <f t="shared" si="94"/>
        <v>0</v>
      </c>
      <c r="I144" s="22">
        <f t="shared" si="94"/>
        <v>0</v>
      </c>
      <c r="J144" s="7">
        <f t="shared" si="94"/>
        <v>0</v>
      </c>
      <c r="K144" s="8">
        <f t="shared" si="94"/>
        <v>0</v>
      </c>
      <c r="L144" s="76">
        <f t="shared" si="94"/>
        <v>0</v>
      </c>
      <c r="M144" s="259"/>
      <c r="N144" s="282"/>
      <c r="O144" s="265">
        <v>1</v>
      </c>
      <c r="P144" s="266">
        <f>+O144+1</f>
        <v>2</v>
      </c>
      <c r="Q144" s="266">
        <f t="shared" ref="Q144" si="95">+P144+1</f>
        <v>3</v>
      </c>
      <c r="R144" s="266">
        <f t="shared" ref="R144" si="96">+Q144+1</f>
        <v>4</v>
      </c>
      <c r="S144" s="266">
        <f t="shared" ref="S144" si="97">+R144+1</f>
        <v>5</v>
      </c>
      <c r="T144" s="266">
        <f t="shared" ref="T144" si="98">+S144+1</f>
        <v>6</v>
      </c>
      <c r="U144" s="266">
        <f t="shared" ref="U144" si="99">+T144+1</f>
        <v>7</v>
      </c>
      <c r="V144" s="266">
        <f t="shared" ref="V144" si="100">+U144+1</f>
        <v>8</v>
      </c>
      <c r="W144" s="266">
        <v>9</v>
      </c>
      <c r="X144" s="266">
        <v>10</v>
      </c>
      <c r="Z144" s="276">
        <f>+'Competitive map'!AP139</f>
        <v>7</v>
      </c>
      <c r="AA144" s="169">
        <f>+'Competitive map'!AQ139</f>
        <v>17</v>
      </c>
      <c r="AB144" s="277" t="str">
        <f>+'Competitive map'!AR139</f>
        <v/>
      </c>
      <c r="AC144" s="276">
        <f>+'Competitive map'!AS139</f>
        <v>7</v>
      </c>
      <c r="AD144" s="169">
        <f>+'Competitive map'!AT139</f>
        <v>17</v>
      </c>
      <c r="AE144" s="277" t="str">
        <f>+'Competitive map'!AU139</f>
        <v/>
      </c>
      <c r="AF144" s="169">
        <f>+'Competitive map'!AV139</f>
        <v>7</v>
      </c>
      <c r="AG144" s="169">
        <f>+'Competitive map'!AW139</f>
        <v>17</v>
      </c>
      <c r="AH144" s="169" t="str">
        <f>+'Competitive map'!AX139</f>
        <v/>
      </c>
      <c r="AI144" s="276">
        <f>+'Competitive map'!AY139</f>
        <v>7</v>
      </c>
      <c r="AJ144" s="169">
        <f>+'Competitive map'!AZ139</f>
        <v>17</v>
      </c>
      <c r="AK144" s="277" t="str">
        <f>+'Competitive map'!BA139</f>
        <v/>
      </c>
      <c r="AL144" s="169">
        <f>+'Competitive map'!BB139</f>
        <v>7</v>
      </c>
      <c r="AM144" s="169">
        <f>+'Competitive map'!BC139</f>
        <v>17</v>
      </c>
      <c r="AN144" s="169" t="str">
        <f>+'Competitive map'!BD139</f>
        <v/>
      </c>
      <c r="AO144" s="276">
        <f>+'Competitive map'!BE139</f>
        <v>7</v>
      </c>
      <c r="AP144" s="169">
        <f>+'Competitive map'!BF139</f>
        <v>17</v>
      </c>
      <c r="AQ144" s="277" t="str">
        <f>+'Competitive map'!BG139</f>
        <v/>
      </c>
      <c r="AR144" s="169">
        <f>+'Competitive map'!BH139</f>
        <v>7</v>
      </c>
      <c r="AS144" s="169">
        <f>+'Competitive map'!BI139</f>
        <v>17</v>
      </c>
      <c r="AT144" s="169" t="str">
        <f>+'Competitive map'!BJ139</f>
        <v/>
      </c>
      <c r="AU144" s="276">
        <f>+'Competitive map'!BK139</f>
        <v>7</v>
      </c>
      <c r="AV144" s="169">
        <f>+'Competitive map'!BL139</f>
        <v>17</v>
      </c>
      <c r="AW144" s="277" t="str">
        <f>+'Competitive map'!BM139</f>
        <v/>
      </c>
    </row>
    <row r="145" spans="2:49" ht="15.75" thickBot="1" x14ac:dyDescent="0.3">
      <c r="B145" s="23" t="s">
        <v>1</v>
      </c>
      <c r="C145" s="269">
        <f t="shared" si="94"/>
        <v>0</v>
      </c>
      <c r="D145" s="5">
        <f t="shared" si="94"/>
        <v>0</v>
      </c>
      <c r="E145" s="5">
        <f t="shared" si="94"/>
        <v>0</v>
      </c>
      <c r="F145" s="5">
        <f t="shared" si="94"/>
        <v>0</v>
      </c>
      <c r="G145" s="2">
        <f t="shared" si="94"/>
        <v>0</v>
      </c>
      <c r="H145" s="2">
        <f t="shared" si="94"/>
        <v>0</v>
      </c>
      <c r="I145" s="3">
        <f t="shared" si="94"/>
        <v>0</v>
      </c>
      <c r="J145" s="10">
        <f t="shared" si="94"/>
        <v>0</v>
      </c>
      <c r="K145" s="2">
        <f t="shared" si="94"/>
        <v>0</v>
      </c>
      <c r="L145" s="11">
        <f t="shared" si="94"/>
        <v>0</v>
      </c>
      <c r="M145" s="37"/>
      <c r="N145" s="142"/>
      <c r="O145" s="268">
        <f>+O144+10</f>
        <v>11</v>
      </c>
      <c r="P145" s="268">
        <f t="shared" ref="P145:X145" si="101">+P144+10</f>
        <v>12</v>
      </c>
      <c r="Q145" s="268">
        <f t="shared" si="101"/>
        <v>13</v>
      </c>
      <c r="R145" s="268">
        <f t="shared" si="101"/>
        <v>14</v>
      </c>
      <c r="S145" s="268">
        <f t="shared" si="101"/>
        <v>15</v>
      </c>
      <c r="T145" s="268">
        <f t="shared" si="101"/>
        <v>16</v>
      </c>
      <c r="U145" s="268">
        <f t="shared" si="101"/>
        <v>17</v>
      </c>
      <c r="V145" s="268">
        <f t="shared" si="101"/>
        <v>18</v>
      </c>
      <c r="W145" s="268">
        <f t="shared" si="101"/>
        <v>19</v>
      </c>
      <c r="X145" s="268">
        <f t="shared" si="101"/>
        <v>20</v>
      </c>
      <c r="Z145" s="276">
        <f>+'Competitive map'!AP140</f>
        <v>7</v>
      </c>
      <c r="AA145" s="169">
        <f>+'Competitive map'!AQ140</f>
        <v>18</v>
      </c>
      <c r="AB145" s="277" t="str">
        <f>+'Competitive map'!AR140</f>
        <v/>
      </c>
      <c r="AC145" s="276">
        <f>+'Competitive map'!AS140</f>
        <v>7</v>
      </c>
      <c r="AD145" s="169">
        <f>+'Competitive map'!AT140</f>
        <v>18</v>
      </c>
      <c r="AE145" s="277" t="str">
        <f>+'Competitive map'!AU140</f>
        <v/>
      </c>
      <c r="AF145" s="169">
        <f>+'Competitive map'!AV140</f>
        <v>7</v>
      </c>
      <c r="AG145" s="169">
        <f>+'Competitive map'!AW140</f>
        <v>18</v>
      </c>
      <c r="AH145" s="169" t="str">
        <f>+'Competitive map'!AX140</f>
        <v/>
      </c>
      <c r="AI145" s="276">
        <f>+'Competitive map'!AY140</f>
        <v>7</v>
      </c>
      <c r="AJ145" s="169">
        <f>+'Competitive map'!AZ140</f>
        <v>18</v>
      </c>
      <c r="AK145" s="277" t="str">
        <f>+'Competitive map'!BA140</f>
        <v/>
      </c>
      <c r="AL145" s="169">
        <f>+'Competitive map'!BB140</f>
        <v>7</v>
      </c>
      <c r="AM145" s="169">
        <f>+'Competitive map'!BC140</f>
        <v>18</v>
      </c>
      <c r="AN145" s="169" t="str">
        <f>+'Competitive map'!BD140</f>
        <v/>
      </c>
      <c r="AO145" s="276">
        <f>+'Competitive map'!BE140</f>
        <v>7</v>
      </c>
      <c r="AP145" s="169">
        <f>+'Competitive map'!BF140</f>
        <v>18</v>
      </c>
      <c r="AQ145" s="277" t="str">
        <f>+'Competitive map'!BG140</f>
        <v/>
      </c>
      <c r="AR145" s="169">
        <f>+'Competitive map'!BH140</f>
        <v>7</v>
      </c>
      <c r="AS145" s="169">
        <f>+'Competitive map'!BI140</f>
        <v>18</v>
      </c>
      <c r="AT145" s="169" t="str">
        <f>+'Competitive map'!BJ140</f>
        <v/>
      </c>
      <c r="AU145" s="276">
        <f>+'Competitive map'!BK140</f>
        <v>7</v>
      </c>
      <c r="AV145" s="169">
        <f>+'Competitive map'!BL140</f>
        <v>18</v>
      </c>
      <c r="AW145" s="277" t="str">
        <f>+'Competitive map'!BM140</f>
        <v/>
      </c>
    </row>
    <row r="146" spans="2:49" ht="15.75" thickBot="1" x14ac:dyDescent="0.3">
      <c r="B146" s="23" t="s">
        <v>2</v>
      </c>
      <c r="C146" s="23">
        <f t="shared" ref="C146:L152" si="102">COUNTIF(rd1tm10,O146)</f>
        <v>0</v>
      </c>
      <c r="D146" s="7">
        <f t="shared" si="102"/>
        <v>0</v>
      </c>
      <c r="E146" s="8">
        <f t="shared" si="102"/>
        <v>0</v>
      </c>
      <c r="F146" s="9">
        <f t="shared" si="102"/>
        <v>0</v>
      </c>
      <c r="G146" s="4">
        <f t="shared" si="102"/>
        <v>0</v>
      </c>
      <c r="H146" s="2">
        <f t="shared" si="102"/>
        <v>0</v>
      </c>
      <c r="I146" s="3">
        <f t="shared" si="102"/>
        <v>0</v>
      </c>
      <c r="J146" s="12">
        <f t="shared" si="102"/>
        <v>0</v>
      </c>
      <c r="K146" s="13">
        <f t="shared" si="102"/>
        <v>0</v>
      </c>
      <c r="L146" s="14">
        <f t="shared" si="102"/>
        <v>0</v>
      </c>
      <c r="M146" s="37"/>
      <c r="N146" s="142"/>
      <c r="O146" s="268">
        <f t="shared" ref="O146:X153" si="103">+O145+10</f>
        <v>21</v>
      </c>
      <c r="P146" s="268">
        <f t="shared" si="103"/>
        <v>22</v>
      </c>
      <c r="Q146" s="268">
        <f t="shared" si="103"/>
        <v>23</v>
      </c>
      <c r="R146" s="268">
        <f t="shared" si="103"/>
        <v>24</v>
      </c>
      <c r="S146" s="268">
        <f t="shared" si="103"/>
        <v>25</v>
      </c>
      <c r="T146" s="268">
        <f t="shared" si="103"/>
        <v>26</v>
      </c>
      <c r="U146" s="268">
        <f t="shared" si="103"/>
        <v>27</v>
      </c>
      <c r="V146" s="268">
        <f t="shared" si="103"/>
        <v>28</v>
      </c>
      <c r="W146" s="268">
        <f t="shared" si="103"/>
        <v>29</v>
      </c>
      <c r="X146" s="268">
        <f t="shared" si="103"/>
        <v>30</v>
      </c>
      <c r="Z146" s="276">
        <f>+'Competitive map'!AP141</f>
        <v>7</v>
      </c>
      <c r="AA146" s="169">
        <f>+'Competitive map'!AQ141</f>
        <v>19</v>
      </c>
      <c r="AB146" s="277" t="str">
        <f>+'Competitive map'!AR141</f>
        <v/>
      </c>
      <c r="AC146" s="276">
        <f>+'Competitive map'!AS141</f>
        <v>7</v>
      </c>
      <c r="AD146" s="169">
        <f>+'Competitive map'!AT141</f>
        <v>19</v>
      </c>
      <c r="AE146" s="277" t="str">
        <f>+'Competitive map'!AU141</f>
        <v/>
      </c>
      <c r="AF146" s="169">
        <f>+'Competitive map'!AV141</f>
        <v>7</v>
      </c>
      <c r="AG146" s="169">
        <f>+'Competitive map'!AW141</f>
        <v>19</v>
      </c>
      <c r="AH146" s="169" t="str">
        <f>+'Competitive map'!AX141</f>
        <v/>
      </c>
      <c r="AI146" s="276">
        <f>+'Competitive map'!AY141</f>
        <v>7</v>
      </c>
      <c r="AJ146" s="169">
        <f>+'Competitive map'!AZ141</f>
        <v>19</v>
      </c>
      <c r="AK146" s="277" t="str">
        <f>+'Competitive map'!BA141</f>
        <v/>
      </c>
      <c r="AL146" s="169">
        <f>+'Competitive map'!BB141</f>
        <v>7</v>
      </c>
      <c r="AM146" s="169">
        <f>+'Competitive map'!BC141</f>
        <v>19</v>
      </c>
      <c r="AN146" s="169" t="str">
        <f>+'Competitive map'!BD141</f>
        <v/>
      </c>
      <c r="AO146" s="276">
        <f>+'Competitive map'!BE141</f>
        <v>7</v>
      </c>
      <c r="AP146" s="169">
        <f>+'Competitive map'!BF141</f>
        <v>19</v>
      </c>
      <c r="AQ146" s="277" t="str">
        <f>+'Competitive map'!BG141</f>
        <v/>
      </c>
      <c r="AR146" s="169">
        <f>+'Competitive map'!BH141</f>
        <v>7</v>
      </c>
      <c r="AS146" s="169">
        <f>+'Competitive map'!BI141</f>
        <v>19</v>
      </c>
      <c r="AT146" s="169" t="str">
        <f>+'Competitive map'!BJ141</f>
        <v/>
      </c>
      <c r="AU146" s="276">
        <f>+'Competitive map'!BK141</f>
        <v>7</v>
      </c>
      <c r="AV146" s="169">
        <f>+'Competitive map'!BL141</f>
        <v>19</v>
      </c>
      <c r="AW146" s="277" t="str">
        <f>+'Competitive map'!BM141</f>
        <v/>
      </c>
    </row>
    <row r="147" spans="2:49" ht="15.75" thickBot="1" x14ac:dyDescent="0.3">
      <c r="B147" s="23" t="s">
        <v>3</v>
      </c>
      <c r="C147" s="23">
        <f t="shared" si="102"/>
        <v>0</v>
      </c>
      <c r="D147" s="10">
        <f t="shared" si="102"/>
        <v>0</v>
      </c>
      <c r="E147" s="27">
        <f t="shared" si="102"/>
        <v>0</v>
      </c>
      <c r="F147" s="11">
        <f t="shared" si="102"/>
        <v>0</v>
      </c>
      <c r="G147" s="4">
        <f t="shared" si="102"/>
        <v>0</v>
      </c>
      <c r="H147" s="2">
        <f t="shared" si="102"/>
        <v>0</v>
      </c>
      <c r="I147" s="2">
        <f t="shared" si="102"/>
        <v>0</v>
      </c>
      <c r="J147" s="6">
        <f t="shared" si="102"/>
        <v>0</v>
      </c>
      <c r="K147" s="6">
        <f t="shared" si="102"/>
        <v>0</v>
      </c>
      <c r="L147" s="16">
        <f t="shared" si="102"/>
        <v>0</v>
      </c>
      <c r="M147" s="37"/>
      <c r="N147" s="142"/>
      <c r="O147" s="268">
        <f t="shared" si="103"/>
        <v>31</v>
      </c>
      <c r="P147" s="268">
        <f t="shared" si="103"/>
        <v>32</v>
      </c>
      <c r="Q147" s="268">
        <f t="shared" si="103"/>
        <v>33</v>
      </c>
      <c r="R147" s="268">
        <f t="shared" si="103"/>
        <v>34</v>
      </c>
      <c r="S147" s="268">
        <f t="shared" si="103"/>
        <v>35</v>
      </c>
      <c r="T147" s="268">
        <f t="shared" si="103"/>
        <v>36</v>
      </c>
      <c r="U147" s="268">
        <f t="shared" si="103"/>
        <v>37</v>
      </c>
      <c r="V147" s="268">
        <f t="shared" si="103"/>
        <v>38</v>
      </c>
      <c r="W147" s="268">
        <f t="shared" si="103"/>
        <v>39</v>
      </c>
      <c r="X147" s="268">
        <f t="shared" si="103"/>
        <v>40</v>
      </c>
      <c r="Z147" s="278">
        <f>+'Competitive map'!AP142</f>
        <v>7</v>
      </c>
      <c r="AA147" s="279">
        <f>+'Competitive map'!AQ142</f>
        <v>20</v>
      </c>
      <c r="AB147" s="280" t="str">
        <f>+'Competitive map'!AR142</f>
        <v/>
      </c>
      <c r="AC147" s="278">
        <f>+'Competitive map'!AS142</f>
        <v>7</v>
      </c>
      <c r="AD147" s="279">
        <f>+'Competitive map'!AT142</f>
        <v>20</v>
      </c>
      <c r="AE147" s="280" t="str">
        <f>+'Competitive map'!AU142</f>
        <v/>
      </c>
      <c r="AF147" s="279">
        <f>+'Competitive map'!AV142</f>
        <v>7</v>
      </c>
      <c r="AG147" s="279">
        <f>+'Competitive map'!AW142</f>
        <v>20</v>
      </c>
      <c r="AH147" s="279" t="str">
        <f>+'Competitive map'!AX142</f>
        <v/>
      </c>
      <c r="AI147" s="278">
        <f>+'Competitive map'!AY142</f>
        <v>7</v>
      </c>
      <c r="AJ147" s="279">
        <f>+'Competitive map'!AZ142</f>
        <v>20</v>
      </c>
      <c r="AK147" s="280" t="str">
        <f>+'Competitive map'!BA142</f>
        <v/>
      </c>
      <c r="AL147" s="279">
        <f>+'Competitive map'!BB142</f>
        <v>7</v>
      </c>
      <c r="AM147" s="279">
        <f>+'Competitive map'!BC142</f>
        <v>20</v>
      </c>
      <c r="AN147" s="279" t="str">
        <f>+'Competitive map'!BD142</f>
        <v/>
      </c>
      <c r="AO147" s="278">
        <f>+'Competitive map'!BE142</f>
        <v>7</v>
      </c>
      <c r="AP147" s="279">
        <f>+'Competitive map'!BF142</f>
        <v>20</v>
      </c>
      <c r="AQ147" s="280" t="str">
        <f>+'Competitive map'!BG142</f>
        <v/>
      </c>
      <c r="AR147" s="279">
        <f>+'Competitive map'!BH142</f>
        <v>7</v>
      </c>
      <c r="AS147" s="279">
        <f>+'Competitive map'!BI142</f>
        <v>20</v>
      </c>
      <c r="AT147" s="279" t="str">
        <f>+'Competitive map'!BJ142</f>
        <v/>
      </c>
      <c r="AU147" s="278">
        <f>+'Competitive map'!BK142</f>
        <v>7</v>
      </c>
      <c r="AV147" s="279">
        <f>+'Competitive map'!BL142</f>
        <v>20</v>
      </c>
      <c r="AW147" s="280" t="str">
        <f>+'Competitive map'!BM142</f>
        <v/>
      </c>
    </row>
    <row r="148" spans="2:49" ht="15.75" thickBot="1" x14ac:dyDescent="0.3">
      <c r="B148" s="23" t="s">
        <v>4</v>
      </c>
      <c r="C148" s="23">
        <f t="shared" si="102"/>
        <v>0</v>
      </c>
      <c r="D148" s="12">
        <f t="shared" si="102"/>
        <v>0</v>
      </c>
      <c r="E148" s="13">
        <f t="shared" si="102"/>
        <v>0</v>
      </c>
      <c r="F148" s="14">
        <f t="shared" si="102"/>
        <v>0</v>
      </c>
      <c r="G148" s="4">
        <f t="shared" si="102"/>
        <v>0</v>
      </c>
      <c r="H148" s="2">
        <f t="shared" si="102"/>
        <v>0</v>
      </c>
      <c r="I148" s="2">
        <f t="shared" si="102"/>
        <v>0</v>
      </c>
      <c r="J148" s="2">
        <f t="shared" si="102"/>
        <v>0</v>
      </c>
      <c r="K148" s="2">
        <f t="shared" si="102"/>
        <v>0</v>
      </c>
      <c r="L148" s="11">
        <f t="shared" si="102"/>
        <v>0</v>
      </c>
      <c r="M148" s="37"/>
      <c r="N148" s="142"/>
      <c r="O148" s="268">
        <f t="shared" si="103"/>
        <v>41</v>
      </c>
      <c r="P148" s="268">
        <f t="shared" si="103"/>
        <v>42</v>
      </c>
      <c r="Q148" s="268">
        <f t="shared" si="103"/>
        <v>43</v>
      </c>
      <c r="R148" s="268">
        <f t="shared" si="103"/>
        <v>44</v>
      </c>
      <c r="S148" s="268">
        <f t="shared" si="103"/>
        <v>45</v>
      </c>
      <c r="T148" s="268">
        <f t="shared" si="103"/>
        <v>46</v>
      </c>
      <c r="U148" s="268">
        <f t="shared" si="103"/>
        <v>47</v>
      </c>
      <c r="V148" s="268">
        <f t="shared" si="103"/>
        <v>48</v>
      </c>
      <c r="W148" s="268">
        <f t="shared" si="103"/>
        <v>49</v>
      </c>
      <c r="X148" s="268">
        <f t="shared" si="103"/>
        <v>50</v>
      </c>
      <c r="Z148" s="276">
        <f>+'Competitive map'!AP143</f>
        <v>8</v>
      </c>
      <c r="AA148" s="169">
        <f>+'Competitive map'!AQ143</f>
        <v>1</v>
      </c>
      <c r="AB148" s="277" t="str">
        <f>+'Competitive map'!AR143</f>
        <v/>
      </c>
      <c r="AC148" s="276">
        <f>+'Competitive map'!AS143</f>
        <v>8</v>
      </c>
      <c r="AD148" s="169">
        <f>+'Competitive map'!AT143</f>
        <v>1</v>
      </c>
      <c r="AE148" s="277" t="str">
        <f>+'Competitive map'!AU143</f>
        <v/>
      </c>
      <c r="AF148" s="169">
        <f>+'Competitive map'!AV143</f>
        <v>8</v>
      </c>
      <c r="AG148" s="169">
        <f>+'Competitive map'!AW143</f>
        <v>1</v>
      </c>
      <c r="AH148" s="169" t="str">
        <f>+'Competitive map'!AX143</f>
        <v/>
      </c>
      <c r="AI148" s="276">
        <f>+'Competitive map'!AY143</f>
        <v>8</v>
      </c>
      <c r="AJ148" s="169">
        <f>+'Competitive map'!AZ143</f>
        <v>1</v>
      </c>
      <c r="AK148" s="277" t="str">
        <f>+'Competitive map'!BA143</f>
        <v/>
      </c>
      <c r="AL148" s="169">
        <f>+'Competitive map'!BB143</f>
        <v>8</v>
      </c>
      <c r="AM148" s="169">
        <f>+'Competitive map'!BC143</f>
        <v>1</v>
      </c>
      <c r="AN148" s="169" t="str">
        <f>+'Competitive map'!BD143</f>
        <v/>
      </c>
      <c r="AO148" s="276">
        <f>+'Competitive map'!BE143</f>
        <v>8</v>
      </c>
      <c r="AP148" s="169">
        <f>+'Competitive map'!BF143</f>
        <v>1</v>
      </c>
      <c r="AQ148" s="277" t="str">
        <f>+'Competitive map'!BG143</f>
        <v/>
      </c>
      <c r="AR148" s="169">
        <f>+'Competitive map'!BH143</f>
        <v>8</v>
      </c>
      <c r="AS148" s="169">
        <f>+'Competitive map'!BI143</f>
        <v>1</v>
      </c>
      <c r="AT148" s="169" t="str">
        <f>+'Competitive map'!BJ143</f>
        <v/>
      </c>
      <c r="AU148" s="276">
        <f>+'Competitive map'!BK143</f>
        <v>8</v>
      </c>
      <c r="AV148" s="169">
        <f>+'Competitive map'!BL143</f>
        <v>1</v>
      </c>
      <c r="AW148" s="277" t="str">
        <f>+'Competitive map'!BM143</f>
        <v/>
      </c>
    </row>
    <row r="149" spans="2:49" ht="15.75" thickBot="1" x14ac:dyDescent="0.3">
      <c r="B149" s="23" t="s">
        <v>5</v>
      </c>
      <c r="C149" s="10">
        <f t="shared" si="102"/>
        <v>0</v>
      </c>
      <c r="D149" s="154">
        <f t="shared" si="102"/>
        <v>0</v>
      </c>
      <c r="E149" s="154">
        <f t="shared" si="102"/>
        <v>0</v>
      </c>
      <c r="F149" s="154">
        <f t="shared" si="102"/>
        <v>0</v>
      </c>
      <c r="G149" s="145">
        <f t="shared" si="102"/>
        <v>0</v>
      </c>
      <c r="H149" s="2">
        <f t="shared" si="102"/>
        <v>0</v>
      </c>
      <c r="I149" s="2">
        <f t="shared" si="102"/>
        <v>0</v>
      </c>
      <c r="J149" s="2">
        <f t="shared" si="102"/>
        <v>0</v>
      </c>
      <c r="K149" s="2">
        <f t="shared" si="102"/>
        <v>0</v>
      </c>
      <c r="L149" s="11">
        <f t="shared" si="102"/>
        <v>0</v>
      </c>
      <c r="M149" s="37"/>
      <c r="N149" s="142"/>
      <c r="O149" s="268">
        <f t="shared" si="103"/>
        <v>51</v>
      </c>
      <c r="P149" s="268">
        <f t="shared" si="103"/>
        <v>52</v>
      </c>
      <c r="Q149" s="268">
        <f t="shared" si="103"/>
        <v>53</v>
      </c>
      <c r="R149" s="268">
        <f t="shared" si="103"/>
        <v>54</v>
      </c>
      <c r="S149" s="268">
        <f t="shared" si="103"/>
        <v>55</v>
      </c>
      <c r="T149" s="268">
        <f t="shared" si="103"/>
        <v>56</v>
      </c>
      <c r="U149" s="268">
        <f t="shared" si="103"/>
        <v>57</v>
      </c>
      <c r="V149" s="268">
        <f t="shared" si="103"/>
        <v>58</v>
      </c>
      <c r="W149" s="268">
        <f t="shared" si="103"/>
        <v>59</v>
      </c>
      <c r="X149" s="268">
        <f t="shared" si="103"/>
        <v>60</v>
      </c>
      <c r="Z149" s="276">
        <f>+'Competitive map'!AP144</f>
        <v>8</v>
      </c>
      <c r="AA149" s="169">
        <f>+'Competitive map'!AQ144</f>
        <v>2</v>
      </c>
      <c r="AB149" s="277" t="str">
        <f>+'Competitive map'!AR144</f>
        <v/>
      </c>
      <c r="AC149" s="276">
        <f>+'Competitive map'!AS144</f>
        <v>8</v>
      </c>
      <c r="AD149" s="169">
        <f>+'Competitive map'!AT144</f>
        <v>2</v>
      </c>
      <c r="AE149" s="277" t="str">
        <f>+'Competitive map'!AU144</f>
        <v/>
      </c>
      <c r="AF149" s="169">
        <f>+'Competitive map'!AV144</f>
        <v>8</v>
      </c>
      <c r="AG149" s="169">
        <f>+'Competitive map'!AW144</f>
        <v>2</v>
      </c>
      <c r="AH149" s="169" t="str">
        <f>+'Competitive map'!AX144</f>
        <v/>
      </c>
      <c r="AI149" s="276">
        <f>+'Competitive map'!AY144</f>
        <v>8</v>
      </c>
      <c r="AJ149" s="169">
        <f>+'Competitive map'!AZ144</f>
        <v>2</v>
      </c>
      <c r="AK149" s="277" t="str">
        <f>+'Competitive map'!BA144</f>
        <v/>
      </c>
      <c r="AL149" s="169">
        <f>+'Competitive map'!BB144</f>
        <v>8</v>
      </c>
      <c r="AM149" s="169">
        <f>+'Competitive map'!BC144</f>
        <v>2</v>
      </c>
      <c r="AN149" s="169" t="str">
        <f>+'Competitive map'!BD144</f>
        <v/>
      </c>
      <c r="AO149" s="276">
        <f>+'Competitive map'!BE144</f>
        <v>8</v>
      </c>
      <c r="AP149" s="169">
        <f>+'Competitive map'!BF144</f>
        <v>2</v>
      </c>
      <c r="AQ149" s="277" t="str">
        <f>+'Competitive map'!BG144</f>
        <v/>
      </c>
      <c r="AR149" s="169">
        <f>+'Competitive map'!BH144</f>
        <v>8</v>
      </c>
      <c r="AS149" s="169">
        <f>+'Competitive map'!BI144</f>
        <v>2</v>
      </c>
      <c r="AT149" s="169" t="str">
        <f>+'Competitive map'!BJ144</f>
        <v/>
      </c>
      <c r="AU149" s="276">
        <f>+'Competitive map'!BK144</f>
        <v>8</v>
      </c>
      <c r="AV149" s="169">
        <f>+'Competitive map'!BL144</f>
        <v>2</v>
      </c>
      <c r="AW149" s="277" t="str">
        <f>+'Competitive map'!BM144</f>
        <v/>
      </c>
    </row>
    <row r="150" spans="2:49" ht="15.75" thickBot="1" x14ac:dyDescent="0.3">
      <c r="B150" s="23" t="s">
        <v>6</v>
      </c>
      <c r="C150" s="23">
        <f t="shared" si="102"/>
        <v>0</v>
      </c>
      <c r="D150" s="7">
        <f t="shared" si="102"/>
        <v>0</v>
      </c>
      <c r="E150" s="8">
        <f t="shared" si="102"/>
        <v>0</v>
      </c>
      <c r="F150" s="9">
        <f t="shared" si="102"/>
        <v>0</v>
      </c>
      <c r="G150" s="4">
        <f t="shared" si="102"/>
        <v>0</v>
      </c>
      <c r="H150" s="2">
        <f t="shared" si="102"/>
        <v>0</v>
      </c>
      <c r="I150" s="5">
        <f t="shared" si="102"/>
        <v>0</v>
      </c>
      <c r="J150" s="5">
        <f t="shared" si="102"/>
        <v>0</v>
      </c>
      <c r="K150" s="5">
        <f t="shared" si="102"/>
        <v>0</v>
      </c>
      <c r="L150" s="11">
        <f t="shared" si="102"/>
        <v>0</v>
      </c>
      <c r="M150" s="37"/>
      <c r="N150" s="142"/>
      <c r="O150" s="268">
        <f t="shared" si="103"/>
        <v>61</v>
      </c>
      <c r="P150" s="268">
        <f t="shared" si="103"/>
        <v>62</v>
      </c>
      <c r="Q150" s="268">
        <f t="shared" si="103"/>
        <v>63</v>
      </c>
      <c r="R150" s="268">
        <f t="shared" si="103"/>
        <v>64</v>
      </c>
      <c r="S150" s="268">
        <f t="shared" si="103"/>
        <v>65</v>
      </c>
      <c r="T150" s="268">
        <f t="shared" si="103"/>
        <v>66</v>
      </c>
      <c r="U150" s="268">
        <f t="shared" si="103"/>
        <v>67</v>
      </c>
      <c r="V150" s="268">
        <f t="shared" si="103"/>
        <v>68</v>
      </c>
      <c r="W150" s="268">
        <f t="shared" si="103"/>
        <v>69</v>
      </c>
      <c r="X150" s="268">
        <f t="shared" si="103"/>
        <v>70</v>
      </c>
      <c r="Z150" s="276">
        <f>+'Competitive map'!AP145</f>
        <v>8</v>
      </c>
      <c r="AA150" s="169">
        <f>+'Competitive map'!AQ145</f>
        <v>3</v>
      </c>
      <c r="AB150" s="277" t="str">
        <f>+'Competitive map'!AR145</f>
        <v/>
      </c>
      <c r="AC150" s="276">
        <f>+'Competitive map'!AS145</f>
        <v>8</v>
      </c>
      <c r="AD150" s="169">
        <f>+'Competitive map'!AT145</f>
        <v>3</v>
      </c>
      <c r="AE150" s="277" t="str">
        <f>+'Competitive map'!AU145</f>
        <v/>
      </c>
      <c r="AF150" s="169">
        <f>+'Competitive map'!AV145</f>
        <v>8</v>
      </c>
      <c r="AG150" s="169">
        <f>+'Competitive map'!AW145</f>
        <v>3</v>
      </c>
      <c r="AH150" s="169" t="str">
        <f>+'Competitive map'!AX145</f>
        <v/>
      </c>
      <c r="AI150" s="276">
        <f>+'Competitive map'!AY145</f>
        <v>8</v>
      </c>
      <c r="AJ150" s="169">
        <f>+'Competitive map'!AZ145</f>
        <v>3</v>
      </c>
      <c r="AK150" s="277" t="str">
        <f>+'Competitive map'!BA145</f>
        <v/>
      </c>
      <c r="AL150" s="169">
        <f>+'Competitive map'!BB145</f>
        <v>8</v>
      </c>
      <c r="AM150" s="169">
        <f>+'Competitive map'!BC145</f>
        <v>3</v>
      </c>
      <c r="AN150" s="169" t="str">
        <f>+'Competitive map'!BD145</f>
        <v/>
      </c>
      <c r="AO150" s="276">
        <f>+'Competitive map'!BE145</f>
        <v>8</v>
      </c>
      <c r="AP150" s="169">
        <f>+'Competitive map'!BF145</f>
        <v>3</v>
      </c>
      <c r="AQ150" s="277" t="str">
        <f>+'Competitive map'!BG145</f>
        <v/>
      </c>
      <c r="AR150" s="169">
        <f>+'Competitive map'!BH145</f>
        <v>8</v>
      </c>
      <c r="AS150" s="169">
        <f>+'Competitive map'!BI145</f>
        <v>3</v>
      </c>
      <c r="AT150" s="169" t="str">
        <f>+'Competitive map'!BJ145</f>
        <v/>
      </c>
      <c r="AU150" s="276">
        <f>+'Competitive map'!BK145</f>
        <v>8</v>
      </c>
      <c r="AV150" s="169">
        <f>+'Competitive map'!BL145</f>
        <v>3</v>
      </c>
      <c r="AW150" s="277" t="str">
        <f>+'Competitive map'!BM145</f>
        <v/>
      </c>
    </row>
    <row r="151" spans="2:49" x14ac:dyDescent="0.25">
      <c r="B151" s="23" t="s">
        <v>7</v>
      </c>
      <c r="C151" s="23">
        <f t="shared" si="102"/>
        <v>0</v>
      </c>
      <c r="D151" s="10">
        <f t="shared" si="102"/>
        <v>0</v>
      </c>
      <c r="E151" s="144">
        <f t="shared" si="102"/>
        <v>0</v>
      </c>
      <c r="F151" s="11">
        <f t="shared" si="102"/>
        <v>0</v>
      </c>
      <c r="G151" s="4">
        <f t="shared" si="102"/>
        <v>0</v>
      </c>
      <c r="H151" s="3">
        <f t="shared" si="102"/>
        <v>0</v>
      </c>
      <c r="I151" s="7">
        <f t="shared" si="102"/>
        <v>0</v>
      </c>
      <c r="J151" s="8">
        <f t="shared" si="102"/>
        <v>0</v>
      </c>
      <c r="K151" s="9">
        <f t="shared" si="102"/>
        <v>0</v>
      </c>
      <c r="L151" s="17">
        <f t="shared" si="102"/>
        <v>0</v>
      </c>
      <c r="M151" s="37"/>
      <c r="N151" s="142"/>
      <c r="O151" s="268">
        <f t="shared" si="103"/>
        <v>71</v>
      </c>
      <c r="P151" s="268">
        <f t="shared" si="103"/>
        <v>72</v>
      </c>
      <c r="Q151" s="268">
        <f t="shared" si="103"/>
        <v>73</v>
      </c>
      <c r="R151" s="268">
        <f t="shared" si="103"/>
        <v>74</v>
      </c>
      <c r="S151" s="268">
        <f t="shared" si="103"/>
        <v>75</v>
      </c>
      <c r="T151" s="268">
        <f t="shared" si="103"/>
        <v>76</v>
      </c>
      <c r="U151" s="268">
        <f t="shared" si="103"/>
        <v>77</v>
      </c>
      <c r="V151" s="268">
        <f t="shared" si="103"/>
        <v>78</v>
      </c>
      <c r="W151" s="268">
        <f t="shared" si="103"/>
        <v>79</v>
      </c>
      <c r="X151" s="268">
        <f t="shared" si="103"/>
        <v>80</v>
      </c>
      <c r="Z151" s="276">
        <f>+'Competitive map'!AP146</f>
        <v>8</v>
      </c>
      <c r="AA151" s="169">
        <f>+'Competitive map'!AQ146</f>
        <v>4</v>
      </c>
      <c r="AB151" s="277" t="str">
        <f>+'Competitive map'!AR146</f>
        <v/>
      </c>
      <c r="AC151" s="276">
        <f>+'Competitive map'!AS146</f>
        <v>8</v>
      </c>
      <c r="AD151" s="169">
        <f>+'Competitive map'!AT146</f>
        <v>4</v>
      </c>
      <c r="AE151" s="277" t="str">
        <f>+'Competitive map'!AU146</f>
        <v/>
      </c>
      <c r="AF151" s="169">
        <f>+'Competitive map'!AV146</f>
        <v>8</v>
      </c>
      <c r="AG151" s="169">
        <f>+'Competitive map'!AW146</f>
        <v>4</v>
      </c>
      <c r="AH151" s="169" t="str">
        <f>+'Competitive map'!AX146</f>
        <v/>
      </c>
      <c r="AI151" s="276">
        <f>+'Competitive map'!AY146</f>
        <v>8</v>
      </c>
      <c r="AJ151" s="169">
        <f>+'Competitive map'!AZ146</f>
        <v>4</v>
      </c>
      <c r="AK151" s="277" t="str">
        <f>+'Competitive map'!BA146</f>
        <v/>
      </c>
      <c r="AL151" s="169">
        <f>+'Competitive map'!BB146</f>
        <v>8</v>
      </c>
      <c r="AM151" s="169">
        <f>+'Competitive map'!BC146</f>
        <v>4</v>
      </c>
      <c r="AN151" s="169" t="str">
        <f>+'Competitive map'!BD146</f>
        <v/>
      </c>
      <c r="AO151" s="276">
        <f>+'Competitive map'!BE146</f>
        <v>8</v>
      </c>
      <c r="AP151" s="169">
        <f>+'Competitive map'!BF146</f>
        <v>4</v>
      </c>
      <c r="AQ151" s="277" t="str">
        <f>+'Competitive map'!BG146</f>
        <v/>
      </c>
      <c r="AR151" s="169">
        <f>+'Competitive map'!BH146</f>
        <v>8</v>
      </c>
      <c r="AS151" s="169">
        <f>+'Competitive map'!BI146</f>
        <v>4</v>
      </c>
      <c r="AT151" s="169" t="str">
        <f>+'Competitive map'!BJ146</f>
        <v/>
      </c>
      <c r="AU151" s="276">
        <f>+'Competitive map'!BK146</f>
        <v>8</v>
      </c>
      <c r="AV151" s="169">
        <f>+'Competitive map'!BL146</f>
        <v>4</v>
      </c>
      <c r="AW151" s="277" t="str">
        <f>+'Competitive map'!BM146</f>
        <v/>
      </c>
    </row>
    <row r="152" spans="2:49" ht="15.75" thickBot="1" x14ac:dyDescent="0.3">
      <c r="B152" s="23" t="s">
        <v>8</v>
      </c>
      <c r="C152" s="157">
        <f t="shared" si="102"/>
        <v>0</v>
      </c>
      <c r="D152" s="12">
        <f t="shared" si="102"/>
        <v>0</v>
      </c>
      <c r="E152" s="13">
        <f t="shared" si="102"/>
        <v>0</v>
      </c>
      <c r="F152" s="14">
        <f t="shared" si="102"/>
        <v>0</v>
      </c>
      <c r="G152" s="4">
        <f t="shared" si="102"/>
        <v>0</v>
      </c>
      <c r="H152" s="3">
        <f t="shared" si="102"/>
        <v>0</v>
      </c>
      <c r="I152" s="10">
        <f t="shared" si="102"/>
        <v>0</v>
      </c>
      <c r="J152" s="27">
        <f t="shared" si="102"/>
        <v>0</v>
      </c>
      <c r="K152" s="11">
        <f t="shared" si="102"/>
        <v>0</v>
      </c>
      <c r="L152" s="17">
        <f t="shared" si="102"/>
        <v>0</v>
      </c>
      <c r="M152" s="37"/>
      <c r="N152" s="142"/>
      <c r="O152" s="268">
        <f t="shared" si="103"/>
        <v>81</v>
      </c>
      <c r="P152" s="268">
        <f t="shared" si="103"/>
        <v>82</v>
      </c>
      <c r="Q152" s="268">
        <f t="shared" si="103"/>
        <v>83</v>
      </c>
      <c r="R152" s="268">
        <f t="shared" si="103"/>
        <v>84</v>
      </c>
      <c r="S152" s="268">
        <f t="shared" si="103"/>
        <v>85</v>
      </c>
      <c r="T152" s="268">
        <f t="shared" si="103"/>
        <v>86</v>
      </c>
      <c r="U152" s="268">
        <f t="shared" si="103"/>
        <v>87</v>
      </c>
      <c r="V152" s="268">
        <f t="shared" si="103"/>
        <v>88</v>
      </c>
      <c r="W152" s="268">
        <f t="shared" si="103"/>
        <v>89</v>
      </c>
      <c r="X152" s="268">
        <f t="shared" si="103"/>
        <v>90</v>
      </c>
      <c r="Z152" s="276">
        <f>+'Competitive map'!AP147</f>
        <v>8</v>
      </c>
      <c r="AA152" s="169">
        <f>+'Competitive map'!AQ147</f>
        <v>5</v>
      </c>
      <c r="AB152" s="277" t="str">
        <f>+'Competitive map'!AR147</f>
        <v/>
      </c>
      <c r="AC152" s="276">
        <f>+'Competitive map'!AS147</f>
        <v>8</v>
      </c>
      <c r="AD152" s="169">
        <f>+'Competitive map'!AT147</f>
        <v>5</v>
      </c>
      <c r="AE152" s="277" t="str">
        <f>+'Competitive map'!AU147</f>
        <v/>
      </c>
      <c r="AF152" s="169">
        <f>+'Competitive map'!AV147</f>
        <v>8</v>
      </c>
      <c r="AG152" s="169">
        <f>+'Competitive map'!AW147</f>
        <v>5</v>
      </c>
      <c r="AH152" s="169" t="str">
        <f>+'Competitive map'!AX147</f>
        <v/>
      </c>
      <c r="AI152" s="276">
        <f>+'Competitive map'!AY147</f>
        <v>8</v>
      </c>
      <c r="AJ152" s="169">
        <f>+'Competitive map'!AZ147</f>
        <v>5</v>
      </c>
      <c r="AK152" s="277" t="str">
        <f>+'Competitive map'!BA147</f>
        <v/>
      </c>
      <c r="AL152" s="169">
        <f>+'Competitive map'!BB147</f>
        <v>8</v>
      </c>
      <c r="AM152" s="169">
        <f>+'Competitive map'!BC147</f>
        <v>5</v>
      </c>
      <c r="AN152" s="169" t="str">
        <f>+'Competitive map'!BD147</f>
        <v/>
      </c>
      <c r="AO152" s="276">
        <f>+'Competitive map'!BE147</f>
        <v>8</v>
      </c>
      <c r="AP152" s="169">
        <f>+'Competitive map'!BF147</f>
        <v>5</v>
      </c>
      <c r="AQ152" s="277" t="str">
        <f>+'Competitive map'!BG147</f>
        <v/>
      </c>
      <c r="AR152" s="169">
        <f>+'Competitive map'!BH147</f>
        <v>8</v>
      </c>
      <c r="AS152" s="169">
        <f>+'Competitive map'!BI147</f>
        <v>5</v>
      </c>
      <c r="AT152" s="169" t="str">
        <f>+'Competitive map'!BJ147</f>
        <v/>
      </c>
      <c r="AU152" s="276">
        <f>+'Competitive map'!BK147</f>
        <v>8</v>
      </c>
      <c r="AV152" s="169">
        <f>+'Competitive map'!BL147</f>
        <v>5</v>
      </c>
      <c r="AW152" s="277" t="str">
        <f>+'Competitive map'!BM147</f>
        <v/>
      </c>
    </row>
    <row r="153" spans="2:49" ht="15.75" thickBot="1" x14ac:dyDescent="0.3">
      <c r="B153" s="26" t="s">
        <v>9</v>
      </c>
      <c r="C153" s="158" t="s">
        <v>10</v>
      </c>
      <c r="D153" s="156">
        <f t="shared" ref="D153:L153" si="104">COUNTIF(rd1tm10,P153)</f>
        <v>0</v>
      </c>
      <c r="E153" s="155">
        <f t="shared" si="104"/>
        <v>0</v>
      </c>
      <c r="F153" s="155">
        <f t="shared" si="104"/>
        <v>0</v>
      </c>
      <c r="G153" s="13">
        <f t="shared" si="104"/>
        <v>0</v>
      </c>
      <c r="H153" s="19">
        <f t="shared" si="104"/>
        <v>0</v>
      </c>
      <c r="I153" s="12">
        <f t="shared" si="104"/>
        <v>0</v>
      </c>
      <c r="J153" s="13">
        <f t="shared" si="104"/>
        <v>0</v>
      </c>
      <c r="K153" s="14">
        <f t="shared" si="104"/>
        <v>0</v>
      </c>
      <c r="L153" s="20">
        <f t="shared" si="104"/>
        <v>0</v>
      </c>
      <c r="M153" s="37"/>
      <c r="N153" s="142"/>
      <c r="O153" s="268">
        <f t="shared" si="103"/>
        <v>91</v>
      </c>
      <c r="P153" s="268">
        <f t="shared" si="103"/>
        <v>92</v>
      </c>
      <c r="Q153" s="268">
        <f t="shared" si="103"/>
        <v>93</v>
      </c>
      <c r="R153" s="268">
        <f t="shared" si="103"/>
        <v>94</v>
      </c>
      <c r="S153" s="268">
        <f t="shared" si="103"/>
        <v>95</v>
      </c>
      <c r="T153" s="268">
        <f t="shared" si="103"/>
        <v>96</v>
      </c>
      <c r="U153" s="268">
        <f t="shared" si="103"/>
        <v>97</v>
      </c>
      <c r="V153" s="268">
        <f t="shared" si="103"/>
        <v>98</v>
      </c>
      <c r="W153" s="268">
        <f t="shared" si="103"/>
        <v>99</v>
      </c>
      <c r="X153" s="268">
        <f t="shared" si="103"/>
        <v>100</v>
      </c>
      <c r="Z153" s="276">
        <f>+'Competitive map'!AP148</f>
        <v>8</v>
      </c>
      <c r="AA153" s="169">
        <f>+'Competitive map'!AQ148</f>
        <v>6</v>
      </c>
      <c r="AB153" s="277" t="str">
        <f>+'Competitive map'!AR148</f>
        <v/>
      </c>
      <c r="AC153" s="276">
        <f>+'Competitive map'!AS148</f>
        <v>8</v>
      </c>
      <c r="AD153" s="169">
        <f>+'Competitive map'!AT148</f>
        <v>6</v>
      </c>
      <c r="AE153" s="277" t="str">
        <f>+'Competitive map'!AU148</f>
        <v/>
      </c>
      <c r="AF153" s="169">
        <f>+'Competitive map'!AV148</f>
        <v>8</v>
      </c>
      <c r="AG153" s="169">
        <f>+'Competitive map'!AW148</f>
        <v>6</v>
      </c>
      <c r="AH153" s="169" t="str">
        <f>+'Competitive map'!AX148</f>
        <v/>
      </c>
      <c r="AI153" s="276">
        <f>+'Competitive map'!AY148</f>
        <v>8</v>
      </c>
      <c r="AJ153" s="169">
        <f>+'Competitive map'!AZ148</f>
        <v>6</v>
      </c>
      <c r="AK153" s="277" t="str">
        <f>+'Competitive map'!BA148</f>
        <v/>
      </c>
      <c r="AL153" s="169">
        <f>+'Competitive map'!BB148</f>
        <v>8</v>
      </c>
      <c r="AM153" s="169">
        <f>+'Competitive map'!BC148</f>
        <v>6</v>
      </c>
      <c r="AN153" s="169" t="str">
        <f>+'Competitive map'!BD148</f>
        <v/>
      </c>
      <c r="AO153" s="276">
        <f>+'Competitive map'!BE148</f>
        <v>8</v>
      </c>
      <c r="AP153" s="169">
        <f>+'Competitive map'!BF148</f>
        <v>6</v>
      </c>
      <c r="AQ153" s="277" t="str">
        <f>+'Competitive map'!BG148</f>
        <v/>
      </c>
      <c r="AR153" s="169">
        <f>+'Competitive map'!BH148</f>
        <v>8</v>
      </c>
      <c r="AS153" s="169">
        <f>+'Competitive map'!BI148</f>
        <v>6</v>
      </c>
      <c r="AT153" s="169" t="str">
        <f>+'Competitive map'!BJ148</f>
        <v/>
      </c>
      <c r="AU153" s="276">
        <f>+'Competitive map'!BK148</f>
        <v>8</v>
      </c>
      <c r="AV153" s="169">
        <f>+'Competitive map'!BL148</f>
        <v>6</v>
      </c>
      <c r="AW153" s="277" t="str">
        <f>+'Competitive map'!BM148</f>
        <v/>
      </c>
    </row>
    <row r="154" spans="2:49" x14ac:dyDescent="0.25">
      <c r="Z154" s="276">
        <f>+'Competitive map'!AP149</f>
        <v>8</v>
      </c>
      <c r="AA154" s="169">
        <f>+'Competitive map'!AQ149</f>
        <v>7</v>
      </c>
      <c r="AB154" s="277" t="str">
        <f>+'Competitive map'!AR149</f>
        <v/>
      </c>
      <c r="AC154" s="276">
        <f>+'Competitive map'!AS149</f>
        <v>8</v>
      </c>
      <c r="AD154" s="169">
        <f>+'Competitive map'!AT149</f>
        <v>7</v>
      </c>
      <c r="AE154" s="277" t="str">
        <f>+'Competitive map'!AU149</f>
        <v/>
      </c>
      <c r="AF154" s="169">
        <f>+'Competitive map'!AV149</f>
        <v>8</v>
      </c>
      <c r="AG154" s="169">
        <f>+'Competitive map'!AW149</f>
        <v>7</v>
      </c>
      <c r="AH154" s="169" t="str">
        <f>+'Competitive map'!AX149</f>
        <v/>
      </c>
      <c r="AI154" s="276">
        <f>+'Competitive map'!AY149</f>
        <v>8</v>
      </c>
      <c r="AJ154" s="169">
        <f>+'Competitive map'!AZ149</f>
        <v>7</v>
      </c>
      <c r="AK154" s="277" t="str">
        <f>+'Competitive map'!BA149</f>
        <v/>
      </c>
      <c r="AL154" s="169">
        <f>+'Competitive map'!BB149</f>
        <v>8</v>
      </c>
      <c r="AM154" s="169">
        <f>+'Competitive map'!BC149</f>
        <v>7</v>
      </c>
      <c r="AN154" s="169" t="str">
        <f>+'Competitive map'!BD149</f>
        <v/>
      </c>
      <c r="AO154" s="276">
        <f>+'Competitive map'!BE149</f>
        <v>8</v>
      </c>
      <c r="AP154" s="169">
        <f>+'Competitive map'!BF149</f>
        <v>7</v>
      </c>
      <c r="AQ154" s="277" t="str">
        <f>+'Competitive map'!BG149</f>
        <v/>
      </c>
      <c r="AR154" s="169">
        <f>+'Competitive map'!BH149</f>
        <v>8</v>
      </c>
      <c r="AS154" s="169">
        <f>+'Competitive map'!BI149</f>
        <v>7</v>
      </c>
      <c r="AT154" s="169" t="str">
        <f>+'Competitive map'!BJ149</f>
        <v/>
      </c>
      <c r="AU154" s="276">
        <f>+'Competitive map'!BK149</f>
        <v>8</v>
      </c>
      <c r="AV154" s="169">
        <f>+'Competitive map'!BL149</f>
        <v>7</v>
      </c>
      <c r="AW154" s="277" t="str">
        <f>+'Competitive map'!BM149</f>
        <v/>
      </c>
    </row>
    <row r="155" spans="2:49" ht="15.75" thickBot="1" x14ac:dyDescent="0.3">
      <c r="Z155" s="276">
        <f>+'Competitive map'!AP150</f>
        <v>8</v>
      </c>
      <c r="AA155" s="169">
        <f>+'Competitive map'!AQ150</f>
        <v>8</v>
      </c>
      <c r="AB155" s="277" t="str">
        <f>+'Competitive map'!AR150</f>
        <v/>
      </c>
      <c r="AC155" s="276">
        <f>+'Competitive map'!AS150</f>
        <v>8</v>
      </c>
      <c r="AD155" s="169">
        <f>+'Competitive map'!AT150</f>
        <v>8</v>
      </c>
      <c r="AE155" s="277" t="str">
        <f>+'Competitive map'!AU150</f>
        <v/>
      </c>
      <c r="AF155" s="169">
        <f>+'Competitive map'!AV150</f>
        <v>8</v>
      </c>
      <c r="AG155" s="169">
        <f>+'Competitive map'!AW150</f>
        <v>8</v>
      </c>
      <c r="AH155" s="169" t="str">
        <f>+'Competitive map'!AX150</f>
        <v/>
      </c>
      <c r="AI155" s="276">
        <f>+'Competitive map'!AY150</f>
        <v>8</v>
      </c>
      <c r="AJ155" s="169">
        <f>+'Competitive map'!AZ150</f>
        <v>8</v>
      </c>
      <c r="AK155" s="277" t="str">
        <f>+'Competitive map'!BA150</f>
        <v/>
      </c>
      <c r="AL155" s="169">
        <f>+'Competitive map'!BB150</f>
        <v>8</v>
      </c>
      <c r="AM155" s="169">
        <f>+'Competitive map'!BC150</f>
        <v>8</v>
      </c>
      <c r="AN155" s="169" t="str">
        <f>+'Competitive map'!BD150</f>
        <v/>
      </c>
      <c r="AO155" s="276">
        <f>+'Competitive map'!BE150</f>
        <v>8</v>
      </c>
      <c r="AP155" s="169">
        <f>+'Competitive map'!BF150</f>
        <v>8</v>
      </c>
      <c r="AQ155" s="277" t="str">
        <f>+'Competitive map'!BG150</f>
        <v/>
      </c>
      <c r="AR155" s="169">
        <f>+'Competitive map'!BH150</f>
        <v>8</v>
      </c>
      <c r="AS155" s="169">
        <f>+'Competitive map'!BI150</f>
        <v>8</v>
      </c>
      <c r="AT155" s="169" t="str">
        <f>+'Competitive map'!BJ150</f>
        <v/>
      </c>
      <c r="AU155" s="276">
        <f>+'Competitive map'!BK150</f>
        <v>8</v>
      </c>
      <c r="AV155" s="169">
        <f>+'Competitive map'!BL150</f>
        <v>8</v>
      </c>
      <c r="AW155" s="277" t="str">
        <f>+'Competitive map'!BM150</f>
        <v/>
      </c>
    </row>
    <row r="156" spans="2:49" ht="19.5" thickBot="1" x14ac:dyDescent="0.3">
      <c r="B156" s="136" t="s">
        <v>59</v>
      </c>
      <c r="C156" s="137">
        <v>2</v>
      </c>
      <c r="D156" s="350" t="s">
        <v>132</v>
      </c>
      <c r="E156" s="351"/>
      <c r="M156" s="257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76">
        <f>+'Competitive map'!AP151</f>
        <v>8</v>
      </c>
      <c r="AA156" s="169">
        <f>+'Competitive map'!AQ151</f>
        <v>9</v>
      </c>
      <c r="AB156" s="277" t="str">
        <f>+'Competitive map'!AR151</f>
        <v/>
      </c>
      <c r="AC156" s="276">
        <f>+'Competitive map'!AS151</f>
        <v>8</v>
      </c>
      <c r="AD156" s="169">
        <f>+'Competitive map'!AT151</f>
        <v>9</v>
      </c>
      <c r="AE156" s="277" t="str">
        <f>+'Competitive map'!AU151</f>
        <v/>
      </c>
      <c r="AF156" s="169">
        <f>+'Competitive map'!AV151</f>
        <v>8</v>
      </c>
      <c r="AG156" s="169">
        <f>+'Competitive map'!AW151</f>
        <v>9</v>
      </c>
      <c r="AH156" s="169" t="str">
        <f>+'Competitive map'!AX151</f>
        <v/>
      </c>
      <c r="AI156" s="276">
        <f>+'Competitive map'!AY151</f>
        <v>8</v>
      </c>
      <c r="AJ156" s="169">
        <f>+'Competitive map'!AZ151</f>
        <v>9</v>
      </c>
      <c r="AK156" s="277" t="str">
        <f>+'Competitive map'!BA151</f>
        <v/>
      </c>
      <c r="AL156" s="169">
        <f>+'Competitive map'!BB151</f>
        <v>8</v>
      </c>
      <c r="AM156" s="169">
        <f>+'Competitive map'!BC151</f>
        <v>9</v>
      </c>
      <c r="AN156" s="169" t="str">
        <f>+'Competitive map'!BD151</f>
        <v/>
      </c>
      <c r="AO156" s="276">
        <f>+'Competitive map'!BE151</f>
        <v>8</v>
      </c>
      <c r="AP156" s="169">
        <f>+'Competitive map'!BF151</f>
        <v>9</v>
      </c>
      <c r="AQ156" s="277" t="str">
        <f>+'Competitive map'!BG151</f>
        <v/>
      </c>
      <c r="AR156" s="169">
        <f>+'Competitive map'!BH151</f>
        <v>8</v>
      </c>
      <c r="AS156" s="169">
        <f>+'Competitive map'!BI151</f>
        <v>9</v>
      </c>
      <c r="AT156" s="169" t="str">
        <f>+'Competitive map'!BJ151</f>
        <v/>
      </c>
      <c r="AU156" s="276">
        <f>+'Competitive map'!BK151</f>
        <v>8</v>
      </c>
      <c r="AV156" s="169">
        <f>+'Competitive map'!BL151</f>
        <v>9</v>
      </c>
      <c r="AW156" s="277" t="str">
        <f>+'Competitive map'!BM151</f>
        <v/>
      </c>
    </row>
    <row r="157" spans="2:49" ht="21" x14ac:dyDescent="0.25">
      <c r="B157" s="305" t="s">
        <v>86</v>
      </c>
      <c r="C157" s="306"/>
      <c r="D157" s="306"/>
      <c r="E157" s="306"/>
      <c r="F157" s="306"/>
      <c r="G157" s="306"/>
      <c r="H157" s="306"/>
      <c r="I157" s="306"/>
      <c r="J157" s="306"/>
      <c r="K157" s="306"/>
      <c r="L157" s="307"/>
      <c r="M157" s="258"/>
      <c r="N157" s="281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  <c r="Z157" s="276">
        <f>+'Competitive map'!AP152</f>
        <v>8</v>
      </c>
      <c r="AA157" s="169">
        <f>+'Competitive map'!AQ152</f>
        <v>10</v>
      </c>
      <c r="AB157" s="277" t="str">
        <f>+'Competitive map'!AR152</f>
        <v/>
      </c>
      <c r="AC157" s="276">
        <f>+'Competitive map'!AS152</f>
        <v>8</v>
      </c>
      <c r="AD157" s="169">
        <f>+'Competitive map'!AT152</f>
        <v>10</v>
      </c>
      <c r="AE157" s="277" t="str">
        <f>+'Competitive map'!AU152</f>
        <v/>
      </c>
      <c r="AF157" s="169">
        <f>+'Competitive map'!AV152</f>
        <v>8</v>
      </c>
      <c r="AG157" s="169">
        <f>+'Competitive map'!AW152</f>
        <v>10</v>
      </c>
      <c r="AH157" s="169" t="str">
        <f>+'Competitive map'!AX152</f>
        <v/>
      </c>
      <c r="AI157" s="276">
        <f>+'Competitive map'!AY152</f>
        <v>8</v>
      </c>
      <c r="AJ157" s="169">
        <f>+'Competitive map'!AZ152</f>
        <v>10</v>
      </c>
      <c r="AK157" s="277" t="str">
        <f>+'Competitive map'!BA152</f>
        <v/>
      </c>
      <c r="AL157" s="169">
        <f>+'Competitive map'!BB152</f>
        <v>8</v>
      </c>
      <c r="AM157" s="169">
        <f>+'Competitive map'!BC152</f>
        <v>10</v>
      </c>
      <c r="AN157" s="169" t="str">
        <f>+'Competitive map'!BD152</f>
        <v/>
      </c>
      <c r="AO157" s="276">
        <f>+'Competitive map'!BE152</f>
        <v>8</v>
      </c>
      <c r="AP157" s="169">
        <f>+'Competitive map'!BF152</f>
        <v>10</v>
      </c>
      <c r="AQ157" s="277" t="str">
        <f>+'Competitive map'!BG152</f>
        <v/>
      </c>
      <c r="AR157" s="169">
        <f>+'Competitive map'!BH152</f>
        <v>8</v>
      </c>
      <c r="AS157" s="169">
        <f>+'Competitive map'!BI152</f>
        <v>10</v>
      </c>
      <c r="AT157" s="169" t="str">
        <f>+'Competitive map'!BJ152</f>
        <v/>
      </c>
      <c r="AU157" s="276">
        <f>+'Competitive map'!BK152</f>
        <v>8</v>
      </c>
      <c r="AV157" s="169">
        <f>+'Competitive map'!BL152</f>
        <v>10</v>
      </c>
      <c r="AW157" s="277" t="str">
        <f>+'Competitive map'!BM152</f>
        <v/>
      </c>
    </row>
    <row r="158" spans="2:49" ht="21.75" thickBot="1" x14ac:dyDescent="0.3">
      <c r="B158" s="308"/>
      <c r="C158" s="309"/>
      <c r="D158" s="309"/>
      <c r="E158" s="309"/>
      <c r="F158" s="309"/>
      <c r="G158" s="309"/>
      <c r="H158" s="309"/>
      <c r="I158" s="309"/>
      <c r="J158" s="309"/>
      <c r="K158" s="309"/>
      <c r="L158" s="310"/>
      <c r="M158" s="258"/>
      <c r="N158" s="281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264"/>
      <c r="Z158" s="276">
        <f>+'Competitive map'!AP153</f>
        <v>8</v>
      </c>
      <c r="AA158" s="169">
        <f>+'Competitive map'!AQ153</f>
        <v>11</v>
      </c>
      <c r="AB158" s="277" t="str">
        <f>+'Competitive map'!AR153</f>
        <v/>
      </c>
      <c r="AC158" s="276">
        <f>+'Competitive map'!AS153</f>
        <v>8</v>
      </c>
      <c r="AD158" s="169">
        <f>+'Competitive map'!AT153</f>
        <v>11</v>
      </c>
      <c r="AE158" s="277" t="str">
        <f>+'Competitive map'!AU153</f>
        <v/>
      </c>
      <c r="AF158" s="169">
        <f>+'Competitive map'!AV153</f>
        <v>8</v>
      </c>
      <c r="AG158" s="169">
        <f>+'Competitive map'!AW153</f>
        <v>11</v>
      </c>
      <c r="AH158" s="169" t="str">
        <f>+'Competitive map'!AX153</f>
        <v/>
      </c>
      <c r="AI158" s="276">
        <f>+'Competitive map'!AY153</f>
        <v>8</v>
      </c>
      <c r="AJ158" s="169">
        <f>+'Competitive map'!AZ153</f>
        <v>11</v>
      </c>
      <c r="AK158" s="277" t="str">
        <f>+'Competitive map'!BA153</f>
        <v/>
      </c>
      <c r="AL158" s="169">
        <f>+'Competitive map'!BB153</f>
        <v>8</v>
      </c>
      <c r="AM158" s="169">
        <f>+'Competitive map'!BC153</f>
        <v>11</v>
      </c>
      <c r="AN158" s="169" t="str">
        <f>+'Competitive map'!BD153</f>
        <v/>
      </c>
      <c r="AO158" s="276">
        <f>+'Competitive map'!BE153</f>
        <v>8</v>
      </c>
      <c r="AP158" s="169">
        <f>+'Competitive map'!BF153</f>
        <v>11</v>
      </c>
      <c r="AQ158" s="277" t="str">
        <f>+'Competitive map'!BG153</f>
        <v/>
      </c>
      <c r="AR158" s="169">
        <f>+'Competitive map'!BH153</f>
        <v>8</v>
      </c>
      <c r="AS158" s="169">
        <f>+'Competitive map'!BI153</f>
        <v>11</v>
      </c>
      <c r="AT158" s="169" t="str">
        <f>+'Competitive map'!BJ153</f>
        <v/>
      </c>
      <c r="AU158" s="276">
        <f>+'Competitive map'!BK153</f>
        <v>8</v>
      </c>
      <c r="AV158" s="169">
        <f>+'Competitive map'!BL153</f>
        <v>11</v>
      </c>
      <c r="AW158" s="277" t="str">
        <f>+'Competitive map'!BM153</f>
        <v/>
      </c>
    </row>
    <row r="159" spans="2:49" ht="15.75" thickBot="1" x14ac:dyDescent="0.3">
      <c r="B159" s="31" t="s">
        <v>11</v>
      </c>
      <c r="C159" s="28">
        <v>1</v>
      </c>
      <c r="D159" s="24">
        <v>2</v>
      </c>
      <c r="E159" s="24">
        <v>3</v>
      </c>
      <c r="F159" s="24">
        <v>4</v>
      </c>
      <c r="G159" s="24">
        <v>5</v>
      </c>
      <c r="H159" s="24">
        <v>6</v>
      </c>
      <c r="I159" s="24">
        <v>7</v>
      </c>
      <c r="J159" s="24">
        <v>8</v>
      </c>
      <c r="K159" s="24">
        <v>9</v>
      </c>
      <c r="L159" s="25">
        <v>10</v>
      </c>
      <c r="M159" s="37"/>
      <c r="N159" s="142"/>
      <c r="Y159" s="169"/>
      <c r="Z159" s="276">
        <f>+'Competitive map'!AP154</f>
        <v>8</v>
      </c>
      <c r="AA159" s="169">
        <f>+'Competitive map'!AQ154</f>
        <v>12</v>
      </c>
      <c r="AB159" s="277" t="str">
        <f>+'Competitive map'!AR154</f>
        <v/>
      </c>
      <c r="AC159" s="276">
        <f>+'Competitive map'!AS154</f>
        <v>8</v>
      </c>
      <c r="AD159" s="169">
        <f>+'Competitive map'!AT154</f>
        <v>12</v>
      </c>
      <c r="AE159" s="277" t="str">
        <f>+'Competitive map'!AU154</f>
        <v/>
      </c>
      <c r="AF159" s="169">
        <f>+'Competitive map'!AV154</f>
        <v>8</v>
      </c>
      <c r="AG159" s="169">
        <f>+'Competitive map'!AW154</f>
        <v>12</v>
      </c>
      <c r="AH159" s="169" t="str">
        <f>+'Competitive map'!AX154</f>
        <v/>
      </c>
      <c r="AI159" s="276">
        <f>+'Competitive map'!AY154</f>
        <v>8</v>
      </c>
      <c r="AJ159" s="169">
        <f>+'Competitive map'!AZ154</f>
        <v>12</v>
      </c>
      <c r="AK159" s="277" t="str">
        <f>+'Competitive map'!BA154</f>
        <v/>
      </c>
      <c r="AL159" s="169">
        <f>+'Competitive map'!BB154</f>
        <v>8</v>
      </c>
      <c r="AM159" s="169">
        <f>+'Competitive map'!BC154</f>
        <v>12</v>
      </c>
      <c r="AN159" s="169" t="str">
        <f>+'Competitive map'!BD154</f>
        <v/>
      </c>
      <c r="AO159" s="276">
        <f>+'Competitive map'!BE154</f>
        <v>8</v>
      </c>
      <c r="AP159" s="169">
        <f>+'Competitive map'!BF154</f>
        <v>12</v>
      </c>
      <c r="AQ159" s="277" t="str">
        <f>+'Competitive map'!BG154</f>
        <v/>
      </c>
      <c r="AR159" s="169">
        <f>+'Competitive map'!BH154</f>
        <v>8</v>
      </c>
      <c r="AS159" s="169">
        <f>+'Competitive map'!BI154</f>
        <v>12</v>
      </c>
      <c r="AT159" s="169" t="str">
        <f>+'Competitive map'!BJ154</f>
        <v/>
      </c>
      <c r="AU159" s="276">
        <f>+'Competitive map'!BK154</f>
        <v>8</v>
      </c>
      <c r="AV159" s="169">
        <f>+'Competitive map'!BL154</f>
        <v>12</v>
      </c>
      <c r="AW159" s="277" t="str">
        <f>+'Competitive map'!BM154</f>
        <v/>
      </c>
    </row>
    <row r="160" spans="2:49" x14ac:dyDescent="0.25">
      <c r="B160" s="29" t="s">
        <v>0</v>
      </c>
      <c r="C160" s="7">
        <f t="shared" ref="C160:L161" si="105">COUNTIF(rd2tm1,O160)-1</f>
        <v>0</v>
      </c>
      <c r="D160" s="8">
        <f t="shared" si="105"/>
        <v>0</v>
      </c>
      <c r="E160" s="8">
        <f t="shared" si="105"/>
        <v>0</v>
      </c>
      <c r="F160" s="8">
        <f t="shared" si="105"/>
        <v>0</v>
      </c>
      <c r="G160" s="8">
        <f t="shared" si="105"/>
        <v>0</v>
      </c>
      <c r="H160" s="8">
        <f t="shared" si="105"/>
        <v>0</v>
      </c>
      <c r="I160" s="22">
        <f t="shared" si="105"/>
        <v>0</v>
      </c>
      <c r="J160" s="7">
        <f t="shared" si="105"/>
        <v>0</v>
      </c>
      <c r="K160" s="8">
        <f t="shared" si="105"/>
        <v>0</v>
      </c>
      <c r="L160" s="76">
        <f t="shared" si="105"/>
        <v>0</v>
      </c>
      <c r="M160" s="259"/>
      <c r="N160" s="282"/>
      <c r="O160" s="265">
        <v>1</v>
      </c>
      <c r="P160" s="266">
        <f>+O160+1</f>
        <v>2</v>
      </c>
      <c r="Q160" s="266">
        <f t="shared" ref="Q160" si="106">+P160+1</f>
        <v>3</v>
      </c>
      <c r="R160" s="266">
        <f t="shared" ref="R160" si="107">+Q160+1</f>
        <v>4</v>
      </c>
      <c r="S160" s="266">
        <f t="shared" ref="S160" si="108">+R160+1</f>
        <v>5</v>
      </c>
      <c r="T160" s="266">
        <f t="shared" ref="T160" si="109">+S160+1</f>
        <v>6</v>
      </c>
      <c r="U160" s="266">
        <f t="shared" ref="U160" si="110">+T160+1</f>
        <v>7</v>
      </c>
      <c r="V160" s="266">
        <f t="shared" ref="V160" si="111">+U160+1</f>
        <v>8</v>
      </c>
      <c r="W160" s="266">
        <v>9</v>
      </c>
      <c r="X160" s="266">
        <v>10</v>
      </c>
      <c r="Y160" s="267"/>
      <c r="Z160" s="276">
        <f>+'Competitive map'!AP155</f>
        <v>8</v>
      </c>
      <c r="AA160" s="169">
        <f>+'Competitive map'!AQ155</f>
        <v>13</v>
      </c>
      <c r="AB160" s="277" t="str">
        <f>+'Competitive map'!AR155</f>
        <v/>
      </c>
      <c r="AC160" s="276">
        <f>+'Competitive map'!AS155</f>
        <v>8</v>
      </c>
      <c r="AD160" s="169">
        <f>+'Competitive map'!AT155</f>
        <v>13</v>
      </c>
      <c r="AE160" s="277" t="str">
        <f>+'Competitive map'!AU155</f>
        <v/>
      </c>
      <c r="AF160" s="169">
        <f>+'Competitive map'!AV155</f>
        <v>8</v>
      </c>
      <c r="AG160" s="169">
        <f>+'Competitive map'!AW155</f>
        <v>13</v>
      </c>
      <c r="AH160" s="169" t="str">
        <f>+'Competitive map'!AX155</f>
        <v/>
      </c>
      <c r="AI160" s="276">
        <f>+'Competitive map'!AY155</f>
        <v>8</v>
      </c>
      <c r="AJ160" s="169">
        <f>+'Competitive map'!AZ155</f>
        <v>13</v>
      </c>
      <c r="AK160" s="277" t="str">
        <f>+'Competitive map'!BA155</f>
        <v/>
      </c>
      <c r="AL160" s="169">
        <f>+'Competitive map'!BB155</f>
        <v>8</v>
      </c>
      <c r="AM160" s="169">
        <f>+'Competitive map'!BC155</f>
        <v>13</v>
      </c>
      <c r="AN160" s="169" t="str">
        <f>+'Competitive map'!BD155</f>
        <v/>
      </c>
      <c r="AO160" s="276">
        <f>+'Competitive map'!BE155</f>
        <v>8</v>
      </c>
      <c r="AP160" s="169">
        <f>+'Competitive map'!BF155</f>
        <v>13</v>
      </c>
      <c r="AQ160" s="277" t="str">
        <f>+'Competitive map'!BG155</f>
        <v/>
      </c>
      <c r="AR160" s="169">
        <f>+'Competitive map'!BH155</f>
        <v>8</v>
      </c>
      <c r="AS160" s="169">
        <f>+'Competitive map'!BI155</f>
        <v>13</v>
      </c>
      <c r="AT160" s="169" t="str">
        <f>+'Competitive map'!BJ155</f>
        <v/>
      </c>
      <c r="AU160" s="276">
        <f>+'Competitive map'!BK155</f>
        <v>8</v>
      </c>
      <c r="AV160" s="169">
        <f>+'Competitive map'!BL155</f>
        <v>13</v>
      </c>
      <c r="AW160" s="277" t="str">
        <f>+'Competitive map'!BM155</f>
        <v/>
      </c>
    </row>
    <row r="161" spans="2:49" ht="15.75" thickBot="1" x14ac:dyDescent="0.3">
      <c r="B161" s="23" t="s">
        <v>1</v>
      </c>
      <c r="C161" s="269">
        <f t="shared" si="105"/>
        <v>0</v>
      </c>
      <c r="D161" s="5">
        <f t="shared" si="105"/>
        <v>0</v>
      </c>
      <c r="E161" s="5">
        <f t="shared" si="105"/>
        <v>0</v>
      </c>
      <c r="F161" s="5">
        <f t="shared" si="105"/>
        <v>0</v>
      </c>
      <c r="G161" s="2">
        <f t="shared" si="105"/>
        <v>0</v>
      </c>
      <c r="H161" s="2">
        <f t="shared" si="105"/>
        <v>0</v>
      </c>
      <c r="I161" s="3">
        <f t="shared" si="105"/>
        <v>0</v>
      </c>
      <c r="J161" s="10">
        <f t="shared" si="105"/>
        <v>0</v>
      </c>
      <c r="K161" s="2">
        <f t="shared" si="105"/>
        <v>0</v>
      </c>
      <c r="L161" s="11">
        <f t="shared" si="105"/>
        <v>0</v>
      </c>
      <c r="M161" s="37"/>
      <c r="N161" s="142"/>
      <c r="O161" s="268">
        <f>+O160+10</f>
        <v>11</v>
      </c>
      <c r="P161" s="268">
        <f t="shared" ref="P161:X161" si="112">+P160+10</f>
        <v>12</v>
      </c>
      <c r="Q161" s="268">
        <f t="shared" si="112"/>
        <v>13</v>
      </c>
      <c r="R161" s="268">
        <f t="shared" si="112"/>
        <v>14</v>
      </c>
      <c r="S161" s="268">
        <f t="shared" si="112"/>
        <v>15</v>
      </c>
      <c r="T161" s="268">
        <f t="shared" si="112"/>
        <v>16</v>
      </c>
      <c r="U161" s="268">
        <f t="shared" si="112"/>
        <v>17</v>
      </c>
      <c r="V161" s="268">
        <f t="shared" si="112"/>
        <v>18</v>
      </c>
      <c r="W161" s="268">
        <f t="shared" si="112"/>
        <v>19</v>
      </c>
      <c r="X161" s="268">
        <f t="shared" si="112"/>
        <v>20</v>
      </c>
      <c r="Y161" s="169"/>
      <c r="Z161" s="276">
        <f>+'Competitive map'!AP156</f>
        <v>8</v>
      </c>
      <c r="AA161" s="169">
        <f>+'Competitive map'!AQ156</f>
        <v>14</v>
      </c>
      <c r="AB161" s="277" t="str">
        <f>+'Competitive map'!AR156</f>
        <v/>
      </c>
      <c r="AC161" s="276">
        <f>+'Competitive map'!AS156</f>
        <v>8</v>
      </c>
      <c r="AD161" s="169">
        <f>+'Competitive map'!AT156</f>
        <v>14</v>
      </c>
      <c r="AE161" s="277" t="str">
        <f>+'Competitive map'!AU156</f>
        <v/>
      </c>
      <c r="AF161" s="169">
        <f>+'Competitive map'!AV156</f>
        <v>8</v>
      </c>
      <c r="AG161" s="169">
        <f>+'Competitive map'!AW156</f>
        <v>14</v>
      </c>
      <c r="AH161" s="169" t="str">
        <f>+'Competitive map'!AX156</f>
        <v/>
      </c>
      <c r="AI161" s="276">
        <f>+'Competitive map'!AY156</f>
        <v>8</v>
      </c>
      <c r="AJ161" s="169">
        <f>+'Competitive map'!AZ156</f>
        <v>14</v>
      </c>
      <c r="AK161" s="277" t="str">
        <f>+'Competitive map'!BA156</f>
        <v/>
      </c>
      <c r="AL161" s="169">
        <f>+'Competitive map'!BB156</f>
        <v>8</v>
      </c>
      <c r="AM161" s="169">
        <f>+'Competitive map'!BC156</f>
        <v>14</v>
      </c>
      <c r="AN161" s="169" t="str">
        <f>+'Competitive map'!BD156</f>
        <v/>
      </c>
      <c r="AO161" s="276">
        <f>+'Competitive map'!BE156</f>
        <v>8</v>
      </c>
      <c r="AP161" s="169">
        <f>+'Competitive map'!BF156</f>
        <v>14</v>
      </c>
      <c r="AQ161" s="277" t="str">
        <f>+'Competitive map'!BG156</f>
        <v/>
      </c>
      <c r="AR161" s="169">
        <f>+'Competitive map'!BH156</f>
        <v>8</v>
      </c>
      <c r="AS161" s="169">
        <f>+'Competitive map'!BI156</f>
        <v>14</v>
      </c>
      <c r="AT161" s="169" t="str">
        <f>+'Competitive map'!BJ156</f>
        <v/>
      </c>
      <c r="AU161" s="276">
        <f>+'Competitive map'!BK156</f>
        <v>8</v>
      </c>
      <c r="AV161" s="169">
        <f>+'Competitive map'!BL156</f>
        <v>14</v>
      </c>
      <c r="AW161" s="277" t="str">
        <f>+'Competitive map'!BM156</f>
        <v/>
      </c>
    </row>
    <row r="162" spans="2:49" ht="15.75" thickBot="1" x14ac:dyDescent="0.3">
      <c r="B162" s="23" t="s">
        <v>2</v>
      </c>
      <c r="C162" s="23">
        <f t="shared" ref="C162:L168" si="113">COUNTIF(rd2tm1,O162)</f>
        <v>0</v>
      </c>
      <c r="D162" s="7">
        <f t="shared" si="113"/>
        <v>0</v>
      </c>
      <c r="E162" s="8">
        <f t="shared" si="113"/>
        <v>0</v>
      </c>
      <c r="F162" s="9">
        <f t="shared" si="113"/>
        <v>0</v>
      </c>
      <c r="G162" s="4">
        <f t="shared" si="113"/>
        <v>0</v>
      </c>
      <c r="H162" s="2">
        <f t="shared" si="113"/>
        <v>0</v>
      </c>
      <c r="I162" s="3">
        <f t="shared" si="113"/>
        <v>0</v>
      </c>
      <c r="J162" s="12">
        <f t="shared" si="113"/>
        <v>0</v>
      </c>
      <c r="K162" s="13">
        <f t="shared" si="113"/>
        <v>0</v>
      </c>
      <c r="L162" s="14">
        <f t="shared" si="113"/>
        <v>0</v>
      </c>
      <c r="M162" s="37"/>
      <c r="N162" s="142"/>
      <c r="O162" s="268">
        <f t="shared" ref="O162:X169" si="114">+O161+10</f>
        <v>21</v>
      </c>
      <c r="P162" s="268">
        <f t="shared" si="114"/>
        <v>22</v>
      </c>
      <c r="Q162" s="268">
        <f t="shared" si="114"/>
        <v>23</v>
      </c>
      <c r="R162" s="268">
        <f t="shared" si="114"/>
        <v>24</v>
      </c>
      <c r="S162" s="268">
        <f t="shared" si="114"/>
        <v>25</v>
      </c>
      <c r="T162" s="268">
        <f t="shared" si="114"/>
        <v>26</v>
      </c>
      <c r="U162" s="268">
        <f t="shared" si="114"/>
        <v>27</v>
      </c>
      <c r="V162" s="268">
        <f t="shared" si="114"/>
        <v>28</v>
      </c>
      <c r="W162" s="268">
        <f t="shared" si="114"/>
        <v>29</v>
      </c>
      <c r="X162" s="268">
        <f t="shared" si="114"/>
        <v>30</v>
      </c>
      <c r="Y162" s="169"/>
      <c r="Z162" s="276">
        <f>+'Competitive map'!AP157</f>
        <v>8</v>
      </c>
      <c r="AA162" s="169">
        <f>+'Competitive map'!AQ157</f>
        <v>15</v>
      </c>
      <c r="AB162" s="277" t="str">
        <f>+'Competitive map'!AR157</f>
        <v/>
      </c>
      <c r="AC162" s="276">
        <f>+'Competitive map'!AS157</f>
        <v>8</v>
      </c>
      <c r="AD162" s="169">
        <f>+'Competitive map'!AT157</f>
        <v>15</v>
      </c>
      <c r="AE162" s="277" t="str">
        <f>+'Competitive map'!AU157</f>
        <v/>
      </c>
      <c r="AF162" s="169">
        <f>+'Competitive map'!AV157</f>
        <v>8</v>
      </c>
      <c r="AG162" s="169">
        <f>+'Competitive map'!AW157</f>
        <v>15</v>
      </c>
      <c r="AH162" s="169" t="str">
        <f>+'Competitive map'!AX157</f>
        <v/>
      </c>
      <c r="AI162" s="276">
        <f>+'Competitive map'!AY157</f>
        <v>8</v>
      </c>
      <c r="AJ162" s="169">
        <f>+'Competitive map'!AZ157</f>
        <v>15</v>
      </c>
      <c r="AK162" s="277" t="str">
        <f>+'Competitive map'!BA157</f>
        <v/>
      </c>
      <c r="AL162" s="169">
        <f>+'Competitive map'!BB157</f>
        <v>8</v>
      </c>
      <c r="AM162" s="169">
        <f>+'Competitive map'!BC157</f>
        <v>15</v>
      </c>
      <c r="AN162" s="169" t="str">
        <f>+'Competitive map'!BD157</f>
        <v/>
      </c>
      <c r="AO162" s="276">
        <f>+'Competitive map'!BE157</f>
        <v>8</v>
      </c>
      <c r="AP162" s="169">
        <f>+'Competitive map'!BF157</f>
        <v>15</v>
      </c>
      <c r="AQ162" s="277" t="str">
        <f>+'Competitive map'!BG157</f>
        <v/>
      </c>
      <c r="AR162" s="169">
        <f>+'Competitive map'!BH157</f>
        <v>8</v>
      </c>
      <c r="AS162" s="169">
        <f>+'Competitive map'!BI157</f>
        <v>15</v>
      </c>
      <c r="AT162" s="169" t="str">
        <f>+'Competitive map'!BJ157</f>
        <v/>
      </c>
      <c r="AU162" s="276">
        <f>+'Competitive map'!BK157</f>
        <v>8</v>
      </c>
      <c r="AV162" s="169">
        <f>+'Competitive map'!BL157</f>
        <v>15</v>
      </c>
      <c r="AW162" s="277" t="str">
        <f>+'Competitive map'!BM157</f>
        <v/>
      </c>
    </row>
    <row r="163" spans="2:49" x14ac:dyDescent="0.25">
      <c r="B163" s="23" t="s">
        <v>3</v>
      </c>
      <c r="C163" s="23">
        <f t="shared" si="113"/>
        <v>0</v>
      </c>
      <c r="D163" s="10">
        <f t="shared" si="113"/>
        <v>0</v>
      </c>
      <c r="E163" s="27">
        <f t="shared" si="113"/>
        <v>0</v>
      </c>
      <c r="F163" s="11">
        <f t="shared" si="113"/>
        <v>0</v>
      </c>
      <c r="G163" s="4">
        <f t="shared" si="113"/>
        <v>0</v>
      </c>
      <c r="H163" s="2">
        <f t="shared" si="113"/>
        <v>0</v>
      </c>
      <c r="I163" s="2">
        <f t="shared" si="113"/>
        <v>0</v>
      </c>
      <c r="J163" s="6">
        <f t="shared" si="113"/>
        <v>0</v>
      </c>
      <c r="K163" s="6">
        <f t="shared" si="113"/>
        <v>0</v>
      </c>
      <c r="L163" s="16">
        <f t="shared" si="113"/>
        <v>0</v>
      </c>
      <c r="M163" s="37"/>
      <c r="N163" s="142"/>
      <c r="O163" s="268">
        <f t="shared" si="114"/>
        <v>31</v>
      </c>
      <c r="P163" s="268">
        <f t="shared" si="114"/>
        <v>32</v>
      </c>
      <c r="Q163" s="268">
        <f t="shared" si="114"/>
        <v>33</v>
      </c>
      <c r="R163" s="268">
        <f t="shared" si="114"/>
        <v>34</v>
      </c>
      <c r="S163" s="268">
        <f t="shared" si="114"/>
        <v>35</v>
      </c>
      <c r="T163" s="268">
        <f t="shared" si="114"/>
        <v>36</v>
      </c>
      <c r="U163" s="268">
        <f t="shared" si="114"/>
        <v>37</v>
      </c>
      <c r="V163" s="268">
        <f t="shared" si="114"/>
        <v>38</v>
      </c>
      <c r="W163" s="268">
        <f t="shared" si="114"/>
        <v>39</v>
      </c>
      <c r="X163" s="268">
        <f t="shared" si="114"/>
        <v>40</v>
      </c>
      <c r="Y163" s="169"/>
      <c r="Z163" s="276">
        <f>+'Competitive map'!AP158</f>
        <v>8</v>
      </c>
      <c r="AA163" s="169">
        <f>+'Competitive map'!AQ158</f>
        <v>16</v>
      </c>
      <c r="AB163" s="277" t="str">
        <f>+'Competitive map'!AR158</f>
        <v/>
      </c>
      <c r="AC163" s="276">
        <f>+'Competitive map'!AS158</f>
        <v>8</v>
      </c>
      <c r="AD163" s="169">
        <f>+'Competitive map'!AT158</f>
        <v>16</v>
      </c>
      <c r="AE163" s="277" t="str">
        <f>+'Competitive map'!AU158</f>
        <v/>
      </c>
      <c r="AF163" s="169">
        <f>+'Competitive map'!AV158</f>
        <v>8</v>
      </c>
      <c r="AG163" s="169">
        <f>+'Competitive map'!AW158</f>
        <v>16</v>
      </c>
      <c r="AH163" s="169" t="str">
        <f>+'Competitive map'!AX158</f>
        <v/>
      </c>
      <c r="AI163" s="276">
        <f>+'Competitive map'!AY158</f>
        <v>8</v>
      </c>
      <c r="AJ163" s="169">
        <f>+'Competitive map'!AZ158</f>
        <v>16</v>
      </c>
      <c r="AK163" s="277" t="str">
        <f>+'Competitive map'!BA158</f>
        <v/>
      </c>
      <c r="AL163" s="169">
        <f>+'Competitive map'!BB158</f>
        <v>8</v>
      </c>
      <c r="AM163" s="169">
        <f>+'Competitive map'!BC158</f>
        <v>16</v>
      </c>
      <c r="AN163" s="169" t="str">
        <f>+'Competitive map'!BD158</f>
        <v/>
      </c>
      <c r="AO163" s="276">
        <f>+'Competitive map'!BE158</f>
        <v>8</v>
      </c>
      <c r="AP163" s="169">
        <f>+'Competitive map'!BF158</f>
        <v>16</v>
      </c>
      <c r="AQ163" s="277" t="str">
        <f>+'Competitive map'!BG158</f>
        <v/>
      </c>
      <c r="AR163" s="169">
        <f>+'Competitive map'!BH158</f>
        <v>8</v>
      </c>
      <c r="AS163" s="169">
        <f>+'Competitive map'!BI158</f>
        <v>16</v>
      </c>
      <c r="AT163" s="169" t="str">
        <f>+'Competitive map'!BJ158</f>
        <v/>
      </c>
      <c r="AU163" s="276">
        <f>+'Competitive map'!BK158</f>
        <v>8</v>
      </c>
      <c r="AV163" s="169">
        <f>+'Competitive map'!BL158</f>
        <v>16</v>
      </c>
      <c r="AW163" s="277" t="str">
        <f>+'Competitive map'!BM158</f>
        <v/>
      </c>
    </row>
    <row r="164" spans="2:49" ht="15.75" thickBot="1" x14ac:dyDescent="0.3">
      <c r="B164" s="23" t="s">
        <v>4</v>
      </c>
      <c r="C164" s="23">
        <f t="shared" si="113"/>
        <v>0</v>
      </c>
      <c r="D164" s="12">
        <f t="shared" si="113"/>
        <v>0</v>
      </c>
      <c r="E164" s="13">
        <f t="shared" si="113"/>
        <v>0</v>
      </c>
      <c r="F164" s="14">
        <f t="shared" si="113"/>
        <v>0</v>
      </c>
      <c r="G164" s="4">
        <f t="shared" si="113"/>
        <v>0</v>
      </c>
      <c r="H164" s="2">
        <f t="shared" si="113"/>
        <v>0</v>
      </c>
      <c r="I164" s="2">
        <f t="shared" si="113"/>
        <v>0</v>
      </c>
      <c r="J164" s="2">
        <f t="shared" si="113"/>
        <v>0</v>
      </c>
      <c r="K164" s="2">
        <f t="shared" si="113"/>
        <v>0</v>
      </c>
      <c r="L164" s="11">
        <f t="shared" si="113"/>
        <v>0</v>
      </c>
      <c r="M164" s="37"/>
      <c r="N164" s="142"/>
      <c r="O164" s="268">
        <f t="shared" si="114"/>
        <v>41</v>
      </c>
      <c r="P164" s="268">
        <f t="shared" si="114"/>
        <v>42</v>
      </c>
      <c r="Q164" s="268">
        <f t="shared" si="114"/>
        <v>43</v>
      </c>
      <c r="R164" s="268">
        <f t="shared" si="114"/>
        <v>44</v>
      </c>
      <c r="S164" s="268">
        <f t="shared" si="114"/>
        <v>45</v>
      </c>
      <c r="T164" s="268">
        <f t="shared" si="114"/>
        <v>46</v>
      </c>
      <c r="U164" s="268">
        <f t="shared" si="114"/>
        <v>47</v>
      </c>
      <c r="V164" s="268">
        <f t="shared" si="114"/>
        <v>48</v>
      </c>
      <c r="W164" s="268">
        <f t="shared" si="114"/>
        <v>49</v>
      </c>
      <c r="X164" s="268">
        <f t="shared" si="114"/>
        <v>50</v>
      </c>
      <c r="Y164" s="169"/>
      <c r="Z164" s="276">
        <f>+'Competitive map'!AP159</f>
        <v>8</v>
      </c>
      <c r="AA164" s="169">
        <f>+'Competitive map'!AQ159</f>
        <v>17</v>
      </c>
      <c r="AB164" s="277" t="str">
        <f>+'Competitive map'!AR159</f>
        <v/>
      </c>
      <c r="AC164" s="276">
        <f>+'Competitive map'!AS159</f>
        <v>8</v>
      </c>
      <c r="AD164" s="169">
        <f>+'Competitive map'!AT159</f>
        <v>17</v>
      </c>
      <c r="AE164" s="277" t="str">
        <f>+'Competitive map'!AU159</f>
        <v/>
      </c>
      <c r="AF164" s="169">
        <f>+'Competitive map'!AV159</f>
        <v>8</v>
      </c>
      <c r="AG164" s="169">
        <f>+'Competitive map'!AW159</f>
        <v>17</v>
      </c>
      <c r="AH164" s="169" t="str">
        <f>+'Competitive map'!AX159</f>
        <v/>
      </c>
      <c r="AI164" s="276">
        <f>+'Competitive map'!AY159</f>
        <v>8</v>
      </c>
      <c r="AJ164" s="169">
        <f>+'Competitive map'!AZ159</f>
        <v>17</v>
      </c>
      <c r="AK164" s="277" t="str">
        <f>+'Competitive map'!BA159</f>
        <v/>
      </c>
      <c r="AL164" s="169">
        <f>+'Competitive map'!BB159</f>
        <v>8</v>
      </c>
      <c r="AM164" s="169">
        <f>+'Competitive map'!BC159</f>
        <v>17</v>
      </c>
      <c r="AN164" s="169" t="str">
        <f>+'Competitive map'!BD159</f>
        <v/>
      </c>
      <c r="AO164" s="276">
        <f>+'Competitive map'!BE159</f>
        <v>8</v>
      </c>
      <c r="AP164" s="169">
        <f>+'Competitive map'!BF159</f>
        <v>17</v>
      </c>
      <c r="AQ164" s="277" t="str">
        <f>+'Competitive map'!BG159</f>
        <v/>
      </c>
      <c r="AR164" s="169">
        <f>+'Competitive map'!BH159</f>
        <v>8</v>
      </c>
      <c r="AS164" s="169">
        <f>+'Competitive map'!BI159</f>
        <v>17</v>
      </c>
      <c r="AT164" s="169" t="str">
        <f>+'Competitive map'!BJ159</f>
        <v/>
      </c>
      <c r="AU164" s="276">
        <f>+'Competitive map'!BK159</f>
        <v>8</v>
      </c>
      <c r="AV164" s="169">
        <f>+'Competitive map'!BL159</f>
        <v>17</v>
      </c>
      <c r="AW164" s="277" t="str">
        <f>+'Competitive map'!BM159</f>
        <v/>
      </c>
    </row>
    <row r="165" spans="2:49" ht="15.75" thickBot="1" x14ac:dyDescent="0.3">
      <c r="B165" s="23" t="s">
        <v>5</v>
      </c>
      <c r="C165" s="10">
        <f t="shared" si="113"/>
        <v>0</v>
      </c>
      <c r="D165" s="154">
        <f t="shared" si="113"/>
        <v>0</v>
      </c>
      <c r="E165" s="154">
        <f t="shared" si="113"/>
        <v>0</v>
      </c>
      <c r="F165" s="154">
        <f t="shared" si="113"/>
        <v>0</v>
      </c>
      <c r="G165" s="145">
        <f t="shared" si="113"/>
        <v>0</v>
      </c>
      <c r="H165" s="2">
        <f t="shared" si="113"/>
        <v>0</v>
      </c>
      <c r="I165" s="2">
        <f t="shared" si="113"/>
        <v>0</v>
      </c>
      <c r="J165" s="2">
        <f t="shared" si="113"/>
        <v>0</v>
      </c>
      <c r="K165" s="2">
        <f t="shared" si="113"/>
        <v>0</v>
      </c>
      <c r="L165" s="11">
        <f t="shared" si="113"/>
        <v>0</v>
      </c>
      <c r="M165" s="37"/>
      <c r="N165" s="142"/>
      <c r="O165" s="268">
        <f t="shared" si="114"/>
        <v>51</v>
      </c>
      <c r="P165" s="268">
        <f t="shared" si="114"/>
        <v>52</v>
      </c>
      <c r="Q165" s="268">
        <f t="shared" si="114"/>
        <v>53</v>
      </c>
      <c r="R165" s="268">
        <f t="shared" si="114"/>
        <v>54</v>
      </c>
      <c r="S165" s="268">
        <f t="shared" si="114"/>
        <v>55</v>
      </c>
      <c r="T165" s="268">
        <f t="shared" si="114"/>
        <v>56</v>
      </c>
      <c r="U165" s="268">
        <f t="shared" si="114"/>
        <v>57</v>
      </c>
      <c r="V165" s="268">
        <f t="shared" si="114"/>
        <v>58</v>
      </c>
      <c r="W165" s="268">
        <f t="shared" si="114"/>
        <v>59</v>
      </c>
      <c r="X165" s="268">
        <f t="shared" si="114"/>
        <v>60</v>
      </c>
      <c r="Y165" s="169"/>
      <c r="Z165" s="276">
        <f>+'Competitive map'!AP160</f>
        <v>8</v>
      </c>
      <c r="AA165" s="169">
        <f>+'Competitive map'!AQ160</f>
        <v>18</v>
      </c>
      <c r="AB165" s="277" t="str">
        <f>+'Competitive map'!AR160</f>
        <v/>
      </c>
      <c r="AC165" s="276">
        <f>+'Competitive map'!AS160</f>
        <v>8</v>
      </c>
      <c r="AD165" s="169">
        <f>+'Competitive map'!AT160</f>
        <v>18</v>
      </c>
      <c r="AE165" s="277" t="str">
        <f>+'Competitive map'!AU160</f>
        <v/>
      </c>
      <c r="AF165" s="169">
        <f>+'Competitive map'!AV160</f>
        <v>8</v>
      </c>
      <c r="AG165" s="169">
        <f>+'Competitive map'!AW160</f>
        <v>18</v>
      </c>
      <c r="AH165" s="169" t="str">
        <f>+'Competitive map'!AX160</f>
        <v/>
      </c>
      <c r="AI165" s="276">
        <f>+'Competitive map'!AY160</f>
        <v>8</v>
      </c>
      <c r="AJ165" s="169">
        <f>+'Competitive map'!AZ160</f>
        <v>18</v>
      </c>
      <c r="AK165" s="277" t="str">
        <f>+'Competitive map'!BA160</f>
        <v/>
      </c>
      <c r="AL165" s="169">
        <f>+'Competitive map'!BB160</f>
        <v>8</v>
      </c>
      <c r="AM165" s="169">
        <f>+'Competitive map'!BC160</f>
        <v>18</v>
      </c>
      <c r="AN165" s="169" t="str">
        <f>+'Competitive map'!BD160</f>
        <v/>
      </c>
      <c r="AO165" s="276">
        <f>+'Competitive map'!BE160</f>
        <v>8</v>
      </c>
      <c r="AP165" s="169">
        <f>+'Competitive map'!BF160</f>
        <v>18</v>
      </c>
      <c r="AQ165" s="277" t="str">
        <f>+'Competitive map'!BG160</f>
        <v/>
      </c>
      <c r="AR165" s="169">
        <f>+'Competitive map'!BH160</f>
        <v>8</v>
      </c>
      <c r="AS165" s="169">
        <f>+'Competitive map'!BI160</f>
        <v>18</v>
      </c>
      <c r="AT165" s="169" t="str">
        <f>+'Competitive map'!BJ160</f>
        <v/>
      </c>
      <c r="AU165" s="276">
        <f>+'Competitive map'!BK160</f>
        <v>8</v>
      </c>
      <c r="AV165" s="169">
        <f>+'Competitive map'!BL160</f>
        <v>18</v>
      </c>
      <c r="AW165" s="277" t="str">
        <f>+'Competitive map'!BM160</f>
        <v/>
      </c>
    </row>
    <row r="166" spans="2:49" ht="15.75" thickBot="1" x14ac:dyDescent="0.3">
      <c r="B166" s="23" t="s">
        <v>6</v>
      </c>
      <c r="C166" s="23">
        <f t="shared" si="113"/>
        <v>0</v>
      </c>
      <c r="D166" s="7">
        <f t="shared" si="113"/>
        <v>0</v>
      </c>
      <c r="E166" s="8">
        <f t="shared" si="113"/>
        <v>0</v>
      </c>
      <c r="F166" s="9">
        <f t="shared" si="113"/>
        <v>0</v>
      </c>
      <c r="G166" s="4">
        <f t="shared" si="113"/>
        <v>0</v>
      </c>
      <c r="H166" s="2">
        <f t="shared" si="113"/>
        <v>0</v>
      </c>
      <c r="I166" s="5">
        <f t="shared" si="113"/>
        <v>0</v>
      </c>
      <c r="J166" s="5">
        <f t="shared" si="113"/>
        <v>0</v>
      </c>
      <c r="K166" s="5">
        <f t="shared" si="113"/>
        <v>0</v>
      </c>
      <c r="L166" s="11">
        <f t="shared" si="113"/>
        <v>0</v>
      </c>
      <c r="M166" s="37"/>
      <c r="N166" s="142"/>
      <c r="O166" s="268">
        <f t="shared" si="114"/>
        <v>61</v>
      </c>
      <c r="P166" s="268">
        <f t="shared" si="114"/>
        <v>62</v>
      </c>
      <c r="Q166" s="268">
        <f t="shared" si="114"/>
        <v>63</v>
      </c>
      <c r="R166" s="268">
        <f t="shared" si="114"/>
        <v>64</v>
      </c>
      <c r="S166" s="268">
        <f t="shared" si="114"/>
        <v>65</v>
      </c>
      <c r="T166" s="268">
        <f t="shared" si="114"/>
        <v>66</v>
      </c>
      <c r="U166" s="268">
        <f t="shared" si="114"/>
        <v>67</v>
      </c>
      <c r="V166" s="268">
        <f t="shared" si="114"/>
        <v>68</v>
      </c>
      <c r="W166" s="268">
        <f t="shared" si="114"/>
        <v>69</v>
      </c>
      <c r="X166" s="268">
        <f t="shared" si="114"/>
        <v>70</v>
      </c>
      <c r="Y166" s="169"/>
      <c r="Z166" s="276">
        <f>+'Competitive map'!AP161</f>
        <v>8</v>
      </c>
      <c r="AA166" s="169">
        <f>+'Competitive map'!AQ161</f>
        <v>19</v>
      </c>
      <c r="AB166" s="277" t="str">
        <f>+'Competitive map'!AR161</f>
        <v/>
      </c>
      <c r="AC166" s="276">
        <f>+'Competitive map'!AS161</f>
        <v>8</v>
      </c>
      <c r="AD166" s="169">
        <f>+'Competitive map'!AT161</f>
        <v>19</v>
      </c>
      <c r="AE166" s="277" t="str">
        <f>+'Competitive map'!AU161</f>
        <v/>
      </c>
      <c r="AF166" s="169">
        <f>+'Competitive map'!AV161</f>
        <v>8</v>
      </c>
      <c r="AG166" s="169">
        <f>+'Competitive map'!AW161</f>
        <v>19</v>
      </c>
      <c r="AH166" s="169" t="str">
        <f>+'Competitive map'!AX161</f>
        <v/>
      </c>
      <c r="AI166" s="276">
        <f>+'Competitive map'!AY161</f>
        <v>8</v>
      </c>
      <c r="AJ166" s="169">
        <f>+'Competitive map'!AZ161</f>
        <v>19</v>
      </c>
      <c r="AK166" s="277" t="str">
        <f>+'Competitive map'!BA161</f>
        <v/>
      </c>
      <c r="AL166" s="169">
        <f>+'Competitive map'!BB161</f>
        <v>8</v>
      </c>
      <c r="AM166" s="169">
        <f>+'Competitive map'!BC161</f>
        <v>19</v>
      </c>
      <c r="AN166" s="169" t="str">
        <f>+'Competitive map'!BD161</f>
        <v/>
      </c>
      <c r="AO166" s="276">
        <f>+'Competitive map'!BE161</f>
        <v>8</v>
      </c>
      <c r="AP166" s="169">
        <f>+'Competitive map'!BF161</f>
        <v>19</v>
      </c>
      <c r="AQ166" s="277" t="str">
        <f>+'Competitive map'!BG161</f>
        <v/>
      </c>
      <c r="AR166" s="169">
        <f>+'Competitive map'!BH161</f>
        <v>8</v>
      </c>
      <c r="AS166" s="169">
        <f>+'Competitive map'!BI161</f>
        <v>19</v>
      </c>
      <c r="AT166" s="169" t="str">
        <f>+'Competitive map'!BJ161</f>
        <v/>
      </c>
      <c r="AU166" s="276">
        <f>+'Competitive map'!BK161</f>
        <v>8</v>
      </c>
      <c r="AV166" s="169">
        <f>+'Competitive map'!BL161</f>
        <v>19</v>
      </c>
      <c r="AW166" s="277" t="str">
        <f>+'Competitive map'!BM161</f>
        <v/>
      </c>
    </row>
    <row r="167" spans="2:49" ht="15.75" thickBot="1" x14ac:dyDescent="0.3">
      <c r="B167" s="23" t="s">
        <v>7</v>
      </c>
      <c r="C167" s="23">
        <f t="shared" si="113"/>
        <v>0</v>
      </c>
      <c r="D167" s="10">
        <f t="shared" si="113"/>
        <v>0</v>
      </c>
      <c r="E167" s="144">
        <f t="shared" si="113"/>
        <v>0</v>
      </c>
      <c r="F167" s="11">
        <f t="shared" si="113"/>
        <v>0</v>
      </c>
      <c r="G167" s="4">
        <f t="shared" si="113"/>
        <v>0</v>
      </c>
      <c r="H167" s="3">
        <f t="shared" si="113"/>
        <v>0</v>
      </c>
      <c r="I167" s="7">
        <f t="shared" si="113"/>
        <v>0</v>
      </c>
      <c r="J167" s="8">
        <f t="shared" si="113"/>
        <v>0</v>
      </c>
      <c r="K167" s="9">
        <f t="shared" si="113"/>
        <v>0</v>
      </c>
      <c r="L167" s="17">
        <f t="shared" si="113"/>
        <v>0</v>
      </c>
      <c r="M167" s="37"/>
      <c r="N167" s="142"/>
      <c r="O167" s="268">
        <f t="shared" si="114"/>
        <v>71</v>
      </c>
      <c r="P167" s="268">
        <f t="shared" si="114"/>
        <v>72</v>
      </c>
      <c r="Q167" s="268">
        <f t="shared" si="114"/>
        <v>73</v>
      </c>
      <c r="R167" s="268">
        <f t="shared" si="114"/>
        <v>74</v>
      </c>
      <c r="S167" s="268">
        <f t="shared" si="114"/>
        <v>75</v>
      </c>
      <c r="T167" s="268">
        <f t="shared" si="114"/>
        <v>76</v>
      </c>
      <c r="U167" s="268">
        <f t="shared" si="114"/>
        <v>77</v>
      </c>
      <c r="V167" s="268">
        <f t="shared" si="114"/>
        <v>78</v>
      </c>
      <c r="W167" s="268">
        <f t="shared" si="114"/>
        <v>79</v>
      </c>
      <c r="X167" s="268">
        <f t="shared" si="114"/>
        <v>80</v>
      </c>
      <c r="Y167" s="169"/>
      <c r="Z167" s="276">
        <f>+'Competitive map'!AP162</f>
        <v>8</v>
      </c>
      <c r="AA167" s="169">
        <f>+'Competitive map'!AQ162</f>
        <v>20</v>
      </c>
      <c r="AB167" s="277" t="str">
        <f>+'Competitive map'!AR162</f>
        <v/>
      </c>
      <c r="AC167" s="276">
        <f>+'Competitive map'!AS162</f>
        <v>8</v>
      </c>
      <c r="AD167" s="169">
        <f>+'Competitive map'!AT162</f>
        <v>20</v>
      </c>
      <c r="AE167" s="277" t="str">
        <f>+'Competitive map'!AU162</f>
        <v/>
      </c>
      <c r="AF167" s="169">
        <f>+'Competitive map'!AV162</f>
        <v>8</v>
      </c>
      <c r="AG167" s="169">
        <f>+'Competitive map'!AW162</f>
        <v>20</v>
      </c>
      <c r="AH167" s="169" t="str">
        <f>+'Competitive map'!AX162</f>
        <v/>
      </c>
      <c r="AI167" s="276">
        <f>+'Competitive map'!AY162</f>
        <v>8</v>
      </c>
      <c r="AJ167" s="169">
        <f>+'Competitive map'!AZ162</f>
        <v>20</v>
      </c>
      <c r="AK167" s="277" t="str">
        <f>+'Competitive map'!BA162</f>
        <v/>
      </c>
      <c r="AL167" s="169">
        <f>+'Competitive map'!BB162</f>
        <v>8</v>
      </c>
      <c r="AM167" s="169">
        <f>+'Competitive map'!BC162</f>
        <v>20</v>
      </c>
      <c r="AN167" s="169" t="str">
        <f>+'Competitive map'!BD162</f>
        <v/>
      </c>
      <c r="AO167" s="276">
        <f>+'Competitive map'!BE162</f>
        <v>8</v>
      </c>
      <c r="AP167" s="169">
        <f>+'Competitive map'!BF162</f>
        <v>20</v>
      </c>
      <c r="AQ167" s="277" t="str">
        <f>+'Competitive map'!BG162</f>
        <v/>
      </c>
      <c r="AR167" s="169">
        <f>+'Competitive map'!BH162</f>
        <v>8</v>
      </c>
      <c r="AS167" s="169">
        <f>+'Competitive map'!BI162</f>
        <v>20</v>
      </c>
      <c r="AT167" s="169" t="str">
        <f>+'Competitive map'!BJ162</f>
        <v/>
      </c>
      <c r="AU167" s="276">
        <f>+'Competitive map'!BK162</f>
        <v>8</v>
      </c>
      <c r="AV167" s="169">
        <f>+'Competitive map'!BL162</f>
        <v>20</v>
      </c>
      <c r="AW167" s="277" t="str">
        <f>+'Competitive map'!BM162</f>
        <v/>
      </c>
    </row>
    <row r="168" spans="2:49" ht="15.75" thickBot="1" x14ac:dyDescent="0.3">
      <c r="B168" s="23" t="s">
        <v>8</v>
      </c>
      <c r="C168" s="157">
        <f t="shared" si="113"/>
        <v>0</v>
      </c>
      <c r="D168" s="12">
        <f t="shared" si="113"/>
        <v>0</v>
      </c>
      <c r="E168" s="13">
        <f t="shared" si="113"/>
        <v>0</v>
      </c>
      <c r="F168" s="14">
        <f t="shared" si="113"/>
        <v>0</v>
      </c>
      <c r="G168" s="4">
        <f t="shared" si="113"/>
        <v>0</v>
      </c>
      <c r="H168" s="3">
        <f t="shared" si="113"/>
        <v>0</v>
      </c>
      <c r="I168" s="10">
        <f t="shared" si="113"/>
        <v>0</v>
      </c>
      <c r="J168" s="27">
        <f t="shared" si="113"/>
        <v>0</v>
      </c>
      <c r="K168" s="11">
        <f t="shared" si="113"/>
        <v>0</v>
      </c>
      <c r="L168" s="17">
        <f t="shared" si="113"/>
        <v>0</v>
      </c>
      <c r="M168" s="37"/>
      <c r="N168" s="142"/>
      <c r="O168" s="268">
        <f t="shared" si="114"/>
        <v>81</v>
      </c>
      <c r="P168" s="268">
        <f t="shared" si="114"/>
        <v>82</v>
      </c>
      <c r="Q168" s="268">
        <f t="shared" si="114"/>
        <v>83</v>
      </c>
      <c r="R168" s="268">
        <f t="shared" si="114"/>
        <v>84</v>
      </c>
      <c r="S168" s="268">
        <f t="shared" si="114"/>
        <v>85</v>
      </c>
      <c r="T168" s="268">
        <f t="shared" si="114"/>
        <v>86</v>
      </c>
      <c r="U168" s="268">
        <f t="shared" si="114"/>
        <v>87</v>
      </c>
      <c r="V168" s="268">
        <f t="shared" si="114"/>
        <v>88</v>
      </c>
      <c r="W168" s="268">
        <f t="shared" si="114"/>
        <v>89</v>
      </c>
      <c r="X168" s="268">
        <f t="shared" si="114"/>
        <v>90</v>
      </c>
      <c r="Y168" s="169"/>
      <c r="Z168" s="273">
        <f>+'Competitive map'!AP163</f>
        <v>9</v>
      </c>
      <c r="AA168" s="274">
        <f>+'Competitive map'!AQ163</f>
        <v>1</v>
      </c>
      <c r="AB168" s="275" t="str">
        <f>+'Competitive map'!AR163</f>
        <v/>
      </c>
      <c r="AC168" s="273">
        <f>+'Competitive map'!AS163</f>
        <v>9</v>
      </c>
      <c r="AD168" s="274">
        <f>+'Competitive map'!AT163</f>
        <v>1</v>
      </c>
      <c r="AE168" s="275" t="str">
        <f>+'Competitive map'!AU163</f>
        <v/>
      </c>
      <c r="AF168" s="274">
        <f>+'Competitive map'!AV163</f>
        <v>9</v>
      </c>
      <c r="AG168" s="274">
        <f>+'Competitive map'!AW163</f>
        <v>1</v>
      </c>
      <c r="AH168" s="274" t="str">
        <f>+'Competitive map'!AX163</f>
        <v/>
      </c>
      <c r="AI168" s="273">
        <f>+'Competitive map'!AY163</f>
        <v>9</v>
      </c>
      <c r="AJ168" s="274">
        <f>+'Competitive map'!AZ163</f>
        <v>1</v>
      </c>
      <c r="AK168" s="275" t="str">
        <f>+'Competitive map'!BA163</f>
        <v/>
      </c>
      <c r="AL168" s="274">
        <f>+'Competitive map'!BB163</f>
        <v>9</v>
      </c>
      <c r="AM168" s="274">
        <f>+'Competitive map'!BC163</f>
        <v>1</v>
      </c>
      <c r="AN168" s="274" t="str">
        <f>+'Competitive map'!BD163</f>
        <v/>
      </c>
      <c r="AO168" s="273">
        <f>+'Competitive map'!BE163</f>
        <v>9</v>
      </c>
      <c r="AP168" s="274">
        <f>+'Competitive map'!BF163</f>
        <v>1</v>
      </c>
      <c r="AQ168" s="275" t="str">
        <f>+'Competitive map'!BG163</f>
        <v/>
      </c>
      <c r="AR168" s="274">
        <f>+'Competitive map'!BH163</f>
        <v>9</v>
      </c>
      <c r="AS168" s="274">
        <f>+'Competitive map'!BI163</f>
        <v>1</v>
      </c>
      <c r="AT168" s="274" t="str">
        <f>+'Competitive map'!BJ163</f>
        <v/>
      </c>
      <c r="AU168" s="273">
        <f>+'Competitive map'!BK163</f>
        <v>9</v>
      </c>
      <c r="AV168" s="274">
        <f>+'Competitive map'!BL163</f>
        <v>1</v>
      </c>
      <c r="AW168" s="275" t="str">
        <f>+'Competitive map'!BM163</f>
        <v/>
      </c>
    </row>
    <row r="169" spans="2:49" ht="15.75" thickBot="1" x14ac:dyDescent="0.3">
      <c r="B169" s="26" t="s">
        <v>9</v>
      </c>
      <c r="C169" s="158" t="s">
        <v>10</v>
      </c>
      <c r="D169" s="156">
        <f t="shared" ref="D169:L169" si="115">COUNTIF(rd2tm1,P169)</f>
        <v>0</v>
      </c>
      <c r="E169" s="155">
        <f t="shared" si="115"/>
        <v>0</v>
      </c>
      <c r="F169" s="155">
        <f t="shared" si="115"/>
        <v>0</v>
      </c>
      <c r="G169" s="13">
        <f t="shared" si="115"/>
        <v>0</v>
      </c>
      <c r="H169" s="19">
        <f t="shared" si="115"/>
        <v>0</v>
      </c>
      <c r="I169" s="12">
        <f t="shared" si="115"/>
        <v>0</v>
      </c>
      <c r="J169" s="13">
        <f t="shared" si="115"/>
        <v>0</v>
      </c>
      <c r="K169" s="14">
        <f t="shared" si="115"/>
        <v>0</v>
      </c>
      <c r="L169" s="20">
        <f t="shared" si="115"/>
        <v>0</v>
      </c>
      <c r="M169" s="37"/>
      <c r="N169" s="142"/>
      <c r="O169" s="268">
        <f t="shared" si="114"/>
        <v>91</v>
      </c>
      <c r="P169" s="268">
        <f t="shared" si="114"/>
        <v>92</v>
      </c>
      <c r="Q169" s="268">
        <f t="shared" si="114"/>
        <v>93</v>
      </c>
      <c r="R169" s="268">
        <f t="shared" si="114"/>
        <v>94</v>
      </c>
      <c r="S169" s="268">
        <f t="shared" si="114"/>
        <v>95</v>
      </c>
      <c r="T169" s="268">
        <f t="shared" si="114"/>
        <v>96</v>
      </c>
      <c r="U169" s="268">
        <f t="shared" si="114"/>
        <v>97</v>
      </c>
      <c r="V169" s="268">
        <f t="shared" si="114"/>
        <v>98</v>
      </c>
      <c r="W169" s="268">
        <f t="shared" si="114"/>
        <v>99</v>
      </c>
      <c r="X169" s="268">
        <f t="shared" si="114"/>
        <v>100</v>
      </c>
      <c r="Y169" s="169"/>
      <c r="Z169" s="276">
        <f>+'Competitive map'!AP164</f>
        <v>9</v>
      </c>
      <c r="AA169" s="169">
        <f>+'Competitive map'!AQ164</f>
        <v>2</v>
      </c>
      <c r="AB169" s="277" t="str">
        <f>+'Competitive map'!AR164</f>
        <v/>
      </c>
      <c r="AC169" s="276">
        <f>+'Competitive map'!AS164</f>
        <v>9</v>
      </c>
      <c r="AD169" s="169">
        <f>+'Competitive map'!AT164</f>
        <v>2</v>
      </c>
      <c r="AE169" s="277" t="str">
        <f>+'Competitive map'!AU164</f>
        <v/>
      </c>
      <c r="AF169" s="169">
        <f>+'Competitive map'!AV164</f>
        <v>9</v>
      </c>
      <c r="AG169" s="169">
        <f>+'Competitive map'!AW164</f>
        <v>2</v>
      </c>
      <c r="AH169" s="169" t="str">
        <f>+'Competitive map'!AX164</f>
        <v/>
      </c>
      <c r="AI169" s="276">
        <f>+'Competitive map'!AY164</f>
        <v>9</v>
      </c>
      <c r="AJ169" s="169">
        <f>+'Competitive map'!AZ164</f>
        <v>2</v>
      </c>
      <c r="AK169" s="277" t="str">
        <f>+'Competitive map'!BA164</f>
        <v/>
      </c>
      <c r="AL169" s="169">
        <f>+'Competitive map'!BB164</f>
        <v>9</v>
      </c>
      <c r="AM169" s="169">
        <f>+'Competitive map'!BC164</f>
        <v>2</v>
      </c>
      <c r="AN169" s="169" t="str">
        <f>+'Competitive map'!BD164</f>
        <v/>
      </c>
      <c r="AO169" s="276">
        <f>+'Competitive map'!BE164</f>
        <v>9</v>
      </c>
      <c r="AP169" s="169">
        <f>+'Competitive map'!BF164</f>
        <v>2</v>
      </c>
      <c r="AQ169" s="277" t="str">
        <f>+'Competitive map'!BG164</f>
        <v/>
      </c>
      <c r="AR169" s="169">
        <f>+'Competitive map'!BH164</f>
        <v>9</v>
      </c>
      <c r="AS169" s="169">
        <f>+'Competitive map'!BI164</f>
        <v>2</v>
      </c>
      <c r="AT169" s="169" t="str">
        <f>+'Competitive map'!BJ164</f>
        <v/>
      </c>
      <c r="AU169" s="276">
        <f>+'Competitive map'!BK164</f>
        <v>9</v>
      </c>
      <c r="AV169" s="169">
        <f>+'Competitive map'!BL164</f>
        <v>2</v>
      </c>
      <c r="AW169" s="277" t="str">
        <f>+'Competitive map'!BM164</f>
        <v/>
      </c>
    </row>
    <row r="170" spans="2:49" ht="15.75" thickBot="1" x14ac:dyDescent="0.3">
      <c r="M170" s="257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76">
        <f>+'Competitive map'!AP165</f>
        <v>9</v>
      </c>
      <c r="AA170" s="169">
        <f>+'Competitive map'!AQ165</f>
        <v>3</v>
      </c>
      <c r="AB170" s="277" t="str">
        <f>+'Competitive map'!AR165</f>
        <v/>
      </c>
      <c r="AC170" s="276">
        <f>+'Competitive map'!AS165</f>
        <v>9</v>
      </c>
      <c r="AD170" s="169">
        <f>+'Competitive map'!AT165</f>
        <v>3</v>
      </c>
      <c r="AE170" s="277" t="str">
        <f>+'Competitive map'!AU165</f>
        <v/>
      </c>
      <c r="AF170" s="169">
        <f>+'Competitive map'!AV165</f>
        <v>9</v>
      </c>
      <c r="AG170" s="169">
        <f>+'Competitive map'!AW165</f>
        <v>3</v>
      </c>
      <c r="AH170" s="169" t="str">
        <f>+'Competitive map'!AX165</f>
        <v/>
      </c>
      <c r="AI170" s="276">
        <f>+'Competitive map'!AY165</f>
        <v>9</v>
      </c>
      <c r="AJ170" s="169">
        <f>+'Competitive map'!AZ165</f>
        <v>3</v>
      </c>
      <c r="AK170" s="277" t="str">
        <f>+'Competitive map'!BA165</f>
        <v/>
      </c>
      <c r="AL170" s="169">
        <f>+'Competitive map'!BB165</f>
        <v>9</v>
      </c>
      <c r="AM170" s="169">
        <f>+'Competitive map'!BC165</f>
        <v>3</v>
      </c>
      <c r="AN170" s="169" t="str">
        <f>+'Competitive map'!BD165</f>
        <v/>
      </c>
      <c r="AO170" s="276">
        <f>+'Competitive map'!BE165</f>
        <v>9</v>
      </c>
      <c r="AP170" s="169">
        <f>+'Competitive map'!BF165</f>
        <v>3</v>
      </c>
      <c r="AQ170" s="277" t="str">
        <f>+'Competitive map'!BG165</f>
        <v/>
      </c>
      <c r="AR170" s="169">
        <f>+'Competitive map'!BH165</f>
        <v>9</v>
      </c>
      <c r="AS170" s="169">
        <f>+'Competitive map'!BI165</f>
        <v>3</v>
      </c>
      <c r="AT170" s="169" t="str">
        <f>+'Competitive map'!BJ165</f>
        <v/>
      </c>
      <c r="AU170" s="276">
        <f>+'Competitive map'!BK165</f>
        <v>9</v>
      </c>
      <c r="AV170" s="169">
        <f>+'Competitive map'!BL165</f>
        <v>3</v>
      </c>
      <c r="AW170" s="277" t="str">
        <f>+'Competitive map'!BM165</f>
        <v/>
      </c>
    </row>
    <row r="171" spans="2:49" ht="19.5" thickBot="1" x14ac:dyDescent="0.3">
      <c r="B171" s="136" t="s">
        <v>59</v>
      </c>
      <c r="C171" s="137">
        <f>+C156</f>
        <v>2</v>
      </c>
      <c r="D171" s="350" t="s">
        <v>133</v>
      </c>
      <c r="E171" s="351"/>
      <c r="M171" s="257"/>
      <c r="P171" s="263"/>
      <c r="Q171" s="263"/>
      <c r="R171" s="263"/>
      <c r="S171" s="263"/>
      <c r="T171" s="263"/>
      <c r="U171" s="263"/>
      <c r="V171" s="263"/>
      <c r="W171" s="263"/>
      <c r="X171" s="263"/>
      <c r="Z171" s="276">
        <f>+'Competitive map'!AP166</f>
        <v>9</v>
      </c>
      <c r="AA171" s="169">
        <f>+'Competitive map'!AQ166</f>
        <v>4</v>
      </c>
      <c r="AB171" s="277" t="str">
        <f>+'Competitive map'!AR166</f>
        <v/>
      </c>
      <c r="AC171" s="276">
        <f>+'Competitive map'!AS166</f>
        <v>9</v>
      </c>
      <c r="AD171" s="169">
        <f>+'Competitive map'!AT166</f>
        <v>4</v>
      </c>
      <c r="AE171" s="277" t="str">
        <f>+'Competitive map'!AU166</f>
        <v/>
      </c>
      <c r="AF171" s="169">
        <f>+'Competitive map'!AV166</f>
        <v>9</v>
      </c>
      <c r="AG171" s="169">
        <f>+'Competitive map'!AW166</f>
        <v>4</v>
      </c>
      <c r="AH171" s="169" t="str">
        <f>+'Competitive map'!AX166</f>
        <v/>
      </c>
      <c r="AI171" s="276">
        <f>+'Competitive map'!AY166</f>
        <v>9</v>
      </c>
      <c r="AJ171" s="169">
        <f>+'Competitive map'!AZ166</f>
        <v>4</v>
      </c>
      <c r="AK171" s="277" t="str">
        <f>+'Competitive map'!BA166</f>
        <v/>
      </c>
      <c r="AL171" s="169">
        <f>+'Competitive map'!BB166</f>
        <v>9</v>
      </c>
      <c r="AM171" s="169">
        <f>+'Competitive map'!BC166</f>
        <v>4</v>
      </c>
      <c r="AN171" s="169" t="str">
        <f>+'Competitive map'!BD166</f>
        <v/>
      </c>
      <c r="AO171" s="276">
        <f>+'Competitive map'!BE166</f>
        <v>9</v>
      </c>
      <c r="AP171" s="169">
        <f>+'Competitive map'!BF166</f>
        <v>4</v>
      </c>
      <c r="AQ171" s="277" t="str">
        <f>+'Competitive map'!BG166</f>
        <v/>
      </c>
      <c r="AR171" s="169">
        <f>+'Competitive map'!BH166</f>
        <v>9</v>
      </c>
      <c r="AS171" s="169">
        <f>+'Competitive map'!BI166</f>
        <v>4</v>
      </c>
      <c r="AT171" s="169" t="str">
        <f>+'Competitive map'!BJ166</f>
        <v/>
      </c>
      <c r="AU171" s="276">
        <f>+'Competitive map'!BK166</f>
        <v>9</v>
      </c>
      <c r="AV171" s="169">
        <f>+'Competitive map'!BL166</f>
        <v>4</v>
      </c>
      <c r="AW171" s="277" t="str">
        <f>+'Competitive map'!BM166</f>
        <v/>
      </c>
    </row>
    <row r="172" spans="2:49" ht="21" x14ac:dyDescent="0.25">
      <c r="B172" s="305" t="s">
        <v>86</v>
      </c>
      <c r="C172" s="306"/>
      <c r="D172" s="306"/>
      <c r="E172" s="306"/>
      <c r="F172" s="306"/>
      <c r="G172" s="306"/>
      <c r="H172" s="306"/>
      <c r="I172" s="306"/>
      <c r="J172" s="306"/>
      <c r="K172" s="306"/>
      <c r="L172" s="307"/>
      <c r="M172" s="258"/>
      <c r="N172" s="281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Z172" s="276">
        <f>+'Competitive map'!AP167</f>
        <v>9</v>
      </c>
      <c r="AA172" s="169">
        <f>+'Competitive map'!AQ167</f>
        <v>5</v>
      </c>
      <c r="AB172" s="277" t="str">
        <f>+'Competitive map'!AR167</f>
        <v/>
      </c>
      <c r="AC172" s="276">
        <f>+'Competitive map'!AS167</f>
        <v>9</v>
      </c>
      <c r="AD172" s="169">
        <f>+'Competitive map'!AT167</f>
        <v>5</v>
      </c>
      <c r="AE172" s="277" t="str">
        <f>+'Competitive map'!AU167</f>
        <v/>
      </c>
      <c r="AF172" s="169">
        <f>+'Competitive map'!AV167</f>
        <v>9</v>
      </c>
      <c r="AG172" s="169">
        <f>+'Competitive map'!AW167</f>
        <v>5</v>
      </c>
      <c r="AH172" s="169" t="str">
        <f>+'Competitive map'!AX167</f>
        <v/>
      </c>
      <c r="AI172" s="276">
        <f>+'Competitive map'!AY167</f>
        <v>9</v>
      </c>
      <c r="AJ172" s="169">
        <f>+'Competitive map'!AZ167</f>
        <v>5</v>
      </c>
      <c r="AK172" s="277" t="str">
        <f>+'Competitive map'!BA167</f>
        <v/>
      </c>
      <c r="AL172" s="169">
        <f>+'Competitive map'!BB167</f>
        <v>9</v>
      </c>
      <c r="AM172" s="169">
        <f>+'Competitive map'!BC167</f>
        <v>5</v>
      </c>
      <c r="AN172" s="169" t="str">
        <f>+'Competitive map'!BD167</f>
        <v/>
      </c>
      <c r="AO172" s="276">
        <f>+'Competitive map'!BE167</f>
        <v>9</v>
      </c>
      <c r="AP172" s="169">
        <f>+'Competitive map'!BF167</f>
        <v>5</v>
      </c>
      <c r="AQ172" s="277" t="str">
        <f>+'Competitive map'!BG167</f>
        <v/>
      </c>
      <c r="AR172" s="169">
        <f>+'Competitive map'!BH167</f>
        <v>9</v>
      </c>
      <c r="AS172" s="169">
        <f>+'Competitive map'!BI167</f>
        <v>5</v>
      </c>
      <c r="AT172" s="169" t="str">
        <f>+'Competitive map'!BJ167</f>
        <v/>
      </c>
      <c r="AU172" s="276">
        <f>+'Competitive map'!BK167</f>
        <v>9</v>
      </c>
      <c r="AV172" s="169">
        <f>+'Competitive map'!BL167</f>
        <v>5</v>
      </c>
      <c r="AW172" s="277" t="str">
        <f>+'Competitive map'!BM167</f>
        <v/>
      </c>
    </row>
    <row r="173" spans="2:49" ht="21.75" thickBot="1" x14ac:dyDescent="0.3">
      <c r="B173" s="308"/>
      <c r="C173" s="309"/>
      <c r="D173" s="309"/>
      <c r="E173" s="309"/>
      <c r="F173" s="309"/>
      <c r="G173" s="309"/>
      <c r="H173" s="309"/>
      <c r="I173" s="309"/>
      <c r="J173" s="309"/>
      <c r="K173" s="309"/>
      <c r="L173" s="310"/>
      <c r="M173" s="258"/>
      <c r="N173" s="281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  <c r="Z173" s="276">
        <f>+'Competitive map'!AP168</f>
        <v>9</v>
      </c>
      <c r="AA173" s="169">
        <f>+'Competitive map'!AQ168</f>
        <v>6</v>
      </c>
      <c r="AB173" s="277" t="str">
        <f>+'Competitive map'!AR168</f>
        <v/>
      </c>
      <c r="AC173" s="276">
        <f>+'Competitive map'!AS168</f>
        <v>9</v>
      </c>
      <c r="AD173" s="169">
        <f>+'Competitive map'!AT168</f>
        <v>6</v>
      </c>
      <c r="AE173" s="277" t="str">
        <f>+'Competitive map'!AU168</f>
        <v/>
      </c>
      <c r="AF173" s="169">
        <f>+'Competitive map'!AV168</f>
        <v>9</v>
      </c>
      <c r="AG173" s="169">
        <f>+'Competitive map'!AW168</f>
        <v>6</v>
      </c>
      <c r="AH173" s="169" t="str">
        <f>+'Competitive map'!AX168</f>
        <v/>
      </c>
      <c r="AI173" s="276">
        <f>+'Competitive map'!AY168</f>
        <v>9</v>
      </c>
      <c r="AJ173" s="169">
        <f>+'Competitive map'!AZ168</f>
        <v>6</v>
      </c>
      <c r="AK173" s="277" t="str">
        <f>+'Competitive map'!BA168</f>
        <v/>
      </c>
      <c r="AL173" s="169">
        <f>+'Competitive map'!BB168</f>
        <v>9</v>
      </c>
      <c r="AM173" s="169">
        <f>+'Competitive map'!BC168</f>
        <v>6</v>
      </c>
      <c r="AN173" s="169" t="str">
        <f>+'Competitive map'!BD168</f>
        <v/>
      </c>
      <c r="AO173" s="276">
        <f>+'Competitive map'!BE168</f>
        <v>9</v>
      </c>
      <c r="AP173" s="169">
        <f>+'Competitive map'!BF168</f>
        <v>6</v>
      </c>
      <c r="AQ173" s="277" t="str">
        <f>+'Competitive map'!BG168</f>
        <v/>
      </c>
      <c r="AR173" s="169">
        <f>+'Competitive map'!BH168</f>
        <v>9</v>
      </c>
      <c r="AS173" s="169">
        <f>+'Competitive map'!BI168</f>
        <v>6</v>
      </c>
      <c r="AT173" s="169" t="str">
        <f>+'Competitive map'!BJ168</f>
        <v/>
      </c>
      <c r="AU173" s="276">
        <f>+'Competitive map'!BK168</f>
        <v>9</v>
      </c>
      <c r="AV173" s="169">
        <f>+'Competitive map'!BL168</f>
        <v>6</v>
      </c>
      <c r="AW173" s="277" t="str">
        <f>+'Competitive map'!BM168</f>
        <v/>
      </c>
    </row>
    <row r="174" spans="2:49" ht="15.75" thickBot="1" x14ac:dyDescent="0.3">
      <c r="B174" s="31" t="s">
        <v>11</v>
      </c>
      <c r="C174" s="28">
        <v>1</v>
      </c>
      <c r="D174" s="24">
        <v>2</v>
      </c>
      <c r="E174" s="24">
        <v>3</v>
      </c>
      <c r="F174" s="24">
        <v>4</v>
      </c>
      <c r="G174" s="24">
        <v>5</v>
      </c>
      <c r="H174" s="24">
        <v>6</v>
      </c>
      <c r="I174" s="24">
        <v>7</v>
      </c>
      <c r="J174" s="24">
        <v>8</v>
      </c>
      <c r="K174" s="24">
        <v>9</v>
      </c>
      <c r="L174" s="25">
        <v>10</v>
      </c>
      <c r="M174" s="37"/>
      <c r="N174" s="142"/>
      <c r="Z174" s="276">
        <f>+'Competitive map'!AP169</f>
        <v>9</v>
      </c>
      <c r="AA174" s="169">
        <f>+'Competitive map'!AQ169</f>
        <v>7</v>
      </c>
      <c r="AB174" s="277" t="str">
        <f>+'Competitive map'!AR169</f>
        <v/>
      </c>
      <c r="AC174" s="276">
        <f>+'Competitive map'!AS169</f>
        <v>9</v>
      </c>
      <c r="AD174" s="169">
        <f>+'Competitive map'!AT169</f>
        <v>7</v>
      </c>
      <c r="AE174" s="277" t="str">
        <f>+'Competitive map'!AU169</f>
        <v/>
      </c>
      <c r="AF174" s="169">
        <f>+'Competitive map'!AV169</f>
        <v>9</v>
      </c>
      <c r="AG174" s="169">
        <f>+'Competitive map'!AW169</f>
        <v>7</v>
      </c>
      <c r="AH174" s="169" t="str">
        <f>+'Competitive map'!AX169</f>
        <v/>
      </c>
      <c r="AI174" s="276">
        <f>+'Competitive map'!AY169</f>
        <v>9</v>
      </c>
      <c r="AJ174" s="169">
        <f>+'Competitive map'!AZ169</f>
        <v>7</v>
      </c>
      <c r="AK174" s="277" t="str">
        <f>+'Competitive map'!BA169</f>
        <v/>
      </c>
      <c r="AL174" s="169">
        <f>+'Competitive map'!BB169</f>
        <v>9</v>
      </c>
      <c r="AM174" s="169">
        <f>+'Competitive map'!BC169</f>
        <v>7</v>
      </c>
      <c r="AN174" s="169" t="str">
        <f>+'Competitive map'!BD169</f>
        <v/>
      </c>
      <c r="AO174" s="276">
        <f>+'Competitive map'!BE169</f>
        <v>9</v>
      </c>
      <c r="AP174" s="169">
        <f>+'Competitive map'!BF169</f>
        <v>7</v>
      </c>
      <c r="AQ174" s="277" t="str">
        <f>+'Competitive map'!BG169</f>
        <v/>
      </c>
      <c r="AR174" s="169">
        <f>+'Competitive map'!BH169</f>
        <v>9</v>
      </c>
      <c r="AS174" s="169">
        <f>+'Competitive map'!BI169</f>
        <v>7</v>
      </c>
      <c r="AT174" s="169" t="str">
        <f>+'Competitive map'!BJ169</f>
        <v/>
      </c>
      <c r="AU174" s="276">
        <f>+'Competitive map'!BK169</f>
        <v>9</v>
      </c>
      <c r="AV174" s="169">
        <f>+'Competitive map'!BL169</f>
        <v>7</v>
      </c>
      <c r="AW174" s="277" t="str">
        <f>+'Competitive map'!BM169</f>
        <v/>
      </c>
    </row>
    <row r="175" spans="2:49" x14ac:dyDescent="0.25">
      <c r="B175" s="29" t="s">
        <v>0</v>
      </c>
      <c r="C175" s="7">
        <f t="shared" ref="C175:L176" si="116">COUNTIF(rd2tm2,O175)-1</f>
        <v>0</v>
      </c>
      <c r="D175" s="8">
        <f t="shared" si="116"/>
        <v>0</v>
      </c>
      <c r="E175" s="8">
        <f t="shared" si="116"/>
        <v>0</v>
      </c>
      <c r="F175" s="8">
        <f t="shared" si="116"/>
        <v>0</v>
      </c>
      <c r="G175" s="8">
        <f t="shared" si="116"/>
        <v>0</v>
      </c>
      <c r="H175" s="8">
        <f t="shared" si="116"/>
        <v>0</v>
      </c>
      <c r="I175" s="22">
        <f t="shared" si="116"/>
        <v>0</v>
      </c>
      <c r="J175" s="7">
        <f t="shared" si="116"/>
        <v>0</v>
      </c>
      <c r="K175" s="8">
        <f t="shared" si="116"/>
        <v>0</v>
      </c>
      <c r="L175" s="76">
        <f t="shared" si="116"/>
        <v>0</v>
      </c>
      <c r="M175" s="259"/>
      <c r="N175" s="282"/>
      <c r="O175" s="265">
        <v>1</v>
      </c>
      <c r="P175" s="266">
        <f>+O175+1</f>
        <v>2</v>
      </c>
      <c r="Q175" s="266">
        <f t="shared" ref="Q175" si="117">+P175+1</f>
        <v>3</v>
      </c>
      <c r="R175" s="266">
        <f t="shared" ref="R175" si="118">+Q175+1</f>
        <v>4</v>
      </c>
      <c r="S175" s="266">
        <f t="shared" ref="S175" si="119">+R175+1</f>
        <v>5</v>
      </c>
      <c r="T175" s="266">
        <f t="shared" ref="T175" si="120">+S175+1</f>
        <v>6</v>
      </c>
      <c r="U175" s="266">
        <f t="shared" ref="U175" si="121">+T175+1</f>
        <v>7</v>
      </c>
      <c r="V175" s="266">
        <f t="shared" ref="V175" si="122">+U175+1</f>
        <v>8</v>
      </c>
      <c r="W175" s="266">
        <v>9</v>
      </c>
      <c r="X175" s="266">
        <v>10</v>
      </c>
      <c r="Z175" s="276">
        <f>+'Competitive map'!AP170</f>
        <v>9</v>
      </c>
      <c r="AA175" s="169">
        <f>+'Competitive map'!AQ170</f>
        <v>8</v>
      </c>
      <c r="AB175" s="277" t="str">
        <f>+'Competitive map'!AR170</f>
        <v/>
      </c>
      <c r="AC175" s="276">
        <f>+'Competitive map'!AS170</f>
        <v>9</v>
      </c>
      <c r="AD175" s="169">
        <f>+'Competitive map'!AT170</f>
        <v>8</v>
      </c>
      <c r="AE175" s="277" t="str">
        <f>+'Competitive map'!AU170</f>
        <v/>
      </c>
      <c r="AF175" s="169">
        <f>+'Competitive map'!AV170</f>
        <v>9</v>
      </c>
      <c r="AG175" s="169">
        <f>+'Competitive map'!AW170</f>
        <v>8</v>
      </c>
      <c r="AH175" s="169" t="str">
        <f>+'Competitive map'!AX170</f>
        <v/>
      </c>
      <c r="AI175" s="276">
        <f>+'Competitive map'!AY170</f>
        <v>9</v>
      </c>
      <c r="AJ175" s="169">
        <f>+'Competitive map'!AZ170</f>
        <v>8</v>
      </c>
      <c r="AK175" s="277" t="str">
        <f>+'Competitive map'!BA170</f>
        <v/>
      </c>
      <c r="AL175" s="169">
        <f>+'Competitive map'!BB170</f>
        <v>9</v>
      </c>
      <c r="AM175" s="169">
        <f>+'Competitive map'!BC170</f>
        <v>8</v>
      </c>
      <c r="AN175" s="169" t="str">
        <f>+'Competitive map'!BD170</f>
        <v/>
      </c>
      <c r="AO175" s="276">
        <f>+'Competitive map'!BE170</f>
        <v>9</v>
      </c>
      <c r="AP175" s="169">
        <f>+'Competitive map'!BF170</f>
        <v>8</v>
      </c>
      <c r="AQ175" s="277" t="str">
        <f>+'Competitive map'!BG170</f>
        <v/>
      </c>
      <c r="AR175" s="169">
        <f>+'Competitive map'!BH170</f>
        <v>9</v>
      </c>
      <c r="AS175" s="169">
        <f>+'Competitive map'!BI170</f>
        <v>8</v>
      </c>
      <c r="AT175" s="169" t="str">
        <f>+'Competitive map'!BJ170</f>
        <v/>
      </c>
      <c r="AU175" s="276">
        <f>+'Competitive map'!BK170</f>
        <v>9</v>
      </c>
      <c r="AV175" s="169">
        <f>+'Competitive map'!BL170</f>
        <v>8</v>
      </c>
      <c r="AW175" s="277" t="str">
        <f>+'Competitive map'!BM170</f>
        <v/>
      </c>
    </row>
    <row r="176" spans="2:49" ht="15.75" thickBot="1" x14ac:dyDescent="0.3">
      <c r="B176" s="23" t="s">
        <v>1</v>
      </c>
      <c r="C176" s="269">
        <f t="shared" si="116"/>
        <v>0</v>
      </c>
      <c r="D176" s="5">
        <f t="shared" si="116"/>
        <v>0</v>
      </c>
      <c r="E176" s="5">
        <f t="shared" si="116"/>
        <v>0</v>
      </c>
      <c r="F176" s="5">
        <f t="shared" si="116"/>
        <v>0</v>
      </c>
      <c r="G176" s="2">
        <f t="shared" si="116"/>
        <v>0</v>
      </c>
      <c r="H176" s="2">
        <f t="shared" si="116"/>
        <v>0</v>
      </c>
      <c r="I176" s="3">
        <f t="shared" si="116"/>
        <v>0</v>
      </c>
      <c r="J176" s="10">
        <f t="shared" si="116"/>
        <v>0</v>
      </c>
      <c r="K176" s="2">
        <f t="shared" si="116"/>
        <v>0</v>
      </c>
      <c r="L176" s="11">
        <f t="shared" si="116"/>
        <v>0</v>
      </c>
      <c r="M176" s="37"/>
      <c r="N176" s="142"/>
      <c r="O176" s="268">
        <f>+O175+10</f>
        <v>11</v>
      </c>
      <c r="P176" s="268">
        <f t="shared" ref="P176:X176" si="123">+P175+10</f>
        <v>12</v>
      </c>
      <c r="Q176" s="268">
        <f t="shared" si="123"/>
        <v>13</v>
      </c>
      <c r="R176" s="268">
        <f t="shared" si="123"/>
        <v>14</v>
      </c>
      <c r="S176" s="268">
        <f t="shared" si="123"/>
        <v>15</v>
      </c>
      <c r="T176" s="268">
        <f t="shared" si="123"/>
        <v>16</v>
      </c>
      <c r="U176" s="268">
        <f t="shared" si="123"/>
        <v>17</v>
      </c>
      <c r="V176" s="268">
        <f t="shared" si="123"/>
        <v>18</v>
      </c>
      <c r="W176" s="268">
        <f t="shared" si="123"/>
        <v>19</v>
      </c>
      <c r="X176" s="268">
        <f t="shared" si="123"/>
        <v>20</v>
      </c>
      <c r="Z176" s="276">
        <f>+'Competitive map'!AP171</f>
        <v>9</v>
      </c>
      <c r="AA176" s="169">
        <f>+'Competitive map'!AQ171</f>
        <v>9</v>
      </c>
      <c r="AB176" s="277" t="str">
        <f>+'Competitive map'!AR171</f>
        <v/>
      </c>
      <c r="AC176" s="276">
        <f>+'Competitive map'!AS171</f>
        <v>9</v>
      </c>
      <c r="AD176" s="169">
        <f>+'Competitive map'!AT171</f>
        <v>9</v>
      </c>
      <c r="AE176" s="277" t="str">
        <f>+'Competitive map'!AU171</f>
        <v/>
      </c>
      <c r="AF176" s="169">
        <f>+'Competitive map'!AV171</f>
        <v>9</v>
      </c>
      <c r="AG176" s="169">
        <f>+'Competitive map'!AW171</f>
        <v>9</v>
      </c>
      <c r="AH176" s="169" t="str">
        <f>+'Competitive map'!AX171</f>
        <v/>
      </c>
      <c r="AI176" s="276">
        <f>+'Competitive map'!AY171</f>
        <v>9</v>
      </c>
      <c r="AJ176" s="169">
        <f>+'Competitive map'!AZ171</f>
        <v>9</v>
      </c>
      <c r="AK176" s="277" t="str">
        <f>+'Competitive map'!BA171</f>
        <v/>
      </c>
      <c r="AL176" s="169">
        <f>+'Competitive map'!BB171</f>
        <v>9</v>
      </c>
      <c r="AM176" s="169">
        <f>+'Competitive map'!BC171</f>
        <v>9</v>
      </c>
      <c r="AN176" s="169" t="str">
        <f>+'Competitive map'!BD171</f>
        <v/>
      </c>
      <c r="AO176" s="276">
        <f>+'Competitive map'!BE171</f>
        <v>9</v>
      </c>
      <c r="AP176" s="169">
        <f>+'Competitive map'!BF171</f>
        <v>9</v>
      </c>
      <c r="AQ176" s="277" t="str">
        <f>+'Competitive map'!BG171</f>
        <v/>
      </c>
      <c r="AR176" s="169">
        <f>+'Competitive map'!BH171</f>
        <v>9</v>
      </c>
      <c r="AS176" s="169">
        <f>+'Competitive map'!BI171</f>
        <v>9</v>
      </c>
      <c r="AT176" s="169" t="str">
        <f>+'Competitive map'!BJ171</f>
        <v/>
      </c>
      <c r="AU176" s="276">
        <f>+'Competitive map'!BK171</f>
        <v>9</v>
      </c>
      <c r="AV176" s="169">
        <f>+'Competitive map'!BL171</f>
        <v>9</v>
      </c>
      <c r="AW176" s="277" t="str">
        <f>+'Competitive map'!BM171</f>
        <v/>
      </c>
    </row>
    <row r="177" spans="2:49" ht="15.75" thickBot="1" x14ac:dyDescent="0.3">
      <c r="B177" s="23" t="s">
        <v>2</v>
      </c>
      <c r="C177" s="23">
        <f t="shared" ref="C177:L183" si="124">COUNTIF(rd2tm2,O177)</f>
        <v>0</v>
      </c>
      <c r="D177" s="7">
        <f t="shared" si="124"/>
        <v>0</v>
      </c>
      <c r="E177" s="8">
        <f t="shared" si="124"/>
        <v>0</v>
      </c>
      <c r="F177" s="9">
        <f t="shared" si="124"/>
        <v>0</v>
      </c>
      <c r="G177" s="4">
        <f t="shared" si="124"/>
        <v>0</v>
      </c>
      <c r="H177" s="2">
        <f t="shared" si="124"/>
        <v>0</v>
      </c>
      <c r="I177" s="3">
        <f t="shared" si="124"/>
        <v>0</v>
      </c>
      <c r="J177" s="12">
        <f t="shared" si="124"/>
        <v>0</v>
      </c>
      <c r="K177" s="13">
        <f t="shared" si="124"/>
        <v>0</v>
      </c>
      <c r="L177" s="14">
        <f t="shared" si="124"/>
        <v>0</v>
      </c>
      <c r="M177" s="37"/>
      <c r="N177" s="142"/>
      <c r="O177" s="268">
        <f t="shared" ref="O177:X177" si="125">+O176+10</f>
        <v>21</v>
      </c>
      <c r="P177" s="268">
        <f t="shared" si="125"/>
        <v>22</v>
      </c>
      <c r="Q177" s="268">
        <f t="shared" si="125"/>
        <v>23</v>
      </c>
      <c r="R177" s="268">
        <f t="shared" si="125"/>
        <v>24</v>
      </c>
      <c r="S177" s="268">
        <f t="shared" si="125"/>
        <v>25</v>
      </c>
      <c r="T177" s="268">
        <f t="shared" si="125"/>
        <v>26</v>
      </c>
      <c r="U177" s="268">
        <f t="shared" si="125"/>
        <v>27</v>
      </c>
      <c r="V177" s="268">
        <f t="shared" si="125"/>
        <v>28</v>
      </c>
      <c r="W177" s="268">
        <f t="shared" si="125"/>
        <v>29</v>
      </c>
      <c r="X177" s="268">
        <f t="shared" si="125"/>
        <v>30</v>
      </c>
      <c r="Z177" s="276">
        <f>+'Competitive map'!AP172</f>
        <v>9</v>
      </c>
      <c r="AA177" s="169">
        <f>+'Competitive map'!AQ172</f>
        <v>10</v>
      </c>
      <c r="AB177" s="277" t="str">
        <f>+'Competitive map'!AR172</f>
        <v/>
      </c>
      <c r="AC177" s="276">
        <f>+'Competitive map'!AS172</f>
        <v>9</v>
      </c>
      <c r="AD177" s="169">
        <f>+'Competitive map'!AT172</f>
        <v>10</v>
      </c>
      <c r="AE177" s="277" t="str">
        <f>+'Competitive map'!AU172</f>
        <v/>
      </c>
      <c r="AF177" s="169">
        <f>+'Competitive map'!AV172</f>
        <v>9</v>
      </c>
      <c r="AG177" s="169">
        <f>+'Competitive map'!AW172</f>
        <v>10</v>
      </c>
      <c r="AH177" s="169" t="str">
        <f>+'Competitive map'!AX172</f>
        <v/>
      </c>
      <c r="AI177" s="276">
        <f>+'Competitive map'!AY172</f>
        <v>9</v>
      </c>
      <c r="AJ177" s="169">
        <f>+'Competitive map'!AZ172</f>
        <v>10</v>
      </c>
      <c r="AK177" s="277" t="str">
        <f>+'Competitive map'!BA172</f>
        <v/>
      </c>
      <c r="AL177" s="169">
        <f>+'Competitive map'!BB172</f>
        <v>9</v>
      </c>
      <c r="AM177" s="169">
        <f>+'Competitive map'!BC172</f>
        <v>10</v>
      </c>
      <c r="AN177" s="169" t="str">
        <f>+'Competitive map'!BD172</f>
        <v/>
      </c>
      <c r="AO177" s="276">
        <f>+'Competitive map'!BE172</f>
        <v>9</v>
      </c>
      <c r="AP177" s="169">
        <f>+'Competitive map'!BF172</f>
        <v>10</v>
      </c>
      <c r="AQ177" s="277" t="str">
        <f>+'Competitive map'!BG172</f>
        <v/>
      </c>
      <c r="AR177" s="169">
        <f>+'Competitive map'!BH172</f>
        <v>9</v>
      </c>
      <c r="AS177" s="169">
        <f>+'Competitive map'!BI172</f>
        <v>10</v>
      </c>
      <c r="AT177" s="169" t="str">
        <f>+'Competitive map'!BJ172</f>
        <v/>
      </c>
      <c r="AU177" s="276">
        <f>+'Competitive map'!BK172</f>
        <v>9</v>
      </c>
      <c r="AV177" s="169">
        <f>+'Competitive map'!BL172</f>
        <v>10</v>
      </c>
      <c r="AW177" s="277" t="str">
        <f>+'Competitive map'!BM172</f>
        <v/>
      </c>
    </row>
    <row r="178" spans="2:49" x14ac:dyDescent="0.25">
      <c r="B178" s="23" t="s">
        <v>3</v>
      </c>
      <c r="C178" s="23">
        <f t="shared" si="124"/>
        <v>0</v>
      </c>
      <c r="D178" s="10">
        <f t="shared" si="124"/>
        <v>0</v>
      </c>
      <c r="E178" s="27">
        <f t="shared" si="124"/>
        <v>0</v>
      </c>
      <c r="F178" s="11">
        <f t="shared" si="124"/>
        <v>0</v>
      </c>
      <c r="G178" s="4">
        <f t="shared" si="124"/>
        <v>0</v>
      </c>
      <c r="H178" s="2">
        <f t="shared" si="124"/>
        <v>0</v>
      </c>
      <c r="I178" s="2">
        <f t="shared" si="124"/>
        <v>0</v>
      </c>
      <c r="J178" s="6">
        <f t="shared" si="124"/>
        <v>0</v>
      </c>
      <c r="K178" s="6">
        <f t="shared" si="124"/>
        <v>0</v>
      </c>
      <c r="L178" s="16">
        <f t="shared" si="124"/>
        <v>0</v>
      </c>
      <c r="M178" s="37"/>
      <c r="N178" s="142"/>
      <c r="O178" s="268">
        <f t="shared" ref="O178:X178" si="126">+O177+10</f>
        <v>31</v>
      </c>
      <c r="P178" s="268">
        <f t="shared" si="126"/>
        <v>32</v>
      </c>
      <c r="Q178" s="268">
        <f t="shared" si="126"/>
        <v>33</v>
      </c>
      <c r="R178" s="268">
        <f t="shared" si="126"/>
        <v>34</v>
      </c>
      <c r="S178" s="268">
        <f t="shared" si="126"/>
        <v>35</v>
      </c>
      <c r="T178" s="268">
        <f t="shared" si="126"/>
        <v>36</v>
      </c>
      <c r="U178" s="268">
        <f t="shared" si="126"/>
        <v>37</v>
      </c>
      <c r="V178" s="268">
        <f t="shared" si="126"/>
        <v>38</v>
      </c>
      <c r="W178" s="268">
        <f t="shared" si="126"/>
        <v>39</v>
      </c>
      <c r="X178" s="268">
        <f t="shared" si="126"/>
        <v>40</v>
      </c>
      <c r="Z178" s="276">
        <f>+'Competitive map'!AP173</f>
        <v>9</v>
      </c>
      <c r="AA178" s="169">
        <f>+'Competitive map'!AQ173</f>
        <v>11</v>
      </c>
      <c r="AB178" s="277" t="str">
        <f>+'Competitive map'!AR173</f>
        <v/>
      </c>
      <c r="AC178" s="276">
        <f>+'Competitive map'!AS173</f>
        <v>9</v>
      </c>
      <c r="AD178" s="169">
        <f>+'Competitive map'!AT173</f>
        <v>11</v>
      </c>
      <c r="AE178" s="277" t="str">
        <f>+'Competitive map'!AU173</f>
        <v/>
      </c>
      <c r="AF178" s="169">
        <f>+'Competitive map'!AV173</f>
        <v>9</v>
      </c>
      <c r="AG178" s="169">
        <f>+'Competitive map'!AW173</f>
        <v>11</v>
      </c>
      <c r="AH178" s="169" t="str">
        <f>+'Competitive map'!AX173</f>
        <v/>
      </c>
      <c r="AI178" s="276">
        <f>+'Competitive map'!AY173</f>
        <v>9</v>
      </c>
      <c r="AJ178" s="169">
        <f>+'Competitive map'!AZ173</f>
        <v>11</v>
      </c>
      <c r="AK178" s="277" t="str">
        <f>+'Competitive map'!BA173</f>
        <v/>
      </c>
      <c r="AL178" s="169">
        <f>+'Competitive map'!BB173</f>
        <v>9</v>
      </c>
      <c r="AM178" s="169">
        <f>+'Competitive map'!BC173</f>
        <v>11</v>
      </c>
      <c r="AN178" s="169" t="str">
        <f>+'Competitive map'!BD173</f>
        <v/>
      </c>
      <c r="AO178" s="276">
        <f>+'Competitive map'!BE173</f>
        <v>9</v>
      </c>
      <c r="AP178" s="169">
        <f>+'Competitive map'!BF173</f>
        <v>11</v>
      </c>
      <c r="AQ178" s="277" t="str">
        <f>+'Competitive map'!BG173</f>
        <v/>
      </c>
      <c r="AR178" s="169">
        <f>+'Competitive map'!BH173</f>
        <v>9</v>
      </c>
      <c r="AS178" s="169">
        <f>+'Competitive map'!BI173</f>
        <v>11</v>
      </c>
      <c r="AT178" s="169" t="str">
        <f>+'Competitive map'!BJ173</f>
        <v/>
      </c>
      <c r="AU178" s="276">
        <f>+'Competitive map'!BK173</f>
        <v>9</v>
      </c>
      <c r="AV178" s="169">
        <f>+'Competitive map'!BL173</f>
        <v>11</v>
      </c>
      <c r="AW178" s="277" t="str">
        <f>+'Competitive map'!BM173</f>
        <v/>
      </c>
    </row>
    <row r="179" spans="2:49" ht="15.75" thickBot="1" x14ac:dyDescent="0.3">
      <c r="B179" s="23" t="s">
        <v>4</v>
      </c>
      <c r="C179" s="23">
        <f t="shared" si="124"/>
        <v>0</v>
      </c>
      <c r="D179" s="12">
        <f t="shared" si="124"/>
        <v>0</v>
      </c>
      <c r="E179" s="13">
        <f t="shared" si="124"/>
        <v>0</v>
      </c>
      <c r="F179" s="14">
        <f t="shared" si="124"/>
        <v>0</v>
      </c>
      <c r="G179" s="4">
        <f t="shared" si="124"/>
        <v>0</v>
      </c>
      <c r="H179" s="2">
        <f t="shared" si="124"/>
        <v>0</v>
      </c>
      <c r="I179" s="2">
        <f t="shared" si="124"/>
        <v>0</v>
      </c>
      <c r="J179" s="2">
        <f t="shared" si="124"/>
        <v>0</v>
      </c>
      <c r="K179" s="2">
        <f t="shared" si="124"/>
        <v>0</v>
      </c>
      <c r="L179" s="11">
        <f t="shared" si="124"/>
        <v>0</v>
      </c>
      <c r="M179" s="37"/>
      <c r="N179" s="142"/>
      <c r="O179" s="268">
        <f t="shared" ref="O179:X179" si="127">+O178+10</f>
        <v>41</v>
      </c>
      <c r="P179" s="268">
        <f t="shared" si="127"/>
        <v>42</v>
      </c>
      <c r="Q179" s="268">
        <f t="shared" si="127"/>
        <v>43</v>
      </c>
      <c r="R179" s="268">
        <f t="shared" si="127"/>
        <v>44</v>
      </c>
      <c r="S179" s="268">
        <f t="shared" si="127"/>
        <v>45</v>
      </c>
      <c r="T179" s="268">
        <f t="shared" si="127"/>
        <v>46</v>
      </c>
      <c r="U179" s="268">
        <f t="shared" si="127"/>
        <v>47</v>
      </c>
      <c r="V179" s="268">
        <f t="shared" si="127"/>
        <v>48</v>
      </c>
      <c r="W179" s="268">
        <f t="shared" si="127"/>
        <v>49</v>
      </c>
      <c r="X179" s="268">
        <f t="shared" si="127"/>
        <v>50</v>
      </c>
      <c r="Z179" s="276">
        <f>+'Competitive map'!AP174</f>
        <v>9</v>
      </c>
      <c r="AA179" s="169">
        <f>+'Competitive map'!AQ174</f>
        <v>12</v>
      </c>
      <c r="AB179" s="277" t="str">
        <f>+'Competitive map'!AR174</f>
        <v/>
      </c>
      <c r="AC179" s="276">
        <f>+'Competitive map'!AS174</f>
        <v>9</v>
      </c>
      <c r="AD179" s="169">
        <f>+'Competitive map'!AT174</f>
        <v>12</v>
      </c>
      <c r="AE179" s="277" t="str">
        <f>+'Competitive map'!AU174</f>
        <v/>
      </c>
      <c r="AF179" s="169">
        <f>+'Competitive map'!AV174</f>
        <v>9</v>
      </c>
      <c r="AG179" s="169">
        <f>+'Competitive map'!AW174</f>
        <v>12</v>
      </c>
      <c r="AH179" s="169" t="str">
        <f>+'Competitive map'!AX174</f>
        <v/>
      </c>
      <c r="AI179" s="276">
        <f>+'Competitive map'!AY174</f>
        <v>9</v>
      </c>
      <c r="AJ179" s="169">
        <f>+'Competitive map'!AZ174</f>
        <v>12</v>
      </c>
      <c r="AK179" s="277" t="str">
        <f>+'Competitive map'!BA174</f>
        <v/>
      </c>
      <c r="AL179" s="169">
        <f>+'Competitive map'!BB174</f>
        <v>9</v>
      </c>
      <c r="AM179" s="169">
        <f>+'Competitive map'!BC174</f>
        <v>12</v>
      </c>
      <c r="AN179" s="169" t="str">
        <f>+'Competitive map'!BD174</f>
        <v/>
      </c>
      <c r="AO179" s="276">
        <f>+'Competitive map'!BE174</f>
        <v>9</v>
      </c>
      <c r="AP179" s="169">
        <f>+'Competitive map'!BF174</f>
        <v>12</v>
      </c>
      <c r="AQ179" s="277" t="str">
        <f>+'Competitive map'!BG174</f>
        <v/>
      </c>
      <c r="AR179" s="169">
        <f>+'Competitive map'!BH174</f>
        <v>9</v>
      </c>
      <c r="AS179" s="169">
        <f>+'Competitive map'!BI174</f>
        <v>12</v>
      </c>
      <c r="AT179" s="169" t="str">
        <f>+'Competitive map'!BJ174</f>
        <v/>
      </c>
      <c r="AU179" s="276">
        <f>+'Competitive map'!BK174</f>
        <v>9</v>
      </c>
      <c r="AV179" s="169">
        <f>+'Competitive map'!BL174</f>
        <v>12</v>
      </c>
      <c r="AW179" s="277" t="str">
        <f>+'Competitive map'!BM174</f>
        <v/>
      </c>
    </row>
    <row r="180" spans="2:49" ht="15.75" thickBot="1" x14ac:dyDescent="0.3">
      <c r="B180" s="23" t="s">
        <v>5</v>
      </c>
      <c r="C180" s="10">
        <f t="shared" si="124"/>
        <v>0</v>
      </c>
      <c r="D180" s="154">
        <f t="shared" si="124"/>
        <v>0</v>
      </c>
      <c r="E180" s="154">
        <f t="shared" si="124"/>
        <v>0</v>
      </c>
      <c r="F180" s="154">
        <f t="shared" si="124"/>
        <v>0</v>
      </c>
      <c r="G180" s="145">
        <f t="shared" si="124"/>
        <v>0</v>
      </c>
      <c r="H180" s="2">
        <f t="shared" si="124"/>
        <v>0</v>
      </c>
      <c r="I180" s="2">
        <f t="shared" si="124"/>
        <v>0</v>
      </c>
      <c r="J180" s="2">
        <f t="shared" si="124"/>
        <v>0</v>
      </c>
      <c r="K180" s="2">
        <f t="shared" si="124"/>
        <v>0</v>
      </c>
      <c r="L180" s="11">
        <f t="shared" si="124"/>
        <v>0</v>
      </c>
      <c r="M180" s="37"/>
      <c r="N180" s="142"/>
      <c r="O180" s="268">
        <f t="shared" ref="O180:X180" si="128">+O179+10</f>
        <v>51</v>
      </c>
      <c r="P180" s="268">
        <f t="shared" si="128"/>
        <v>52</v>
      </c>
      <c r="Q180" s="268">
        <f t="shared" si="128"/>
        <v>53</v>
      </c>
      <c r="R180" s="268">
        <f t="shared" si="128"/>
        <v>54</v>
      </c>
      <c r="S180" s="268">
        <f t="shared" si="128"/>
        <v>55</v>
      </c>
      <c r="T180" s="268">
        <f t="shared" si="128"/>
        <v>56</v>
      </c>
      <c r="U180" s="268">
        <f t="shared" si="128"/>
        <v>57</v>
      </c>
      <c r="V180" s="268">
        <f t="shared" si="128"/>
        <v>58</v>
      </c>
      <c r="W180" s="268">
        <f t="shared" si="128"/>
        <v>59</v>
      </c>
      <c r="X180" s="268">
        <f t="shared" si="128"/>
        <v>60</v>
      </c>
      <c r="Z180" s="276">
        <f>+'Competitive map'!AP175</f>
        <v>9</v>
      </c>
      <c r="AA180" s="169">
        <f>+'Competitive map'!AQ175</f>
        <v>13</v>
      </c>
      <c r="AB180" s="277" t="str">
        <f>+'Competitive map'!AR175</f>
        <v/>
      </c>
      <c r="AC180" s="276">
        <f>+'Competitive map'!AS175</f>
        <v>9</v>
      </c>
      <c r="AD180" s="169">
        <f>+'Competitive map'!AT175</f>
        <v>13</v>
      </c>
      <c r="AE180" s="277" t="str">
        <f>+'Competitive map'!AU175</f>
        <v/>
      </c>
      <c r="AF180" s="169">
        <f>+'Competitive map'!AV175</f>
        <v>9</v>
      </c>
      <c r="AG180" s="169">
        <f>+'Competitive map'!AW175</f>
        <v>13</v>
      </c>
      <c r="AH180" s="169" t="str">
        <f>+'Competitive map'!AX175</f>
        <v/>
      </c>
      <c r="AI180" s="276">
        <f>+'Competitive map'!AY175</f>
        <v>9</v>
      </c>
      <c r="AJ180" s="169">
        <f>+'Competitive map'!AZ175</f>
        <v>13</v>
      </c>
      <c r="AK180" s="277" t="str">
        <f>+'Competitive map'!BA175</f>
        <v/>
      </c>
      <c r="AL180" s="169">
        <f>+'Competitive map'!BB175</f>
        <v>9</v>
      </c>
      <c r="AM180" s="169">
        <f>+'Competitive map'!BC175</f>
        <v>13</v>
      </c>
      <c r="AN180" s="169" t="str">
        <f>+'Competitive map'!BD175</f>
        <v/>
      </c>
      <c r="AO180" s="276">
        <f>+'Competitive map'!BE175</f>
        <v>9</v>
      </c>
      <c r="AP180" s="169">
        <f>+'Competitive map'!BF175</f>
        <v>13</v>
      </c>
      <c r="AQ180" s="277" t="str">
        <f>+'Competitive map'!BG175</f>
        <v/>
      </c>
      <c r="AR180" s="169">
        <f>+'Competitive map'!BH175</f>
        <v>9</v>
      </c>
      <c r="AS180" s="169">
        <f>+'Competitive map'!BI175</f>
        <v>13</v>
      </c>
      <c r="AT180" s="169" t="str">
        <f>+'Competitive map'!BJ175</f>
        <v/>
      </c>
      <c r="AU180" s="276">
        <f>+'Competitive map'!BK175</f>
        <v>9</v>
      </c>
      <c r="AV180" s="169">
        <f>+'Competitive map'!BL175</f>
        <v>13</v>
      </c>
      <c r="AW180" s="277" t="str">
        <f>+'Competitive map'!BM175</f>
        <v/>
      </c>
    </row>
    <row r="181" spans="2:49" ht="15.75" thickBot="1" x14ac:dyDescent="0.3">
      <c r="B181" s="23" t="s">
        <v>6</v>
      </c>
      <c r="C181" s="23">
        <f t="shared" si="124"/>
        <v>0</v>
      </c>
      <c r="D181" s="7">
        <f t="shared" si="124"/>
        <v>0</v>
      </c>
      <c r="E181" s="8">
        <f t="shared" si="124"/>
        <v>0</v>
      </c>
      <c r="F181" s="9">
        <f t="shared" si="124"/>
        <v>0</v>
      </c>
      <c r="G181" s="4">
        <f t="shared" si="124"/>
        <v>0</v>
      </c>
      <c r="H181" s="2">
        <f t="shared" si="124"/>
        <v>0</v>
      </c>
      <c r="I181" s="5">
        <f t="shared" si="124"/>
        <v>0</v>
      </c>
      <c r="J181" s="5">
        <f t="shared" si="124"/>
        <v>0</v>
      </c>
      <c r="K181" s="5">
        <f t="shared" si="124"/>
        <v>0</v>
      </c>
      <c r="L181" s="11">
        <f t="shared" si="124"/>
        <v>0</v>
      </c>
      <c r="M181" s="37"/>
      <c r="N181" s="142"/>
      <c r="O181" s="268">
        <f t="shared" ref="O181:X181" si="129">+O180+10</f>
        <v>61</v>
      </c>
      <c r="P181" s="268">
        <f t="shared" si="129"/>
        <v>62</v>
      </c>
      <c r="Q181" s="268">
        <f t="shared" si="129"/>
        <v>63</v>
      </c>
      <c r="R181" s="268">
        <f t="shared" si="129"/>
        <v>64</v>
      </c>
      <c r="S181" s="268">
        <f t="shared" si="129"/>
        <v>65</v>
      </c>
      <c r="T181" s="268">
        <f t="shared" si="129"/>
        <v>66</v>
      </c>
      <c r="U181" s="268">
        <f t="shared" si="129"/>
        <v>67</v>
      </c>
      <c r="V181" s="268">
        <f t="shared" si="129"/>
        <v>68</v>
      </c>
      <c r="W181" s="268">
        <f t="shared" si="129"/>
        <v>69</v>
      </c>
      <c r="X181" s="268">
        <f t="shared" si="129"/>
        <v>70</v>
      </c>
      <c r="Z181" s="276">
        <f>+'Competitive map'!AP176</f>
        <v>9</v>
      </c>
      <c r="AA181" s="169">
        <f>+'Competitive map'!AQ176</f>
        <v>14</v>
      </c>
      <c r="AB181" s="277" t="str">
        <f>+'Competitive map'!AR176</f>
        <v/>
      </c>
      <c r="AC181" s="276">
        <f>+'Competitive map'!AS176</f>
        <v>9</v>
      </c>
      <c r="AD181" s="169">
        <f>+'Competitive map'!AT176</f>
        <v>14</v>
      </c>
      <c r="AE181" s="277" t="str">
        <f>+'Competitive map'!AU176</f>
        <v/>
      </c>
      <c r="AF181" s="169">
        <f>+'Competitive map'!AV176</f>
        <v>9</v>
      </c>
      <c r="AG181" s="169">
        <f>+'Competitive map'!AW176</f>
        <v>14</v>
      </c>
      <c r="AH181" s="169" t="str">
        <f>+'Competitive map'!AX176</f>
        <v/>
      </c>
      <c r="AI181" s="276">
        <f>+'Competitive map'!AY176</f>
        <v>9</v>
      </c>
      <c r="AJ181" s="169">
        <f>+'Competitive map'!AZ176</f>
        <v>14</v>
      </c>
      <c r="AK181" s="277" t="str">
        <f>+'Competitive map'!BA176</f>
        <v/>
      </c>
      <c r="AL181" s="169">
        <f>+'Competitive map'!BB176</f>
        <v>9</v>
      </c>
      <c r="AM181" s="169">
        <f>+'Competitive map'!BC176</f>
        <v>14</v>
      </c>
      <c r="AN181" s="169" t="str">
        <f>+'Competitive map'!BD176</f>
        <v/>
      </c>
      <c r="AO181" s="276">
        <f>+'Competitive map'!BE176</f>
        <v>9</v>
      </c>
      <c r="AP181" s="169">
        <f>+'Competitive map'!BF176</f>
        <v>14</v>
      </c>
      <c r="AQ181" s="277" t="str">
        <f>+'Competitive map'!BG176</f>
        <v/>
      </c>
      <c r="AR181" s="169">
        <f>+'Competitive map'!BH176</f>
        <v>9</v>
      </c>
      <c r="AS181" s="169">
        <f>+'Competitive map'!BI176</f>
        <v>14</v>
      </c>
      <c r="AT181" s="169" t="str">
        <f>+'Competitive map'!BJ176</f>
        <v/>
      </c>
      <c r="AU181" s="276">
        <f>+'Competitive map'!BK176</f>
        <v>9</v>
      </c>
      <c r="AV181" s="169">
        <f>+'Competitive map'!BL176</f>
        <v>14</v>
      </c>
      <c r="AW181" s="277" t="str">
        <f>+'Competitive map'!BM176</f>
        <v/>
      </c>
    </row>
    <row r="182" spans="2:49" x14ac:dyDescent="0.25">
      <c r="B182" s="23" t="s">
        <v>7</v>
      </c>
      <c r="C182" s="23">
        <f t="shared" si="124"/>
        <v>0</v>
      </c>
      <c r="D182" s="10">
        <f t="shared" si="124"/>
        <v>0</v>
      </c>
      <c r="E182" s="144">
        <f t="shared" si="124"/>
        <v>0</v>
      </c>
      <c r="F182" s="11">
        <f t="shared" si="124"/>
        <v>0</v>
      </c>
      <c r="G182" s="4">
        <f t="shared" si="124"/>
        <v>0</v>
      </c>
      <c r="H182" s="3">
        <f t="shared" si="124"/>
        <v>0</v>
      </c>
      <c r="I182" s="7">
        <f t="shared" si="124"/>
        <v>0</v>
      </c>
      <c r="J182" s="8">
        <f t="shared" si="124"/>
        <v>0</v>
      </c>
      <c r="K182" s="9">
        <f t="shared" si="124"/>
        <v>0</v>
      </c>
      <c r="L182" s="17">
        <f t="shared" si="124"/>
        <v>0</v>
      </c>
      <c r="M182" s="37"/>
      <c r="N182" s="142"/>
      <c r="O182" s="268">
        <f t="shared" ref="O182:X182" si="130">+O181+10</f>
        <v>71</v>
      </c>
      <c r="P182" s="268">
        <f t="shared" si="130"/>
        <v>72</v>
      </c>
      <c r="Q182" s="268">
        <f t="shared" si="130"/>
        <v>73</v>
      </c>
      <c r="R182" s="268">
        <f t="shared" si="130"/>
        <v>74</v>
      </c>
      <c r="S182" s="268">
        <f t="shared" si="130"/>
        <v>75</v>
      </c>
      <c r="T182" s="268">
        <f t="shared" si="130"/>
        <v>76</v>
      </c>
      <c r="U182" s="268">
        <f t="shared" si="130"/>
        <v>77</v>
      </c>
      <c r="V182" s="268">
        <f t="shared" si="130"/>
        <v>78</v>
      </c>
      <c r="W182" s="268">
        <f t="shared" si="130"/>
        <v>79</v>
      </c>
      <c r="X182" s="268">
        <f t="shared" si="130"/>
        <v>80</v>
      </c>
      <c r="Z182" s="276">
        <f>+'Competitive map'!AP177</f>
        <v>9</v>
      </c>
      <c r="AA182" s="169">
        <f>+'Competitive map'!AQ177</f>
        <v>15</v>
      </c>
      <c r="AB182" s="277" t="str">
        <f>+'Competitive map'!AR177</f>
        <v/>
      </c>
      <c r="AC182" s="276">
        <f>+'Competitive map'!AS177</f>
        <v>9</v>
      </c>
      <c r="AD182" s="169">
        <f>+'Competitive map'!AT177</f>
        <v>15</v>
      </c>
      <c r="AE182" s="277" t="str">
        <f>+'Competitive map'!AU177</f>
        <v/>
      </c>
      <c r="AF182" s="169">
        <f>+'Competitive map'!AV177</f>
        <v>9</v>
      </c>
      <c r="AG182" s="169">
        <f>+'Competitive map'!AW177</f>
        <v>15</v>
      </c>
      <c r="AH182" s="169" t="str">
        <f>+'Competitive map'!AX177</f>
        <v/>
      </c>
      <c r="AI182" s="276">
        <f>+'Competitive map'!AY177</f>
        <v>9</v>
      </c>
      <c r="AJ182" s="169">
        <f>+'Competitive map'!AZ177</f>
        <v>15</v>
      </c>
      <c r="AK182" s="277" t="str">
        <f>+'Competitive map'!BA177</f>
        <v/>
      </c>
      <c r="AL182" s="169">
        <f>+'Competitive map'!BB177</f>
        <v>9</v>
      </c>
      <c r="AM182" s="169">
        <f>+'Competitive map'!BC177</f>
        <v>15</v>
      </c>
      <c r="AN182" s="169" t="str">
        <f>+'Competitive map'!BD177</f>
        <v/>
      </c>
      <c r="AO182" s="276">
        <f>+'Competitive map'!BE177</f>
        <v>9</v>
      </c>
      <c r="AP182" s="169">
        <f>+'Competitive map'!BF177</f>
        <v>15</v>
      </c>
      <c r="AQ182" s="277" t="str">
        <f>+'Competitive map'!BG177</f>
        <v/>
      </c>
      <c r="AR182" s="169">
        <f>+'Competitive map'!BH177</f>
        <v>9</v>
      </c>
      <c r="AS182" s="169">
        <f>+'Competitive map'!BI177</f>
        <v>15</v>
      </c>
      <c r="AT182" s="169" t="str">
        <f>+'Competitive map'!BJ177</f>
        <v/>
      </c>
      <c r="AU182" s="276">
        <f>+'Competitive map'!BK177</f>
        <v>9</v>
      </c>
      <c r="AV182" s="169">
        <f>+'Competitive map'!BL177</f>
        <v>15</v>
      </c>
      <c r="AW182" s="277" t="str">
        <f>+'Competitive map'!BM177</f>
        <v/>
      </c>
    </row>
    <row r="183" spans="2:49" ht="15.75" thickBot="1" x14ac:dyDescent="0.3">
      <c r="B183" s="23" t="s">
        <v>8</v>
      </c>
      <c r="C183" s="157">
        <f t="shared" si="124"/>
        <v>0</v>
      </c>
      <c r="D183" s="12">
        <f t="shared" si="124"/>
        <v>0</v>
      </c>
      <c r="E183" s="13">
        <f t="shared" si="124"/>
        <v>0</v>
      </c>
      <c r="F183" s="14">
        <f t="shared" si="124"/>
        <v>0</v>
      </c>
      <c r="G183" s="4">
        <f t="shared" si="124"/>
        <v>0</v>
      </c>
      <c r="H183" s="3">
        <f t="shared" si="124"/>
        <v>0</v>
      </c>
      <c r="I183" s="10">
        <f t="shared" si="124"/>
        <v>0</v>
      </c>
      <c r="J183" s="27">
        <f t="shared" si="124"/>
        <v>0</v>
      </c>
      <c r="K183" s="11">
        <f t="shared" si="124"/>
        <v>0</v>
      </c>
      <c r="L183" s="17">
        <f t="shared" si="124"/>
        <v>0</v>
      </c>
      <c r="M183" s="37"/>
      <c r="N183" s="142"/>
      <c r="O183" s="268">
        <f t="shared" ref="O183:X183" si="131">+O182+10</f>
        <v>81</v>
      </c>
      <c r="P183" s="268">
        <f t="shared" si="131"/>
        <v>82</v>
      </c>
      <c r="Q183" s="268">
        <f t="shared" si="131"/>
        <v>83</v>
      </c>
      <c r="R183" s="268">
        <f t="shared" si="131"/>
        <v>84</v>
      </c>
      <c r="S183" s="268">
        <f t="shared" si="131"/>
        <v>85</v>
      </c>
      <c r="T183" s="268">
        <f t="shared" si="131"/>
        <v>86</v>
      </c>
      <c r="U183" s="268">
        <f t="shared" si="131"/>
        <v>87</v>
      </c>
      <c r="V183" s="268">
        <f t="shared" si="131"/>
        <v>88</v>
      </c>
      <c r="W183" s="268">
        <f t="shared" si="131"/>
        <v>89</v>
      </c>
      <c r="X183" s="268">
        <f t="shared" si="131"/>
        <v>90</v>
      </c>
      <c r="Z183" s="276">
        <f>+'Competitive map'!AP178</f>
        <v>9</v>
      </c>
      <c r="AA183" s="169">
        <f>+'Competitive map'!AQ178</f>
        <v>16</v>
      </c>
      <c r="AB183" s="277" t="str">
        <f>+'Competitive map'!AR178</f>
        <v/>
      </c>
      <c r="AC183" s="276">
        <f>+'Competitive map'!AS178</f>
        <v>9</v>
      </c>
      <c r="AD183" s="169">
        <f>+'Competitive map'!AT178</f>
        <v>16</v>
      </c>
      <c r="AE183" s="277" t="str">
        <f>+'Competitive map'!AU178</f>
        <v/>
      </c>
      <c r="AF183" s="169">
        <f>+'Competitive map'!AV178</f>
        <v>9</v>
      </c>
      <c r="AG183" s="169">
        <f>+'Competitive map'!AW178</f>
        <v>16</v>
      </c>
      <c r="AH183" s="169" t="str">
        <f>+'Competitive map'!AX178</f>
        <v/>
      </c>
      <c r="AI183" s="276">
        <f>+'Competitive map'!AY178</f>
        <v>9</v>
      </c>
      <c r="AJ183" s="169">
        <f>+'Competitive map'!AZ178</f>
        <v>16</v>
      </c>
      <c r="AK183" s="277" t="str">
        <f>+'Competitive map'!BA178</f>
        <v/>
      </c>
      <c r="AL183" s="169">
        <f>+'Competitive map'!BB178</f>
        <v>9</v>
      </c>
      <c r="AM183" s="169">
        <f>+'Competitive map'!BC178</f>
        <v>16</v>
      </c>
      <c r="AN183" s="169" t="str">
        <f>+'Competitive map'!BD178</f>
        <v/>
      </c>
      <c r="AO183" s="276">
        <f>+'Competitive map'!BE178</f>
        <v>9</v>
      </c>
      <c r="AP183" s="169">
        <f>+'Competitive map'!BF178</f>
        <v>16</v>
      </c>
      <c r="AQ183" s="277" t="str">
        <f>+'Competitive map'!BG178</f>
        <v/>
      </c>
      <c r="AR183" s="169">
        <f>+'Competitive map'!BH178</f>
        <v>9</v>
      </c>
      <c r="AS183" s="169">
        <f>+'Competitive map'!BI178</f>
        <v>16</v>
      </c>
      <c r="AT183" s="169" t="str">
        <f>+'Competitive map'!BJ178</f>
        <v/>
      </c>
      <c r="AU183" s="276">
        <f>+'Competitive map'!BK178</f>
        <v>9</v>
      </c>
      <c r="AV183" s="169">
        <f>+'Competitive map'!BL178</f>
        <v>16</v>
      </c>
      <c r="AW183" s="277" t="str">
        <f>+'Competitive map'!BM178</f>
        <v/>
      </c>
    </row>
    <row r="184" spans="2:49" ht="15.75" thickBot="1" x14ac:dyDescent="0.3">
      <c r="B184" s="26" t="s">
        <v>9</v>
      </c>
      <c r="C184" s="158" t="s">
        <v>10</v>
      </c>
      <c r="D184" s="156">
        <f t="shared" ref="D184:L184" si="132">COUNTIF(rd2tm2,P184)</f>
        <v>0</v>
      </c>
      <c r="E184" s="155">
        <f t="shared" si="132"/>
        <v>0</v>
      </c>
      <c r="F184" s="155">
        <f t="shared" si="132"/>
        <v>0</v>
      </c>
      <c r="G184" s="13">
        <f t="shared" si="132"/>
        <v>0</v>
      </c>
      <c r="H184" s="19">
        <f t="shared" si="132"/>
        <v>0</v>
      </c>
      <c r="I184" s="12">
        <f t="shared" si="132"/>
        <v>0</v>
      </c>
      <c r="J184" s="13">
        <f t="shared" si="132"/>
        <v>0</v>
      </c>
      <c r="K184" s="14">
        <f t="shared" si="132"/>
        <v>0</v>
      </c>
      <c r="L184" s="20">
        <f t="shared" si="132"/>
        <v>0</v>
      </c>
      <c r="M184" s="37"/>
      <c r="N184" s="142"/>
      <c r="O184" s="268">
        <f t="shared" ref="O184:X184" si="133">+O183+10</f>
        <v>91</v>
      </c>
      <c r="P184" s="268">
        <f t="shared" si="133"/>
        <v>92</v>
      </c>
      <c r="Q184" s="268">
        <f t="shared" si="133"/>
        <v>93</v>
      </c>
      <c r="R184" s="268">
        <f t="shared" si="133"/>
        <v>94</v>
      </c>
      <c r="S184" s="268">
        <f t="shared" si="133"/>
        <v>95</v>
      </c>
      <c r="T184" s="268">
        <f t="shared" si="133"/>
        <v>96</v>
      </c>
      <c r="U184" s="268">
        <f t="shared" si="133"/>
        <v>97</v>
      </c>
      <c r="V184" s="268">
        <f t="shared" si="133"/>
        <v>98</v>
      </c>
      <c r="W184" s="268">
        <f t="shared" si="133"/>
        <v>99</v>
      </c>
      <c r="X184" s="268">
        <f t="shared" si="133"/>
        <v>100</v>
      </c>
      <c r="Z184" s="276">
        <f>+'Competitive map'!AP179</f>
        <v>9</v>
      </c>
      <c r="AA184" s="169">
        <f>+'Competitive map'!AQ179</f>
        <v>17</v>
      </c>
      <c r="AB184" s="277" t="str">
        <f>+'Competitive map'!AR179</f>
        <v/>
      </c>
      <c r="AC184" s="276">
        <f>+'Competitive map'!AS179</f>
        <v>9</v>
      </c>
      <c r="AD184" s="169">
        <f>+'Competitive map'!AT179</f>
        <v>17</v>
      </c>
      <c r="AE184" s="277" t="str">
        <f>+'Competitive map'!AU179</f>
        <v/>
      </c>
      <c r="AF184" s="169">
        <f>+'Competitive map'!AV179</f>
        <v>9</v>
      </c>
      <c r="AG184" s="169">
        <f>+'Competitive map'!AW179</f>
        <v>17</v>
      </c>
      <c r="AH184" s="169" t="str">
        <f>+'Competitive map'!AX179</f>
        <v/>
      </c>
      <c r="AI184" s="276">
        <f>+'Competitive map'!AY179</f>
        <v>9</v>
      </c>
      <c r="AJ184" s="169">
        <f>+'Competitive map'!AZ179</f>
        <v>17</v>
      </c>
      <c r="AK184" s="277" t="str">
        <f>+'Competitive map'!BA179</f>
        <v/>
      </c>
      <c r="AL184" s="169">
        <f>+'Competitive map'!BB179</f>
        <v>9</v>
      </c>
      <c r="AM184" s="169">
        <f>+'Competitive map'!BC179</f>
        <v>17</v>
      </c>
      <c r="AN184" s="169" t="str">
        <f>+'Competitive map'!BD179</f>
        <v/>
      </c>
      <c r="AO184" s="276">
        <f>+'Competitive map'!BE179</f>
        <v>9</v>
      </c>
      <c r="AP184" s="169">
        <f>+'Competitive map'!BF179</f>
        <v>17</v>
      </c>
      <c r="AQ184" s="277" t="str">
        <f>+'Competitive map'!BG179</f>
        <v/>
      </c>
      <c r="AR184" s="169">
        <f>+'Competitive map'!BH179</f>
        <v>9</v>
      </c>
      <c r="AS184" s="169">
        <f>+'Competitive map'!BI179</f>
        <v>17</v>
      </c>
      <c r="AT184" s="169" t="str">
        <f>+'Competitive map'!BJ179</f>
        <v/>
      </c>
      <c r="AU184" s="276">
        <f>+'Competitive map'!BK179</f>
        <v>9</v>
      </c>
      <c r="AV184" s="169">
        <f>+'Competitive map'!BL179</f>
        <v>17</v>
      </c>
      <c r="AW184" s="277" t="str">
        <f>+'Competitive map'!BM179</f>
        <v/>
      </c>
    </row>
    <row r="185" spans="2:49" ht="15.75" thickBot="1" x14ac:dyDescent="0.3">
      <c r="Z185" s="276">
        <f>+'Competitive map'!AP180</f>
        <v>9</v>
      </c>
      <c r="AA185" s="169">
        <f>+'Competitive map'!AQ180</f>
        <v>18</v>
      </c>
      <c r="AB185" s="277" t="str">
        <f>+'Competitive map'!AR180</f>
        <v/>
      </c>
      <c r="AC185" s="276">
        <f>+'Competitive map'!AS180</f>
        <v>9</v>
      </c>
      <c r="AD185" s="169">
        <f>+'Competitive map'!AT180</f>
        <v>18</v>
      </c>
      <c r="AE185" s="277" t="str">
        <f>+'Competitive map'!AU180</f>
        <v/>
      </c>
      <c r="AF185" s="169">
        <f>+'Competitive map'!AV180</f>
        <v>9</v>
      </c>
      <c r="AG185" s="169">
        <f>+'Competitive map'!AW180</f>
        <v>18</v>
      </c>
      <c r="AH185" s="169" t="str">
        <f>+'Competitive map'!AX180</f>
        <v/>
      </c>
      <c r="AI185" s="276">
        <f>+'Competitive map'!AY180</f>
        <v>9</v>
      </c>
      <c r="AJ185" s="169">
        <f>+'Competitive map'!AZ180</f>
        <v>18</v>
      </c>
      <c r="AK185" s="277" t="str">
        <f>+'Competitive map'!BA180</f>
        <v/>
      </c>
      <c r="AL185" s="169">
        <f>+'Competitive map'!BB180</f>
        <v>9</v>
      </c>
      <c r="AM185" s="169">
        <f>+'Competitive map'!BC180</f>
        <v>18</v>
      </c>
      <c r="AN185" s="169" t="str">
        <f>+'Competitive map'!BD180</f>
        <v/>
      </c>
      <c r="AO185" s="276">
        <f>+'Competitive map'!BE180</f>
        <v>9</v>
      </c>
      <c r="AP185" s="169">
        <f>+'Competitive map'!BF180</f>
        <v>18</v>
      </c>
      <c r="AQ185" s="277" t="str">
        <f>+'Competitive map'!BG180</f>
        <v/>
      </c>
      <c r="AR185" s="169">
        <f>+'Competitive map'!BH180</f>
        <v>9</v>
      </c>
      <c r="AS185" s="169">
        <f>+'Competitive map'!BI180</f>
        <v>18</v>
      </c>
      <c r="AT185" s="169" t="str">
        <f>+'Competitive map'!BJ180</f>
        <v/>
      </c>
      <c r="AU185" s="276">
        <f>+'Competitive map'!BK180</f>
        <v>9</v>
      </c>
      <c r="AV185" s="169">
        <f>+'Competitive map'!BL180</f>
        <v>18</v>
      </c>
      <c r="AW185" s="277" t="str">
        <f>+'Competitive map'!BM180</f>
        <v/>
      </c>
    </row>
    <row r="186" spans="2:49" ht="19.5" thickBot="1" x14ac:dyDescent="0.3">
      <c r="B186" s="136" t="s">
        <v>59</v>
      </c>
      <c r="C186" s="137">
        <f>+C171</f>
        <v>2</v>
      </c>
      <c r="D186" s="350" t="s">
        <v>134</v>
      </c>
      <c r="E186" s="351"/>
      <c r="M186" s="257"/>
      <c r="P186" s="263"/>
      <c r="Q186" s="263"/>
      <c r="R186" s="263"/>
      <c r="S186" s="263"/>
      <c r="T186" s="263"/>
      <c r="U186" s="263"/>
      <c r="V186" s="263"/>
      <c r="W186" s="263"/>
      <c r="X186" s="263"/>
      <c r="Z186" s="276">
        <f>+'Competitive map'!AP181</f>
        <v>9</v>
      </c>
      <c r="AA186" s="169">
        <f>+'Competitive map'!AQ181</f>
        <v>19</v>
      </c>
      <c r="AB186" s="277" t="str">
        <f>+'Competitive map'!AR181</f>
        <v/>
      </c>
      <c r="AC186" s="276">
        <f>+'Competitive map'!AS181</f>
        <v>9</v>
      </c>
      <c r="AD186" s="169">
        <f>+'Competitive map'!AT181</f>
        <v>19</v>
      </c>
      <c r="AE186" s="277" t="str">
        <f>+'Competitive map'!AU181</f>
        <v/>
      </c>
      <c r="AF186" s="169">
        <f>+'Competitive map'!AV181</f>
        <v>9</v>
      </c>
      <c r="AG186" s="169">
        <f>+'Competitive map'!AW181</f>
        <v>19</v>
      </c>
      <c r="AH186" s="169" t="str">
        <f>+'Competitive map'!AX181</f>
        <v/>
      </c>
      <c r="AI186" s="276">
        <f>+'Competitive map'!AY181</f>
        <v>9</v>
      </c>
      <c r="AJ186" s="169">
        <f>+'Competitive map'!AZ181</f>
        <v>19</v>
      </c>
      <c r="AK186" s="277" t="str">
        <f>+'Competitive map'!BA181</f>
        <v/>
      </c>
      <c r="AL186" s="169">
        <f>+'Competitive map'!BB181</f>
        <v>9</v>
      </c>
      <c r="AM186" s="169">
        <f>+'Competitive map'!BC181</f>
        <v>19</v>
      </c>
      <c r="AN186" s="169" t="str">
        <f>+'Competitive map'!BD181</f>
        <v/>
      </c>
      <c r="AO186" s="276">
        <f>+'Competitive map'!BE181</f>
        <v>9</v>
      </c>
      <c r="AP186" s="169">
        <f>+'Competitive map'!BF181</f>
        <v>19</v>
      </c>
      <c r="AQ186" s="277" t="str">
        <f>+'Competitive map'!BG181</f>
        <v/>
      </c>
      <c r="AR186" s="169">
        <f>+'Competitive map'!BH181</f>
        <v>9</v>
      </c>
      <c r="AS186" s="169">
        <f>+'Competitive map'!BI181</f>
        <v>19</v>
      </c>
      <c r="AT186" s="169" t="str">
        <f>+'Competitive map'!BJ181</f>
        <v/>
      </c>
      <c r="AU186" s="276">
        <f>+'Competitive map'!BK181</f>
        <v>9</v>
      </c>
      <c r="AV186" s="169">
        <f>+'Competitive map'!BL181</f>
        <v>19</v>
      </c>
      <c r="AW186" s="277" t="str">
        <f>+'Competitive map'!BM181</f>
        <v/>
      </c>
    </row>
    <row r="187" spans="2:49" ht="21.75" thickBot="1" x14ac:dyDescent="0.3">
      <c r="B187" s="305" t="s">
        <v>86</v>
      </c>
      <c r="C187" s="306"/>
      <c r="D187" s="306"/>
      <c r="E187" s="306"/>
      <c r="F187" s="306"/>
      <c r="G187" s="306"/>
      <c r="H187" s="306"/>
      <c r="I187" s="306"/>
      <c r="J187" s="306"/>
      <c r="K187" s="306"/>
      <c r="L187" s="307"/>
      <c r="M187" s="258"/>
      <c r="N187" s="281"/>
      <c r="O187" s="264"/>
      <c r="P187" s="264"/>
      <c r="Q187" s="264"/>
      <c r="R187" s="264"/>
      <c r="S187" s="264"/>
      <c r="T187" s="264"/>
      <c r="U187" s="264"/>
      <c r="V187" s="264"/>
      <c r="W187" s="264"/>
      <c r="X187" s="264"/>
      <c r="Z187" s="278">
        <f>+'Competitive map'!AP182</f>
        <v>9</v>
      </c>
      <c r="AA187" s="279">
        <f>+'Competitive map'!AQ182</f>
        <v>20</v>
      </c>
      <c r="AB187" s="280" t="str">
        <f>+'Competitive map'!AR182</f>
        <v/>
      </c>
      <c r="AC187" s="278">
        <f>+'Competitive map'!AS182</f>
        <v>9</v>
      </c>
      <c r="AD187" s="279">
        <f>+'Competitive map'!AT182</f>
        <v>20</v>
      </c>
      <c r="AE187" s="280" t="str">
        <f>+'Competitive map'!AU182</f>
        <v/>
      </c>
      <c r="AF187" s="279">
        <f>+'Competitive map'!AV182</f>
        <v>9</v>
      </c>
      <c r="AG187" s="279">
        <f>+'Competitive map'!AW182</f>
        <v>20</v>
      </c>
      <c r="AH187" s="279" t="str">
        <f>+'Competitive map'!AX182</f>
        <v/>
      </c>
      <c r="AI187" s="278">
        <f>+'Competitive map'!AY182</f>
        <v>9</v>
      </c>
      <c r="AJ187" s="279">
        <f>+'Competitive map'!AZ182</f>
        <v>20</v>
      </c>
      <c r="AK187" s="280" t="str">
        <f>+'Competitive map'!BA182</f>
        <v/>
      </c>
      <c r="AL187" s="279">
        <f>+'Competitive map'!BB182</f>
        <v>9</v>
      </c>
      <c r="AM187" s="279">
        <f>+'Competitive map'!BC182</f>
        <v>20</v>
      </c>
      <c r="AN187" s="279" t="str">
        <f>+'Competitive map'!BD182</f>
        <v/>
      </c>
      <c r="AO187" s="278">
        <f>+'Competitive map'!BE182</f>
        <v>9</v>
      </c>
      <c r="AP187" s="279">
        <f>+'Competitive map'!BF182</f>
        <v>20</v>
      </c>
      <c r="AQ187" s="280" t="str">
        <f>+'Competitive map'!BG182</f>
        <v/>
      </c>
      <c r="AR187" s="279">
        <f>+'Competitive map'!BH182</f>
        <v>9</v>
      </c>
      <c r="AS187" s="279">
        <f>+'Competitive map'!BI182</f>
        <v>20</v>
      </c>
      <c r="AT187" s="279" t="str">
        <f>+'Competitive map'!BJ182</f>
        <v/>
      </c>
      <c r="AU187" s="278">
        <f>+'Competitive map'!BK182</f>
        <v>9</v>
      </c>
      <c r="AV187" s="279">
        <f>+'Competitive map'!BL182</f>
        <v>20</v>
      </c>
      <c r="AW187" s="280" t="str">
        <f>+'Competitive map'!BM182</f>
        <v/>
      </c>
    </row>
    <row r="188" spans="2:49" ht="21.75" thickBot="1" x14ac:dyDescent="0.3">
      <c r="B188" s="308"/>
      <c r="C188" s="309"/>
      <c r="D188" s="309"/>
      <c r="E188" s="309"/>
      <c r="F188" s="309"/>
      <c r="G188" s="309"/>
      <c r="H188" s="309"/>
      <c r="I188" s="309"/>
      <c r="J188" s="309"/>
      <c r="K188" s="309"/>
      <c r="L188" s="310"/>
      <c r="M188" s="258"/>
      <c r="N188" s="281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  <c r="Z188" s="276">
        <f>+'Competitive map'!AP183</f>
        <v>10</v>
      </c>
      <c r="AA188" s="169">
        <f>+'Competitive map'!AQ183</f>
        <v>1</v>
      </c>
      <c r="AB188" s="277" t="str">
        <f>+'Competitive map'!AR183</f>
        <v/>
      </c>
      <c r="AC188" s="276">
        <f>+'Competitive map'!AS183</f>
        <v>10</v>
      </c>
      <c r="AD188" s="169">
        <f>+'Competitive map'!AT183</f>
        <v>1</v>
      </c>
      <c r="AE188" s="277" t="str">
        <f>+'Competitive map'!AU183</f>
        <v/>
      </c>
      <c r="AF188" s="169">
        <f>+'Competitive map'!AV183</f>
        <v>10</v>
      </c>
      <c r="AG188" s="169">
        <f>+'Competitive map'!AW183</f>
        <v>1</v>
      </c>
      <c r="AH188" s="169" t="str">
        <f>+'Competitive map'!AX183</f>
        <v/>
      </c>
      <c r="AI188" s="276">
        <f>+'Competitive map'!AY183</f>
        <v>10</v>
      </c>
      <c r="AJ188" s="169">
        <f>+'Competitive map'!AZ183</f>
        <v>1</v>
      </c>
      <c r="AK188" s="277" t="str">
        <f>+'Competitive map'!BA183</f>
        <v/>
      </c>
      <c r="AL188" s="169">
        <f>+'Competitive map'!BB183</f>
        <v>10</v>
      </c>
      <c r="AM188" s="169">
        <f>+'Competitive map'!BC183</f>
        <v>1</v>
      </c>
      <c r="AN188" s="169" t="str">
        <f>+'Competitive map'!BD183</f>
        <v/>
      </c>
      <c r="AO188" s="276">
        <f>+'Competitive map'!BE183</f>
        <v>10</v>
      </c>
      <c r="AP188" s="169">
        <f>+'Competitive map'!BF183</f>
        <v>1</v>
      </c>
      <c r="AQ188" s="277" t="str">
        <f>+'Competitive map'!BG183</f>
        <v/>
      </c>
      <c r="AR188" s="169">
        <f>+'Competitive map'!BH183</f>
        <v>10</v>
      </c>
      <c r="AS188" s="169">
        <f>+'Competitive map'!BI183</f>
        <v>1</v>
      </c>
      <c r="AT188" s="169" t="str">
        <f>+'Competitive map'!BJ183</f>
        <v/>
      </c>
      <c r="AU188" s="276">
        <f>+'Competitive map'!BK183</f>
        <v>10</v>
      </c>
      <c r="AV188" s="169">
        <f>+'Competitive map'!BL183</f>
        <v>1</v>
      </c>
      <c r="AW188" s="277" t="str">
        <f>+'Competitive map'!BM183</f>
        <v/>
      </c>
    </row>
    <row r="189" spans="2:49" ht="15.75" thickBot="1" x14ac:dyDescent="0.3">
      <c r="B189" s="31" t="s">
        <v>11</v>
      </c>
      <c r="C189" s="28">
        <v>1</v>
      </c>
      <c r="D189" s="24">
        <v>2</v>
      </c>
      <c r="E189" s="24">
        <v>3</v>
      </c>
      <c r="F189" s="24">
        <v>4</v>
      </c>
      <c r="G189" s="24">
        <v>5</v>
      </c>
      <c r="H189" s="24">
        <v>6</v>
      </c>
      <c r="I189" s="24">
        <v>7</v>
      </c>
      <c r="J189" s="24">
        <v>8</v>
      </c>
      <c r="K189" s="24">
        <v>9</v>
      </c>
      <c r="L189" s="25">
        <v>10</v>
      </c>
      <c r="M189" s="37"/>
      <c r="N189" s="142"/>
      <c r="Z189" s="276">
        <f>+'Competitive map'!AP184</f>
        <v>10</v>
      </c>
      <c r="AA189" s="169">
        <f>+'Competitive map'!AQ184</f>
        <v>2</v>
      </c>
      <c r="AB189" s="277" t="str">
        <f>+'Competitive map'!AR184</f>
        <v/>
      </c>
      <c r="AC189" s="276">
        <f>+'Competitive map'!AS184</f>
        <v>10</v>
      </c>
      <c r="AD189" s="169">
        <f>+'Competitive map'!AT184</f>
        <v>2</v>
      </c>
      <c r="AE189" s="277" t="str">
        <f>+'Competitive map'!AU184</f>
        <v/>
      </c>
      <c r="AF189" s="169">
        <f>+'Competitive map'!AV184</f>
        <v>10</v>
      </c>
      <c r="AG189" s="169">
        <f>+'Competitive map'!AW184</f>
        <v>2</v>
      </c>
      <c r="AH189" s="169" t="str">
        <f>+'Competitive map'!AX184</f>
        <v/>
      </c>
      <c r="AI189" s="276">
        <f>+'Competitive map'!AY184</f>
        <v>10</v>
      </c>
      <c r="AJ189" s="169">
        <f>+'Competitive map'!AZ184</f>
        <v>2</v>
      </c>
      <c r="AK189" s="277" t="str">
        <f>+'Competitive map'!BA184</f>
        <v/>
      </c>
      <c r="AL189" s="169">
        <f>+'Competitive map'!BB184</f>
        <v>10</v>
      </c>
      <c r="AM189" s="169">
        <f>+'Competitive map'!BC184</f>
        <v>2</v>
      </c>
      <c r="AN189" s="169" t="str">
        <f>+'Competitive map'!BD184</f>
        <v/>
      </c>
      <c r="AO189" s="276">
        <f>+'Competitive map'!BE184</f>
        <v>10</v>
      </c>
      <c r="AP189" s="169">
        <f>+'Competitive map'!BF184</f>
        <v>2</v>
      </c>
      <c r="AQ189" s="277" t="str">
        <f>+'Competitive map'!BG184</f>
        <v/>
      </c>
      <c r="AR189" s="169">
        <f>+'Competitive map'!BH184</f>
        <v>10</v>
      </c>
      <c r="AS189" s="169">
        <f>+'Competitive map'!BI184</f>
        <v>2</v>
      </c>
      <c r="AT189" s="169" t="str">
        <f>+'Competitive map'!BJ184</f>
        <v/>
      </c>
      <c r="AU189" s="276">
        <f>+'Competitive map'!BK184</f>
        <v>10</v>
      </c>
      <c r="AV189" s="169">
        <f>+'Competitive map'!BL184</f>
        <v>2</v>
      </c>
      <c r="AW189" s="277" t="str">
        <f>+'Competitive map'!BM184</f>
        <v/>
      </c>
    </row>
    <row r="190" spans="2:49" x14ac:dyDescent="0.25">
      <c r="B190" s="29" t="s">
        <v>0</v>
      </c>
      <c r="C190" s="7">
        <f t="shared" ref="C190:L191" si="134">COUNTIF(rd2tm3,O190)-1</f>
        <v>0</v>
      </c>
      <c r="D190" s="8">
        <f t="shared" si="134"/>
        <v>0</v>
      </c>
      <c r="E190" s="8">
        <f t="shared" si="134"/>
        <v>0</v>
      </c>
      <c r="F190" s="8">
        <f t="shared" si="134"/>
        <v>0</v>
      </c>
      <c r="G190" s="8">
        <f t="shared" si="134"/>
        <v>0</v>
      </c>
      <c r="H190" s="8">
        <f t="shared" si="134"/>
        <v>0</v>
      </c>
      <c r="I190" s="22">
        <f t="shared" si="134"/>
        <v>0</v>
      </c>
      <c r="J190" s="7">
        <f t="shared" si="134"/>
        <v>0</v>
      </c>
      <c r="K190" s="8">
        <f t="shared" si="134"/>
        <v>0</v>
      </c>
      <c r="L190" s="76">
        <f t="shared" si="134"/>
        <v>0</v>
      </c>
      <c r="M190" s="259"/>
      <c r="N190" s="282"/>
      <c r="O190" s="265">
        <v>1</v>
      </c>
      <c r="P190" s="266">
        <f>+O190+1</f>
        <v>2</v>
      </c>
      <c r="Q190" s="266">
        <f t="shared" ref="Q190" si="135">+P190+1</f>
        <v>3</v>
      </c>
      <c r="R190" s="266">
        <f t="shared" ref="R190" si="136">+Q190+1</f>
        <v>4</v>
      </c>
      <c r="S190" s="266">
        <f t="shared" ref="S190" si="137">+R190+1</f>
        <v>5</v>
      </c>
      <c r="T190" s="266">
        <f t="shared" ref="T190" si="138">+S190+1</f>
        <v>6</v>
      </c>
      <c r="U190" s="266">
        <f t="shared" ref="U190" si="139">+T190+1</f>
        <v>7</v>
      </c>
      <c r="V190" s="266">
        <f t="shared" ref="V190" si="140">+U190+1</f>
        <v>8</v>
      </c>
      <c r="W190" s="266">
        <v>9</v>
      </c>
      <c r="X190" s="266">
        <v>10</v>
      </c>
      <c r="Z190" s="276">
        <f>+'Competitive map'!AP185</f>
        <v>10</v>
      </c>
      <c r="AA190" s="169">
        <f>+'Competitive map'!AQ185</f>
        <v>3</v>
      </c>
      <c r="AB190" s="277" t="str">
        <f>+'Competitive map'!AR185</f>
        <v/>
      </c>
      <c r="AC190" s="276">
        <f>+'Competitive map'!AS185</f>
        <v>10</v>
      </c>
      <c r="AD190" s="169">
        <f>+'Competitive map'!AT185</f>
        <v>3</v>
      </c>
      <c r="AE190" s="277" t="str">
        <f>+'Competitive map'!AU185</f>
        <v/>
      </c>
      <c r="AF190" s="169">
        <f>+'Competitive map'!AV185</f>
        <v>10</v>
      </c>
      <c r="AG190" s="169">
        <f>+'Competitive map'!AW185</f>
        <v>3</v>
      </c>
      <c r="AH190" s="169" t="str">
        <f>+'Competitive map'!AX185</f>
        <v/>
      </c>
      <c r="AI190" s="276">
        <f>+'Competitive map'!AY185</f>
        <v>10</v>
      </c>
      <c r="AJ190" s="169">
        <f>+'Competitive map'!AZ185</f>
        <v>3</v>
      </c>
      <c r="AK190" s="277" t="str">
        <f>+'Competitive map'!BA185</f>
        <v/>
      </c>
      <c r="AL190" s="169">
        <f>+'Competitive map'!BB185</f>
        <v>10</v>
      </c>
      <c r="AM190" s="169">
        <f>+'Competitive map'!BC185</f>
        <v>3</v>
      </c>
      <c r="AN190" s="169" t="str">
        <f>+'Competitive map'!BD185</f>
        <v/>
      </c>
      <c r="AO190" s="276">
        <f>+'Competitive map'!BE185</f>
        <v>10</v>
      </c>
      <c r="AP190" s="169">
        <f>+'Competitive map'!BF185</f>
        <v>3</v>
      </c>
      <c r="AQ190" s="277" t="str">
        <f>+'Competitive map'!BG185</f>
        <v/>
      </c>
      <c r="AR190" s="169">
        <f>+'Competitive map'!BH185</f>
        <v>10</v>
      </c>
      <c r="AS190" s="169">
        <f>+'Competitive map'!BI185</f>
        <v>3</v>
      </c>
      <c r="AT190" s="169" t="str">
        <f>+'Competitive map'!BJ185</f>
        <v/>
      </c>
      <c r="AU190" s="276">
        <f>+'Competitive map'!BK185</f>
        <v>10</v>
      </c>
      <c r="AV190" s="169">
        <f>+'Competitive map'!BL185</f>
        <v>3</v>
      </c>
      <c r="AW190" s="277" t="str">
        <f>+'Competitive map'!BM185</f>
        <v/>
      </c>
    </row>
    <row r="191" spans="2:49" ht="15.75" thickBot="1" x14ac:dyDescent="0.3">
      <c r="B191" s="23" t="s">
        <v>1</v>
      </c>
      <c r="C191" s="269">
        <f t="shared" si="134"/>
        <v>0</v>
      </c>
      <c r="D191" s="5">
        <f t="shared" si="134"/>
        <v>0</v>
      </c>
      <c r="E191" s="5">
        <f t="shared" si="134"/>
        <v>0</v>
      </c>
      <c r="F191" s="5">
        <f t="shared" si="134"/>
        <v>0</v>
      </c>
      <c r="G191" s="2">
        <f t="shared" si="134"/>
        <v>0</v>
      </c>
      <c r="H191" s="2">
        <f t="shared" si="134"/>
        <v>0</v>
      </c>
      <c r="I191" s="3">
        <f t="shared" si="134"/>
        <v>0</v>
      </c>
      <c r="J191" s="10">
        <f t="shared" si="134"/>
        <v>0</v>
      </c>
      <c r="K191" s="2">
        <f t="shared" si="134"/>
        <v>0</v>
      </c>
      <c r="L191" s="11">
        <f t="shared" si="134"/>
        <v>0</v>
      </c>
      <c r="M191" s="37"/>
      <c r="N191" s="142"/>
      <c r="O191" s="268">
        <f>+O190+10</f>
        <v>11</v>
      </c>
      <c r="P191" s="268">
        <f t="shared" ref="P191:X191" si="141">+P190+10</f>
        <v>12</v>
      </c>
      <c r="Q191" s="268">
        <f t="shared" si="141"/>
        <v>13</v>
      </c>
      <c r="R191" s="268">
        <f t="shared" si="141"/>
        <v>14</v>
      </c>
      <c r="S191" s="268">
        <f t="shared" si="141"/>
        <v>15</v>
      </c>
      <c r="T191" s="268">
        <f t="shared" si="141"/>
        <v>16</v>
      </c>
      <c r="U191" s="268">
        <f t="shared" si="141"/>
        <v>17</v>
      </c>
      <c r="V191" s="268">
        <f t="shared" si="141"/>
        <v>18</v>
      </c>
      <c r="W191" s="268">
        <f t="shared" si="141"/>
        <v>19</v>
      </c>
      <c r="X191" s="268">
        <f t="shared" si="141"/>
        <v>20</v>
      </c>
      <c r="Z191" s="276">
        <f>+'Competitive map'!AP186</f>
        <v>10</v>
      </c>
      <c r="AA191" s="169">
        <f>+'Competitive map'!AQ186</f>
        <v>4</v>
      </c>
      <c r="AB191" s="277" t="str">
        <f>+'Competitive map'!AR186</f>
        <v/>
      </c>
      <c r="AC191" s="276">
        <f>+'Competitive map'!AS186</f>
        <v>10</v>
      </c>
      <c r="AD191" s="169">
        <f>+'Competitive map'!AT186</f>
        <v>4</v>
      </c>
      <c r="AE191" s="277" t="str">
        <f>+'Competitive map'!AU186</f>
        <v/>
      </c>
      <c r="AF191" s="169">
        <f>+'Competitive map'!AV186</f>
        <v>10</v>
      </c>
      <c r="AG191" s="169">
        <f>+'Competitive map'!AW186</f>
        <v>4</v>
      </c>
      <c r="AH191" s="169" t="str">
        <f>+'Competitive map'!AX186</f>
        <v/>
      </c>
      <c r="AI191" s="276">
        <f>+'Competitive map'!AY186</f>
        <v>10</v>
      </c>
      <c r="AJ191" s="169">
        <f>+'Competitive map'!AZ186</f>
        <v>4</v>
      </c>
      <c r="AK191" s="277" t="str">
        <f>+'Competitive map'!BA186</f>
        <v/>
      </c>
      <c r="AL191" s="169">
        <f>+'Competitive map'!BB186</f>
        <v>10</v>
      </c>
      <c r="AM191" s="169">
        <f>+'Competitive map'!BC186</f>
        <v>4</v>
      </c>
      <c r="AN191" s="169" t="str">
        <f>+'Competitive map'!BD186</f>
        <v/>
      </c>
      <c r="AO191" s="276">
        <f>+'Competitive map'!BE186</f>
        <v>10</v>
      </c>
      <c r="AP191" s="169">
        <f>+'Competitive map'!BF186</f>
        <v>4</v>
      </c>
      <c r="AQ191" s="277" t="str">
        <f>+'Competitive map'!BG186</f>
        <v/>
      </c>
      <c r="AR191" s="169">
        <f>+'Competitive map'!BH186</f>
        <v>10</v>
      </c>
      <c r="AS191" s="169">
        <f>+'Competitive map'!BI186</f>
        <v>4</v>
      </c>
      <c r="AT191" s="169" t="str">
        <f>+'Competitive map'!BJ186</f>
        <v/>
      </c>
      <c r="AU191" s="276">
        <f>+'Competitive map'!BK186</f>
        <v>10</v>
      </c>
      <c r="AV191" s="169">
        <f>+'Competitive map'!BL186</f>
        <v>4</v>
      </c>
      <c r="AW191" s="277" t="str">
        <f>+'Competitive map'!BM186</f>
        <v/>
      </c>
    </row>
    <row r="192" spans="2:49" ht="15.75" thickBot="1" x14ac:dyDescent="0.3">
      <c r="B192" s="23" t="s">
        <v>2</v>
      </c>
      <c r="C192" s="23">
        <f t="shared" ref="C192:L198" si="142">COUNTIF(rd2tm3,O192)</f>
        <v>0</v>
      </c>
      <c r="D192" s="7">
        <f t="shared" si="142"/>
        <v>0</v>
      </c>
      <c r="E192" s="8">
        <f t="shared" si="142"/>
        <v>0</v>
      </c>
      <c r="F192" s="9">
        <f t="shared" si="142"/>
        <v>0</v>
      </c>
      <c r="G192" s="4">
        <f t="shared" si="142"/>
        <v>0</v>
      </c>
      <c r="H192" s="2">
        <f t="shared" si="142"/>
        <v>0</v>
      </c>
      <c r="I192" s="3">
        <f t="shared" si="142"/>
        <v>0</v>
      </c>
      <c r="J192" s="12">
        <f t="shared" si="142"/>
        <v>0</v>
      </c>
      <c r="K192" s="13">
        <f t="shared" si="142"/>
        <v>0</v>
      </c>
      <c r="L192" s="14">
        <f t="shared" si="142"/>
        <v>0</v>
      </c>
      <c r="M192" s="37"/>
      <c r="N192" s="142"/>
      <c r="O192" s="268">
        <f t="shared" ref="O192:X192" si="143">+O191+10</f>
        <v>21</v>
      </c>
      <c r="P192" s="268">
        <f t="shared" si="143"/>
        <v>22</v>
      </c>
      <c r="Q192" s="268">
        <f t="shared" si="143"/>
        <v>23</v>
      </c>
      <c r="R192" s="268">
        <f t="shared" si="143"/>
        <v>24</v>
      </c>
      <c r="S192" s="268">
        <f t="shared" si="143"/>
        <v>25</v>
      </c>
      <c r="T192" s="268">
        <f t="shared" si="143"/>
        <v>26</v>
      </c>
      <c r="U192" s="268">
        <f t="shared" si="143"/>
        <v>27</v>
      </c>
      <c r="V192" s="268">
        <f t="shared" si="143"/>
        <v>28</v>
      </c>
      <c r="W192" s="268">
        <f t="shared" si="143"/>
        <v>29</v>
      </c>
      <c r="X192" s="268">
        <f t="shared" si="143"/>
        <v>30</v>
      </c>
      <c r="Z192" s="276">
        <f>+'Competitive map'!AP187</f>
        <v>10</v>
      </c>
      <c r="AA192" s="169">
        <f>+'Competitive map'!AQ187</f>
        <v>5</v>
      </c>
      <c r="AB192" s="277" t="str">
        <f>+'Competitive map'!AR187</f>
        <v/>
      </c>
      <c r="AC192" s="276">
        <f>+'Competitive map'!AS187</f>
        <v>10</v>
      </c>
      <c r="AD192" s="169">
        <f>+'Competitive map'!AT187</f>
        <v>5</v>
      </c>
      <c r="AE192" s="277" t="str">
        <f>+'Competitive map'!AU187</f>
        <v/>
      </c>
      <c r="AF192" s="169">
        <f>+'Competitive map'!AV187</f>
        <v>10</v>
      </c>
      <c r="AG192" s="169">
        <f>+'Competitive map'!AW187</f>
        <v>5</v>
      </c>
      <c r="AH192" s="169" t="str">
        <f>+'Competitive map'!AX187</f>
        <v/>
      </c>
      <c r="AI192" s="276">
        <f>+'Competitive map'!AY187</f>
        <v>10</v>
      </c>
      <c r="AJ192" s="169">
        <f>+'Competitive map'!AZ187</f>
        <v>5</v>
      </c>
      <c r="AK192" s="277" t="str">
        <f>+'Competitive map'!BA187</f>
        <v/>
      </c>
      <c r="AL192" s="169">
        <f>+'Competitive map'!BB187</f>
        <v>10</v>
      </c>
      <c r="AM192" s="169">
        <f>+'Competitive map'!BC187</f>
        <v>5</v>
      </c>
      <c r="AN192" s="169" t="str">
        <f>+'Competitive map'!BD187</f>
        <v/>
      </c>
      <c r="AO192" s="276">
        <f>+'Competitive map'!BE187</f>
        <v>10</v>
      </c>
      <c r="AP192" s="169">
        <f>+'Competitive map'!BF187</f>
        <v>5</v>
      </c>
      <c r="AQ192" s="277" t="str">
        <f>+'Competitive map'!BG187</f>
        <v/>
      </c>
      <c r="AR192" s="169">
        <f>+'Competitive map'!BH187</f>
        <v>10</v>
      </c>
      <c r="AS192" s="169">
        <f>+'Competitive map'!BI187</f>
        <v>5</v>
      </c>
      <c r="AT192" s="169" t="str">
        <f>+'Competitive map'!BJ187</f>
        <v/>
      </c>
      <c r="AU192" s="276">
        <f>+'Competitive map'!BK187</f>
        <v>10</v>
      </c>
      <c r="AV192" s="169">
        <f>+'Competitive map'!BL187</f>
        <v>5</v>
      </c>
      <c r="AW192" s="277" t="str">
        <f>+'Competitive map'!BM187</f>
        <v/>
      </c>
    </row>
    <row r="193" spans="2:49" x14ac:dyDescent="0.25">
      <c r="B193" s="23" t="s">
        <v>3</v>
      </c>
      <c r="C193" s="23">
        <f t="shared" si="142"/>
        <v>0</v>
      </c>
      <c r="D193" s="10">
        <f t="shared" si="142"/>
        <v>0</v>
      </c>
      <c r="E193" s="27">
        <f t="shared" si="142"/>
        <v>0</v>
      </c>
      <c r="F193" s="11">
        <f t="shared" si="142"/>
        <v>0</v>
      </c>
      <c r="G193" s="4">
        <f t="shared" si="142"/>
        <v>0</v>
      </c>
      <c r="H193" s="2">
        <f t="shared" si="142"/>
        <v>0</v>
      </c>
      <c r="I193" s="2">
        <f t="shared" si="142"/>
        <v>0</v>
      </c>
      <c r="J193" s="6">
        <f t="shared" si="142"/>
        <v>0</v>
      </c>
      <c r="K193" s="6">
        <f t="shared" si="142"/>
        <v>0</v>
      </c>
      <c r="L193" s="16">
        <f t="shared" si="142"/>
        <v>0</v>
      </c>
      <c r="M193" s="37"/>
      <c r="N193" s="142"/>
      <c r="O193" s="268">
        <f t="shared" ref="O193:X193" si="144">+O192+10</f>
        <v>31</v>
      </c>
      <c r="P193" s="268">
        <f t="shared" si="144"/>
        <v>32</v>
      </c>
      <c r="Q193" s="268">
        <f t="shared" si="144"/>
        <v>33</v>
      </c>
      <c r="R193" s="268">
        <f t="shared" si="144"/>
        <v>34</v>
      </c>
      <c r="S193" s="268">
        <f t="shared" si="144"/>
        <v>35</v>
      </c>
      <c r="T193" s="268">
        <f t="shared" si="144"/>
        <v>36</v>
      </c>
      <c r="U193" s="268">
        <f t="shared" si="144"/>
        <v>37</v>
      </c>
      <c r="V193" s="268">
        <f t="shared" si="144"/>
        <v>38</v>
      </c>
      <c r="W193" s="268">
        <f t="shared" si="144"/>
        <v>39</v>
      </c>
      <c r="X193" s="268">
        <f t="shared" si="144"/>
        <v>40</v>
      </c>
      <c r="Z193" s="276">
        <f>+'Competitive map'!AP188</f>
        <v>10</v>
      </c>
      <c r="AA193" s="169">
        <f>+'Competitive map'!AQ188</f>
        <v>6</v>
      </c>
      <c r="AB193" s="277" t="str">
        <f>+'Competitive map'!AR188</f>
        <v/>
      </c>
      <c r="AC193" s="276">
        <f>+'Competitive map'!AS188</f>
        <v>10</v>
      </c>
      <c r="AD193" s="169">
        <f>+'Competitive map'!AT188</f>
        <v>6</v>
      </c>
      <c r="AE193" s="277" t="str">
        <f>+'Competitive map'!AU188</f>
        <v/>
      </c>
      <c r="AF193" s="169">
        <f>+'Competitive map'!AV188</f>
        <v>10</v>
      </c>
      <c r="AG193" s="169">
        <f>+'Competitive map'!AW188</f>
        <v>6</v>
      </c>
      <c r="AH193" s="169" t="str">
        <f>+'Competitive map'!AX188</f>
        <v/>
      </c>
      <c r="AI193" s="276">
        <f>+'Competitive map'!AY188</f>
        <v>10</v>
      </c>
      <c r="AJ193" s="169">
        <f>+'Competitive map'!AZ188</f>
        <v>6</v>
      </c>
      <c r="AK193" s="277" t="str">
        <f>+'Competitive map'!BA188</f>
        <v/>
      </c>
      <c r="AL193" s="169">
        <f>+'Competitive map'!BB188</f>
        <v>10</v>
      </c>
      <c r="AM193" s="169">
        <f>+'Competitive map'!BC188</f>
        <v>6</v>
      </c>
      <c r="AN193" s="169" t="str">
        <f>+'Competitive map'!BD188</f>
        <v/>
      </c>
      <c r="AO193" s="276">
        <f>+'Competitive map'!BE188</f>
        <v>10</v>
      </c>
      <c r="AP193" s="169">
        <f>+'Competitive map'!BF188</f>
        <v>6</v>
      </c>
      <c r="AQ193" s="277" t="str">
        <f>+'Competitive map'!BG188</f>
        <v/>
      </c>
      <c r="AR193" s="169">
        <f>+'Competitive map'!BH188</f>
        <v>10</v>
      </c>
      <c r="AS193" s="169">
        <f>+'Competitive map'!BI188</f>
        <v>6</v>
      </c>
      <c r="AT193" s="169" t="str">
        <f>+'Competitive map'!BJ188</f>
        <v/>
      </c>
      <c r="AU193" s="276">
        <f>+'Competitive map'!BK188</f>
        <v>10</v>
      </c>
      <c r="AV193" s="169">
        <f>+'Competitive map'!BL188</f>
        <v>6</v>
      </c>
      <c r="AW193" s="277" t="str">
        <f>+'Competitive map'!BM188</f>
        <v/>
      </c>
    </row>
    <row r="194" spans="2:49" ht="15.75" thickBot="1" x14ac:dyDescent="0.3">
      <c r="B194" s="23" t="s">
        <v>4</v>
      </c>
      <c r="C194" s="23">
        <f t="shared" si="142"/>
        <v>0</v>
      </c>
      <c r="D194" s="12">
        <f t="shared" si="142"/>
        <v>0</v>
      </c>
      <c r="E194" s="13">
        <f t="shared" si="142"/>
        <v>0</v>
      </c>
      <c r="F194" s="14">
        <f t="shared" si="142"/>
        <v>0</v>
      </c>
      <c r="G194" s="4">
        <f t="shared" si="142"/>
        <v>0</v>
      </c>
      <c r="H194" s="2">
        <f t="shared" si="142"/>
        <v>0</v>
      </c>
      <c r="I194" s="2">
        <f t="shared" si="142"/>
        <v>0</v>
      </c>
      <c r="J194" s="2">
        <f t="shared" si="142"/>
        <v>0</v>
      </c>
      <c r="K194" s="2">
        <f t="shared" si="142"/>
        <v>0</v>
      </c>
      <c r="L194" s="11">
        <f t="shared" si="142"/>
        <v>0</v>
      </c>
      <c r="M194" s="37"/>
      <c r="N194" s="142"/>
      <c r="O194" s="268">
        <f t="shared" ref="O194:X194" si="145">+O193+10</f>
        <v>41</v>
      </c>
      <c r="P194" s="268">
        <f t="shared" si="145"/>
        <v>42</v>
      </c>
      <c r="Q194" s="268">
        <f t="shared" si="145"/>
        <v>43</v>
      </c>
      <c r="R194" s="268">
        <f t="shared" si="145"/>
        <v>44</v>
      </c>
      <c r="S194" s="268">
        <f t="shared" si="145"/>
        <v>45</v>
      </c>
      <c r="T194" s="268">
        <f t="shared" si="145"/>
        <v>46</v>
      </c>
      <c r="U194" s="268">
        <f t="shared" si="145"/>
        <v>47</v>
      </c>
      <c r="V194" s="268">
        <f t="shared" si="145"/>
        <v>48</v>
      </c>
      <c r="W194" s="268">
        <f t="shared" si="145"/>
        <v>49</v>
      </c>
      <c r="X194" s="268">
        <f t="shared" si="145"/>
        <v>50</v>
      </c>
      <c r="Z194" s="276">
        <f>+'Competitive map'!AP189</f>
        <v>10</v>
      </c>
      <c r="AA194" s="169">
        <f>+'Competitive map'!AQ189</f>
        <v>7</v>
      </c>
      <c r="AB194" s="277" t="str">
        <f>+'Competitive map'!AR189</f>
        <v/>
      </c>
      <c r="AC194" s="276">
        <f>+'Competitive map'!AS189</f>
        <v>10</v>
      </c>
      <c r="AD194" s="169">
        <f>+'Competitive map'!AT189</f>
        <v>7</v>
      </c>
      <c r="AE194" s="277" t="str">
        <f>+'Competitive map'!AU189</f>
        <v/>
      </c>
      <c r="AF194" s="169">
        <f>+'Competitive map'!AV189</f>
        <v>10</v>
      </c>
      <c r="AG194" s="169">
        <f>+'Competitive map'!AW189</f>
        <v>7</v>
      </c>
      <c r="AH194" s="169" t="str">
        <f>+'Competitive map'!AX189</f>
        <v/>
      </c>
      <c r="AI194" s="276">
        <f>+'Competitive map'!AY189</f>
        <v>10</v>
      </c>
      <c r="AJ194" s="169">
        <f>+'Competitive map'!AZ189</f>
        <v>7</v>
      </c>
      <c r="AK194" s="277" t="str">
        <f>+'Competitive map'!BA189</f>
        <v/>
      </c>
      <c r="AL194" s="169">
        <f>+'Competitive map'!BB189</f>
        <v>10</v>
      </c>
      <c r="AM194" s="169">
        <f>+'Competitive map'!BC189</f>
        <v>7</v>
      </c>
      <c r="AN194" s="169" t="str">
        <f>+'Competitive map'!BD189</f>
        <v/>
      </c>
      <c r="AO194" s="276">
        <f>+'Competitive map'!BE189</f>
        <v>10</v>
      </c>
      <c r="AP194" s="169">
        <f>+'Competitive map'!BF189</f>
        <v>7</v>
      </c>
      <c r="AQ194" s="277" t="str">
        <f>+'Competitive map'!BG189</f>
        <v/>
      </c>
      <c r="AR194" s="169">
        <f>+'Competitive map'!BH189</f>
        <v>10</v>
      </c>
      <c r="AS194" s="169">
        <f>+'Competitive map'!BI189</f>
        <v>7</v>
      </c>
      <c r="AT194" s="169" t="str">
        <f>+'Competitive map'!BJ189</f>
        <v/>
      </c>
      <c r="AU194" s="276">
        <f>+'Competitive map'!BK189</f>
        <v>10</v>
      </c>
      <c r="AV194" s="169">
        <f>+'Competitive map'!BL189</f>
        <v>7</v>
      </c>
      <c r="AW194" s="277" t="str">
        <f>+'Competitive map'!BM189</f>
        <v/>
      </c>
    </row>
    <row r="195" spans="2:49" ht="15.75" thickBot="1" x14ac:dyDescent="0.3">
      <c r="B195" s="23" t="s">
        <v>5</v>
      </c>
      <c r="C195" s="10">
        <f t="shared" si="142"/>
        <v>0</v>
      </c>
      <c r="D195" s="154">
        <f t="shared" si="142"/>
        <v>0</v>
      </c>
      <c r="E195" s="154">
        <f t="shared" si="142"/>
        <v>0</v>
      </c>
      <c r="F195" s="154">
        <f t="shared" si="142"/>
        <v>0</v>
      </c>
      <c r="G195" s="145">
        <f t="shared" si="142"/>
        <v>0</v>
      </c>
      <c r="H195" s="2">
        <f t="shared" si="142"/>
        <v>0</v>
      </c>
      <c r="I195" s="2">
        <f t="shared" si="142"/>
        <v>0</v>
      </c>
      <c r="J195" s="2">
        <f t="shared" si="142"/>
        <v>0</v>
      </c>
      <c r="K195" s="2">
        <f t="shared" si="142"/>
        <v>0</v>
      </c>
      <c r="L195" s="11">
        <f t="shared" si="142"/>
        <v>0</v>
      </c>
      <c r="M195" s="37"/>
      <c r="N195" s="142"/>
      <c r="O195" s="268">
        <f t="shared" ref="O195:X195" si="146">+O194+10</f>
        <v>51</v>
      </c>
      <c r="P195" s="268">
        <f t="shared" si="146"/>
        <v>52</v>
      </c>
      <c r="Q195" s="268">
        <f t="shared" si="146"/>
        <v>53</v>
      </c>
      <c r="R195" s="268">
        <f t="shared" si="146"/>
        <v>54</v>
      </c>
      <c r="S195" s="268">
        <f t="shared" si="146"/>
        <v>55</v>
      </c>
      <c r="T195" s="268">
        <f t="shared" si="146"/>
        <v>56</v>
      </c>
      <c r="U195" s="268">
        <f t="shared" si="146"/>
        <v>57</v>
      </c>
      <c r="V195" s="268">
        <f t="shared" si="146"/>
        <v>58</v>
      </c>
      <c r="W195" s="268">
        <f t="shared" si="146"/>
        <v>59</v>
      </c>
      <c r="X195" s="268">
        <f t="shared" si="146"/>
        <v>60</v>
      </c>
      <c r="Z195" s="276">
        <f>+'Competitive map'!AP190</f>
        <v>10</v>
      </c>
      <c r="AA195" s="169">
        <f>+'Competitive map'!AQ190</f>
        <v>8</v>
      </c>
      <c r="AB195" s="277" t="str">
        <f>+'Competitive map'!AR190</f>
        <v/>
      </c>
      <c r="AC195" s="276">
        <f>+'Competitive map'!AS190</f>
        <v>10</v>
      </c>
      <c r="AD195" s="169">
        <f>+'Competitive map'!AT190</f>
        <v>8</v>
      </c>
      <c r="AE195" s="277" t="str">
        <f>+'Competitive map'!AU190</f>
        <v/>
      </c>
      <c r="AF195" s="169">
        <f>+'Competitive map'!AV190</f>
        <v>10</v>
      </c>
      <c r="AG195" s="169">
        <f>+'Competitive map'!AW190</f>
        <v>8</v>
      </c>
      <c r="AH195" s="169" t="str">
        <f>+'Competitive map'!AX190</f>
        <v/>
      </c>
      <c r="AI195" s="276">
        <f>+'Competitive map'!AY190</f>
        <v>10</v>
      </c>
      <c r="AJ195" s="169">
        <f>+'Competitive map'!AZ190</f>
        <v>8</v>
      </c>
      <c r="AK195" s="277" t="str">
        <f>+'Competitive map'!BA190</f>
        <v/>
      </c>
      <c r="AL195" s="169">
        <f>+'Competitive map'!BB190</f>
        <v>10</v>
      </c>
      <c r="AM195" s="169">
        <f>+'Competitive map'!BC190</f>
        <v>8</v>
      </c>
      <c r="AN195" s="169" t="str">
        <f>+'Competitive map'!BD190</f>
        <v/>
      </c>
      <c r="AO195" s="276">
        <f>+'Competitive map'!BE190</f>
        <v>10</v>
      </c>
      <c r="AP195" s="169">
        <f>+'Competitive map'!BF190</f>
        <v>8</v>
      </c>
      <c r="AQ195" s="277" t="str">
        <f>+'Competitive map'!BG190</f>
        <v/>
      </c>
      <c r="AR195" s="169">
        <f>+'Competitive map'!BH190</f>
        <v>10</v>
      </c>
      <c r="AS195" s="169">
        <f>+'Competitive map'!BI190</f>
        <v>8</v>
      </c>
      <c r="AT195" s="169" t="str">
        <f>+'Competitive map'!BJ190</f>
        <v/>
      </c>
      <c r="AU195" s="276">
        <f>+'Competitive map'!BK190</f>
        <v>10</v>
      </c>
      <c r="AV195" s="169">
        <f>+'Competitive map'!BL190</f>
        <v>8</v>
      </c>
      <c r="AW195" s="277" t="str">
        <f>+'Competitive map'!BM190</f>
        <v/>
      </c>
    </row>
    <row r="196" spans="2:49" ht="15.75" thickBot="1" x14ac:dyDescent="0.3">
      <c r="B196" s="23" t="s">
        <v>6</v>
      </c>
      <c r="C196" s="23">
        <f t="shared" si="142"/>
        <v>0</v>
      </c>
      <c r="D196" s="7">
        <f t="shared" si="142"/>
        <v>0</v>
      </c>
      <c r="E196" s="8">
        <f t="shared" si="142"/>
        <v>0</v>
      </c>
      <c r="F196" s="9">
        <f t="shared" si="142"/>
        <v>0</v>
      </c>
      <c r="G196" s="4">
        <f t="shared" si="142"/>
        <v>0</v>
      </c>
      <c r="H196" s="2">
        <f t="shared" si="142"/>
        <v>0</v>
      </c>
      <c r="I196" s="5">
        <f t="shared" si="142"/>
        <v>0</v>
      </c>
      <c r="J196" s="5">
        <f t="shared" si="142"/>
        <v>0</v>
      </c>
      <c r="K196" s="5">
        <f t="shared" si="142"/>
        <v>0</v>
      </c>
      <c r="L196" s="11">
        <f t="shared" si="142"/>
        <v>0</v>
      </c>
      <c r="M196" s="37"/>
      <c r="N196" s="142"/>
      <c r="O196" s="268">
        <f t="shared" ref="O196:X196" si="147">+O195+10</f>
        <v>61</v>
      </c>
      <c r="P196" s="268">
        <f t="shared" si="147"/>
        <v>62</v>
      </c>
      <c r="Q196" s="268">
        <f t="shared" si="147"/>
        <v>63</v>
      </c>
      <c r="R196" s="268">
        <f t="shared" si="147"/>
        <v>64</v>
      </c>
      <c r="S196" s="268">
        <f t="shared" si="147"/>
        <v>65</v>
      </c>
      <c r="T196" s="268">
        <f t="shared" si="147"/>
        <v>66</v>
      </c>
      <c r="U196" s="268">
        <f t="shared" si="147"/>
        <v>67</v>
      </c>
      <c r="V196" s="268">
        <f t="shared" si="147"/>
        <v>68</v>
      </c>
      <c r="W196" s="268">
        <f t="shared" si="147"/>
        <v>69</v>
      </c>
      <c r="X196" s="268">
        <f t="shared" si="147"/>
        <v>70</v>
      </c>
      <c r="Z196" s="276">
        <f>+'Competitive map'!AP191</f>
        <v>10</v>
      </c>
      <c r="AA196" s="169">
        <f>+'Competitive map'!AQ191</f>
        <v>9</v>
      </c>
      <c r="AB196" s="277" t="str">
        <f>+'Competitive map'!AR191</f>
        <v/>
      </c>
      <c r="AC196" s="276">
        <f>+'Competitive map'!AS191</f>
        <v>10</v>
      </c>
      <c r="AD196" s="169">
        <f>+'Competitive map'!AT191</f>
        <v>9</v>
      </c>
      <c r="AE196" s="277" t="str">
        <f>+'Competitive map'!AU191</f>
        <v/>
      </c>
      <c r="AF196" s="169">
        <f>+'Competitive map'!AV191</f>
        <v>10</v>
      </c>
      <c r="AG196" s="169">
        <f>+'Competitive map'!AW191</f>
        <v>9</v>
      </c>
      <c r="AH196" s="169" t="str">
        <f>+'Competitive map'!AX191</f>
        <v/>
      </c>
      <c r="AI196" s="276">
        <f>+'Competitive map'!AY191</f>
        <v>10</v>
      </c>
      <c r="AJ196" s="169">
        <f>+'Competitive map'!AZ191</f>
        <v>9</v>
      </c>
      <c r="AK196" s="277" t="str">
        <f>+'Competitive map'!BA191</f>
        <v/>
      </c>
      <c r="AL196" s="169">
        <f>+'Competitive map'!BB191</f>
        <v>10</v>
      </c>
      <c r="AM196" s="169">
        <f>+'Competitive map'!BC191</f>
        <v>9</v>
      </c>
      <c r="AN196" s="169" t="str">
        <f>+'Competitive map'!BD191</f>
        <v/>
      </c>
      <c r="AO196" s="276">
        <f>+'Competitive map'!BE191</f>
        <v>10</v>
      </c>
      <c r="AP196" s="169">
        <f>+'Competitive map'!BF191</f>
        <v>9</v>
      </c>
      <c r="AQ196" s="277" t="str">
        <f>+'Competitive map'!BG191</f>
        <v/>
      </c>
      <c r="AR196" s="169">
        <f>+'Competitive map'!BH191</f>
        <v>10</v>
      </c>
      <c r="AS196" s="169">
        <f>+'Competitive map'!BI191</f>
        <v>9</v>
      </c>
      <c r="AT196" s="169" t="str">
        <f>+'Competitive map'!BJ191</f>
        <v/>
      </c>
      <c r="AU196" s="276">
        <f>+'Competitive map'!BK191</f>
        <v>10</v>
      </c>
      <c r="AV196" s="169">
        <f>+'Competitive map'!BL191</f>
        <v>9</v>
      </c>
      <c r="AW196" s="277" t="str">
        <f>+'Competitive map'!BM191</f>
        <v/>
      </c>
    </row>
    <row r="197" spans="2:49" x14ac:dyDescent="0.25">
      <c r="B197" s="23" t="s">
        <v>7</v>
      </c>
      <c r="C197" s="23">
        <f t="shared" si="142"/>
        <v>0</v>
      </c>
      <c r="D197" s="10">
        <f t="shared" si="142"/>
        <v>0</v>
      </c>
      <c r="E197" s="144">
        <f t="shared" si="142"/>
        <v>0</v>
      </c>
      <c r="F197" s="11">
        <f t="shared" si="142"/>
        <v>0</v>
      </c>
      <c r="G197" s="4">
        <f t="shared" si="142"/>
        <v>0</v>
      </c>
      <c r="H197" s="3">
        <f t="shared" si="142"/>
        <v>0</v>
      </c>
      <c r="I197" s="7">
        <f t="shared" si="142"/>
        <v>0</v>
      </c>
      <c r="J197" s="8">
        <f t="shared" si="142"/>
        <v>0</v>
      </c>
      <c r="K197" s="9">
        <f t="shared" si="142"/>
        <v>0</v>
      </c>
      <c r="L197" s="17">
        <f t="shared" si="142"/>
        <v>0</v>
      </c>
      <c r="M197" s="37"/>
      <c r="N197" s="142"/>
      <c r="O197" s="268">
        <f t="shared" ref="O197:X197" si="148">+O196+10</f>
        <v>71</v>
      </c>
      <c r="P197" s="268">
        <f t="shared" si="148"/>
        <v>72</v>
      </c>
      <c r="Q197" s="268">
        <f t="shared" si="148"/>
        <v>73</v>
      </c>
      <c r="R197" s="268">
        <f t="shared" si="148"/>
        <v>74</v>
      </c>
      <c r="S197" s="268">
        <f t="shared" si="148"/>
        <v>75</v>
      </c>
      <c r="T197" s="268">
        <f t="shared" si="148"/>
        <v>76</v>
      </c>
      <c r="U197" s="268">
        <f t="shared" si="148"/>
        <v>77</v>
      </c>
      <c r="V197" s="268">
        <f t="shared" si="148"/>
        <v>78</v>
      </c>
      <c r="W197" s="268">
        <f t="shared" si="148"/>
        <v>79</v>
      </c>
      <c r="X197" s="268">
        <f t="shared" si="148"/>
        <v>80</v>
      </c>
      <c r="Z197" s="276">
        <f>+'Competitive map'!AP192</f>
        <v>10</v>
      </c>
      <c r="AA197" s="169">
        <f>+'Competitive map'!AQ192</f>
        <v>10</v>
      </c>
      <c r="AB197" s="277" t="str">
        <f>+'Competitive map'!AR192</f>
        <v/>
      </c>
      <c r="AC197" s="276">
        <f>+'Competitive map'!AS192</f>
        <v>10</v>
      </c>
      <c r="AD197" s="169">
        <f>+'Competitive map'!AT192</f>
        <v>10</v>
      </c>
      <c r="AE197" s="277" t="str">
        <f>+'Competitive map'!AU192</f>
        <v/>
      </c>
      <c r="AF197" s="169">
        <f>+'Competitive map'!AV192</f>
        <v>10</v>
      </c>
      <c r="AG197" s="169">
        <f>+'Competitive map'!AW192</f>
        <v>10</v>
      </c>
      <c r="AH197" s="169" t="str">
        <f>+'Competitive map'!AX192</f>
        <v/>
      </c>
      <c r="AI197" s="276">
        <f>+'Competitive map'!AY192</f>
        <v>10</v>
      </c>
      <c r="AJ197" s="169">
        <f>+'Competitive map'!AZ192</f>
        <v>10</v>
      </c>
      <c r="AK197" s="277" t="str">
        <f>+'Competitive map'!BA192</f>
        <v/>
      </c>
      <c r="AL197" s="169">
        <f>+'Competitive map'!BB192</f>
        <v>10</v>
      </c>
      <c r="AM197" s="169">
        <f>+'Competitive map'!BC192</f>
        <v>10</v>
      </c>
      <c r="AN197" s="169" t="str">
        <f>+'Competitive map'!BD192</f>
        <v/>
      </c>
      <c r="AO197" s="276">
        <f>+'Competitive map'!BE192</f>
        <v>10</v>
      </c>
      <c r="AP197" s="169">
        <f>+'Competitive map'!BF192</f>
        <v>10</v>
      </c>
      <c r="AQ197" s="277" t="str">
        <f>+'Competitive map'!BG192</f>
        <v/>
      </c>
      <c r="AR197" s="169">
        <f>+'Competitive map'!BH192</f>
        <v>10</v>
      </c>
      <c r="AS197" s="169">
        <f>+'Competitive map'!BI192</f>
        <v>10</v>
      </c>
      <c r="AT197" s="169" t="str">
        <f>+'Competitive map'!BJ192</f>
        <v/>
      </c>
      <c r="AU197" s="276">
        <f>+'Competitive map'!BK192</f>
        <v>10</v>
      </c>
      <c r="AV197" s="169">
        <f>+'Competitive map'!BL192</f>
        <v>10</v>
      </c>
      <c r="AW197" s="277" t="str">
        <f>+'Competitive map'!BM192</f>
        <v/>
      </c>
    </row>
    <row r="198" spans="2:49" ht="15.75" thickBot="1" x14ac:dyDescent="0.3">
      <c r="B198" s="23" t="s">
        <v>8</v>
      </c>
      <c r="C198" s="157">
        <f t="shared" si="142"/>
        <v>0</v>
      </c>
      <c r="D198" s="12">
        <f t="shared" si="142"/>
        <v>0</v>
      </c>
      <c r="E198" s="13">
        <f t="shared" si="142"/>
        <v>0</v>
      </c>
      <c r="F198" s="14">
        <f t="shared" si="142"/>
        <v>0</v>
      </c>
      <c r="G198" s="4">
        <f t="shared" si="142"/>
        <v>0</v>
      </c>
      <c r="H198" s="3">
        <f t="shared" si="142"/>
        <v>0</v>
      </c>
      <c r="I198" s="10">
        <f t="shared" si="142"/>
        <v>0</v>
      </c>
      <c r="J198" s="27">
        <f t="shared" si="142"/>
        <v>0</v>
      </c>
      <c r="K198" s="11">
        <f t="shared" si="142"/>
        <v>0</v>
      </c>
      <c r="L198" s="17">
        <f t="shared" si="142"/>
        <v>0</v>
      </c>
      <c r="M198" s="37"/>
      <c r="N198" s="142"/>
      <c r="O198" s="268">
        <f t="shared" ref="O198:X198" si="149">+O197+10</f>
        <v>81</v>
      </c>
      <c r="P198" s="268">
        <f t="shared" si="149"/>
        <v>82</v>
      </c>
      <c r="Q198" s="268">
        <f t="shared" si="149"/>
        <v>83</v>
      </c>
      <c r="R198" s="268">
        <f t="shared" si="149"/>
        <v>84</v>
      </c>
      <c r="S198" s="268">
        <f t="shared" si="149"/>
        <v>85</v>
      </c>
      <c r="T198" s="268">
        <f t="shared" si="149"/>
        <v>86</v>
      </c>
      <c r="U198" s="268">
        <f t="shared" si="149"/>
        <v>87</v>
      </c>
      <c r="V198" s="268">
        <f t="shared" si="149"/>
        <v>88</v>
      </c>
      <c r="W198" s="268">
        <f t="shared" si="149"/>
        <v>89</v>
      </c>
      <c r="X198" s="268">
        <f t="shared" si="149"/>
        <v>90</v>
      </c>
      <c r="Z198" s="276">
        <f>+'Competitive map'!AP193</f>
        <v>10</v>
      </c>
      <c r="AA198" s="169">
        <f>+'Competitive map'!AQ193</f>
        <v>11</v>
      </c>
      <c r="AB198" s="277" t="str">
        <f>+'Competitive map'!AR193</f>
        <v/>
      </c>
      <c r="AC198" s="276">
        <f>+'Competitive map'!AS193</f>
        <v>10</v>
      </c>
      <c r="AD198" s="169">
        <f>+'Competitive map'!AT193</f>
        <v>11</v>
      </c>
      <c r="AE198" s="277" t="str">
        <f>+'Competitive map'!AU193</f>
        <v/>
      </c>
      <c r="AF198" s="169">
        <f>+'Competitive map'!AV193</f>
        <v>10</v>
      </c>
      <c r="AG198" s="169">
        <f>+'Competitive map'!AW193</f>
        <v>11</v>
      </c>
      <c r="AH198" s="169" t="str">
        <f>+'Competitive map'!AX193</f>
        <v/>
      </c>
      <c r="AI198" s="276">
        <f>+'Competitive map'!AY193</f>
        <v>10</v>
      </c>
      <c r="AJ198" s="169">
        <f>+'Competitive map'!AZ193</f>
        <v>11</v>
      </c>
      <c r="AK198" s="277" t="str">
        <f>+'Competitive map'!BA193</f>
        <v/>
      </c>
      <c r="AL198" s="169">
        <f>+'Competitive map'!BB193</f>
        <v>10</v>
      </c>
      <c r="AM198" s="169">
        <f>+'Competitive map'!BC193</f>
        <v>11</v>
      </c>
      <c r="AN198" s="169" t="str">
        <f>+'Competitive map'!BD193</f>
        <v/>
      </c>
      <c r="AO198" s="276">
        <f>+'Competitive map'!BE193</f>
        <v>10</v>
      </c>
      <c r="AP198" s="169">
        <f>+'Competitive map'!BF193</f>
        <v>11</v>
      </c>
      <c r="AQ198" s="277" t="str">
        <f>+'Competitive map'!BG193</f>
        <v/>
      </c>
      <c r="AR198" s="169">
        <f>+'Competitive map'!BH193</f>
        <v>10</v>
      </c>
      <c r="AS198" s="169">
        <f>+'Competitive map'!BI193</f>
        <v>11</v>
      </c>
      <c r="AT198" s="169" t="str">
        <f>+'Competitive map'!BJ193</f>
        <v/>
      </c>
      <c r="AU198" s="276">
        <f>+'Competitive map'!BK193</f>
        <v>10</v>
      </c>
      <c r="AV198" s="169">
        <f>+'Competitive map'!BL193</f>
        <v>11</v>
      </c>
      <c r="AW198" s="277" t="str">
        <f>+'Competitive map'!BM193</f>
        <v/>
      </c>
    </row>
    <row r="199" spans="2:49" ht="15.75" thickBot="1" x14ac:dyDescent="0.3">
      <c r="B199" s="26" t="s">
        <v>9</v>
      </c>
      <c r="C199" s="158" t="s">
        <v>10</v>
      </c>
      <c r="D199" s="156">
        <f t="shared" ref="D199:L199" si="150">COUNTIF(rd2tm3,P199)</f>
        <v>0</v>
      </c>
      <c r="E199" s="155">
        <f t="shared" si="150"/>
        <v>0</v>
      </c>
      <c r="F199" s="155">
        <f t="shared" si="150"/>
        <v>0</v>
      </c>
      <c r="G199" s="13">
        <f t="shared" si="150"/>
        <v>0</v>
      </c>
      <c r="H199" s="19">
        <f t="shared" si="150"/>
        <v>0</v>
      </c>
      <c r="I199" s="12">
        <f t="shared" si="150"/>
        <v>0</v>
      </c>
      <c r="J199" s="13">
        <f t="shared" si="150"/>
        <v>0</v>
      </c>
      <c r="K199" s="14">
        <f t="shared" si="150"/>
        <v>0</v>
      </c>
      <c r="L199" s="20">
        <f t="shared" si="150"/>
        <v>0</v>
      </c>
      <c r="M199" s="37"/>
      <c r="N199" s="142"/>
      <c r="O199" s="268">
        <f t="shared" ref="O199:X199" si="151">+O198+10</f>
        <v>91</v>
      </c>
      <c r="P199" s="268">
        <f t="shared" si="151"/>
        <v>92</v>
      </c>
      <c r="Q199" s="268">
        <f t="shared" si="151"/>
        <v>93</v>
      </c>
      <c r="R199" s="268">
        <f t="shared" si="151"/>
        <v>94</v>
      </c>
      <c r="S199" s="268">
        <f t="shared" si="151"/>
        <v>95</v>
      </c>
      <c r="T199" s="268">
        <f t="shared" si="151"/>
        <v>96</v>
      </c>
      <c r="U199" s="268">
        <f t="shared" si="151"/>
        <v>97</v>
      </c>
      <c r="V199" s="268">
        <f t="shared" si="151"/>
        <v>98</v>
      </c>
      <c r="W199" s="268">
        <f t="shared" si="151"/>
        <v>99</v>
      </c>
      <c r="X199" s="268">
        <f t="shared" si="151"/>
        <v>100</v>
      </c>
      <c r="Z199" s="276">
        <f>+'Competitive map'!AP194</f>
        <v>10</v>
      </c>
      <c r="AA199" s="169">
        <f>+'Competitive map'!AQ194</f>
        <v>12</v>
      </c>
      <c r="AB199" s="277" t="str">
        <f>+'Competitive map'!AR194</f>
        <v/>
      </c>
      <c r="AC199" s="276">
        <f>+'Competitive map'!AS194</f>
        <v>10</v>
      </c>
      <c r="AD199" s="169">
        <f>+'Competitive map'!AT194</f>
        <v>12</v>
      </c>
      <c r="AE199" s="277" t="str">
        <f>+'Competitive map'!AU194</f>
        <v/>
      </c>
      <c r="AF199" s="169">
        <f>+'Competitive map'!AV194</f>
        <v>10</v>
      </c>
      <c r="AG199" s="169">
        <f>+'Competitive map'!AW194</f>
        <v>12</v>
      </c>
      <c r="AH199" s="169" t="str">
        <f>+'Competitive map'!AX194</f>
        <v/>
      </c>
      <c r="AI199" s="276">
        <f>+'Competitive map'!AY194</f>
        <v>10</v>
      </c>
      <c r="AJ199" s="169">
        <f>+'Competitive map'!AZ194</f>
        <v>12</v>
      </c>
      <c r="AK199" s="277" t="str">
        <f>+'Competitive map'!BA194</f>
        <v/>
      </c>
      <c r="AL199" s="169">
        <f>+'Competitive map'!BB194</f>
        <v>10</v>
      </c>
      <c r="AM199" s="169">
        <f>+'Competitive map'!BC194</f>
        <v>12</v>
      </c>
      <c r="AN199" s="169" t="str">
        <f>+'Competitive map'!BD194</f>
        <v/>
      </c>
      <c r="AO199" s="276">
        <f>+'Competitive map'!BE194</f>
        <v>10</v>
      </c>
      <c r="AP199" s="169">
        <f>+'Competitive map'!BF194</f>
        <v>12</v>
      </c>
      <c r="AQ199" s="277" t="str">
        <f>+'Competitive map'!BG194</f>
        <v/>
      </c>
      <c r="AR199" s="169">
        <f>+'Competitive map'!BH194</f>
        <v>10</v>
      </c>
      <c r="AS199" s="169">
        <f>+'Competitive map'!BI194</f>
        <v>12</v>
      </c>
      <c r="AT199" s="169" t="str">
        <f>+'Competitive map'!BJ194</f>
        <v/>
      </c>
      <c r="AU199" s="276">
        <f>+'Competitive map'!BK194</f>
        <v>10</v>
      </c>
      <c r="AV199" s="169">
        <f>+'Competitive map'!BL194</f>
        <v>12</v>
      </c>
      <c r="AW199" s="277" t="str">
        <f>+'Competitive map'!BM194</f>
        <v/>
      </c>
    </row>
    <row r="200" spans="2:49" ht="15.75" thickBot="1" x14ac:dyDescent="0.3">
      <c r="Z200" s="276">
        <f>+'Competitive map'!AP195</f>
        <v>10</v>
      </c>
      <c r="AA200" s="169">
        <f>+'Competitive map'!AQ195</f>
        <v>13</v>
      </c>
      <c r="AB200" s="277" t="str">
        <f>+'Competitive map'!AR195</f>
        <v/>
      </c>
      <c r="AC200" s="276">
        <f>+'Competitive map'!AS195</f>
        <v>10</v>
      </c>
      <c r="AD200" s="169">
        <f>+'Competitive map'!AT195</f>
        <v>13</v>
      </c>
      <c r="AE200" s="277" t="str">
        <f>+'Competitive map'!AU195</f>
        <v/>
      </c>
      <c r="AF200" s="169">
        <f>+'Competitive map'!AV195</f>
        <v>10</v>
      </c>
      <c r="AG200" s="169">
        <f>+'Competitive map'!AW195</f>
        <v>13</v>
      </c>
      <c r="AH200" s="169" t="str">
        <f>+'Competitive map'!AX195</f>
        <v/>
      </c>
      <c r="AI200" s="276">
        <f>+'Competitive map'!AY195</f>
        <v>10</v>
      </c>
      <c r="AJ200" s="169">
        <f>+'Competitive map'!AZ195</f>
        <v>13</v>
      </c>
      <c r="AK200" s="277" t="str">
        <f>+'Competitive map'!BA195</f>
        <v/>
      </c>
      <c r="AL200" s="169">
        <f>+'Competitive map'!BB195</f>
        <v>10</v>
      </c>
      <c r="AM200" s="169">
        <f>+'Competitive map'!BC195</f>
        <v>13</v>
      </c>
      <c r="AN200" s="169" t="str">
        <f>+'Competitive map'!BD195</f>
        <v/>
      </c>
      <c r="AO200" s="276">
        <f>+'Competitive map'!BE195</f>
        <v>10</v>
      </c>
      <c r="AP200" s="169">
        <f>+'Competitive map'!BF195</f>
        <v>13</v>
      </c>
      <c r="AQ200" s="277" t="str">
        <f>+'Competitive map'!BG195</f>
        <v/>
      </c>
      <c r="AR200" s="169">
        <f>+'Competitive map'!BH195</f>
        <v>10</v>
      </c>
      <c r="AS200" s="169">
        <f>+'Competitive map'!BI195</f>
        <v>13</v>
      </c>
      <c r="AT200" s="169" t="str">
        <f>+'Competitive map'!BJ195</f>
        <v/>
      </c>
      <c r="AU200" s="276">
        <f>+'Competitive map'!BK195</f>
        <v>10</v>
      </c>
      <c r="AV200" s="169">
        <f>+'Competitive map'!BL195</f>
        <v>13</v>
      </c>
      <c r="AW200" s="277" t="str">
        <f>+'Competitive map'!BM195</f>
        <v/>
      </c>
    </row>
    <row r="201" spans="2:49" ht="19.5" thickBot="1" x14ac:dyDescent="0.3">
      <c r="B201" s="136" t="s">
        <v>59</v>
      </c>
      <c r="C201" s="137">
        <f>+C186</f>
        <v>2</v>
      </c>
      <c r="D201" s="350" t="s">
        <v>135</v>
      </c>
      <c r="E201" s="351"/>
      <c r="M201" s="257"/>
      <c r="P201" s="263"/>
      <c r="Q201" s="263"/>
      <c r="R201" s="263"/>
      <c r="S201" s="263"/>
      <c r="T201" s="263"/>
      <c r="U201" s="263"/>
      <c r="V201" s="263"/>
      <c r="W201" s="263"/>
      <c r="X201" s="263"/>
      <c r="Z201" s="276">
        <f>+'Competitive map'!AP196</f>
        <v>10</v>
      </c>
      <c r="AA201" s="169">
        <f>+'Competitive map'!AQ196</f>
        <v>14</v>
      </c>
      <c r="AB201" s="277" t="str">
        <f>+'Competitive map'!AR196</f>
        <v/>
      </c>
      <c r="AC201" s="276">
        <f>+'Competitive map'!AS196</f>
        <v>10</v>
      </c>
      <c r="AD201" s="169">
        <f>+'Competitive map'!AT196</f>
        <v>14</v>
      </c>
      <c r="AE201" s="277" t="str">
        <f>+'Competitive map'!AU196</f>
        <v/>
      </c>
      <c r="AF201" s="169">
        <f>+'Competitive map'!AV196</f>
        <v>10</v>
      </c>
      <c r="AG201" s="169">
        <f>+'Competitive map'!AW196</f>
        <v>14</v>
      </c>
      <c r="AH201" s="169" t="str">
        <f>+'Competitive map'!AX196</f>
        <v/>
      </c>
      <c r="AI201" s="276">
        <f>+'Competitive map'!AY196</f>
        <v>10</v>
      </c>
      <c r="AJ201" s="169">
        <f>+'Competitive map'!AZ196</f>
        <v>14</v>
      </c>
      <c r="AK201" s="277" t="str">
        <f>+'Competitive map'!BA196</f>
        <v/>
      </c>
      <c r="AL201" s="169">
        <f>+'Competitive map'!BB196</f>
        <v>10</v>
      </c>
      <c r="AM201" s="169">
        <f>+'Competitive map'!BC196</f>
        <v>14</v>
      </c>
      <c r="AN201" s="169" t="str">
        <f>+'Competitive map'!BD196</f>
        <v/>
      </c>
      <c r="AO201" s="276">
        <f>+'Competitive map'!BE196</f>
        <v>10</v>
      </c>
      <c r="AP201" s="169">
        <f>+'Competitive map'!BF196</f>
        <v>14</v>
      </c>
      <c r="AQ201" s="277" t="str">
        <f>+'Competitive map'!BG196</f>
        <v/>
      </c>
      <c r="AR201" s="169">
        <f>+'Competitive map'!BH196</f>
        <v>10</v>
      </c>
      <c r="AS201" s="169">
        <f>+'Competitive map'!BI196</f>
        <v>14</v>
      </c>
      <c r="AT201" s="169" t="str">
        <f>+'Competitive map'!BJ196</f>
        <v/>
      </c>
      <c r="AU201" s="276">
        <f>+'Competitive map'!BK196</f>
        <v>10</v>
      </c>
      <c r="AV201" s="169">
        <f>+'Competitive map'!BL196</f>
        <v>14</v>
      </c>
      <c r="AW201" s="277" t="str">
        <f>+'Competitive map'!BM196</f>
        <v/>
      </c>
    </row>
    <row r="202" spans="2:49" ht="21" x14ac:dyDescent="0.25">
      <c r="B202" s="305" t="s">
        <v>86</v>
      </c>
      <c r="C202" s="306"/>
      <c r="D202" s="306"/>
      <c r="E202" s="306"/>
      <c r="F202" s="306"/>
      <c r="G202" s="306"/>
      <c r="H202" s="306"/>
      <c r="I202" s="306"/>
      <c r="J202" s="306"/>
      <c r="K202" s="306"/>
      <c r="L202" s="307"/>
      <c r="M202" s="258"/>
      <c r="N202" s="281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  <c r="Z202" s="276">
        <f>+'Competitive map'!AP197</f>
        <v>10</v>
      </c>
      <c r="AA202" s="169">
        <f>+'Competitive map'!AQ197</f>
        <v>15</v>
      </c>
      <c r="AB202" s="277" t="str">
        <f>+'Competitive map'!AR197</f>
        <v/>
      </c>
      <c r="AC202" s="276">
        <f>+'Competitive map'!AS197</f>
        <v>10</v>
      </c>
      <c r="AD202" s="169">
        <f>+'Competitive map'!AT197</f>
        <v>15</v>
      </c>
      <c r="AE202" s="277" t="str">
        <f>+'Competitive map'!AU197</f>
        <v/>
      </c>
      <c r="AF202" s="169">
        <f>+'Competitive map'!AV197</f>
        <v>10</v>
      </c>
      <c r="AG202" s="169">
        <f>+'Competitive map'!AW197</f>
        <v>15</v>
      </c>
      <c r="AH202" s="169" t="str">
        <f>+'Competitive map'!AX197</f>
        <v/>
      </c>
      <c r="AI202" s="276">
        <f>+'Competitive map'!AY197</f>
        <v>10</v>
      </c>
      <c r="AJ202" s="169">
        <f>+'Competitive map'!AZ197</f>
        <v>15</v>
      </c>
      <c r="AK202" s="277" t="str">
        <f>+'Competitive map'!BA197</f>
        <v/>
      </c>
      <c r="AL202" s="169">
        <f>+'Competitive map'!BB197</f>
        <v>10</v>
      </c>
      <c r="AM202" s="169">
        <f>+'Competitive map'!BC197</f>
        <v>15</v>
      </c>
      <c r="AN202" s="169" t="str">
        <f>+'Competitive map'!BD197</f>
        <v/>
      </c>
      <c r="AO202" s="276">
        <f>+'Competitive map'!BE197</f>
        <v>10</v>
      </c>
      <c r="AP202" s="169">
        <f>+'Competitive map'!BF197</f>
        <v>15</v>
      </c>
      <c r="AQ202" s="277" t="str">
        <f>+'Competitive map'!BG197</f>
        <v/>
      </c>
      <c r="AR202" s="169">
        <f>+'Competitive map'!BH197</f>
        <v>10</v>
      </c>
      <c r="AS202" s="169">
        <f>+'Competitive map'!BI197</f>
        <v>15</v>
      </c>
      <c r="AT202" s="169" t="str">
        <f>+'Competitive map'!BJ197</f>
        <v/>
      </c>
      <c r="AU202" s="276">
        <f>+'Competitive map'!BK197</f>
        <v>10</v>
      </c>
      <c r="AV202" s="169">
        <f>+'Competitive map'!BL197</f>
        <v>15</v>
      </c>
      <c r="AW202" s="277" t="str">
        <f>+'Competitive map'!BM197</f>
        <v/>
      </c>
    </row>
    <row r="203" spans="2:49" ht="21.75" thickBot="1" x14ac:dyDescent="0.3">
      <c r="B203" s="308"/>
      <c r="C203" s="309"/>
      <c r="D203" s="309"/>
      <c r="E203" s="309"/>
      <c r="F203" s="309"/>
      <c r="G203" s="309"/>
      <c r="H203" s="309"/>
      <c r="I203" s="309"/>
      <c r="J203" s="309"/>
      <c r="K203" s="309"/>
      <c r="L203" s="310"/>
      <c r="M203" s="258"/>
      <c r="N203" s="281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Z203" s="276">
        <f>+'Competitive map'!AP198</f>
        <v>10</v>
      </c>
      <c r="AA203" s="169">
        <f>+'Competitive map'!AQ198</f>
        <v>16</v>
      </c>
      <c r="AB203" s="277" t="str">
        <f>+'Competitive map'!AR198</f>
        <v/>
      </c>
      <c r="AC203" s="276">
        <f>+'Competitive map'!AS198</f>
        <v>10</v>
      </c>
      <c r="AD203" s="169">
        <f>+'Competitive map'!AT198</f>
        <v>16</v>
      </c>
      <c r="AE203" s="277" t="str">
        <f>+'Competitive map'!AU198</f>
        <v/>
      </c>
      <c r="AF203" s="169">
        <f>+'Competitive map'!AV198</f>
        <v>10</v>
      </c>
      <c r="AG203" s="169">
        <f>+'Competitive map'!AW198</f>
        <v>16</v>
      </c>
      <c r="AH203" s="169" t="str">
        <f>+'Competitive map'!AX198</f>
        <v/>
      </c>
      <c r="AI203" s="276">
        <f>+'Competitive map'!AY198</f>
        <v>10</v>
      </c>
      <c r="AJ203" s="169">
        <f>+'Competitive map'!AZ198</f>
        <v>16</v>
      </c>
      <c r="AK203" s="277" t="str">
        <f>+'Competitive map'!BA198</f>
        <v/>
      </c>
      <c r="AL203" s="169">
        <f>+'Competitive map'!BB198</f>
        <v>10</v>
      </c>
      <c r="AM203" s="169">
        <f>+'Competitive map'!BC198</f>
        <v>16</v>
      </c>
      <c r="AN203" s="169" t="str">
        <f>+'Competitive map'!BD198</f>
        <v/>
      </c>
      <c r="AO203" s="276">
        <f>+'Competitive map'!BE198</f>
        <v>10</v>
      </c>
      <c r="AP203" s="169">
        <f>+'Competitive map'!BF198</f>
        <v>16</v>
      </c>
      <c r="AQ203" s="277" t="str">
        <f>+'Competitive map'!BG198</f>
        <v/>
      </c>
      <c r="AR203" s="169">
        <f>+'Competitive map'!BH198</f>
        <v>10</v>
      </c>
      <c r="AS203" s="169">
        <f>+'Competitive map'!BI198</f>
        <v>16</v>
      </c>
      <c r="AT203" s="169" t="str">
        <f>+'Competitive map'!BJ198</f>
        <v/>
      </c>
      <c r="AU203" s="276">
        <f>+'Competitive map'!BK198</f>
        <v>10</v>
      </c>
      <c r="AV203" s="169">
        <f>+'Competitive map'!BL198</f>
        <v>16</v>
      </c>
      <c r="AW203" s="277" t="str">
        <f>+'Competitive map'!BM198</f>
        <v/>
      </c>
    </row>
    <row r="204" spans="2:49" ht="15.75" thickBot="1" x14ac:dyDescent="0.3">
      <c r="B204" s="31" t="s">
        <v>11</v>
      </c>
      <c r="C204" s="28">
        <v>1</v>
      </c>
      <c r="D204" s="24">
        <v>2</v>
      </c>
      <c r="E204" s="24">
        <v>3</v>
      </c>
      <c r="F204" s="24">
        <v>4</v>
      </c>
      <c r="G204" s="24">
        <v>5</v>
      </c>
      <c r="H204" s="24">
        <v>6</v>
      </c>
      <c r="I204" s="24">
        <v>7</v>
      </c>
      <c r="J204" s="24">
        <v>8</v>
      </c>
      <c r="K204" s="24">
        <v>9</v>
      </c>
      <c r="L204" s="25">
        <v>10</v>
      </c>
      <c r="M204" s="37"/>
      <c r="N204" s="142"/>
      <c r="Z204" s="276">
        <f>+'Competitive map'!AP199</f>
        <v>10</v>
      </c>
      <c r="AA204" s="169">
        <f>+'Competitive map'!AQ199</f>
        <v>17</v>
      </c>
      <c r="AB204" s="277" t="str">
        <f>+'Competitive map'!AR199</f>
        <v/>
      </c>
      <c r="AC204" s="276">
        <f>+'Competitive map'!AS199</f>
        <v>10</v>
      </c>
      <c r="AD204" s="169">
        <f>+'Competitive map'!AT199</f>
        <v>17</v>
      </c>
      <c r="AE204" s="277" t="str">
        <f>+'Competitive map'!AU199</f>
        <v/>
      </c>
      <c r="AF204" s="169">
        <f>+'Competitive map'!AV199</f>
        <v>10</v>
      </c>
      <c r="AG204" s="169">
        <f>+'Competitive map'!AW199</f>
        <v>17</v>
      </c>
      <c r="AH204" s="169" t="str">
        <f>+'Competitive map'!AX199</f>
        <v/>
      </c>
      <c r="AI204" s="276">
        <f>+'Competitive map'!AY199</f>
        <v>10</v>
      </c>
      <c r="AJ204" s="169">
        <f>+'Competitive map'!AZ199</f>
        <v>17</v>
      </c>
      <c r="AK204" s="277" t="str">
        <f>+'Competitive map'!BA199</f>
        <v/>
      </c>
      <c r="AL204" s="169">
        <f>+'Competitive map'!BB199</f>
        <v>10</v>
      </c>
      <c r="AM204" s="169">
        <f>+'Competitive map'!BC199</f>
        <v>17</v>
      </c>
      <c r="AN204" s="169" t="str">
        <f>+'Competitive map'!BD199</f>
        <v/>
      </c>
      <c r="AO204" s="276">
        <f>+'Competitive map'!BE199</f>
        <v>10</v>
      </c>
      <c r="AP204" s="169">
        <f>+'Competitive map'!BF199</f>
        <v>17</v>
      </c>
      <c r="AQ204" s="277" t="str">
        <f>+'Competitive map'!BG199</f>
        <v/>
      </c>
      <c r="AR204" s="169">
        <f>+'Competitive map'!BH199</f>
        <v>10</v>
      </c>
      <c r="AS204" s="169">
        <f>+'Competitive map'!BI199</f>
        <v>17</v>
      </c>
      <c r="AT204" s="169" t="str">
        <f>+'Competitive map'!BJ199</f>
        <v/>
      </c>
      <c r="AU204" s="276">
        <f>+'Competitive map'!BK199</f>
        <v>10</v>
      </c>
      <c r="AV204" s="169">
        <f>+'Competitive map'!BL199</f>
        <v>17</v>
      </c>
      <c r="AW204" s="277" t="str">
        <f>+'Competitive map'!BM199</f>
        <v/>
      </c>
    </row>
    <row r="205" spans="2:49" x14ac:dyDescent="0.25">
      <c r="B205" s="29" t="s">
        <v>0</v>
      </c>
      <c r="C205" s="7">
        <f t="shared" ref="C205:L206" si="152">COUNTIF(rd2tm4,O205)-1</f>
        <v>0</v>
      </c>
      <c r="D205" s="8">
        <f t="shared" si="152"/>
        <v>0</v>
      </c>
      <c r="E205" s="8">
        <f t="shared" si="152"/>
        <v>0</v>
      </c>
      <c r="F205" s="8">
        <f t="shared" si="152"/>
        <v>0</v>
      </c>
      <c r="G205" s="8">
        <f t="shared" si="152"/>
        <v>0</v>
      </c>
      <c r="H205" s="8">
        <f t="shared" si="152"/>
        <v>0</v>
      </c>
      <c r="I205" s="22">
        <f t="shared" si="152"/>
        <v>0</v>
      </c>
      <c r="J205" s="7">
        <f t="shared" si="152"/>
        <v>0</v>
      </c>
      <c r="K205" s="8">
        <f t="shared" si="152"/>
        <v>0</v>
      </c>
      <c r="L205" s="76">
        <f t="shared" si="152"/>
        <v>0</v>
      </c>
      <c r="M205" s="259"/>
      <c r="N205" s="282"/>
      <c r="O205" s="265">
        <v>1</v>
      </c>
      <c r="P205" s="266">
        <f>+O205+1</f>
        <v>2</v>
      </c>
      <c r="Q205" s="266">
        <f t="shared" ref="Q205" si="153">+P205+1</f>
        <v>3</v>
      </c>
      <c r="R205" s="266">
        <f t="shared" ref="R205" si="154">+Q205+1</f>
        <v>4</v>
      </c>
      <c r="S205" s="266">
        <f t="shared" ref="S205" si="155">+R205+1</f>
        <v>5</v>
      </c>
      <c r="T205" s="266">
        <f t="shared" ref="T205" si="156">+S205+1</f>
        <v>6</v>
      </c>
      <c r="U205" s="266">
        <f t="shared" ref="U205" si="157">+T205+1</f>
        <v>7</v>
      </c>
      <c r="V205" s="266">
        <f t="shared" ref="V205" si="158">+U205+1</f>
        <v>8</v>
      </c>
      <c r="W205" s="266">
        <v>9</v>
      </c>
      <c r="X205" s="266">
        <v>10</v>
      </c>
      <c r="Z205" s="276">
        <f>+'Competitive map'!AP200</f>
        <v>10</v>
      </c>
      <c r="AA205" s="169">
        <f>+'Competitive map'!AQ200</f>
        <v>18</v>
      </c>
      <c r="AB205" s="277" t="str">
        <f>+'Competitive map'!AR200</f>
        <v/>
      </c>
      <c r="AC205" s="276">
        <f>+'Competitive map'!AS200</f>
        <v>10</v>
      </c>
      <c r="AD205" s="169">
        <f>+'Competitive map'!AT200</f>
        <v>18</v>
      </c>
      <c r="AE205" s="277" t="str">
        <f>+'Competitive map'!AU200</f>
        <v/>
      </c>
      <c r="AF205" s="169">
        <f>+'Competitive map'!AV200</f>
        <v>10</v>
      </c>
      <c r="AG205" s="169">
        <f>+'Competitive map'!AW200</f>
        <v>18</v>
      </c>
      <c r="AH205" s="169" t="str">
        <f>+'Competitive map'!AX200</f>
        <v/>
      </c>
      <c r="AI205" s="276">
        <f>+'Competitive map'!AY200</f>
        <v>10</v>
      </c>
      <c r="AJ205" s="169">
        <f>+'Competitive map'!AZ200</f>
        <v>18</v>
      </c>
      <c r="AK205" s="277" t="str">
        <f>+'Competitive map'!BA200</f>
        <v/>
      </c>
      <c r="AL205" s="169">
        <f>+'Competitive map'!BB200</f>
        <v>10</v>
      </c>
      <c r="AM205" s="169">
        <f>+'Competitive map'!BC200</f>
        <v>18</v>
      </c>
      <c r="AN205" s="169" t="str">
        <f>+'Competitive map'!BD200</f>
        <v/>
      </c>
      <c r="AO205" s="276">
        <f>+'Competitive map'!BE200</f>
        <v>10</v>
      </c>
      <c r="AP205" s="169">
        <f>+'Competitive map'!BF200</f>
        <v>18</v>
      </c>
      <c r="AQ205" s="277" t="str">
        <f>+'Competitive map'!BG200</f>
        <v/>
      </c>
      <c r="AR205" s="169">
        <f>+'Competitive map'!BH200</f>
        <v>10</v>
      </c>
      <c r="AS205" s="169">
        <f>+'Competitive map'!BI200</f>
        <v>18</v>
      </c>
      <c r="AT205" s="169" t="str">
        <f>+'Competitive map'!BJ200</f>
        <v/>
      </c>
      <c r="AU205" s="276">
        <f>+'Competitive map'!BK200</f>
        <v>10</v>
      </c>
      <c r="AV205" s="169">
        <f>+'Competitive map'!BL200</f>
        <v>18</v>
      </c>
      <c r="AW205" s="277" t="str">
        <f>+'Competitive map'!BM200</f>
        <v/>
      </c>
    </row>
    <row r="206" spans="2:49" ht="15.75" thickBot="1" x14ac:dyDescent="0.3">
      <c r="B206" s="23" t="s">
        <v>1</v>
      </c>
      <c r="C206" s="269">
        <f t="shared" si="152"/>
        <v>0</v>
      </c>
      <c r="D206" s="5">
        <f t="shared" si="152"/>
        <v>0</v>
      </c>
      <c r="E206" s="5">
        <f t="shared" si="152"/>
        <v>0</v>
      </c>
      <c r="F206" s="5">
        <f t="shared" si="152"/>
        <v>0</v>
      </c>
      <c r="G206" s="2">
        <f t="shared" si="152"/>
        <v>0</v>
      </c>
      <c r="H206" s="2">
        <f t="shared" si="152"/>
        <v>0</v>
      </c>
      <c r="I206" s="3">
        <f t="shared" si="152"/>
        <v>0</v>
      </c>
      <c r="J206" s="10">
        <f t="shared" si="152"/>
        <v>0</v>
      </c>
      <c r="K206" s="2">
        <f t="shared" si="152"/>
        <v>0</v>
      </c>
      <c r="L206" s="11">
        <f t="shared" si="152"/>
        <v>0</v>
      </c>
      <c r="M206" s="37"/>
      <c r="N206" s="142"/>
      <c r="O206" s="268">
        <f>+O205+10</f>
        <v>11</v>
      </c>
      <c r="P206" s="268">
        <f t="shared" ref="P206:X206" si="159">+P205+10</f>
        <v>12</v>
      </c>
      <c r="Q206" s="268">
        <f t="shared" si="159"/>
        <v>13</v>
      </c>
      <c r="R206" s="268">
        <f t="shared" si="159"/>
        <v>14</v>
      </c>
      <c r="S206" s="268">
        <f t="shared" si="159"/>
        <v>15</v>
      </c>
      <c r="T206" s="268">
        <f t="shared" si="159"/>
        <v>16</v>
      </c>
      <c r="U206" s="268">
        <f t="shared" si="159"/>
        <v>17</v>
      </c>
      <c r="V206" s="268">
        <f t="shared" si="159"/>
        <v>18</v>
      </c>
      <c r="W206" s="268">
        <f t="shared" si="159"/>
        <v>19</v>
      </c>
      <c r="X206" s="268">
        <f t="shared" si="159"/>
        <v>20</v>
      </c>
      <c r="Z206" s="276">
        <f>+'Competitive map'!AP201</f>
        <v>10</v>
      </c>
      <c r="AA206" s="169">
        <f>+'Competitive map'!AQ201</f>
        <v>19</v>
      </c>
      <c r="AB206" s="277" t="str">
        <f>+'Competitive map'!AR201</f>
        <v/>
      </c>
      <c r="AC206" s="276">
        <f>+'Competitive map'!AS201</f>
        <v>10</v>
      </c>
      <c r="AD206" s="169">
        <f>+'Competitive map'!AT201</f>
        <v>19</v>
      </c>
      <c r="AE206" s="277" t="str">
        <f>+'Competitive map'!AU201</f>
        <v/>
      </c>
      <c r="AF206" s="169">
        <f>+'Competitive map'!AV201</f>
        <v>10</v>
      </c>
      <c r="AG206" s="169">
        <f>+'Competitive map'!AW201</f>
        <v>19</v>
      </c>
      <c r="AH206" s="169" t="str">
        <f>+'Competitive map'!AX201</f>
        <v/>
      </c>
      <c r="AI206" s="276">
        <f>+'Competitive map'!AY201</f>
        <v>10</v>
      </c>
      <c r="AJ206" s="169">
        <f>+'Competitive map'!AZ201</f>
        <v>19</v>
      </c>
      <c r="AK206" s="277" t="str">
        <f>+'Competitive map'!BA201</f>
        <v/>
      </c>
      <c r="AL206" s="169">
        <f>+'Competitive map'!BB201</f>
        <v>10</v>
      </c>
      <c r="AM206" s="169">
        <f>+'Competitive map'!BC201</f>
        <v>19</v>
      </c>
      <c r="AN206" s="169" t="str">
        <f>+'Competitive map'!BD201</f>
        <v/>
      </c>
      <c r="AO206" s="276">
        <f>+'Competitive map'!BE201</f>
        <v>10</v>
      </c>
      <c r="AP206" s="169">
        <f>+'Competitive map'!BF201</f>
        <v>19</v>
      </c>
      <c r="AQ206" s="277" t="str">
        <f>+'Competitive map'!BG201</f>
        <v/>
      </c>
      <c r="AR206" s="169">
        <f>+'Competitive map'!BH201</f>
        <v>10</v>
      </c>
      <c r="AS206" s="169">
        <f>+'Competitive map'!BI201</f>
        <v>19</v>
      </c>
      <c r="AT206" s="169" t="str">
        <f>+'Competitive map'!BJ201</f>
        <v/>
      </c>
      <c r="AU206" s="276">
        <f>+'Competitive map'!BK201</f>
        <v>10</v>
      </c>
      <c r="AV206" s="169">
        <f>+'Competitive map'!BL201</f>
        <v>19</v>
      </c>
      <c r="AW206" s="277" t="str">
        <f>+'Competitive map'!BM201</f>
        <v/>
      </c>
    </row>
    <row r="207" spans="2:49" ht="15.75" thickBot="1" x14ac:dyDescent="0.3">
      <c r="B207" s="23" t="s">
        <v>2</v>
      </c>
      <c r="C207" s="23">
        <f t="shared" ref="C207:L213" si="160">COUNTIF(rd2tm4,O207)</f>
        <v>0</v>
      </c>
      <c r="D207" s="7">
        <f t="shared" si="160"/>
        <v>0</v>
      </c>
      <c r="E207" s="8">
        <f t="shared" si="160"/>
        <v>0</v>
      </c>
      <c r="F207" s="9">
        <f t="shared" si="160"/>
        <v>0</v>
      </c>
      <c r="G207" s="4">
        <f t="shared" si="160"/>
        <v>0</v>
      </c>
      <c r="H207" s="2">
        <f t="shared" si="160"/>
        <v>0</v>
      </c>
      <c r="I207" s="3">
        <f t="shared" si="160"/>
        <v>0</v>
      </c>
      <c r="J207" s="12">
        <f t="shared" si="160"/>
        <v>0</v>
      </c>
      <c r="K207" s="13">
        <f t="shared" si="160"/>
        <v>0</v>
      </c>
      <c r="L207" s="14">
        <f t="shared" si="160"/>
        <v>0</v>
      </c>
      <c r="M207" s="37"/>
      <c r="N207" s="142"/>
      <c r="O207" s="268">
        <f t="shared" ref="O207:X207" si="161">+O206+10</f>
        <v>21</v>
      </c>
      <c r="P207" s="268">
        <f t="shared" si="161"/>
        <v>22</v>
      </c>
      <c r="Q207" s="268">
        <f t="shared" si="161"/>
        <v>23</v>
      </c>
      <c r="R207" s="268">
        <f t="shared" si="161"/>
        <v>24</v>
      </c>
      <c r="S207" s="268">
        <f t="shared" si="161"/>
        <v>25</v>
      </c>
      <c r="T207" s="268">
        <f t="shared" si="161"/>
        <v>26</v>
      </c>
      <c r="U207" s="268">
        <f t="shared" si="161"/>
        <v>27</v>
      </c>
      <c r="V207" s="268">
        <f t="shared" si="161"/>
        <v>28</v>
      </c>
      <c r="W207" s="268">
        <f t="shared" si="161"/>
        <v>29</v>
      </c>
      <c r="X207" s="268">
        <f t="shared" si="161"/>
        <v>30</v>
      </c>
      <c r="Z207" s="278">
        <f>+'Competitive map'!AP202</f>
        <v>10</v>
      </c>
      <c r="AA207" s="279">
        <f>+'Competitive map'!AQ202</f>
        <v>20</v>
      </c>
      <c r="AB207" s="280" t="str">
        <f>+'Competitive map'!AR202</f>
        <v/>
      </c>
      <c r="AC207" s="278">
        <f>+'Competitive map'!AS202</f>
        <v>10</v>
      </c>
      <c r="AD207" s="279">
        <f>+'Competitive map'!AT202</f>
        <v>20</v>
      </c>
      <c r="AE207" s="280" t="str">
        <f>+'Competitive map'!AU202</f>
        <v/>
      </c>
      <c r="AF207" s="169">
        <f>+'Competitive map'!AV202</f>
        <v>10</v>
      </c>
      <c r="AG207" s="169">
        <f>+'Competitive map'!AW202</f>
        <v>20</v>
      </c>
      <c r="AH207" s="169" t="str">
        <f>+'Competitive map'!AX202</f>
        <v/>
      </c>
      <c r="AI207" s="278">
        <f>+'Competitive map'!AY202</f>
        <v>10</v>
      </c>
      <c r="AJ207" s="279">
        <f>+'Competitive map'!AZ202</f>
        <v>20</v>
      </c>
      <c r="AK207" s="280" t="str">
        <f>+'Competitive map'!BA202</f>
        <v/>
      </c>
      <c r="AL207" s="169">
        <f>+'Competitive map'!BB202</f>
        <v>10</v>
      </c>
      <c r="AM207" s="169">
        <f>+'Competitive map'!BC202</f>
        <v>20</v>
      </c>
      <c r="AN207" s="169" t="str">
        <f>+'Competitive map'!BD202</f>
        <v/>
      </c>
      <c r="AO207" s="278">
        <f>+'Competitive map'!BE202</f>
        <v>10</v>
      </c>
      <c r="AP207" s="279">
        <f>+'Competitive map'!BF202</f>
        <v>20</v>
      </c>
      <c r="AQ207" s="280" t="str">
        <f>+'Competitive map'!BG202</f>
        <v/>
      </c>
      <c r="AR207" s="169">
        <f>+'Competitive map'!BH202</f>
        <v>10</v>
      </c>
      <c r="AS207" s="169">
        <f>+'Competitive map'!BI202</f>
        <v>20</v>
      </c>
      <c r="AT207" s="169" t="str">
        <f>+'Competitive map'!BJ202</f>
        <v/>
      </c>
      <c r="AU207" s="278">
        <f>+'Competitive map'!BK202</f>
        <v>10</v>
      </c>
      <c r="AV207" s="279">
        <f>+'Competitive map'!BL202</f>
        <v>20</v>
      </c>
      <c r="AW207" s="280" t="str">
        <f>+'Competitive map'!BM202</f>
        <v/>
      </c>
    </row>
    <row r="208" spans="2:49" x14ac:dyDescent="0.25">
      <c r="B208" s="23" t="s">
        <v>3</v>
      </c>
      <c r="C208" s="23">
        <f t="shared" si="160"/>
        <v>0</v>
      </c>
      <c r="D208" s="10">
        <f t="shared" si="160"/>
        <v>0</v>
      </c>
      <c r="E208" s="27">
        <f t="shared" si="160"/>
        <v>0</v>
      </c>
      <c r="F208" s="11">
        <f t="shared" si="160"/>
        <v>0</v>
      </c>
      <c r="G208" s="4">
        <f t="shared" si="160"/>
        <v>0</v>
      </c>
      <c r="H208" s="2">
        <f t="shared" si="160"/>
        <v>0</v>
      </c>
      <c r="I208" s="2">
        <f t="shared" si="160"/>
        <v>0</v>
      </c>
      <c r="J208" s="6">
        <f t="shared" si="160"/>
        <v>0</v>
      </c>
      <c r="K208" s="6">
        <f t="shared" si="160"/>
        <v>0</v>
      </c>
      <c r="L208" s="16">
        <f t="shared" si="160"/>
        <v>0</v>
      </c>
      <c r="M208" s="37"/>
      <c r="N208" s="142"/>
      <c r="O208" s="268">
        <f t="shared" ref="O208:X208" si="162">+O207+10</f>
        <v>31</v>
      </c>
      <c r="P208" s="268">
        <f t="shared" si="162"/>
        <v>32</v>
      </c>
      <c r="Q208" s="268">
        <f t="shared" si="162"/>
        <v>33</v>
      </c>
      <c r="R208" s="268">
        <f t="shared" si="162"/>
        <v>34</v>
      </c>
      <c r="S208" s="268">
        <f t="shared" si="162"/>
        <v>35</v>
      </c>
      <c r="T208" s="268">
        <f t="shared" si="162"/>
        <v>36</v>
      </c>
      <c r="U208" s="268">
        <f t="shared" si="162"/>
        <v>37</v>
      </c>
      <c r="V208" s="268">
        <f t="shared" si="162"/>
        <v>38</v>
      </c>
      <c r="W208" s="268">
        <f t="shared" si="162"/>
        <v>39</v>
      </c>
      <c r="X208" s="268">
        <f t="shared" si="162"/>
        <v>40</v>
      </c>
    </row>
    <row r="209" spans="2:24" ht="15.75" thickBot="1" x14ac:dyDescent="0.3">
      <c r="B209" s="23" t="s">
        <v>4</v>
      </c>
      <c r="C209" s="23">
        <f t="shared" si="160"/>
        <v>0</v>
      </c>
      <c r="D209" s="12">
        <f t="shared" si="160"/>
        <v>0</v>
      </c>
      <c r="E209" s="13">
        <f t="shared" si="160"/>
        <v>0</v>
      </c>
      <c r="F209" s="14">
        <f t="shared" si="160"/>
        <v>0</v>
      </c>
      <c r="G209" s="4">
        <f t="shared" si="160"/>
        <v>0</v>
      </c>
      <c r="H209" s="2">
        <f t="shared" si="160"/>
        <v>0</v>
      </c>
      <c r="I209" s="2">
        <f t="shared" si="160"/>
        <v>0</v>
      </c>
      <c r="J209" s="2">
        <f t="shared" si="160"/>
        <v>0</v>
      </c>
      <c r="K209" s="2">
        <f t="shared" si="160"/>
        <v>0</v>
      </c>
      <c r="L209" s="11">
        <f t="shared" si="160"/>
        <v>0</v>
      </c>
      <c r="M209" s="37"/>
      <c r="N209" s="142"/>
      <c r="O209" s="268">
        <f t="shared" ref="O209:X209" si="163">+O208+10</f>
        <v>41</v>
      </c>
      <c r="P209" s="268">
        <f t="shared" si="163"/>
        <v>42</v>
      </c>
      <c r="Q209" s="268">
        <f t="shared" si="163"/>
        <v>43</v>
      </c>
      <c r="R209" s="268">
        <f t="shared" si="163"/>
        <v>44</v>
      </c>
      <c r="S209" s="268">
        <f t="shared" si="163"/>
        <v>45</v>
      </c>
      <c r="T209" s="268">
        <f t="shared" si="163"/>
        <v>46</v>
      </c>
      <c r="U209" s="268">
        <f t="shared" si="163"/>
        <v>47</v>
      </c>
      <c r="V209" s="268">
        <f t="shared" si="163"/>
        <v>48</v>
      </c>
      <c r="W209" s="268">
        <f t="shared" si="163"/>
        <v>49</v>
      </c>
      <c r="X209" s="268">
        <f t="shared" si="163"/>
        <v>50</v>
      </c>
    </row>
    <row r="210" spans="2:24" ht="15.75" thickBot="1" x14ac:dyDescent="0.3">
      <c r="B210" s="23" t="s">
        <v>5</v>
      </c>
      <c r="C210" s="10">
        <f t="shared" si="160"/>
        <v>0</v>
      </c>
      <c r="D210" s="154">
        <f t="shared" si="160"/>
        <v>0</v>
      </c>
      <c r="E210" s="154">
        <f t="shared" si="160"/>
        <v>0</v>
      </c>
      <c r="F210" s="154">
        <f t="shared" si="160"/>
        <v>0</v>
      </c>
      <c r="G210" s="145">
        <f t="shared" si="160"/>
        <v>0</v>
      </c>
      <c r="H210" s="2">
        <f t="shared" si="160"/>
        <v>0</v>
      </c>
      <c r="I210" s="2">
        <f t="shared" si="160"/>
        <v>0</v>
      </c>
      <c r="J210" s="2">
        <f t="shared" si="160"/>
        <v>0</v>
      </c>
      <c r="K210" s="2">
        <f t="shared" si="160"/>
        <v>0</v>
      </c>
      <c r="L210" s="11">
        <f t="shared" si="160"/>
        <v>0</v>
      </c>
      <c r="M210" s="37"/>
      <c r="N210" s="142"/>
      <c r="O210" s="268">
        <f t="shared" ref="O210:X210" si="164">+O209+10</f>
        <v>51</v>
      </c>
      <c r="P210" s="268">
        <f t="shared" si="164"/>
        <v>52</v>
      </c>
      <c r="Q210" s="268">
        <f t="shared" si="164"/>
        <v>53</v>
      </c>
      <c r="R210" s="268">
        <f t="shared" si="164"/>
        <v>54</v>
      </c>
      <c r="S210" s="268">
        <f t="shared" si="164"/>
        <v>55</v>
      </c>
      <c r="T210" s="268">
        <f t="shared" si="164"/>
        <v>56</v>
      </c>
      <c r="U210" s="268">
        <f t="shared" si="164"/>
        <v>57</v>
      </c>
      <c r="V210" s="268">
        <f t="shared" si="164"/>
        <v>58</v>
      </c>
      <c r="W210" s="268">
        <f t="shared" si="164"/>
        <v>59</v>
      </c>
      <c r="X210" s="268">
        <f t="shared" si="164"/>
        <v>60</v>
      </c>
    </row>
    <row r="211" spans="2:24" ht="15.75" thickBot="1" x14ac:dyDescent="0.3">
      <c r="B211" s="23" t="s">
        <v>6</v>
      </c>
      <c r="C211" s="23">
        <f t="shared" si="160"/>
        <v>0</v>
      </c>
      <c r="D211" s="7">
        <f t="shared" si="160"/>
        <v>0</v>
      </c>
      <c r="E211" s="8">
        <f t="shared" si="160"/>
        <v>0</v>
      </c>
      <c r="F211" s="9">
        <f t="shared" si="160"/>
        <v>0</v>
      </c>
      <c r="G211" s="4">
        <f t="shared" si="160"/>
        <v>0</v>
      </c>
      <c r="H211" s="2">
        <f t="shared" si="160"/>
        <v>0</v>
      </c>
      <c r="I211" s="5">
        <f t="shared" si="160"/>
        <v>0</v>
      </c>
      <c r="J211" s="5">
        <f t="shared" si="160"/>
        <v>0</v>
      </c>
      <c r="K211" s="5">
        <f t="shared" si="160"/>
        <v>0</v>
      </c>
      <c r="L211" s="11">
        <f t="shared" si="160"/>
        <v>0</v>
      </c>
      <c r="M211" s="37"/>
      <c r="N211" s="142"/>
      <c r="O211" s="268">
        <f t="shared" ref="O211:X211" si="165">+O210+10</f>
        <v>61</v>
      </c>
      <c r="P211" s="268">
        <f t="shared" si="165"/>
        <v>62</v>
      </c>
      <c r="Q211" s="268">
        <f t="shared" si="165"/>
        <v>63</v>
      </c>
      <c r="R211" s="268">
        <f t="shared" si="165"/>
        <v>64</v>
      </c>
      <c r="S211" s="268">
        <f t="shared" si="165"/>
        <v>65</v>
      </c>
      <c r="T211" s="268">
        <f t="shared" si="165"/>
        <v>66</v>
      </c>
      <c r="U211" s="268">
        <f t="shared" si="165"/>
        <v>67</v>
      </c>
      <c r="V211" s="268">
        <f t="shared" si="165"/>
        <v>68</v>
      </c>
      <c r="W211" s="268">
        <f t="shared" si="165"/>
        <v>69</v>
      </c>
      <c r="X211" s="268">
        <f t="shared" si="165"/>
        <v>70</v>
      </c>
    </row>
    <row r="212" spans="2:24" x14ac:dyDescent="0.25">
      <c r="B212" s="23" t="s">
        <v>7</v>
      </c>
      <c r="C212" s="23">
        <f t="shared" si="160"/>
        <v>0</v>
      </c>
      <c r="D212" s="10">
        <f t="shared" si="160"/>
        <v>0</v>
      </c>
      <c r="E212" s="144">
        <f t="shared" si="160"/>
        <v>0</v>
      </c>
      <c r="F212" s="11">
        <f t="shared" si="160"/>
        <v>0</v>
      </c>
      <c r="G212" s="4">
        <f t="shared" si="160"/>
        <v>0</v>
      </c>
      <c r="H212" s="3">
        <f t="shared" si="160"/>
        <v>0</v>
      </c>
      <c r="I212" s="7">
        <f t="shared" si="160"/>
        <v>0</v>
      </c>
      <c r="J212" s="8">
        <f t="shared" si="160"/>
        <v>0</v>
      </c>
      <c r="K212" s="9">
        <f t="shared" si="160"/>
        <v>0</v>
      </c>
      <c r="L212" s="17">
        <f t="shared" si="160"/>
        <v>0</v>
      </c>
      <c r="M212" s="37"/>
      <c r="N212" s="142"/>
      <c r="O212" s="268">
        <f t="shared" ref="O212:X212" si="166">+O211+10</f>
        <v>71</v>
      </c>
      <c r="P212" s="268">
        <f t="shared" si="166"/>
        <v>72</v>
      </c>
      <c r="Q212" s="268">
        <f t="shared" si="166"/>
        <v>73</v>
      </c>
      <c r="R212" s="268">
        <f t="shared" si="166"/>
        <v>74</v>
      </c>
      <c r="S212" s="268">
        <f t="shared" si="166"/>
        <v>75</v>
      </c>
      <c r="T212" s="268">
        <f t="shared" si="166"/>
        <v>76</v>
      </c>
      <c r="U212" s="268">
        <f t="shared" si="166"/>
        <v>77</v>
      </c>
      <c r="V212" s="268">
        <f t="shared" si="166"/>
        <v>78</v>
      </c>
      <c r="W212" s="268">
        <f t="shared" si="166"/>
        <v>79</v>
      </c>
      <c r="X212" s="268">
        <f t="shared" si="166"/>
        <v>80</v>
      </c>
    </row>
    <row r="213" spans="2:24" ht="15.75" thickBot="1" x14ac:dyDescent="0.3">
      <c r="B213" s="23" t="s">
        <v>8</v>
      </c>
      <c r="C213" s="157">
        <f t="shared" si="160"/>
        <v>0</v>
      </c>
      <c r="D213" s="12">
        <f t="shared" si="160"/>
        <v>0</v>
      </c>
      <c r="E213" s="13">
        <f t="shared" si="160"/>
        <v>0</v>
      </c>
      <c r="F213" s="14">
        <f t="shared" si="160"/>
        <v>0</v>
      </c>
      <c r="G213" s="4">
        <f t="shared" si="160"/>
        <v>0</v>
      </c>
      <c r="H213" s="3">
        <f t="shared" si="160"/>
        <v>0</v>
      </c>
      <c r="I213" s="10">
        <f t="shared" si="160"/>
        <v>0</v>
      </c>
      <c r="J213" s="27">
        <f t="shared" si="160"/>
        <v>0</v>
      </c>
      <c r="K213" s="11">
        <f t="shared" si="160"/>
        <v>0</v>
      </c>
      <c r="L213" s="17">
        <f t="shared" si="160"/>
        <v>0</v>
      </c>
      <c r="M213" s="37"/>
      <c r="N213" s="142"/>
      <c r="O213" s="268">
        <f t="shared" ref="O213:X213" si="167">+O212+10</f>
        <v>81</v>
      </c>
      <c r="P213" s="268">
        <f t="shared" si="167"/>
        <v>82</v>
      </c>
      <c r="Q213" s="268">
        <f t="shared" si="167"/>
        <v>83</v>
      </c>
      <c r="R213" s="268">
        <f t="shared" si="167"/>
        <v>84</v>
      </c>
      <c r="S213" s="268">
        <f t="shared" si="167"/>
        <v>85</v>
      </c>
      <c r="T213" s="268">
        <f t="shared" si="167"/>
        <v>86</v>
      </c>
      <c r="U213" s="268">
        <f t="shared" si="167"/>
        <v>87</v>
      </c>
      <c r="V213" s="268">
        <f t="shared" si="167"/>
        <v>88</v>
      </c>
      <c r="W213" s="268">
        <f t="shared" si="167"/>
        <v>89</v>
      </c>
      <c r="X213" s="268">
        <f t="shared" si="167"/>
        <v>90</v>
      </c>
    </row>
    <row r="214" spans="2:24" ht="15.75" thickBot="1" x14ac:dyDescent="0.3">
      <c r="B214" s="26" t="s">
        <v>9</v>
      </c>
      <c r="C214" s="158" t="s">
        <v>10</v>
      </c>
      <c r="D214" s="156">
        <f t="shared" ref="D214:L214" si="168">COUNTIF(rd2tm4,P214)</f>
        <v>0</v>
      </c>
      <c r="E214" s="155">
        <f t="shared" si="168"/>
        <v>0</v>
      </c>
      <c r="F214" s="155">
        <f t="shared" si="168"/>
        <v>0</v>
      </c>
      <c r="G214" s="13">
        <f t="shared" si="168"/>
        <v>0</v>
      </c>
      <c r="H214" s="19">
        <f t="shared" si="168"/>
        <v>0</v>
      </c>
      <c r="I214" s="12">
        <f t="shared" si="168"/>
        <v>0</v>
      </c>
      <c r="J214" s="13">
        <f t="shared" si="168"/>
        <v>0</v>
      </c>
      <c r="K214" s="14">
        <f t="shared" si="168"/>
        <v>0</v>
      </c>
      <c r="L214" s="20">
        <f t="shared" si="168"/>
        <v>0</v>
      </c>
      <c r="M214" s="37"/>
      <c r="N214" s="142"/>
      <c r="O214" s="268">
        <f t="shared" ref="O214:X214" si="169">+O213+10</f>
        <v>91</v>
      </c>
      <c r="P214" s="268">
        <f t="shared" si="169"/>
        <v>92</v>
      </c>
      <c r="Q214" s="268">
        <f t="shared" si="169"/>
        <v>93</v>
      </c>
      <c r="R214" s="268">
        <f t="shared" si="169"/>
        <v>94</v>
      </c>
      <c r="S214" s="268">
        <f t="shared" si="169"/>
        <v>95</v>
      </c>
      <c r="T214" s="268">
        <f t="shared" si="169"/>
        <v>96</v>
      </c>
      <c r="U214" s="268">
        <f t="shared" si="169"/>
        <v>97</v>
      </c>
      <c r="V214" s="268">
        <f t="shared" si="169"/>
        <v>98</v>
      </c>
      <c r="W214" s="268">
        <f t="shared" si="169"/>
        <v>99</v>
      </c>
      <c r="X214" s="268">
        <f t="shared" si="169"/>
        <v>100</v>
      </c>
    </row>
    <row r="215" spans="2:24" ht="15.75" thickBot="1" x14ac:dyDescent="0.3"/>
    <row r="216" spans="2:24" ht="19.5" thickBot="1" x14ac:dyDescent="0.3">
      <c r="B216" s="136" t="s">
        <v>59</v>
      </c>
      <c r="C216" s="137">
        <f>+C201</f>
        <v>2</v>
      </c>
      <c r="D216" s="350" t="s">
        <v>136</v>
      </c>
      <c r="E216" s="351"/>
      <c r="M216" s="257"/>
      <c r="P216" s="263"/>
      <c r="Q216" s="263"/>
      <c r="R216" s="263"/>
      <c r="S216" s="263"/>
      <c r="T216" s="263"/>
      <c r="U216" s="263"/>
      <c r="V216" s="263"/>
      <c r="W216" s="263"/>
      <c r="X216" s="263"/>
    </row>
    <row r="217" spans="2:24" ht="21" x14ac:dyDescent="0.25">
      <c r="B217" s="305" t="s">
        <v>86</v>
      </c>
      <c r="C217" s="306"/>
      <c r="D217" s="306"/>
      <c r="E217" s="306"/>
      <c r="F217" s="306"/>
      <c r="G217" s="306"/>
      <c r="H217" s="306"/>
      <c r="I217" s="306"/>
      <c r="J217" s="306"/>
      <c r="K217" s="306"/>
      <c r="L217" s="307"/>
      <c r="M217" s="258"/>
      <c r="N217" s="281"/>
      <c r="O217" s="264"/>
      <c r="P217" s="264"/>
      <c r="Q217" s="264"/>
      <c r="R217" s="264"/>
      <c r="S217" s="264"/>
      <c r="T217" s="264"/>
      <c r="U217" s="264"/>
      <c r="V217" s="264"/>
      <c r="W217" s="264"/>
      <c r="X217" s="264"/>
    </row>
    <row r="218" spans="2:24" ht="21.75" thickBot="1" x14ac:dyDescent="0.3">
      <c r="B218" s="308"/>
      <c r="C218" s="309"/>
      <c r="D218" s="309"/>
      <c r="E218" s="309"/>
      <c r="F218" s="309"/>
      <c r="G218" s="309"/>
      <c r="H218" s="309"/>
      <c r="I218" s="309"/>
      <c r="J218" s="309"/>
      <c r="K218" s="309"/>
      <c r="L218" s="310"/>
      <c r="M218" s="258"/>
      <c r="N218" s="281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</row>
    <row r="219" spans="2:24" ht="15.75" thickBot="1" x14ac:dyDescent="0.3">
      <c r="B219" s="31" t="s">
        <v>11</v>
      </c>
      <c r="C219" s="28">
        <v>1</v>
      </c>
      <c r="D219" s="24">
        <v>2</v>
      </c>
      <c r="E219" s="24">
        <v>3</v>
      </c>
      <c r="F219" s="24">
        <v>4</v>
      </c>
      <c r="G219" s="24">
        <v>5</v>
      </c>
      <c r="H219" s="24">
        <v>6</v>
      </c>
      <c r="I219" s="24">
        <v>7</v>
      </c>
      <c r="J219" s="24">
        <v>8</v>
      </c>
      <c r="K219" s="24">
        <v>9</v>
      </c>
      <c r="L219" s="25">
        <v>10</v>
      </c>
      <c r="M219" s="37"/>
      <c r="N219" s="142"/>
    </row>
    <row r="220" spans="2:24" x14ac:dyDescent="0.25">
      <c r="B220" s="29" t="s">
        <v>0</v>
      </c>
      <c r="C220" s="7">
        <f t="shared" ref="C220:L221" si="170">COUNTIF(rd2tm5,O220)-1</f>
        <v>0</v>
      </c>
      <c r="D220" s="8">
        <f t="shared" si="170"/>
        <v>0</v>
      </c>
      <c r="E220" s="8">
        <f t="shared" si="170"/>
        <v>0</v>
      </c>
      <c r="F220" s="8">
        <f t="shared" si="170"/>
        <v>0</v>
      </c>
      <c r="G220" s="8">
        <f t="shared" si="170"/>
        <v>0</v>
      </c>
      <c r="H220" s="8">
        <f t="shared" si="170"/>
        <v>0</v>
      </c>
      <c r="I220" s="22">
        <f t="shared" si="170"/>
        <v>0</v>
      </c>
      <c r="J220" s="7">
        <f t="shared" si="170"/>
        <v>0</v>
      </c>
      <c r="K220" s="8">
        <f t="shared" si="170"/>
        <v>0</v>
      </c>
      <c r="L220" s="76">
        <f t="shared" si="170"/>
        <v>0</v>
      </c>
      <c r="M220" s="259"/>
      <c r="N220" s="282"/>
      <c r="O220" s="265">
        <v>1</v>
      </c>
      <c r="P220" s="266">
        <f>+O220+1</f>
        <v>2</v>
      </c>
      <c r="Q220" s="266">
        <f t="shared" ref="Q220" si="171">+P220+1</f>
        <v>3</v>
      </c>
      <c r="R220" s="266">
        <f t="shared" ref="R220" si="172">+Q220+1</f>
        <v>4</v>
      </c>
      <c r="S220" s="266">
        <f t="shared" ref="S220" si="173">+R220+1</f>
        <v>5</v>
      </c>
      <c r="T220" s="266">
        <f t="shared" ref="T220" si="174">+S220+1</f>
        <v>6</v>
      </c>
      <c r="U220" s="266">
        <f t="shared" ref="U220" si="175">+T220+1</f>
        <v>7</v>
      </c>
      <c r="V220" s="266">
        <f t="shared" ref="V220" si="176">+U220+1</f>
        <v>8</v>
      </c>
      <c r="W220" s="266">
        <v>9</v>
      </c>
      <c r="X220" s="266">
        <v>10</v>
      </c>
    </row>
    <row r="221" spans="2:24" ht="15.75" thickBot="1" x14ac:dyDescent="0.3">
      <c r="B221" s="23" t="s">
        <v>1</v>
      </c>
      <c r="C221" s="269">
        <f t="shared" si="170"/>
        <v>0</v>
      </c>
      <c r="D221" s="5">
        <f t="shared" si="170"/>
        <v>0</v>
      </c>
      <c r="E221" s="5">
        <f t="shared" si="170"/>
        <v>0</v>
      </c>
      <c r="F221" s="5">
        <f t="shared" si="170"/>
        <v>0</v>
      </c>
      <c r="G221" s="2">
        <f t="shared" si="170"/>
        <v>0</v>
      </c>
      <c r="H221" s="2">
        <f t="shared" si="170"/>
        <v>0</v>
      </c>
      <c r="I221" s="3">
        <f t="shared" si="170"/>
        <v>0</v>
      </c>
      <c r="J221" s="10">
        <f t="shared" si="170"/>
        <v>0</v>
      </c>
      <c r="K221" s="2">
        <f t="shared" si="170"/>
        <v>0</v>
      </c>
      <c r="L221" s="11">
        <f t="shared" si="170"/>
        <v>0</v>
      </c>
      <c r="M221" s="37"/>
      <c r="N221" s="142"/>
      <c r="O221" s="268">
        <f>+O220+10</f>
        <v>11</v>
      </c>
      <c r="P221" s="268">
        <f t="shared" ref="P221:X221" si="177">+P220+10</f>
        <v>12</v>
      </c>
      <c r="Q221" s="268">
        <f t="shared" si="177"/>
        <v>13</v>
      </c>
      <c r="R221" s="268">
        <f t="shared" si="177"/>
        <v>14</v>
      </c>
      <c r="S221" s="268">
        <f t="shared" si="177"/>
        <v>15</v>
      </c>
      <c r="T221" s="268">
        <f t="shared" si="177"/>
        <v>16</v>
      </c>
      <c r="U221" s="268">
        <f t="shared" si="177"/>
        <v>17</v>
      </c>
      <c r="V221" s="268">
        <f t="shared" si="177"/>
        <v>18</v>
      </c>
      <c r="W221" s="268">
        <f t="shared" si="177"/>
        <v>19</v>
      </c>
      <c r="X221" s="268">
        <f t="shared" si="177"/>
        <v>20</v>
      </c>
    </row>
    <row r="222" spans="2:24" ht="15.75" thickBot="1" x14ac:dyDescent="0.3">
      <c r="B222" s="23" t="s">
        <v>2</v>
      </c>
      <c r="C222" s="23">
        <f t="shared" ref="C222:L228" si="178">COUNTIF(rd2tm5,O222)</f>
        <v>0</v>
      </c>
      <c r="D222" s="7">
        <f t="shared" si="178"/>
        <v>0</v>
      </c>
      <c r="E222" s="8">
        <f t="shared" si="178"/>
        <v>0</v>
      </c>
      <c r="F222" s="9">
        <f t="shared" si="178"/>
        <v>0</v>
      </c>
      <c r="G222" s="4">
        <f t="shared" si="178"/>
        <v>0</v>
      </c>
      <c r="H222" s="2">
        <f t="shared" si="178"/>
        <v>0</v>
      </c>
      <c r="I222" s="3">
        <f t="shared" si="178"/>
        <v>0</v>
      </c>
      <c r="J222" s="12">
        <f t="shared" si="178"/>
        <v>0</v>
      </c>
      <c r="K222" s="13">
        <f t="shared" si="178"/>
        <v>0</v>
      </c>
      <c r="L222" s="14">
        <f t="shared" si="178"/>
        <v>0</v>
      </c>
      <c r="M222" s="37"/>
      <c r="N222" s="142"/>
      <c r="O222" s="268">
        <f t="shared" ref="O222:X222" si="179">+O221+10</f>
        <v>21</v>
      </c>
      <c r="P222" s="268">
        <f t="shared" si="179"/>
        <v>22</v>
      </c>
      <c r="Q222" s="268">
        <f t="shared" si="179"/>
        <v>23</v>
      </c>
      <c r="R222" s="268">
        <f t="shared" si="179"/>
        <v>24</v>
      </c>
      <c r="S222" s="268">
        <f t="shared" si="179"/>
        <v>25</v>
      </c>
      <c r="T222" s="268">
        <f t="shared" si="179"/>
        <v>26</v>
      </c>
      <c r="U222" s="268">
        <f t="shared" si="179"/>
        <v>27</v>
      </c>
      <c r="V222" s="268">
        <f t="shared" si="179"/>
        <v>28</v>
      </c>
      <c r="W222" s="268">
        <f t="shared" si="179"/>
        <v>29</v>
      </c>
      <c r="X222" s="268">
        <f t="shared" si="179"/>
        <v>30</v>
      </c>
    </row>
    <row r="223" spans="2:24" x14ac:dyDescent="0.25">
      <c r="B223" s="23" t="s">
        <v>3</v>
      </c>
      <c r="C223" s="23">
        <f t="shared" si="178"/>
        <v>0</v>
      </c>
      <c r="D223" s="10">
        <f t="shared" si="178"/>
        <v>0</v>
      </c>
      <c r="E223" s="27">
        <f t="shared" si="178"/>
        <v>0</v>
      </c>
      <c r="F223" s="11">
        <f t="shared" si="178"/>
        <v>0</v>
      </c>
      <c r="G223" s="4">
        <f t="shared" si="178"/>
        <v>0</v>
      </c>
      <c r="H223" s="2">
        <f t="shared" si="178"/>
        <v>0</v>
      </c>
      <c r="I223" s="2">
        <f t="shared" si="178"/>
        <v>0</v>
      </c>
      <c r="J223" s="6">
        <f t="shared" si="178"/>
        <v>0</v>
      </c>
      <c r="K223" s="6">
        <f t="shared" si="178"/>
        <v>0</v>
      </c>
      <c r="L223" s="16">
        <f t="shared" si="178"/>
        <v>0</v>
      </c>
      <c r="M223" s="37"/>
      <c r="N223" s="142"/>
      <c r="O223" s="268">
        <f t="shared" ref="O223:X223" si="180">+O222+10</f>
        <v>31</v>
      </c>
      <c r="P223" s="268">
        <f t="shared" si="180"/>
        <v>32</v>
      </c>
      <c r="Q223" s="268">
        <f t="shared" si="180"/>
        <v>33</v>
      </c>
      <c r="R223" s="268">
        <f t="shared" si="180"/>
        <v>34</v>
      </c>
      <c r="S223" s="268">
        <f t="shared" si="180"/>
        <v>35</v>
      </c>
      <c r="T223" s="268">
        <f t="shared" si="180"/>
        <v>36</v>
      </c>
      <c r="U223" s="268">
        <f t="shared" si="180"/>
        <v>37</v>
      </c>
      <c r="V223" s="268">
        <f t="shared" si="180"/>
        <v>38</v>
      </c>
      <c r="W223" s="268">
        <f t="shared" si="180"/>
        <v>39</v>
      </c>
      <c r="X223" s="268">
        <f t="shared" si="180"/>
        <v>40</v>
      </c>
    </row>
    <row r="224" spans="2:24" ht="15.75" thickBot="1" x14ac:dyDescent="0.3">
      <c r="B224" s="23" t="s">
        <v>4</v>
      </c>
      <c r="C224" s="23">
        <f t="shared" si="178"/>
        <v>0</v>
      </c>
      <c r="D224" s="12">
        <f t="shared" si="178"/>
        <v>0</v>
      </c>
      <c r="E224" s="13">
        <f t="shared" si="178"/>
        <v>0</v>
      </c>
      <c r="F224" s="14">
        <f t="shared" si="178"/>
        <v>0</v>
      </c>
      <c r="G224" s="4">
        <f t="shared" si="178"/>
        <v>0</v>
      </c>
      <c r="H224" s="2">
        <f t="shared" si="178"/>
        <v>0</v>
      </c>
      <c r="I224" s="2">
        <f t="shared" si="178"/>
        <v>0</v>
      </c>
      <c r="J224" s="2">
        <f t="shared" si="178"/>
        <v>0</v>
      </c>
      <c r="K224" s="2">
        <f t="shared" si="178"/>
        <v>0</v>
      </c>
      <c r="L224" s="11">
        <f t="shared" si="178"/>
        <v>0</v>
      </c>
      <c r="M224" s="37"/>
      <c r="N224" s="142"/>
      <c r="O224" s="268">
        <f t="shared" ref="O224:X224" si="181">+O223+10</f>
        <v>41</v>
      </c>
      <c r="P224" s="268">
        <f t="shared" si="181"/>
        <v>42</v>
      </c>
      <c r="Q224" s="268">
        <f t="shared" si="181"/>
        <v>43</v>
      </c>
      <c r="R224" s="268">
        <f t="shared" si="181"/>
        <v>44</v>
      </c>
      <c r="S224" s="268">
        <f t="shared" si="181"/>
        <v>45</v>
      </c>
      <c r="T224" s="268">
        <f t="shared" si="181"/>
        <v>46</v>
      </c>
      <c r="U224" s="268">
        <f t="shared" si="181"/>
        <v>47</v>
      </c>
      <c r="V224" s="268">
        <f t="shared" si="181"/>
        <v>48</v>
      </c>
      <c r="W224" s="268">
        <f t="shared" si="181"/>
        <v>49</v>
      </c>
      <c r="X224" s="268">
        <f t="shared" si="181"/>
        <v>50</v>
      </c>
    </row>
    <row r="225" spans="2:24" ht="15.75" thickBot="1" x14ac:dyDescent="0.3">
      <c r="B225" s="23" t="s">
        <v>5</v>
      </c>
      <c r="C225" s="10">
        <f t="shared" si="178"/>
        <v>0</v>
      </c>
      <c r="D225" s="154">
        <f t="shared" si="178"/>
        <v>0</v>
      </c>
      <c r="E225" s="154">
        <f t="shared" si="178"/>
        <v>0</v>
      </c>
      <c r="F225" s="154">
        <f t="shared" si="178"/>
        <v>0</v>
      </c>
      <c r="G225" s="145">
        <f t="shared" si="178"/>
        <v>0</v>
      </c>
      <c r="H225" s="2">
        <f t="shared" si="178"/>
        <v>0</v>
      </c>
      <c r="I225" s="2">
        <f t="shared" si="178"/>
        <v>0</v>
      </c>
      <c r="J225" s="2">
        <f t="shared" si="178"/>
        <v>0</v>
      </c>
      <c r="K225" s="2">
        <f t="shared" si="178"/>
        <v>0</v>
      </c>
      <c r="L225" s="11">
        <f t="shared" si="178"/>
        <v>0</v>
      </c>
      <c r="M225" s="37"/>
      <c r="N225" s="142"/>
      <c r="O225" s="268">
        <f t="shared" ref="O225:X225" si="182">+O224+10</f>
        <v>51</v>
      </c>
      <c r="P225" s="268">
        <f t="shared" si="182"/>
        <v>52</v>
      </c>
      <c r="Q225" s="268">
        <f t="shared" si="182"/>
        <v>53</v>
      </c>
      <c r="R225" s="268">
        <f t="shared" si="182"/>
        <v>54</v>
      </c>
      <c r="S225" s="268">
        <f t="shared" si="182"/>
        <v>55</v>
      </c>
      <c r="T225" s="268">
        <f t="shared" si="182"/>
        <v>56</v>
      </c>
      <c r="U225" s="268">
        <f t="shared" si="182"/>
        <v>57</v>
      </c>
      <c r="V225" s="268">
        <f t="shared" si="182"/>
        <v>58</v>
      </c>
      <c r="W225" s="268">
        <f t="shared" si="182"/>
        <v>59</v>
      </c>
      <c r="X225" s="268">
        <f t="shared" si="182"/>
        <v>60</v>
      </c>
    </row>
    <row r="226" spans="2:24" ht="15.75" thickBot="1" x14ac:dyDescent="0.3">
      <c r="B226" s="23" t="s">
        <v>6</v>
      </c>
      <c r="C226" s="23">
        <f t="shared" si="178"/>
        <v>0</v>
      </c>
      <c r="D226" s="7">
        <f t="shared" si="178"/>
        <v>0</v>
      </c>
      <c r="E226" s="8">
        <f t="shared" si="178"/>
        <v>0</v>
      </c>
      <c r="F226" s="9">
        <f t="shared" si="178"/>
        <v>0</v>
      </c>
      <c r="G226" s="4">
        <f t="shared" si="178"/>
        <v>0</v>
      </c>
      <c r="H226" s="2">
        <f t="shared" si="178"/>
        <v>0</v>
      </c>
      <c r="I226" s="5">
        <f t="shared" si="178"/>
        <v>0</v>
      </c>
      <c r="J226" s="5">
        <f t="shared" si="178"/>
        <v>0</v>
      </c>
      <c r="K226" s="5">
        <f t="shared" si="178"/>
        <v>0</v>
      </c>
      <c r="L226" s="11">
        <f t="shared" si="178"/>
        <v>0</v>
      </c>
      <c r="M226" s="37"/>
      <c r="N226" s="142"/>
      <c r="O226" s="268">
        <f t="shared" ref="O226:X226" si="183">+O225+10</f>
        <v>61</v>
      </c>
      <c r="P226" s="268">
        <f t="shared" si="183"/>
        <v>62</v>
      </c>
      <c r="Q226" s="268">
        <f t="shared" si="183"/>
        <v>63</v>
      </c>
      <c r="R226" s="268">
        <f t="shared" si="183"/>
        <v>64</v>
      </c>
      <c r="S226" s="268">
        <f t="shared" si="183"/>
        <v>65</v>
      </c>
      <c r="T226" s="268">
        <f t="shared" si="183"/>
        <v>66</v>
      </c>
      <c r="U226" s="268">
        <f t="shared" si="183"/>
        <v>67</v>
      </c>
      <c r="V226" s="268">
        <f t="shared" si="183"/>
        <v>68</v>
      </c>
      <c r="W226" s="268">
        <f t="shared" si="183"/>
        <v>69</v>
      </c>
      <c r="X226" s="268">
        <f t="shared" si="183"/>
        <v>70</v>
      </c>
    </row>
    <row r="227" spans="2:24" x14ac:dyDescent="0.25">
      <c r="B227" s="23" t="s">
        <v>7</v>
      </c>
      <c r="C227" s="23">
        <f t="shared" si="178"/>
        <v>0</v>
      </c>
      <c r="D227" s="10">
        <f t="shared" si="178"/>
        <v>0</v>
      </c>
      <c r="E227" s="144">
        <f t="shared" si="178"/>
        <v>0</v>
      </c>
      <c r="F227" s="11">
        <f t="shared" si="178"/>
        <v>0</v>
      </c>
      <c r="G227" s="4">
        <f t="shared" si="178"/>
        <v>0</v>
      </c>
      <c r="H227" s="3">
        <f t="shared" si="178"/>
        <v>0</v>
      </c>
      <c r="I227" s="7">
        <f t="shared" si="178"/>
        <v>0</v>
      </c>
      <c r="J227" s="8">
        <f t="shared" si="178"/>
        <v>0</v>
      </c>
      <c r="K227" s="9">
        <f t="shared" si="178"/>
        <v>0</v>
      </c>
      <c r="L227" s="17">
        <f t="shared" si="178"/>
        <v>0</v>
      </c>
      <c r="M227" s="37"/>
      <c r="N227" s="142"/>
      <c r="O227" s="268">
        <f t="shared" ref="O227:X227" si="184">+O226+10</f>
        <v>71</v>
      </c>
      <c r="P227" s="268">
        <f t="shared" si="184"/>
        <v>72</v>
      </c>
      <c r="Q227" s="268">
        <f t="shared" si="184"/>
        <v>73</v>
      </c>
      <c r="R227" s="268">
        <f t="shared" si="184"/>
        <v>74</v>
      </c>
      <c r="S227" s="268">
        <f t="shared" si="184"/>
        <v>75</v>
      </c>
      <c r="T227" s="268">
        <f t="shared" si="184"/>
        <v>76</v>
      </c>
      <c r="U227" s="268">
        <f t="shared" si="184"/>
        <v>77</v>
      </c>
      <c r="V227" s="268">
        <f t="shared" si="184"/>
        <v>78</v>
      </c>
      <c r="W227" s="268">
        <f t="shared" si="184"/>
        <v>79</v>
      </c>
      <c r="X227" s="268">
        <f t="shared" si="184"/>
        <v>80</v>
      </c>
    </row>
    <row r="228" spans="2:24" ht="15.75" thickBot="1" x14ac:dyDescent="0.3">
      <c r="B228" s="23" t="s">
        <v>8</v>
      </c>
      <c r="C228" s="157">
        <f t="shared" si="178"/>
        <v>0</v>
      </c>
      <c r="D228" s="12">
        <f t="shared" si="178"/>
        <v>0</v>
      </c>
      <c r="E228" s="13">
        <f t="shared" si="178"/>
        <v>0</v>
      </c>
      <c r="F228" s="14">
        <f t="shared" si="178"/>
        <v>0</v>
      </c>
      <c r="G228" s="4">
        <f t="shared" si="178"/>
        <v>0</v>
      </c>
      <c r="H228" s="3">
        <f t="shared" si="178"/>
        <v>0</v>
      </c>
      <c r="I228" s="10">
        <f t="shared" si="178"/>
        <v>0</v>
      </c>
      <c r="J228" s="27">
        <f t="shared" si="178"/>
        <v>0</v>
      </c>
      <c r="K228" s="11">
        <f t="shared" si="178"/>
        <v>0</v>
      </c>
      <c r="L228" s="17">
        <f t="shared" si="178"/>
        <v>0</v>
      </c>
      <c r="M228" s="37"/>
      <c r="N228" s="142"/>
      <c r="O228" s="268">
        <f t="shared" ref="O228:X228" si="185">+O227+10</f>
        <v>81</v>
      </c>
      <c r="P228" s="268">
        <f t="shared" si="185"/>
        <v>82</v>
      </c>
      <c r="Q228" s="268">
        <f t="shared" si="185"/>
        <v>83</v>
      </c>
      <c r="R228" s="268">
        <f t="shared" si="185"/>
        <v>84</v>
      </c>
      <c r="S228" s="268">
        <f t="shared" si="185"/>
        <v>85</v>
      </c>
      <c r="T228" s="268">
        <f t="shared" si="185"/>
        <v>86</v>
      </c>
      <c r="U228" s="268">
        <f t="shared" si="185"/>
        <v>87</v>
      </c>
      <c r="V228" s="268">
        <f t="shared" si="185"/>
        <v>88</v>
      </c>
      <c r="W228" s="268">
        <f t="shared" si="185"/>
        <v>89</v>
      </c>
      <c r="X228" s="268">
        <f t="shared" si="185"/>
        <v>90</v>
      </c>
    </row>
    <row r="229" spans="2:24" ht="15.75" thickBot="1" x14ac:dyDescent="0.3">
      <c r="B229" s="26" t="s">
        <v>9</v>
      </c>
      <c r="C229" s="158" t="s">
        <v>10</v>
      </c>
      <c r="D229" s="156">
        <f t="shared" ref="D229:L229" si="186">COUNTIF(rd2tm5,P229)</f>
        <v>0</v>
      </c>
      <c r="E229" s="155">
        <f t="shared" si="186"/>
        <v>0</v>
      </c>
      <c r="F229" s="155">
        <f t="shared" si="186"/>
        <v>0</v>
      </c>
      <c r="G229" s="13">
        <f t="shared" si="186"/>
        <v>0</v>
      </c>
      <c r="H229" s="19">
        <f t="shared" si="186"/>
        <v>0</v>
      </c>
      <c r="I229" s="12">
        <f t="shared" si="186"/>
        <v>0</v>
      </c>
      <c r="J229" s="13">
        <f t="shared" si="186"/>
        <v>0</v>
      </c>
      <c r="K229" s="14">
        <f t="shared" si="186"/>
        <v>0</v>
      </c>
      <c r="L229" s="20">
        <f t="shared" si="186"/>
        <v>0</v>
      </c>
      <c r="M229" s="37"/>
      <c r="N229" s="142"/>
      <c r="O229" s="268">
        <f t="shared" ref="O229:X229" si="187">+O228+10</f>
        <v>91</v>
      </c>
      <c r="P229" s="268">
        <f t="shared" si="187"/>
        <v>92</v>
      </c>
      <c r="Q229" s="268">
        <f t="shared" si="187"/>
        <v>93</v>
      </c>
      <c r="R229" s="268">
        <f t="shared" si="187"/>
        <v>94</v>
      </c>
      <c r="S229" s="268">
        <f t="shared" si="187"/>
        <v>95</v>
      </c>
      <c r="T229" s="268">
        <f t="shared" si="187"/>
        <v>96</v>
      </c>
      <c r="U229" s="268">
        <f t="shared" si="187"/>
        <v>97</v>
      </c>
      <c r="V229" s="268">
        <f t="shared" si="187"/>
        <v>98</v>
      </c>
      <c r="W229" s="268">
        <f t="shared" si="187"/>
        <v>99</v>
      </c>
      <c r="X229" s="268">
        <f t="shared" si="187"/>
        <v>100</v>
      </c>
    </row>
    <row r="230" spans="2:24" ht="15.75" thickBot="1" x14ac:dyDescent="0.3"/>
    <row r="231" spans="2:24" ht="19.5" thickBot="1" x14ac:dyDescent="0.3">
      <c r="B231" s="136" t="s">
        <v>59</v>
      </c>
      <c r="C231" s="137">
        <f>+C216</f>
        <v>2</v>
      </c>
      <c r="D231" s="350" t="s">
        <v>137</v>
      </c>
      <c r="E231" s="351"/>
      <c r="M231" s="257"/>
      <c r="P231" s="263"/>
      <c r="Q231" s="263"/>
      <c r="R231" s="263"/>
      <c r="S231" s="263"/>
      <c r="T231" s="263"/>
      <c r="U231" s="263"/>
      <c r="V231" s="263"/>
      <c r="W231" s="263"/>
      <c r="X231" s="263"/>
    </row>
    <row r="232" spans="2:24" ht="21" x14ac:dyDescent="0.25">
      <c r="B232" s="305" t="s">
        <v>86</v>
      </c>
      <c r="C232" s="306"/>
      <c r="D232" s="306"/>
      <c r="E232" s="306"/>
      <c r="F232" s="306"/>
      <c r="G232" s="306"/>
      <c r="H232" s="306"/>
      <c r="I232" s="306"/>
      <c r="J232" s="306"/>
      <c r="K232" s="306"/>
      <c r="L232" s="307"/>
      <c r="M232" s="258"/>
      <c r="N232" s="281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</row>
    <row r="233" spans="2:24" ht="21.75" thickBot="1" x14ac:dyDescent="0.3">
      <c r="B233" s="308"/>
      <c r="C233" s="309"/>
      <c r="D233" s="309"/>
      <c r="E233" s="309"/>
      <c r="F233" s="309"/>
      <c r="G233" s="309"/>
      <c r="H233" s="309"/>
      <c r="I233" s="309"/>
      <c r="J233" s="309"/>
      <c r="K233" s="309"/>
      <c r="L233" s="310"/>
      <c r="M233" s="258"/>
      <c r="N233" s="281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</row>
    <row r="234" spans="2:24" ht="15.75" thickBot="1" x14ac:dyDescent="0.3">
      <c r="B234" s="31" t="s">
        <v>11</v>
      </c>
      <c r="C234" s="28">
        <v>1</v>
      </c>
      <c r="D234" s="24">
        <v>2</v>
      </c>
      <c r="E234" s="24">
        <v>3</v>
      </c>
      <c r="F234" s="24">
        <v>4</v>
      </c>
      <c r="G234" s="24">
        <v>5</v>
      </c>
      <c r="H234" s="24">
        <v>6</v>
      </c>
      <c r="I234" s="24">
        <v>7</v>
      </c>
      <c r="J234" s="24">
        <v>8</v>
      </c>
      <c r="K234" s="24">
        <v>9</v>
      </c>
      <c r="L234" s="25">
        <v>10</v>
      </c>
      <c r="M234" s="37"/>
      <c r="N234" s="142"/>
    </row>
    <row r="235" spans="2:24" x14ac:dyDescent="0.25">
      <c r="B235" s="29" t="s">
        <v>0</v>
      </c>
      <c r="C235" s="7">
        <f t="shared" ref="C235:L236" si="188">COUNTIF(rd2tm6,O235)-1</f>
        <v>0</v>
      </c>
      <c r="D235" s="8">
        <f t="shared" si="188"/>
        <v>0</v>
      </c>
      <c r="E235" s="8">
        <f t="shared" si="188"/>
        <v>0</v>
      </c>
      <c r="F235" s="8">
        <f t="shared" si="188"/>
        <v>0</v>
      </c>
      <c r="G235" s="8">
        <f t="shared" si="188"/>
        <v>0</v>
      </c>
      <c r="H235" s="8">
        <f t="shared" si="188"/>
        <v>0</v>
      </c>
      <c r="I235" s="22">
        <f t="shared" si="188"/>
        <v>0</v>
      </c>
      <c r="J235" s="7">
        <f t="shared" si="188"/>
        <v>0</v>
      </c>
      <c r="K235" s="8">
        <f t="shared" si="188"/>
        <v>0</v>
      </c>
      <c r="L235" s="76">
        <f t="shared" si="188"/>
        <v>0</v>
      </c>
      <c r="M235" s="259"/>
      <c r="N235" s="282"/>
      <c r="O235" s="265">
        <v>1</v>
      </c>
      <c r="P235" s="266">
        <f>+O235+1</f>
        <v>2</v>
      </c>
      <c r="Q235" s="266">
        <f t="shared" ref="Q235" si="189">+P235+1</f>
        <v>3</v>
      </c>
      <c r="R235" s="266">
        <f t="shared" ref="R235" si="190">+Q235+1</f>
        <v>4</v>
      </c>
      <c r="S235" s="266">
        <f t="shared" ref="S235" si="191">+R235+1</f>
        <v>5</v>
      </c>
      <c r="T235" s="266">
        <f t="shared" ref="T235" si="192">+S235+1</f>
        <v>6</v>
      </c>
      <c r="U235" s="266">
        <f t="shared" ref="U235" si="193">+T235+1</f>
        <v>7</v>
      </c>
      <c r="V235" s="266">
        <f t="shared" ref="V235" si="194">+U235+1</f>
        <v>8</v>
      </c>
      <c r="W235" s="266">
        <v>9</v>
      </c>
      <c r="X235" s="266">
        <v>10</v>
      </c>
    </row>
    <row r="236" spans="2:24" ht="15.75" thickBot="1" x14ac:dyDescent="0.3">
      <c r="B236" s="23" t="s">
        <v>1</v>
      </c>
      <c r="C236" s="269">
        <f t="shared" si="188"/>
        <v>0</v>
      </c>
      <c r="D236" s="5">
        <f t="shared" si="188"/>
        <v>0</v>
      </c>
      <c r="E236" s="5">
        <f t="shared" si="188"/>
        <v>0</v>
      </c>
      <c r="F236" s="5">
        <f t="shared" si="188"/>
        <v>0</v>
      </c>
      <c r="G236" s="2">
        <f t="shared" si="188"/>
        <v>0</v>
      </c>
      <c r="H236" s="2">
        <f t="shared" si="188"/>
        <v>0</v>
      </c>
      <c r="I236" s="3">
        <f t="shared" si="188"/>
        <v>0</v>
      </c>
      <c r="J236" s="10">
        <f t="shared" si="188"/>
        <v>0</v>
      </c>
      <c r="K236" s="2">
        <f t="shared" si="188"/>
        <v>0</v>
      </c>
      <c r="L236" s="11">
        <f t="shared" si="188"/>
        <v>0</v>
      </c>
      <c r="M236" s="37"/>
      <c r="N236" s="142"/>
      <c r="O236" s="268">
        <f>+O235+10</f>
        <v>11</v>
      </c>
      <c r="P236" s="268">
        <f t="shared" ref="P236:X236" si="195">+P235+10</f>
        <v>12</v>
      </c>
      <c r="Q236" s="268">
        <f t="shared" si="195"/>
        <v>13</v>
      </c>
      <c r="R236" s="268">
        <f t="shared" si="195"/>
        <v>14</v>
      </c>
      <c r="S236" s="268">
        <f t="shared" si="195"/>
        <v>15</v>
      </c>
      <c r="T236" s="268">
        <f t="shared" si="195"/>
        <v>16</v>
      </c>
      <c r="U236" s="268">
        <f t="shared" si="195"/>
        <v>17</v>
      </c>
      <c r="V236" s="268">
        <f t="shared" si="195"/>
        <v>18</v>
      </c>
      <c r="W236" s="268">
        <f t="shared" si="195"/>
        <v>19</v>
      </c>
      <c r="X236" s="268">
        <f t="shared" si="195"/>
        <v>20</v>
      </c>
    </row>
    <row r="237" spans="2:24" ht="15.75" thickBot="1" x14ac:dyDescent="0.3">
      <c r="B237" s="23" t="s">
        <v>2</v>
      </c>
      <c r="C237" s="23">
        <f t="shared" ref="C237:L243" si="196">COUNTIF(rd2tm6,O237)</f>
        <v>0</v>
      </c>
      <c r="D237" s="7">
        <f t="shared" si="196"/>
        <v>0</v>
      </c>
      <c r="E237" s="8">
        <f t="shared" si="196"/>
        <v>0</v>
      </c>
      <c r="F237" s="9">
        <f t="shared" si="196"/>
        <v>0</v>
      </c>
      <c r="G237" s="4">
        <f t="shared" si="196"/>
        <v>0</v>
      </c>
      <c r="H237" s="2">
        <f t="shared" si="196"/>
        <v>0</v>
      </c>
      <c r="I237" s="3">
        <f t="shared" si="196"/>
        <v>0</v>
      </c>
      <c r="J237" s="12">
        <f t="shared" si="196"/>
        <v>0</v>
      </c>
      <c r="K237" s="13">
        <f t="shared" si="196"/>
        <v>0</v>
      </c>
      <c r="L237" s="14">
        <f t="shared" si="196"/>
        <v>0</v>
      </c>
      <c r="M237" s="37"/>
      <c r="N237" s="142"/>
      <c r="O237" s="268">
        <f t="shared" ref="O237:X237" si="197">+O236+10</f>
        <v>21</v>
      </c>
      <c r="P237" s="268">
        <f t="shared" si="197"/>
        <v>22</v>
      </c>
      <c r="Q237" s="268">
        <f t="shared" si="197"/>
        <v>23</v>
      </c>
      <c r="R237" s="268">
        <f t="shared" si="197"/>
        <v>24</v>
      </c>
      <c r="S237" s="268">
        <f t="shared" si="197"/>
        <v>25</v>
      </c>
      <c r="T237" s="268">
        <f t="shared" si="197"/>
        <v>26</v>
      </c>
      <c r="U237" s="268">
        <f t="shared" si="197"/>
        <v>27</v>
      </c>
      <c r="V237" s="268">
        <f t="shared" si="197"/>
        <v>28</v>
      </c>
      <c r="W237" s="268">
        <f t="shared" si="197"/>
        <v>29</v>
      </c>
      <c r="X237" s="268">
        <f t="shared" si="197"/>
        <v>30</v>
      </c>
    </row>
    <row r="238" spans="2:24" x14ac:dyDescent="0.25">
      <c r="B238" s="23" t="s">
        <v>3</v>
      </c>
      <c r="C238" s="23">
        <f t="shared" si="196"/>
        <v>0</v>
      </c>
      <c r="D238" s="10">
        <f t="shared" si="196"/>
        <v>0</v>
      </c>
      <c r="E238" s="27">
        <f t="shared" si="196"/>
        <v>0</v>
      </c>
      <c r="F238" s="11">
        <f t="shared" si="196"/>
        <v>0</v>
      </c>
      <c r="G238" s="4">
        <f t="shared" si="196"/>
        <v>0</v>
      </c>
      <c r="H238" s="2">
        <f t="shared" si="196"/>
        <v>0</v>
      </c>
      <c r="I238" s="2">
        <f t="shared" si="196"/>
        <v>0</v>
      </c>
      <c r="J238" s="6">
        <f t="shared" si="196"/>
        <v>0</v>
      </c>
      <c r="K238" s="6">
        <f t="shared" si="196"/>
        <v>0</v>
      </c>
      <c r="L238" s="16">
        <f t="shared" si="196"/>
        <v>0</v>
      </c>
      <c r="M238" s="37"/>
      <c r="N238" s="142"/>
      <c r="O238" s="268">
        <f t="shared" ref="O238:X238" si="198">+O237+10</f>
        <v>31</v>
      </c>
      <c r="P238" s="268">
        <f t="shared" si="198"/>
        <v>32</v>
      </c>
      <c r="Q238" s="268">
        <f t="shared" si="198"/>
        <v>33</v>
      </c>
      <c r="R238" s="268">
        <f t="shared" si="198"/>
        <v>34</v>
      </c>
      <c r="S238" s="268">
        <f t="shared" si="198"/>
        <v>35</v>
      </c>
      <c r="T238" s="268">
        <f t="shared" si="198"/>
        <v>36</v>
      </c>
      <c r="U238" s="268">
        <f t="shared" si="198"/>
        <v>37</v>
      </c>
      <c r="V238" s="268">
        <f t="shared" si="198"/>
        <v>38</v>
      </c>
      <c r="W238" s="268">
        <f t="shared" si="198"/>
        <v>39</v>
      </c>
      <c r="X238" s="268">
        <f t="shared" si="198"/>
        <v>40</v>
      </c>
    </row>
    <row r="239" spans="2:24" ht="15.75" thickBot="1" x14ac:dyDescent="0.3">
      <c r="B239" s="23" t="s">
        <v>4</v>
      </c>
      <c r="C239" s="23">
        <f t="shared" si="196"/>
        <v>0</v>
      </c>
      <c r="D239" s="12">
        <f t="shared" si="196"/>
        <v>0</v>
      </c>
      <c r="E239" s="13">
        <f t="shared" si="196"/>
        <v>0</v>
      </c>
      <c r="F239" s="14">
        <f t="shared" si="196"/>
        <v>0</v>
      </c>
      <c r="G239" s="4">
        <f t="shared" si="196"/>
        <v>0</v>
      </c>
      <c r="H239" s="2">
        <f t="shared" si="196"/>
        <v>0</v>
      </c>
      <c r="I239" s="2">
        <f t="shared" si="196"/>
        <v>0</v>
      </c>
      <c r="J239" s="2">
        <f t="shared" si="196"/>
        <v>0</v>
      </c>
      <c r="K239" s="2">
        <f t="shared" si="196"/>
        <v>0</v>
      </c>
      <c r="L239" s="11">
        <f t="shared" si="196"/>
        <v>0</v>
      </c>
      <c r="M239" s="37"/>
      <c r="N239" s="142"/>
      <c r="O239" s="268">
        <f t="shared" ref="O239:X239" si="199">+O238+10</f>
        <v>41</v>
      </c>
      <c r="P239" s="268">
        <f t="shared" si="199"/>
        <v>42</v>
      </c>
      <c r="Q239" s="268">
        <f t="shared" si="199"/>
        <v>43</v>
      </c>
      <c r="R239" s="268">
        <f t="shared" si="199"/>
        <v>44</v>
      </c>
      <c r="S239" s="268">
        <f t="shared" si="199"/>
        <v>45</v>
      </c>
      <c r="T239" s="268">
        <f t="shared" si="199"/>
        <v>46</v>
      </c>
      <c r="U239" s="268">
        <f t="shared" si="199"/>
        <v>47</v>
      </c>
      <c r="V239" s="268">
        <f t="shared" si="199"/>
        <v>48</v>
      </c>
      <c r="W239" s="268">
        <f t="shared" si="199"/>
        <v>49</v>
      </c>
      <c r="X239" s="268">
        <f t="shared" si="199"/>
        <v>50</v>
      </c>
    </row>
    <row r="240" spans="2:24" ht="15.75" thickBot="1" x14ac:dyDescent="0.3">
      <c r="B240" s="23" t="s">
        <v>5</v>
      </c>
      <c r="C240" s="10">
        <f t="shared" si="196"/>
        <v>0</v>
      </c>
      <c r="D240" s="154">
        <f t="shared" si="196"/>
        <v>0</v>
      </c>
      <c r="E240" s="154">
        <f t="shared" si="196"/>
        <v>0</v>
      </c>
      <c r="F240" s="154">
        <f t="shared" si="196"/>
        <v>0</v>
      </c>
      <c r="G240" s="145">
        <f t="shared" si="196"/>
        <v>0</v>
      </c>
      <c r="H240" s="2">
        <f t="shared" si="196"/>
        <v>0</v>
      </c>
      <c r="I240" s="2">
        <f t="shared" si="196"/>
        <v>0</v>
      </c>
      <c r="J240" s="2">
        <f t="shared" si="196"/>
        <v>0</v>
      </c>
      <c r="K240" s="2">
        <f t="shared" si="196"/>
        <v>0</v>
      </c>
      <c r="L240" s="11">
        <f t="shared" si="196"/>
        <v>0</v>
      </c>
      <c r="M240" s="37"/>
      <c r="N240" s="142"/>
      <c r="O240" s="268">
        <f t="shared" ref="O240:X240" si="200">+O239+10</f>
        <v>51</v>
      </c>
      <c r="P240" s="268">
        <f t="shared" si="200"/>
        <v>52</v>
      </c>
      <c r="Q240" s="268">
        <f t="shared" si="200"/>
        <v>53</v>
      </c>
      <c r="R240" s="268">
        <f t="shared" si="200"/>
        <v>54</v>
      </c>
      <c r="S240" s="268">
        <f t="shared" si="200"/>
        <v>55</v>
      </c>
      <c r="T240" s="268">
        <f t="shared" si="200"/>
        <v>56</v>
      </c>
      <c r="U240" s="268">
        <f t="shared" si="200"/>
        <v>57</v>
      </c>
      <c r="V240" s="268">
        <f t="shared" si="200"/>
        <v>58</v>
      </c>
      <c r="W240" s="268">
        <f t="shared" si="200"/>
        <v>59</v>
      </c>
      <c r="X240" s="268">
        <f t="shared" si="200"/>
        <v>60</v>
      </c>
    </row>
    <row r="241" spans="2:24" ht="15.75" thickBot="1" x14ac:dyDescent="0.3">
      <c r="B241" s="23" t="s">
        <v>6</v>
      </c>
      <c r="C241" s="23">
        <f t="shared" si="196"/>
        <v>0</v>
      </c>
      <c r="D241" s="7">
        <f t="shared" si="196"/>
        <v>0</v>
      </c>
      <c r="E241" s="8">
        <f t="shared" si="196"/>
        <v>0</v>
      </c>
      <c r="F241" s="9">
        <f t="shared" si="196"/>
        <v>0</v>
      </c>
      <c r="G241" s="4">
        <f t="shared" si="196"/>
        <v>0</v>
      </c>
      <c r="H241" s="2">
        <f t="shared" si="196"/>
        <v>0</v>
      </c>
      <c r="I241" s="5">
        <f t="shared" si="196"/>
        <v>0</v>
      </c>
      <c r="J241" s="5">
        <f t="shared" si="196"/>
        <v>0</v>
      </c>
      <c r="K241" s="5">
        <f t="shared" si="196"/>
        <v>0</v>
      </c>
      <c r="L241" s="11">
        <f t="shared" si="196"/>
        <v>0</v>
      </c>
      <c r="M241" s="37"/>
      <c r="N241" s="142"/>
      <c r="O241" s="268">
        <f t="shared" ref="O241:X241" si="201">+O240+10</f>
        <v>61</v>
      </c>
      <c r="P241" s="268">
        <f t="shared" si="201"/>
        <v>62</v>
      </c>
      <c r="Q241" s="268">
        <f t="shared" si="201"/>
        <v>63</v>
      </c>
      <c r="R241" s="268">
        <f t="shared" si="201"/>
        <v>64</v>
      </c>
      <c r="S241" s="268">
        <f t="shared" si="201"/>
        <v>65</v>
      </c>
      <c r="T241" s="268">
        <f t="shared" si="201"/>
        <v>66</v>
      </c>
      <c r="U241" s="268">
        <f t="shared" si="201"/>
        <v>67</v>
      </c>
      <c r="V241" s="268">
        <f t="shared" si="201"/>
        <v>68</v>
      </c>
      <c r="W241" s="268">
        <f t="shared" si="201"/>
        <v>69</v>
      </c>
      <c r="X241" s="268">
        <f t="shared" si="201"/>
        <v>70</v>
      </c>
    </row>
    <row r="242" spans="2:24" x14ac:dyDescent="0.25">
      <c r="B242" s="23" t="s">
        <v>7</v>
      </c>
      <c r="C242" s="23">
        <f t="shared" si="196"/>
        <v>0</v>
      </c>
      <c r="D242" s="10">
        <f t="shared" si="196"/>
        <v>0</v>
      </c>
      <c r="E242" s="144">
        <f t="shared" si="196"/>
        <v>0</v>
      </c>
      <c r="F242" s="11">
        <f t="shared" si="196"/>
        <v>0</v>
      </c>
      <c r="G242" s="4">
        <f t="shared" si="196"/>
        <v>0</v>
      </c>
      <c r="H242" s="3">
        <f t="shared" si="196"/>
        <v>0</v>
      </c>
      <c r="I242" s="7">
        <f t="shared" si="196"/>
        <v>0</v>
      </c>
      <c r="J242" s="8">
        <f t="shared" si="196"/>
        <v>0</v>
      </c>
      <c r="K242" s="9">
        <f t="shared" si="196"/>
        <v>0</v>
      </c>
      <c r="L242" s="17">
        <f t="shared" si="196"/>
        <v>0</v>
      </c>
      <c r="M242" s="37"/>
      <c r="N242" s="142"/>
      <c r="O242" s="268">
        <f t="shared" ref="O242:X242" si="202">+O241+10</f>
        <v>71</v>
      </c>
      <c r="P242" s="268">
        <f t="shared" si="202"/>
        <v>72</v>
      </c>
      <c r="Q242" s="268">
        <f t="shared" si="202"/>
        <v>73</v>
      </c>
      <c r="R242" s="268">
        <f t="shared" si="202"/>
        <v>74</v>
      </c>
      <c r="S242" s="268">
        <f t="shared" si="202"/>
        <v>75</v>
      </c>
      <c r="T242" s="268">
        <f t="shared" si="202"/>
        <v>76</v>
      </c>
      <c r="U242" s="268">
        <f t="shared" si="202"/>
        <v>77</v>
      </c>
      <c r="V242" s="268">
        <f t="shared" si="202"/>
        <v>78</v>
      </c>
      <c r="W242" s="268">
        <f t="shared" si="202"/>
        <v>79</v>
      </c>
      <c r="X242" s="268">
        <f t="shared" si="202"/>
        <v>80</v>
      </c>
    </row>
    <row r="243" spans="2:24" ht="15.75" thickBot="1" x14ac:dyDescent="0.3">
      <c r="B243" s="23" t="s">
        <v>8</v>
      </c>
      <c r="C243" s="157">
        <f t="shared" si="196"/>
        <v>0</v>
      </c>
      <c r="D243" s="12">
        <f t="shared" si="196"/>
        <v>0</v>
      </c>
      <c r="E243" s="13">
        <f t="shared" si="196"/>
        <v>0</v>
      </c>
      <c r="F243" s="14">
        <f t="shared" si="196"/>
        <v>0</v>
      </c>
      <c r="G243" s="4">
        <f t="shared" si="196"/>
        <v>0</v>
      </c>
      <c r="H243" s="3">
        <f t="shared" si="196"/>
        <v>0</v>
      </c>
      <c r="I243" s="10">
        <f t="shared" si="196"/>
        <v>0</v>
      </c>
      <c r="J243" s="27">
        <f t="shared" si="196"/>
        <v>0</v>
      </c>
      <c r="K243" s="11">
        <f t="shared" si="196"/>
        <v>0</v>
      </c>
      <c r="L243" s="17">
        <f t="shared" si="196"/>
        <v>0</v>
      </c>
      <c r="M243" s="37"/>
      <c r="N243" s="142"/>
      <c r="O243" s="268">
        <f t="shared" ref="O243:X243" si="203">+O242+10</f>
        <v>81</v>
      </c>
      <c r="P243" s="268">
        <f t="shared" si="203"/>
        <v>82</v>
      </c>
      <c r="Q243" s="268">
        <f t="shared" si="203"/>
        <v>83</v>
      </c>
      <c r="R243" s="268">
        <f t="shared" si="203"/>
        <v>84</v>
      </c>
      <c r="S243" s="268">
        <f t="shared" si="203"/>
        <v>85</v>
      </c>
      <c r="T243" s="268">
        <f t="shared" si="203"/>
        <v>86</v>
      </c>
      <c r="U243" s="268">
        <f t="shared" si="203"/>
        <v>87</v>
      </c>
      <c r="V243" s="268">
        <f t="shared" si="203"/>
        <v>88</v>
      </c>
      <c r="W243" s="268">
        <f t="shared" si="203"/>
        <v>89</v>
      </c>
      <c r="X243" s="268">
        <f t="shared" si="203"/>
        <v>90</v>
      </c>
    </row>
    <row r="244" spans="2:24" ht="15.75" thickBot="1" x14ac:dyDescent="0.3">
      <c r="B244" s="26" t="s">
        <v>9</v>
      </c>
      <c r="C244" s="158" t="s">
        <v>10</v>
      </c>
      <c r="D244" s="156">
        <f t="shared" ref="D244:L244" si="204">COUNTIF(rd2tm6,P244)</f>
        <v>0</v>
      </c>
      <c r="E244" s="155">
        <f t="shared" si="204"/>
        <v>0</v>
      </c>
      <c r="F244" s="155">
        <f t="shared" si="204"/>
        <v>0</v>
      </c>
      <c r="G244" s="13">
        <f t="shared" si="204"/>
        <v>0</v>
      </c>
      <c r="H244" s="19">
        <f t="shared" si="204"/>
        <v>0</v>
      </c>
      <c r="I244" s="12">
        <f t="shared" si="204"/>
        <v>0</v>
      </c>
      <c r="J244" s="13">
        <f t="shared" si="204"/>
        <v>0</v>
      </c>
      <c r="K244" s="14">
        <f t="shared" si="204"/>
        <v>0</v>
      </c>
      <c r="L244" s="20">
        <f t="shared" si="204"/>
        <v>0</v>
      </c>
      <c r="M244" s="37"/>
      <c r="N244" s="142"/>
      <c r="O244" s="268">
        <f t="shared" ref="O244:X244" si="205">+O243+10</f>
        <v>91</v>
      </c>
      <c r="P244" s="268">
        <f t="shared" si="205"/>
        <v>92</v>
      </c>
      <c r="Q244" s="268">
        <f t="shared" si="205"/>
        <v>93</v>
      </c>
      <c r="R244" s="268">
        <f t="shared" si="205"/>
        <v>94</v>
      </c>
      <c r="S244" s="268">
        <f t="shared" si="205"/>
        <v>95</v>
      </c>
      <c r="T244" s="268">
        <f t="shared" si="205"/>
        <v>96</v>
      </c>
      <c r="U244" s="268">
        <f t="shared" si="205"/>
        <v>97</v>
      </c>
      <c r="V244" s="268">
        <f t="shared" si="205"/>
        <v>98</v>
      </c>
      <c r="W244" s="268">
        <f t="shared" si="205"/>
        <v>99</v>
      </c>
      <c r="X244" s="268">
        <f t="shared" si="205"/>
        <v>100</v>
      </c>
    </row>
    <row r="245" spans="2:24" ht="15.75" thickBot="1" x14ac:dyDescent="0.3"/>
    <row r="246" spans="2:24" ht="19.5" thickBot="1" x14ac:dyDescent="0.3">
      <c r="B246" s="136" t="s">
        <v>59</v>
      </c>
      <c r="C246" s="137">
        <f>+C231</f>
        <v>2</v>
      </c>
      <c r="D246" s="350" t="s">
        <v>138</v>
      </c>
      <c r="E246" s="351"/>
      <c r="M246" s="257"/>
      <c r="P246" s="263"/>
      <c r="Q246" s="263"/>
      <c r="R246" s="263"/>
      <c r="S246" s="263"/>
      <c r="T246" s="263"/>
      <c r="U246" s="263"/>
      <c r="V246" s="263"/>
      <c r="W246" s="263"/>
      <c r="X246" s="263"/>
    </row>
    <row r="247" spans="2:24" ht="21" x14ac:dyDescent="0.25">
      <c r="B247" s="305" t="s">
        <v>86</v>
      </c>
      <c r="C247" s="306"/>
      <c r="D247" s="306"/>
      <c r="E247" s="306"/>
      <c r="F247" s="306"/>
      <c r="G247" s="306"/>
      <c r="H247" s="306"/>
      <c r="I247" s="306"/>
      <c r="J247" s="306"/>
      <c r="K247" s="306"/>
      <c r="L247" s="307"/>
      <c r="M247" s="258"/>
      <c r="N247" s="281"/>
      <c r="O247" s="264"/>
      <c r="P247" s="264"/>
      <c r="Q247" s="264"/>
      <c r="R247" s="264"/>
      <c r="S247" s="264"/>
      <c r="T247" s="264"/>
      <c r="U247" s="264"/>
      <c r="V247" s="264"/>
      <c r="W247" s="264"/>
      <c r="X247" s="264"/>
    </row>
    <row r="248" spans="2:24" ht="21.75" thickBot="1" x14ac:dyDescent="0.3">
      <c r="B248" s="308"/>
      <c r="C248" s="309"/>
      <c r="D248" s="309"/>
      <c r="E248" s="309"/>
      <c r="F248" s="309"/>
      <c r="G248" s="309"/>
      <c r="H248" s="309"/>
      <c r="I248" s="309"/>
      <c r="J248" s="309"/>
      <c r="K248" s="309"/>
      <c r="L248" s="310"/>
      <c r="M248" s="258"/>
      <c r="N248" s="281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</row>
    <row r="249" spans="2:24" ht="15.75" thickBot="1" x14ac:dyDescent="0.3">
      <c r="B249" s="31" t="s">
        <v>11</v>
      </c>
      <c r="C249" s="28">
        <v>1</v>
      </c>
      <c r="D249" s="24">
        <v>2</v>
      </c>
      <c r="E249" s="24">
        <v>3</v>
      </c>
      <c r="F249" s="24">
        <v>4</v>
      </c>
      <c r="G249" s="24">
        <v>5</v>
      </c>
      <c r="H249" s="24">
        <v>6</v>
      </c>
      <c r="I249" s="24">
        <v>7</v>
      </c>
      <c r="J249" s="24">
        <v>8</v>
      </c>
      <c r="K249" s="24">
        <v>9</v>
      </c>
      <c r="L249" s="25">
        <v>10</v>
      </c>
      <c r="M249" s="37"/>
      <c r="N249" s="142"/>
    </row>
    <row r="250" spans="2:24" x14ac:dyDescent="0.25">
      <c r="B250" s="29" t="s">
        <v>0</v>
      </c>
      <c r="C250" s="7">
        <f t="shared" ref="C250:L251" si="206">COUNTIF(rd2tm7,O250)-1</f>
        <v>0</v>
      </c>
      <c r="D250" s="8">
        <f t="shared" si="206"/>
        <v>0</v>
      </c>
      <c r="E250" s="8">
        <f t="shared" si="206"/>
        <v>0</v>
      </c>
      <c r="F250" s="8">
        <f t="shared" si="206"/>
        <v>0</v>
      </c>
      <c r="G250" s="8">
        <f t="shared" si="206"/>
        <v>0</v>
      </c>
      <c r="H250" s="8">
        <f t="shared" si="206"/>
        <v>0</v>
      </c>
      <c r="I250" s="22">
        <f t="shared" si="206"/>
        <v>0</v>
      </c>
      <c r="J250" s="7">
        <f t="shared" si="206"/>
        <v>0</v>
      </c>
      <c r="K250" s="8">
        <f t="shared" si="206"/>
        <v>0</v>
      </c>
      <c r="L250" s="76">
        <f t="shared" si="206"/>
        <v>0</v>
      </c>
      <c r="M250" s="259"/>
      <c r="N250" s="282"/>
      <c r="O250" s="265">
        <v>1</v>
      </c>
      <c r="P250" s="266">
        <f>+O250+1</f>
        <v>2</v>
      </c>
      <c r="Q250" s="266">
        <f t="shared" ref="Q250" si="207">+P250+1</f>
        <v>3</v>
      </c>
      <c r="R250" s="266">
        <f t="shared" ref="R250" si="208">+Q250+1</f>
        <v>4</v>
      </c>
      <c r="S250" s="266">
        <f t="shared" ref="S250" si="209">+R250+1</f>
        <v>5</v>
      </c>
      <c r="T250" s="266">
        <f t="shared" ref="T250" si="210">+S250+1</f>
        <v>6</v>
      </c>
      <c r="U250" s="266">
        <f t="shared" ref="U250" si="211">+T250+1</f>
        <v>7</v>
      </c>
      <c r="V250" s="266">
        <f t="shared" ref="V250" si="212">+U250+1</f>
        <v>8</v>
      </c>
      <c r="W250" s="266">
        <v>9</v>
      </c>
      <c r="X250" s="266">
        <v>10</v>
      </c>
    </row>
    <row r="251" spans="2:24" ht="15.75" thickBot="1" x14ac:dyDescent="0.3">
      <c r="B251" s="23" t="s">
        <v>1</v>
      </c>
      <c r="C251" s="269">
        <f t="shared" si="206"/>
        <v>0</v>
      </c>
      <c r="D251" s="5">
        <f t="shared" si="206"/>
        <v>0</v>
      </c>
      <c r="E251" s="5">
        <f t="shared" si="206"/>
        <v>0</v>
      </c>
      <c r="F251" s="5">
        <f t="shared" si="206"/>
        <v>0</v>
      </c>
      <c r="G251" s="2">
        <f t="shared" si="206"/>
        <v>0</v>
      </c>
      <c r="H251" s="2">
        <f t="shared" si="206"/>
        <v>0</v>
      </c>
      <c r="I251" s="3">
        <f t="shared" si="206"/>
        <v>0</v>
      </c>
      <c r="J251" s="10">
        <f t="shared" si="206"/>
        <v>0</v>
      </c>
      <c r="K251" s="2">
        <f t="shared" si="206"/>
        <v>0</v>
      </c>
      <c r="L251" s="11">
        <f t="shared" si="206"/>
        <v>0</v>
      </c>
      <c r="M251" s="37"/>
      <c r="N251" s="142"/>
      <c r="O251" s="268">
        <f>+O250+10</f>
        <v>11</v>
      </c>
      <c r="P251" s="268">
        <f t="shared" ref="P251:X251" si="213">+P250+10</f>
        <v>12</v>
      </c>
      <c r="Q251" s="268">
        <f t="shared" si="213"/>
        <v>13</v>
      </c>
      <c r="R251" s="268">
        <f t="shared" si="213"/>
        <v>14</v>
      </c>
      <c r="S251" s="268">
        <f t="shared" si="213"/>
        <v>15</v>
      </c>
      <c r="T251" s="268">
        <f t="shared" si="213"/>
        <v>16</v>
      </c>
      <c r="U251" s="268">
        <f t="shared" si="213"/>
        <v>17</v>
      </c>
      <c r="V251" s="268">
        <f t="shared" si="213"/>
        <v>18</v>
      </c>
      <c r="W251" s="268">
        <f t="shared" si="213"/>
        <v>19</v>
      </c>
      <c r="X251" s="268">
        <f t="shared" si="213"/>
        <v>20</v>
      </c>
    </row>
    <row r="252" spans="2:24" ht="15.75" thickBot="1" x14ac:dyDescent="0.3">
      <c r="B252" s="23" t="s">
        <v>2</v>
      </c>
      <c r="C252" s="23">
        <f t="shared" ref="C252:L258" si="214">COUNTIF(rd2tm7,O252)</f>
        <v>0</v>
      </c>
      <c r="D252" s="7">
        <f t="shared" si="214"/>
        <v>0</v>
      </c>
      <c r="E252" s="8">
        <f t="shared" si="214"/>
        <v>0</v>
      </c>
      <c r="F252" s="9">
        <f t="shared" si="214"/>
        <v>0</v>
      </c>
      <c r="G252" s="4">
        <f t="shared" si="214"/>
        <v>0</v>
      </c>
      <c r="H252" s="2">
        <f t="shared" si="214"/>
        <v>0</v>
      </c>
      <c r="I252" s="3">
        <f t="shared" si="214"/>
        <v>0</v>
      </c>
      <c r="J252" s="12">
        <f t="shared" si="214"/>
        <v>0</v>
      </c>
      <c r="K252" s="13">
        <f t="shared" si="214"/>
        <v>0</v>
      </c>
      <c r="L252" s="14">
        <f t="shared" si="214"/>
        <v>0</v>
      </c>
      <c r="M252" s="37"/>
      <c r="N252" s="142"/>
      <c r="O252" s="268">
        <f t="shared" ref="O252:X252" si="215">+O251+10</f>
        <v>21</v>
      </c>
      <c r="P252" s="268">
        <f t="shared" si="215"/>
        <v>22</v>
      </c>
      <c r="Q252" s="268">
        <f t="shared" si="215"/>
        <v>23</v>
      </c>
      <c r="R252" s="268">
        <f t="shared" si="215"/>
        <v>24</v>
      </c>
      <c r="S252" s="268">
        <f t="shared" si="215"/>
        <v>25</v>
      </c>
      <c r="T252" s="268">
        <f t="shared" si="215"/>
        <v>26</v>
      </c>
      <c r="U252" s="268">
        <f t="shared" si="215"/>
        <v>27</v>
      </c>
      <c r="V252" s="268">
        <f t="shared" si="215"/>
        <v>28</v>
      </c>
      <c r="W252" s="268">
        <f t="shared" si="215"/>
        <v>29</v>
      </c>
      <c r="X252" s="268">
        <f t="shared" si="215"/>
        <v>30</v>
      </c>
    </row>
    <row r="253" spans="2:24" x14ac:dyDescent="0.25">
      <c r="B253" s="23" t="s">
        <v>3</v>
      </c>
      <c r="C253" s="23">
        <f t="shared" si="214"/>
        <v>0</v>
      </c>
      <c r="D253" s="10">
        <f t="shared" si="214"/>
        <v>0</v>
      </c>
      <c r="E253" s="27">
        <f t="shared" si="214"/>
        <v>0</v>
      </c>
      <c r="F253" s="11">
        <f t="shared" si="214"/>
        <v>0</v>
      </c>
      <c r="G253" s="4">
        <f t="shared" si="214"/>
        <v>0</v>
      </c>
      <c r="H253" s="2">
        <f t="shared" si="214"/>
        <v>0</v>
      </c>
      <c r="I253" s="2">
        <f t="shared" si="214"/>
        <v>0</v>
      </c>
      <c r="J253" s="6">
        <f t="shared" si="214"/>
        <v>0</v>
      </c>
      <c r="K253" s="6">
        <f t="shared" si="214"/>
        <v>0</v>
      </c>
      <c r="L253" s="16">
        <f t="shared" si="214"/>
        <v>0</v>
      </c>
      <c r="M253" s="37"/>
      <c r="N253" s="142"/>
      <c r="O253" s="268">
        <f t="shared" ref="O253:X253" si="216">+O252+10</f>
        <v>31</v>
      </c>
      <c r="P253" s="268">
        <f t="shared" si="216"/>
        <v>32</v>
      </c>
      <c r="Q253" s="268">
        <f t="shared" si="216"/>
        <v>33</v>
      </c>
      <c r="R253" s="268">
        <f t="shared" si="216"/>
        <v>34</v>
      </c>
      <c r="S253" s="268">
        <f t="shared" si="216"/>
        <v>35</v>
      </c>
      <c r="T253" s="268">
        <f t="shared" si="216"/>
        <v>36</v>
      </c>
      <c r="U253" s="268">
        <f t="shared" si="216"/>
        <v>37</v>
      </c>
      <c r="V253" s="268">
        <f t="shared" si="216"/>
        <v>38</v>
      </c>
      <c r="W253" s="268">
        <f t="shared" si="216"/>
        <v>39</v>
      </c>
      <c r="X253" s="268">
        <f t="shared" si="216"/>
        <v>40</v>
      </c>
    </row>
    <row r="254" spans="2:24" ht="15.75" thickBot="1" x14ac:dyDescent="0.3">
      <c r="B254" s="23" t="s">
        <v>4</v>
      </c>
      <c r="C254" s="23">
        <f t="shared" si="214"/>
        <v>0</v>
      </c>
      <c r="D254" s="12">
        <f t="shared" si="214"/>
        <v>0</v>
      </c>
      <c r="E254" s="13">
        <f t="shared" si="214"/>
        <v>0</v>
      </c>
      <c r="F254" s="14">
        <f t="shared" si="214"/>
        <v>0</v>
      </c>
      <c r="G254" s="4">
        <f t="shared" si="214"/>
        <v>0</v>
      </c>
      <c r="H254" s="2">
        <f t="shared" si="214"/>
        <v>0</v>
      </c>
      <c r="I254" s="2">
        <f t="shared" si="214"/>
        <v>0</v>
      </c>
      <c r="J254" s="2">
        <f t="shared" si="214"/>
        <v>0</v>
      </c>
      <c r="K254" s="2">
        <f t="shared" si="214"/>
        <v>0</v>
      </c>
      <c r="L254" s="11">
        <f t="shared" si="214"/>
        <v>0</v>
      </c>
      <c r="M254" s="37"/>
      <c r="N254" s="142"/>
      <c r="O254" s="268">
        <f t="shared" ref="O254:X254" si="217">+O253+10</f>
        <v>41</v>
      </c>
      <c r="P254" s="268">
        <f t="shared" si="217"/>
        <v>42</v>
      </c>
      <c r="Q254" s="268">
        <f t="shared" si="217"/>
        <v>43</v>
      </c>
      <c r="R254" s="268">
        <f t="shared" si="217"/>
        <v>44</v>
      </c>
      <c r="S254" s="268">
        <f t="shared" si="217"/>
        <v>45</v>
      </c>
      <c r="T254" s="268">
        <f t="shared" si="217"/>
        <v>46</v>
      </c>
      <c r="U254" s="268">
        <f t="shared" si="217"/>
        <v>47</v>
      </c>
      <c r="V254" s="268">
        <f t="shared" si="217"/>
        <v>48</v>
      </c>
      <c r="W254" s="268">
        <f t="shared" si="217"/>
        <v>49</v>
      </c>
      <c r="X254" s="268">
        <f t="shared" si="217"/>
        <v>50</v>
      </c>
    </row>
    <row r="255" spans="2:24" ht="15.75" thickBot="1" x14ac:dyDescent="0.3">
      <c r="B255" s="23" t="s">
        <v>5</v>
      </c>
      <c r="C255" s="10">
        <f t="shared" si="214"/>
        <v>0</v>
      </c>
      <c r="D255" s="154">
        <f t="shared" si="214"/>
        <v>0</v>
      </c>
      <c r="E255" s="154">
        <f t="shared" si="214"/>
        <v>0</v>
      </c>
      <c r="F255" s="154">
        <f t="shared" si="214"/>
        <v>0</v>
      </c>
      <c r="G255" s="145">
        <f t="shared" si="214"/>
        <v>0</v>
      </c>
      <c r="H255" s="2">
        <f t="shared" si="214"/>
        <v>0</v>
      </c>
      <c r="I255" s="2">
        <f t="shared" si="214"/>
        <v>0</v>
      </c>
      <c r="J255" s="2">
        <f t="shared" si="214"/>
        <v>0</v>
      </c>
      <c r="K255" s="2">
        <f t="shared" si="214"/>
        <v>0</v>
      </c>
      <c r="L255" s="11">
        <f t="shared" si="214"/>
        <v>0</v>
      </c>
      <c r="M255" s="37"/>
      <c r="N255" s="142"/>
      <c r="O255" s="268">
        <f t="shared" ref="O255:X255" si="218">+O254+10</f>
        <v>51</v>
      </c>
      <c r="P255" s="268">
        <f t="shared" si="218"/>
        <v>52</v>
      </c>
      <c r="Q255" s="268">
        <f t="shared" si="218"/>
        <v>53</v>
      </c>
      <c r="R255" s="268">
        <f t="shared" si="218"/>
        <v>54</v>
      </c>
      <c r="S255" s="268">
        <f t="shared" si="218"/>
        <v>55</v>
      </c>
      <c r="T255" s="268">
        <f t="shared" si="218"/>
        <v>56</v>
      </c>
      <c r="U255" s="268">
        <f t="shared" si="218"/>
        <v>57</v>
      </c>
      <c r="V255" s="268">
        <f t="shared" si="218"/>
        <v>58</v>
      </c>
      <c r="W255" s="268">
        <f t="shared" si="218"/>
        <v>59</v>
      </c>
      <c r="X255" s="268">
        <f t="shared" si="218"/>
        <v>60</v>
      </c>
    </row>
    <row r="256" spans="2:24" ht="15.75" thickBot="1" x14ac:dyDescent="0.3">
      <c r="B256" s="23" t="s">
        <v>6</v>
      </c>
      <c r="C256" s="23">
        <f t="shared" si="214"/>
        <v>0</v>
      </c>
      <c r="D256" s="7">
        <f t="shared" si="214"/>
        <v>0</v>
      </c>
      <c r="E256" s="8">
        <f t="shared" si="214"/>
        <v>0</v>
      </c>
      <c r="F256" s="9">
        <f t="shared" si="214"/>
        <v>0</v>
      </c>
      <c r="G256" s="4">
        <f t="shared" si="214"/>
        <v>0</v>
      </c>
      <c r="H256" s="2">
        <f t="shared" si="214"/>
        <v>0</v>
      </c>
      <c r="I256" s="5">
        <f t="shared" si="214"/>
        <v>0</v>
      </c>
      <c r="J256" s="5">
        <f t="shared" si="214"/>
        <v>0</v>
      </c>
      <c r="K256" s="5">
        <f t="shared" si="214"/>
        <v>0</v>
      </c>
      <c r="L256" s="11">
        <f t="shared" si="214"/>
        <v>0</v>
      </c>
      <c r="M256" s="37"/>
      <c r="N256" s="142"/>
      <c r="O256" s="268">
        <f t="shared" ref="O256:X256" si="219">+O255+10</f>
        <v>61</v>
      </c>
      <c r="P256" s="268">
        <f t="shared" si="219"/>
        <v>62</v>
      </c>
      <c r="Q256" s="268">
        <f t="shared" si="219"/>
        <v>63</v>
      </c>
      <c r="R256" s="268">
        <f t="shared" si="219"/>
        <v>64</v>
      </c>
      <c r="S256" s="268">
        <f t="shared" si="219"/>
        <v>65</v>
      </c>
      <c r="T256" s="268">
        <f t="shared" si="219"/>
        <v>66</v>
      </c>
      <c r="U256" s="268">
        <f t="shared" si="219"/>
        <v>67</v>
      </c>
      <c r="V256" s="268">
        <f t="shared" si="219"/>
        <v>68</v>
      </c>
      <c r="W256" s="268">
        <f t="shared" si="219"/>
        <v>69</v>
      </c>
      <c r="X256" s="268">
        <f t="shared" si="219"/>
        <v>70</v>
      </c>
    </row>
    <row r="257" spans="2:24" x14ac:dyDescent="0.25">
      <c r="B257" s="23" t="s">
        <v>7</v>
      </c>
      <c r="C257" s="23">
        <f t="shared" si="214"/>
        <v>0</v>
      </c>
      <c r="D257" s="10">
        <f t="shared" si="214"/>
        <v>0</v>
      </c>
      <c r="E257" s="144">
        <f t="shared" si="214"/>
        <v>0</v>
      </c>
      <c r="F257" s="11">
        <f t="shared" si="214"/>
        <v>0</v>
      </c>
      <c r="G257" s="4">
        <f t="shared" si="214"/>
        <v>0</v>
      </c>
      <c r="H257" s="3">
        <f t="shared" si="214"/>
        <v>0</v>
      </c>
      <c r="I257" s="7">
        <f t="shared" si="214"/>
        <v>0</v>
      </c>
      <c r="J257" s="8">
        <f t="shared" si="214"/>
        <v>0</v>
      </c>
      <c r="K257" s="9">
        <f t="shared" si="214"/>
        <v>0</v>
      </c>
      <c r="L257" s="17">
        <f t="shared" si="214"/>
        <v>0</v>
      </c>
      <c r="M257" s="37"/>
      <c r="N257" s="142"/>
      <c r="O257" s="268">
        <f t="shared" ref="O257:X257" si="220">+O256+10</f>
        <v>71</v>
      </c>
      <c r="P257" s="268">
        <f t="shared" si="220"/>
        <v>72</v>
      </c>
      <c r="Q257" s="268">
        <f t="shared" si="220"/>
        <v>73</v>
      </c>
      <c r="R257" s="268">
        <f t="shared" si="220"/>
        <v>74</v>
      </c>
      <c r="S257" s="268">
        <f t="shared" si="220"/>
        <v>75</v>
      </c>
      <c r="T257" s="268">
        <f t="shared" si="220"/>
        <v>76</v>
      </c>
      <c r="U257" s="268">
        <f t="shared" si="220"/>
        <v>77</v>
      </c>
      <c r="V257" s="268">
        <f t="shared" si="220"/>
        <v>78</v>
      </c>
      <c r="W257" s="268">
        <f t="shared" si="220"/>
        <v>79</v>
      </c>
      <c r="X257" s="268">
        <f t="shared" si="220"/>
        <v>80</v>
      </c>
    </row>
    <row r="258" spans="2:24" ht="15.75" thickBot="1" x14ac:dyDescent="0.3">
      <c r="B258" s="23" t="s">
        <v>8</v>
      </c>
      <c r="C258" s="157">
        <f t="shared" si="214"/>
        <v>0</v>
      </c>
      <c r="D258" s="12">
        <f t="shared" si="214"/>
        <v>0</v>
      </c>
      <c r="E258" s="13">
        <f t="shared" si="214"/>
        <v>0</v>
      </c>
      <c r="F258" s="14">
        <f t="shared" si="214"/>
        <v>0</v>
      </c>
      <c r="G258" s="4">
        <f t="shared" si="214"/>
        <v>0</v>
      </c>
      <c r="H258" s="3">
        <f t="shared" si="214"/>
        <v>0</v>
      </c>
      <c r="I258" s="10">
        <f t="shared" si="214"/>
        <v>0</v>
      </c>
      <c r="J258" s="27">
        <f t="shared" si="214"/>
        <v>0</v>
      </c>
      <c r="K258" s="11">
        <f t="shared" si="214"/>
        <v>0</v>
      </c>
      <c r="L258" s="17">
        <f t="shared" si="214"/>
        <v>0</v>
      </c>
      <c r="M258" s="37"/>
      <c r="N258" s="142"/>
      <c r="O258" s="268">
        <f t="shared" ref="O258:X258" si="221">+O257+10</f>
        <v>81</v>
      </c>
      <c r="P258" s="268">
        <f t="shared" si="221"/>
        <v>82</v>
      </c>
      <c r="Q258" s="268">
        <f t="shared" si="221"/>
        <v>83</v>
      </c>
      <c r="R258" s="268">
        <f t="shared" si="221"/>
        <v>84</v>
      </c>
      <c r="S258" s="268">
        <f t="shared" si="221"/>
        <v>85</v>
      </c>
      <c r="T258" s="268">
        <f t="shared" si="221"/>
        <v>86</v>
      </c>
      <c r="U258" s="268">
        <f t="shared" si="221"/>
        <v>87</v>
      </c>
      <c r="V258" s="268">
        <f t="shared" si="221"/>
        <v>88</v>
      </c>
      <c r="W258" s="268">
        <f t="shared" si="221"/>
        <v>89</v>
      </c>
      <c r="X258" s="268">
        <f t="shared" si="221"/>
        <v>90</v>
      </c>
    </row>
    <row r="259" spans="2:24" ht="15.75" thickBot="1" x14ac:dyDescent="0.3">
      <c r="B259" s="26" t="s">
        <v>9</v>
      </c>
      <c r="C259" s="158" t="s">
        <v>10</v>
      </c>
      <c r="D259" s="156">
        <f t="shared" ref="D259:L259" si="222">COUNTIF(rd2tm7,P259)</f>
        <v>0</v>
      </c>
      <c r="E259" s="155">
        <f t="shared" si="222"/>
        <v>0</v>
      </c>
      <c r="F259" s="155">
        <f t="shared" si="222"/>
        <v>0</v>
      </c>
      <c r="G259" s="13">
        <f t="shared" si="222"/>
        <v>0</v>
      </c>
      <c r="H259" s="19">
        <f t="shared" si="222"/>
        <v>0</v>
      </c>
      <c r="I259" s="12">
        <f t="shared" si="222"/>
        <v>0</v>
      </c>
      <c r="J259" s="13">
        <f t="shared" si="222"/>
        <v>0</v>
      </c>
      <c r="K259" s="14">
        <f t="shared" si="222"/>
        <v>0</v>
      </c>
      <c r="L259" s="20">
        <f t="shared" si="222"/>
        <v>0</v>
      </c>
      <c r="M259" s="37"/>
      <c r="N259" s="142"/>
      <c r="O259" s="268">
        <f t="shared" ref="O259:X259" si="223">+O258+10</f>
        <v>91</v>
      </c>
      <c r="P259" s="268">
        <f t="shared" si="223"/>
        <v>92</v>
      </c>
      <c r="Q259" s="268">
        <f t="shared" si="223"/>
        <v>93</v>
      </c>
      <c r="R259" s="268">
        <f t="shared" si="223"/>
        <v>94</v>
      </c>
      <c r="S259" s="268">
        <f t="shared" si="223"/>
        <v>95</v>
      </c>
      <c r="T259" s="268">
        <f t="shared" si="223"/>
        <v>96</v>
      </c>
      <c r="U259" s="268">
        <f t="shared" si="223"/>
        <v>97</v>
      </c>
      <c r="V259" s="268">
        <f t="shared" si="223"/>
        <v>98</v>
      </c>
      <c r="W259" s="268">
        <f t="shared" si="223"/>
        <v>99</v>
      </c>
      <c r="X259" s="268">
        <f t="shared" si="223"/>
        <v>100</v>
      </c>
    </row>
    <row r="260" spans="2:24" ht="15.75" thickBot="1" x14ac:dyDescent="0.3"/>
    <row r="261" spans="2:24" ht="19.5" thickBot="1" x14ac:dyDescent="0.3">
      <c r="B261" s="136" t="s">
        <v>59</v>
      </c>
      <c r="C261" s="137">
        <f>+C246</f>
        <v>2</v>
      </c>
      <c r="D261" s="350" t="s">
        <v>139</v>
      </c>
      <c r="E261" s="351"/>
      <c r="M261" s="257"/>
      <c r="P261" s="263"/>
      <c r="Q261" s="263"/>
      <c r="R261" s="263"/>
      <c r="S261" s="263"/>
      <c r="T261" s="263"/>
      <c r="U261" s="263"/>
      <c r="V261" s="263"/>
      <c r="W261" s="263"/>
      <c r="X261" s="263"/>
    </row>
    <row r="262" spans="2:24" ht="21" x14ac:dyDescent="0.25">
      <c r="B262" s="305" t="s">
        <v>86</v>
      </c>
      <c r="C262" s="306"/>
      <c r="D262" s="306"/>
      <c r="E262" s="306"/>
      <c r="F262" s="306"/>
      <c r="G262" s="306"/>
      <c r="H262" s="306"/>
      <c r="I262" s="306"/>
      <c r="J262" s="306"/>
      <c r="K262" s="306"/>
      <c r="L262" s="307"/>
      <c r="M262" s="258"/>
      <c r="N262" s="281"/>
      <c r="O262" s="264"/>
      <c r="P262" s="264"/>
      <c r="Q262" s="264"/>
      <c r="R262" s="264"/>
      <c r="S262" s="264"/>
      <c r="T262" s="264"/>
      <c r="U262" s="264"/>
      <c r="V262" s="264"/>
      <c r="W262" s="264"/>
      <c r="X262" s="264"/>
    </row>
    <row r="263" spans="2:24" ht="21.75" thickBot="1" x14ac:dyDescent="0.3">
      <c r="B263" s="308"/>
      <c r="C263" s="309"/>
      <c r="D263" s="309"/>
      <c r="E263" s="309"/>
      <c r="F263" s="309"/>
      <c r="G263" s="309"/>
      <c r="H263" s="309"/>
      <c r="I263" s="309"/>
      <c r="J263" s="309"/>
      <c r="K263" s="309"/>
      <c r="L263" s="310"/>
      <c r="M263" s="258"/>
      <c r="N263" s="281"/>
      <c r="O263" s="264"/>
      <c r="P263" s="264"/>
      <c r="Q263" s="264"/>
      <c r="R263" s="264"/>
      <c r="S263" s="264"/>
      <c r="T263" s="264"/>
      <c r="U263" s="264"/>
      <c r="V263" s="264"/>
      <c r="W263" s="264"/>
      <c r="X263" s="264"/>
    </row>
    <row r="264" spans="2:24" ht="15.75" thickBot="1" x14ac:dyDescent="0.3">
      <c r="B264" s="31" t="s">
        <v>11</v>
      </c>
      <c r="C264" s="28">
        <v>1</v>
      </c>
      <c r="D264" s="24">
        <v>2</v>
      </c>
      <c r="E264" s="24">
        <v>3</v>
      </c>
      <c r="F264" s="24">
        <v>4</v>
      </c>
      <c r="G264" s="24">
        <v>5</v>
      </c>
      <c r="H264" s="24">
        <v>6</v>
      </c>
      <c r="I264" s="24">
        <v>7</v>
      </c>
      <c r="J264" s="24">
        <v>8</v>
      </c>
      <c r="K264" s="24">
        <v>9</v>
      </c>
      <c r="L264" s="25">
        <v>10</v>
      </c>
      <c r="M264" s="37"/>
      <c r="N264" s="142"/>
    </row>
    <row r="265" spans="2:24" x14ac:dyDescent="0.25">
      <c r="B265" s="29" t="s">
        <v>0</v>
      </c>
      <c r="C265" s="7">
        <f t="shared" ref="C265:L266" si="224">COUNTIF(rd2tm8,O265)-1</f>
        <v>0</v>
      </c>
      <c r="D265" s="8">
        <f t="shared" si="224"/>
        <v>0</v>
      </c>
      <c r="E265" s="8">
        <f t="shared" si="224"/>
        <v>0</v>
      </c>
      <c r="F265" s="8">
        <f t="shared" si="224"/>
        <v>0</v>
      </c>
      <c r="G265" s="8">
        <f t="shared" si="224"/>
        <v>0</v>
      </c>
      <c r="H265" s="8">
        <f t="shared" si="224"/>
        <v>0</v>
      </c>
      <c r="I265" s="22">
        <f t="shared" si="224"/>
        <v>0</v>
      </c>
      <c r="J265" s="7">
        <f t="shared" si="224"/>
        <v>0</v>
      </c>
      <c r="K265" s="8">
        <f t="shared" si="224"/>
        <v>0</v>
      </c>
      <c r="L265" s="76">
        <f t="shared" si="224"/>
        <v>0</v>
      </c>
      <c r="M265" s="259"/>
      <c r="N265" s="282"/>
      <c r="O265" s="265">
        <v>1</v>
      </c>
      <c r="P265" s="266">
        <f>+O265+1</f>
        <v>2</v>
      </c>
      <c r="Q265" s="266">
        <f t="shared" ref="Q265" si="225">+P265+1</f>
        <v>3</v>
      </c>
      <c r="R265" s="266">
        <f t="shared" ref="R265" si="226">+Q265+1</f>
        <v>4</v>
      </c>
      <c r="S265" s="266">
        <f t="shared" ref="S265" si="227">+R265+1</f>
        <v>5</v>
      </c>
      <c r="T265" s="266">
        <f t="shared" ref="T265" si="228">+S265+1</f>
        <v>6</v>
      </c>
      <c r="U265" s="266">
        <f t="shared" ref="U265" si="229">+T265+1</f>
        <v>7</v>
      </c>
      <c r="V265" s="266">
        <f t="shared" ref="V265" si="230">+U265+1</f>
        <v>8</v>
      </c>
      <c r="W265" s="266">
        <v>9</v>
      </c>
      <c r="X265" s="266">
        <v>10</v>
      </c>
    </row>
    <row r="266" spans="2:24" ht="15.75" thickBot="1" x14ac:dyDescent="0.3">
      <c r="B266" s="23" t="s">
        <v>1</v>
      </c>
      <c r="C266" s="269">
        <f t="shared" si="224"/>
        <v>0</v>
      </c>
      <c r="D266" s="5">
        <f t="shared" si="224"/>
        <v>0</v>
      </c>
      <c r="E266" s="5">
        <f t="shared" si="224"/>
        <v>0</v>
      </c>
      <c r="F266" s="5">
        <f t="shared" si="224"/>
        <v>0</v>
      </c>
      <c r="G266" s="2">
        <f t="shared" si="224"/>
        <v>0</v>
      </c>
      <c r="H266" s="2">
        <f t="shared" si="224"/>
        <v>0</v>
      </c>
      <c r="I266" s="3">
        <f t="shared" si="224"/>
        <v>0</v>
      </c>
      <c r="J266" s="10">
        <f t="shared" si="224"/>
        <v>0</v>
      </c>
      <c r="K266" s="2">
        <f t="shared" si="224"/>
        <v>0</v>
      </c>
      <c r="L266" s="11">
        <f t="shared" si="224"/>
        <v>0</v>
      </c>
      <c r="M266" s="37"/>
      <c r="N266" s="142"/>
      <c r="O266" s="268">
        <f>+O265+10</f>
        <v>11</v>
      </c>
      <c r="P266" s="268">
        <f t="shared" ref="P266:X266" si="231">+P265+10</f>
        <v>12</v>
      </c>
      <c r="Q266" s="268">
        <f t="shared" si="231"/>
        <v>13</v>
      </c>
      <c r="R266" s="268">
        <f t="shared" si="231"/>
        <v>14</v>
      </c>
      <c r="S266" s="268">
        <f t="shared" si="231"/>
        <v>15</v>
      </c>
      <c r="T266" s="268">
        <f t="shared" si="231"/>
        <v>16</v>
      </c>
      <c r="U266" s="268">
        <f t="shared" si="231"/>
        <v>17</v>
      </c>
      <c r="V266" s="268">
        <f t="shared" si="231"/>
        <v>18</v>
      </c>
      <c r="W266" s="268">
        <f t="shared" si="231"/>
        <v>19</v>
      </c>
      <c r="X266" s="268">
        <f t="shared" si="231"/>
        <v>20</v>
      </c>
    </row>
    <row r="267" spans="2:24" ht="15.75" thickBot="1" x14ac:dyDescent="0.3">
      <c r="B267" s="23" t="s">
        <v>2</v>
      </c>
      <c r="C267" s="23">
        <f t="shared" ref="C267:L273" si="232">COUNTIF(rd2tm8,O267)</f>
        <v>0</v>
      </c>
      <c r="D267" s="7">
        <f t="shared" si="232"/>
        <v>0</v>
      </c>
      <c r="E267" s="8">
        <f t="shared" si="232"/>
        <v>0</v>
      </c>
      <c r="F267" s="9">
        <f t="shared" si="232"/>
        <v>0</v>
      </c>
      <c r="G267" s="4">
        <f t="shared" si="232"/>
        <v>0</v>
      </c>
      <c r="H267" s="2">
        <f t="shared" si="232"/>
        <v>0</v>
      </c>
      <c r="I267" s="3">
        <f t="shared" si="232"/>
        <v>0</v>
      </c>
      <c r="J267" s="12">
        <f t="shared" si="232"/>
        <v>0</v>
      </c>
      <c r="K267" s="13">
        <f t="shared" si="232"/>
        <v>0</v>
      </c>
      <c r="L267" s="14">
        <f t="shared" si="232"/>
        <v>0</v>
      </c>
      <c r="M267" s="37"/>
      <c r="N267" s="142"/>
      <c r="O267" s="268">
        <f t="shared" ref="O267:X267" si="233">+O266+10</f>
        <v>21</v>
      </c>
      <c r="P267" s="268">
        <f t="shared" si="233"/>
        <v>22</v>
      </c>
      <c r="Q267" s="268">
        <f t="shared" si="233"/>
        <v>23</v>
      </c>
      <c r="R267" s="268">
        <f t="shared" si="233"/>
        <v>24</v>
      </c>
      <c r="S267" s="268">
        <f t="shared" si="233"/>
        <v>25</v>
      </c>
      <c r="T267" s="268">
        <f t="shared" si="233"/>
        <v>26</v>
      </c>
      <c r="U267" s="268">
        <f t="shared" si="233"/>
        <v>27</v>
      </c>
      <c r="V267" s="268">
        <f t="shared" si="233"/>
        <v>28</v>
      </c>
      <c r="W267" s="268">
        <f t="shared" si="233"/>
        <v>29</v>
      </c>
      <c r="X267" s="268">
        <f t="shared" si="233"/>
        <v>30</v>
      </c>
    </row>
    <row r="268" spans="2:24" x14ac:dyDescent="0.25">
      <c r="B268" s="23" t="s">
        <v>3</v>
      </c>
      <c r="C268" s="23">
        <f t="shared" si="232"/>
        <v>0</v>
      </c>
      <c r="D268" s="10">
        <f t="shared" si="232"/>
        <v>0</v>
      </c>
      <c r="E268" s="27">
        <f t="shared" si="232"/>
        <v>0</v>
      </c>
      <c r="F268" s="11">
        <f t="shared" si="232"/>
        <v>0</v>
      </c>
      <c r="G268" s="4">
        <f t="shared" si="232"/>
        <v>0</v>
      </c>
      <c r="H268" s="2">
        <f t="shared" si="232"/>
        <v>0</v>
      </c>
      <c r="I268" s="2">
        <f t="shared" si="232"/>
        <v>0</v>
      </c>
      <c r="J268" s="6">
        <f t="shared" si="232"/>
        <v>0</v>
      </c>
      <c r="K268" s="6">
        <f t="shared" si="232"/>
        <v>0</v>
      </c>
      <c r="L268" s="16">
        <f t="shared" si="232"/>
        <v>0</v>
      </c>
      <c r="M268" s="37"/>
      <c r="N268" s="142"/>
      <c r="O268" s="268">
        <f t="shared" ref="O268:X268" si="234">+O267+10</f>
        <v>31</v>
      </c>
      <c r="P268" s="268">
        <f t="shared" si="234"/>
        <v>32</v>
      </c>
      <c r="Q268" s="268">
        <f t="shared" si="234"/>
        <v>33</v>
      </c>
      <c r="R268" s="268">
        <f t="shared" si="234"/>
        <v>34</v>
      </c>
      <c r="S268" s="268">
        <f t="shared" si="234"/>
        <v>35</v>
      </c>
      <c r="T268" s="268">
        <f t="shared" si="234"/>
        <v>36</v>
      </c>
      <c r="U268" s="268">
        <f t="shared" si="234"/>
        <v>37</v>
      </c>
      <c r="V268" s="268">
        <f t="shared" si="234"/>
        <v>38</v>
      </c>
      <c r="W268" s="268">
        <f t="shared" si="234"/>
        <v>39</v>
      </c>
      <c r="X268" s="268">
        <f t="shared" si="234"/>
        <v>40</v>
      </c>
    </row>
    <row r="269" spans="2:24" ht="15.75" thickBot="1" x14ac:dyDescent="0.3">
      <c r="B269" s="23" t="s">
        <v>4</v>
      </c>
      <c r="C269" s="23">
        <f t="shared" si="232"/>
        <v>0</v>
      </c>
      <c r="D269" s="12">
        <f t="shared" si="232"/>
        <v>0</v>
      </c>
      <c r="E269" s="13">
        <f t="shared" si="232"/>
        <v>0</v>
      </c>
      <c r="F269" s="14">
        <f t="shared" si="232"/>
        <v>0</v>
      </c>
      <c r="G269" s="4">
        <f t="shared" si="232"/>
        <v>0</v>
      </c>
      <c r="H269" s="2">
        <f t="shared" si="232"/>
        <v>0</v>
      </c>
      <c r="I269" s="2">
        <f t="shared" si="232"/>
        <v>0</v>
      </c>
      <c r="J269" s="2">
        <f t="shared" si="232"/>
        <v>0</v>
      </c>
      <c r="K269" s="2">
        <f t="shared" si="232"/>
        <v>0</v>
      </c>
      <c r="L269" s="11">
        <f t="shared" si="232"/>
        <v>0</v>
      </c>
      <c r="M269" s="37"/>
      <c r="N269" s="142"/>
      <c r="O269" s="268">
        <f t="shared" ref="O269:X269" si="235">+O268+10</f>
        <v>41</v>
      </c>
      <c r="P269" s="268">
        <f t="shared" si="235"/>
        <v>42</v>
      </c>
      <c r="Q269" s="268">
        <f t="shared" si="235"/>
        <v>43</v>
      </c>
      <c r="R269" s="268">
        <f t="shared" si="235"/>
        <v>44</v>
      </c>
      <c r="S269" s="268">
        <f t="shared" si="235"/>
        <v>45</v>
      </c>
      <c r="T269" s="268">
        <f t="shared" si="235"/>
        <v>46</v>
      </c>
      <c r="U269" s="268">
        <f t="shared" si="235"/>
        <v>47</v>
      </c>
      <c r="V269" s="268">
        <f t="shared" si="235"/>
        <v>48</v>
      </c>
      <c r="W269" s="268">
        <f t="shared" si="235"/>
        <v>49</v>
      </c>
      <c r="X269" s="268">
        <f t="shared" si="235"/>
        <v>50</v>
      </c>
    </row>
    <row r="270" spans="2:24" ht="15.75" thickBot="1" x14ac:dyDescent="0.3">
      <c r="B270" s="23" t="s">
        <v>5</v>
      </c>
      <c r="C270" s="10">
        <f t="shared" si="232"/>
        <v>0</v>
      </c>
      <c r="D270" s="154">
        <f t="shared" si="232"/>
        <v>0</v>
      </c>
      <c r="E270" s="154">
        <f t="shared" si="232"/>
        <v>0</v>
      </c>
      <c r="F270" s="154">
        <f t="shared" si="232"/>
        <v>0</v>
      </c>
      <c r="G270" s="145">
        <f t="shared" si="232"/>
        <v>0</v>
      </c>
      <c r="H270" s="2">
        <f t="shared" si="232"/>
        <v>0</v>
      </c>
      <c r="I270" s="2">
        <f t="shared" si="232"/>
        <v>0</v>
      </c>
      <c r="J270" s="2">
        <f t="shared" si="232"/>
        <v>0</v>
      </c>
      <c r="K270" s="2">
        <f t="shared" si="232"/>
        <v>0</v>
      </c>
      <c r="L270" s="11">
        <f t="shared" si="232"/>
        <v>0</v>
      </c>
      <c r="M270" s="37"/>
      <c r="N270" s="142"/>
      <c r="O270" s="268">
        <f t="shared" ref="O270:X270" si="236">+O269+10</f>
        <v>51</v>
      </c>
      <c r="P270" s="268">
        <f t="shared" si="236"/>
        <v>52</v>
      </c>
      <c r="Q270" s="268">
        <f t="shared" si="236"/>
        <v>53</v>
      </c>
      <c r="R270" s="268">
        <f t="shared" si="236"/>
        <v>54</v>
      </c>
      <c r="S270" s="268">
        <f t="shared" si="236"/>
        <v>55</v>
      </c>
      <c r="T270" s="268">
        <f t="shared" si="236"/>
        <v>56</v>
      </c>
      <c r="U270" s="268">
        <f t="shared" si="236"/>
        <v>57</v>
      </c>
      <c r="V270" s="268">
        <f t="shared" si="236"/>
        <v>58</v>
      </c>
      <c r="W270" s="268">
        <f t="shared" si="236"/>
        <v>59</v>
      </c>
      <c r="X270" s="268">
        <f t="shared" si="236"/>
        <v>60</v>
      </c>
    </row>
    <row r="271" spans="2:24" ht="15.75" thickBot="1" x14ac:dyDescent="0.3">
      <c r="B271" s="23" t="s">
        <v>6</v>
      </c>
      <c r="C271" s="23">
        <f t="shared" si="232"/>
        <v>0</v>
      </c>
      <c r="D271" s="7">
        <f t="shared" si="232"/>
        <v>0</v>
      </c>
      <c r="E271" s="8">
        <f t="shared" si="232"/>
        <v>0</v>
      </c>
      <c r="F271" s="9">
        <f t="shared" si="232"/>
        <v>0</v>
      </c>
      <c r="G271" s="4">
        <f t="shared" si="232"/>
        <v>0</v>
      </c>
      <c r="H271" s="2">
        <f t="shared" si="232"/>
        <v>0</v>
      </c>
      <c r="I271" s="5">
        <f t="shared" si="232"/>
        <v>0</v>
      </c>
      <c r="J271" s="5">
        <f t="shared" si="232"/>
        <v>0</v>
      </c>
      <c r="K271" s="5">
        <f t="shared" si="232"/>
        <v>0</v>
      </c>
      <c r="L271" s="11">
        <f t="shared" si="232"/>
        <v>0</v>
      </c>
      <c r="M271" s="37"/>
      <c r="N271" s="142"/>
      <c r="O271" s="268">
        <f t="shared" ref="O271:X271" si="237">+O270+10</f>
        <v>61</v>
      </c>
      <c r="P271" s="268">
        <f t="shared" si="237"/>
        <v>62</v>
      </c>
      <c r="Q271" s="268">
        <f t="shared" si="237"/>
        <v>63</v>
      </c>
      <c r="R271" s="268">
        <f t="shared" si="237"/>
        <v>64</v>
      </c>
      <c r="S271" s="268">
        <f t="shared" si="237"/>
        <v>65</v>
      </c>
      <c r="T271" s="268">
        <f t="shared" si="237"/>
        <v>66</v>
      </c>
      <c r="U271" s="268">
        <f t="shared" si="237"/>
        <v>67</v>
      </c>
      <c r="V271" s="268">
        <f t="shared" si="237"/>
        <v>68</v>
      </c>
      <c r="W271" s="268">
        <f t="shared" si="237"/>
        <v>69</v>
      </c>
      <c r="X271" s="268">
        <f t="shared" si="237"/>
        <v>70</v>
      </c>
    </row>
    <row r="272" spans="2:24" x14ac:dyDescent="0.25">
      <c r="B272" s="23" t="s">
        <v>7</v>
      </c>
      <c r="C272" s="23">
        <f t="shared" si="232"/>
        <v>0</v>
      </c>
      <c r="D272" s="10">
        <f t="shared" si="232"/>
        <v>0</v>
      </c>
      <c r="E272" s="144">
        <f t="shared" si="232"/>
        <v>0</v>
      </c>
      <c r="F272" s="11">
        <f t="shared" si="232"/>
        <v>0</v>
      </c>
      <c r="G272" s="4">
        <f t="shared" si="232"/>
        <v>0</v>
      </c>
      <c r="H272" s="3">
        <f t="shared" si="232"/>
        <v>0</v>
      </c>
      <c r="I272" s="7">
        <f t="shared" si="232"/>
        <v>0</v>
      </c>
      <c r="J272" s="8">
        <f t="shared" si="232"/>
        <v>0</v>
      </c>
      <c r="K272" s="9">
        <f t="shared" si="232"/>
        <v>0</v>
      </c>
      <c r="L272" s="17">
        <f t="shared" si="232"/>
        <v>0</v>
      </c>
      <c r="M272" s="37"/>
      <c r="N272" s="142"/>
      <c r="O272" s="268">
        <f t="shared" ref="O272:X272" si="238">+O271+10</f>
        <v>71</v>
      </c>
      <c r="P272" s="268">
        <f t="shared" si="238"/>
        <v>72</v>
      </c>
      <c r="Q272" s="268">
        <f t="shared" si="238"/>
        <v>73</v>
      </c>
      <c r="R272" s="268">
        <f t="shared" si="238"/>
        <v>74</v>
      </c>
      <c r="S272" s="268">
        <f t="shared" si="238"/>
        <v>75</v>
      </c>
      <c r="T272" s="268">
        <f t="shared" si="238"/>
        <v>76</v>
      </c>
      <c r="U272" s="268">
        <f t="shared" si="238"/>
        <v>77</v>
      </c>
      <c r="V272" s="268">
        <f t="shared" si="238"/>
        <v>78</v>
      </c>
      <c r="W272" s="268">
        <f t="shared" si="238"/>
        <v>79</v>
      </c>
      <c r="X272" s="268">
        <f t="shared" si="238"/>
        <v>80</v>
      </c>
    </row>
    <row r="273" spans="2:24" ht="15.75" thickBot="1" x14ac:dyDescent="0.3">
      <c r="B273" s="23" t="s">
        <v>8</v>
      </c>
      <c r="C273" s="157">
        <f t="shared" si="232"/>
        <v>0</v>
      </c>
      <c r="D273" s="12">
        <f t="shared" si="232"/>
        <v>0</v>
      </c>
      <c r="E273" s="13">
        <f t="shared" si="232"/>
        <v>0</v>
      </c>
      <c r="F273" s="14">
        <f t="shared" si="232"/>
        <v>0</v>
      </c>
      <c r="G273" s="4">
        <f t="shared" si="232"/>
        <v>0</v>
      </c>
      <c r="H273" s="3">
        <f t="shared" si="232"/>
        <v>0</v>
      </c>
      <c r="I273" s="10">
        <f t="shared" si="232"/>
        <v>0</v>
      </c>
      <c r="J273" s="27">
        <f t="shared" si="232"/>
        <v>0</v>
      </c>
      <c r="K273" s="11">
        <f t="shared" si="232"/>
        <v>0</v>
      </c>
      <c r="L273" s="17">
        <f t="shared" si="232"/>
        <v>0</v>
      </c>
      <c r="M273" s="37"/>
      <c r="N273" s="142"/>
      <c r="O273" s="268">
        <f t="shared" ref="O273:X273" si="239">+O272+10</f>
        <v>81</v>
      </c>
      <c r="P273" s="268">
        <f t="shared" si="239"/>
        <v>82</v>
      </c>
      <c r="Q273" s="268">
        <f t="shared" si="239"/>
        <v>83</v>
      </c>
      <c r="R273" s="268">
        <f t="shared" si="239"/>
        <v>84</v>
      </c>
      <c r="S273" s="268">
        <f t="shared" si="239"/>
        <v>85</v>
      </c>
      <c r="T273" s="268">
        <f t="shared" si="239"/>
        <v>86</v>
      </c>
      <c r="U273" s="268">
        <f t="shared" si="239"/>
        <v>87</v>
      </c>
      <c r="V273" s="268">
        <f t="shared" si="239"/>
        <v>88</v>
      </c>
      <c r="W273" s="268">
        <f t="shared" si="239"/>
        <v>89</v>
      </c>
      <c r="X273" s="268">
        <f t="shared" si="239"/>
        <v>90</v>
      </c>
    </row>
    <row r="274" spans="2:24" ht="15.75" thickBot="1" x14ac:dyDescent="0.3">
      <c r="B274" s="26" t="s">
        <v>9</v>
      </c>
      <c r="C274" s="158" t="s">
        <v>10</v>
      </c>
      <c r="D274" s="156">
        <f t="shared" ref="D274:L274" si="240">COUNTIF(rd2tm8,P274)</f>
        <v>0</v>
      </c>
      <c r="E274" s="155">
        <f t="shared" si="240"/>
        <v>0</v>
      </c>
      <c r="F274" s="155">
        <f t="shared" si="240"/>
        <v>0</v>
      </c>
      <c r="G274" s="13">
        <f t="shared" si="240"/>
        <v>0</v>
      </c>
      <c r="H274" s="19">
        <f t="shared" si="240"/>
        <v>0</v>
      </c>
      <c r="I274" s="12">
        <f t="shared" si="240"/>
        <v>0</v>
      </c>
      <c r="J274" s="13">
        <f t="shared" si="240"/>
        <v>0</v>
      </c>
      <c r="K274" s="14">
        <f t="shared" si="240"/>
        <v>0</v>
      </c>
      <c r="L274" s="20">
        <f t="shared" si="240"/>
        <v>0</v>
      </c>
      <c r="M274" s="37"/>
      <c r="N274" s="142"/>
      <c r="O274" s="268">
        <f t="shared" ref="O274:X274" si="241">+O273+10</f>
        <v>91</v>
      </c>
      <c r="P274" s="268">
        <f t="shared" si="241"/>
        <v>92</v>
      </c>
      <c r="Q274" s="268">
        <f t="shared" si="241"/>
        <v>93</v>
      </c>
      <c r="R274" s="268">
        <f t="shared" si="241"/>
        <v>94</v>
      </c>
      <c r="S274" s="268">
        <f t="shared" si="241"/>
        <v>95</v>
      </c>
      <c r="T274" s="268">
        <f t="shared" si="241"/>
        <v>96</v>
      </c>
      <c r="U274" s="268">
        <f t="shared" si="241"/>
        <v>97</v>
      </c>
      <c r="V274" s="268">
        <f t="shared" si="241"/>
        <v>98</v>
      </c>
      <c r="W274" s="268">
        <f t="shared" si="241"/>
        <v>99</v>
      </c>
      <c r="X274" s="268">
        <f t="shared" si="241"/>
        <v>100</v>
      </c>
    </row>
    <row r="275" spans="2:24" ht="15.75" thickBot="1" x14ac:dyDescent="0.3"/>
    <row r="276" spans="2:24" ht="19.5" thickBot="1" x14ac:dyDescent="0.3">
      <c r="B276" s="136" t="s">
        <v>59</v>
      </c>
      <c r="C276" s="137">
        <f>+C261</f>
        <v>2</v>
      </c>
      <c r="D276" s="350" t="s">
        <v>140</v>
      </c>
      <c r="E276" s="351"/>
      <c r="M276" s="257"/>
      <c r="P276" s="263"/>
      <c r="Q276" s="263"/>
      <c r="R276" s="263"/>
      <c r="S276" s="263"/>
      <c r="T276" s="263"/>
      <c r="U276" s="263"/>
      <c r="V276" s="263"/>
      <c r="W276" s="263"/>
      <c r="X276" s="263"/>
    </row>
    <row r="277" spans="2:24" ht="21" x14ac:dyDescent="0.25">
      <c r="B277" s="305" t="s">
        <v>86</v>
      </c>
      <c r="C277" s="306"/>
      <c r="D277" s="306"/>
      <c r="E277" s="306"/>
      <c r="F277" s="306"/>
      <c r="G277" s="306"/>
      <c r="H277" s="306"/>
      <c r="I277" s="306"/>
      <c r="J277" s="306"/>
      <c r="K277" s="306"/>
      <c r="L277" s="307"/>
      <c r="M277" s="258"/>
      <c r="N277" s="281"/>
      <c r="O277" s="264"/>
      <c r="P277" s="264"/>
      <c r="Q277" s="264"/>
      <c r="R277" s="264"/>
      <c r="S277" s="264"/>
      <c r="T277" s="264"/>
      <c r="U277" s="264"/>
      <c r="V277" s="264"/>
      <c r="W277" s="264"/>
      <c r="X277" s="264"/>
    </row>
    <row r="278" spans="2:24" ht="21.75" thickBot="1" x14ac:dyDescent="0.3">
      <c r="B278" s="308"/>
      <c r="C278" s="309"/>
      <c r="D278" s="309"/>
      <c r="E278" s="309"/>
      <c r="F278" s="309"/>
      <c r="G278" s="309"/>
      <c r="H278" s="309"/>
      <c r="I278" s="309"/>
      <c r="J278" s="309"/>
      <c r="K278" s="309"/>
      <c r="L278" s="310"/>
      <c r="M278" s="258"/>
      <c r="N278" s="281"/>
      <c r="O278" s="264"/>
      <c r="P278" s="264"/>
      <c r="Q278" s="264"/>
      <c r="R278" s="264"/>
      <c r="S278" s="264"/>
      <c r="T278" s="264"/>
      <c r="U278" s="264"/>
      <c r="V278" s="264"/>
      <c r="W278" s="264"/>
      <c r="X278" s="264"/>
    </row>
    <row r="279" spans="2:24" ht="15.75" thickBot="1" x14ac:dyDescent="0.3">
      <c r="B279" s="31" t="s">
        <v>11</v>
      </c>
      <c r="C279" s="28">
        <v>1</v>
      </c>
      <c r="D279" s="24">
        <v>2</v>
      </c>
      <c r="E279" s="24">
        <v>3</v>
      </c>
      <c r="F279" s="24">
        <v>4</v>
      </c>
      <c r="G279" s="24">
        <v>5</v>
      </c>
      <c r="H279" s="24">
        <v>6</v>
      </c>
      <c r="I279" s="24">
        <v>7</v>
      </c>
      <c r="J279" s="24">
        <v>8</v>
      </c>
      <c r="K279" s="24">
        <v>9</v>
      </c>
      <c r="L279" s="25">
        <v>10</v>
      </c>
      <c r="M279" s="37"/>
      <c r="N279" s="142"/>
    </row>
    <row r="280" spans="2:24" x14ac:dyDescent="0.25">
      <c r="B280" s="29" t="s">
        <v>0</v>
      </c>
      <c r="C280" s="7">
        <f t="shared" ref="C280:L281" si="242">COUNTIF(rd2tm9,O280)-1</f>
        <v>0</v>
      </c>
      <c r="D280" s="8">
        <f t="shared" si="242"/>
        <v>0</v>
      </c>
      <c r="E280" s="8">
        <f t="shared" si="242"/>
        <v>0</v>
      </c>
      <c r="F280" s="8">
        <f t="shared" si="242"/>
        <v>0</v>
      </c>
      <c r="G280" s="8">
        <f t="shared" si="242"/>
        <v>0</v>
      </c>
      <c r="H280" s="8">
        <f t="shared" si="242"/>
        <v>0</v>
      </c>
      <c r="I280" s="22">
        <f t="shared" si="242"/>
        <v>0</v>
      </c>
      <c r="J280" s="7">
        <f t="shared" si="242"/>
        <v>0</v>
      </c>
      <c r="K280" s="8">
        <f t="shared" si="242"/>
        <v>0</v>
      </c>
      <c r="L280" s="76">
        <f t="shared" si="242"/>
        <v>0</v>
      </c>
      <c r="M280" s="259"/>
      <c r="N280" s="282"/>
      <c r="O280" s="265">
        <v>1</v>
      </c>
      <c r="P280" s="266">
        <f>+O280+1</f>
        <v>2</v>
      </c>
      <c r="Q280" s="266">
        <f t="shared" ref="Q280" si="243">+P280+1</f>
        <v>3</v>
      </c>
      <c r="R280" s="266">
        <f t="shared" ref="R280" si="244">+Q280+1</f>
        <v>4</v>
      </c>
      <c r="S280" s="266">
        <f t="shared" ref="S280" si="245">+R280+1</f>
        <v>5</v>
      </c>
      <c r="T280" s="266">
        <f t="shared" ref="T280" si="246">+S280+1</f>
        <v>6</v>
      </c>
      <c r="U280" s="266">
        <f t="shared" ref="U280" si="247">+T280+1</f>
        <v>7</v>
      </c>
      <c r="V280" s="266">
        <f t="shared" ref="V280" si="248">+U280+1</f>
        <v>8</v>
      </c>
      <c r="W280" s="266">
        <v>9</v>
      </c>
      <c r="X280" s="266">
        <v>10</v>
      </c>
    </row>
    <row r="281" spans="2:24" ht="15.75" thickBot="1" x14ac:dyDescent="0.3">
      <c r="B281" s="23" t="s">
        <v>1</v>
      </c>
      <c r="C281" s="269">
        <f t="shared" si="242"/>
        <v>0</v>
      </c>
      <c r="D281" s="5">
        <f t="shared" si="242"/>
        <v>0</v>
      </c>
      <c r="E281" s="5">
        <f t="shared" si="242"/>
        <v>0</v>
      </c>
      <c r="F281" s="5">
        <f t="shared" si="242"/>
        <v>0</v>
      </c>
      <c r="G281" s="2">
        <f t="shared" si="242"/>
        <v>0</v>
      </c>
      <c r="H281" s="2">
        <f t="shared" si="242"/>
        <v>0</v>
      </c>
      <c r="I281" s="3">
        <f t="shared" si="242"/>
        <v>0</v>
      </c>
      <c r="J281" s="10">
        <f t="shared" si="242"/>
        <v>0</v>
      </c>
      <c r="K281" s="2">
        <f t="shared" si="242"/>
        <v>0</v>
      </c>
      <c r="L281" s="11">
        <f t="shared" si="242"/>
        <v>0</v>
      </c>
      <c r="M281" s="37"/>
      <c r="N281" s="142"/>
      <c r="O281" s="268">
        <f>+O280+10</f>
        <v>11</v>
      </c>
      <c r="P281" s="268">
        <f t="shared" ref="P281:X281" si="249">+P280+10</f>
        <v>12</v>
      </c>
      <c r="Q281" s="268">
        <f t="shared" si="249"/>
        <v>13</v>
      </c>
      <c r="R281" s="268">
        <f t="shared" si="249"/>
        <v>14</v>
      </c>
      <c r="S281" s="268">
        <f t="shared" si="249"/>
        <v>15</v>
      </c>
      <c r="T281" s="268">
        <f t="shared" si="249"/>
        <v>16</v>
      </c>
      <c r="U281" s="268">
        <f t="shared" si="249"/>
        <v>17</v>
      </c>
      <c r="V281" s="268">
        <f t="shared" si="249"/>
        <v>18</v>
      </c>
      <c r="W281" s="268">
        <f t="shared" si="249"/>
        <v>19</v>
      </c>
      <c r="X281" s="268">
        <f t="shared" si="249"/>
        <v>20</v>
      </c>
    </row>
    <row r="282" spans="2:24" ht="15.75" thickBot="1" x14ac:dyDescent="0.3">
      <c r="B282" s="23" t="s">
        <v>2</v>
      </c>
      <c r="C282" s="23">
        <f t="shared" ref="C282:L288" si="250">COUNTIF(rd2tm9,O282)</f>
        <v>0</v>
      </c>
      <c r="D282" s="7">
        <f t="shared" si="250"/>
        <v>0</v>
      </c>
      <c r="E282" s="8">
        <f t="shared" si="250"/>
        <v>0</v>
      </c>
      <c r="F282" s="9">
        <f t="shared" si="250"/>
        <v>0</v>
      </c>
      <c r="G282" s="4">
        <f t="shared" si="250"/>
        <v>0</v>
      </c>
      <c r="H282" s="2">
        <f t="shared" si="250"/>
        <v>0</v>
      </c>
      <c r="I282" s="3">
        <f t="shared" si="250"/>
        <v>0</v>
      </c>
      <c r="J282" s="12">
        <f t="shared" si="250"/>
        <v>0</v>
      </c>
      <c r="K282" s="13">
        <f t="shared" si="250"/>
        <v>0</v>
      </c>
      <c r="L282" s="14">
        <f t="shared" si="250"/>
        <v>0</v>
      </c>
      <c r="M282" s="37"/>
      <c r="N282" s="142"/>
      <c r="O282" s="268">
        <f t="shared" ref="O282:X282" si="251">+O281+10</f>
        <v>21</v>
      </c>
      <c r="P282" s="268">
        <f t="shared" si="251"/>
        <v>22</v>
      </c>
      <c r="Q282" s="268">
        <f t="shared" si="251"/>
        <v>23</v>
      </c>
      <c r="R282" s="268">
        <f t="shared" si="251"/>
        <v>24</v>
      </c>
      <c r="S282" s="268">
        <f t="shared" si="251"/>
        <v>25</v>
      </c>
      <c r="T282" s="268">
        <f t="shared" si="251"/>
        <v>26</v>
      </c>
      <c r="U282" s="268">
        <f t="shared" si="251"/>
        <v>27</v>
      </c>
      <c r="V282" s="268">
        <f t="shared" si="251"/>
        <v>28</v>
      </c>
      <c r="W282" s="268">
        <f t="shared" si="251"/>
        <v>29</v>
      </c>
      <c r="X282" s="268">
        <f t="shared" si="251"/>
        <v>30</v>
      </c>
    </row>
    <row r="283" spans="2:24" x14ac:dyDescent="0.25">
      <c r="B283" s="23" t="s">
        <v>3</v>
      </c>
      <c r="C283" s="23">
        <f t="shared" si="250"/>
        <v>0</v>
      </c>
      <c r="D283" s="10">
        <f t="shared" si="250"/>
        <v>0</v>
      </c>
      <c r="E283" s="27">
        <f t="shared" si="250"/>
        <v>0</v>
      </c>
      <c r="F283" s="11">
        <f t="shared" si="250"/>
        <v>0</v>
      </c>
      <c r="G283" s="4">
        <f t="shared" si="250"/>
        <v>0</v>
      </c>
      <c r="H283" s="2">
        <f t="shared" si="250"/>
        <v>0</v>
      </c>
      <c r="I283" s="2">
        <f t="shared" si="250"/>
        <v>0</v>
      </c>
      <c r="J283" s="6">
        <f t="shared" si="250"/>
        <v>0</v>
      </c>
      <c r="K283" s="6">
        <f t="shared" si="250"/>
        <v>0</v>
      </c>
      <c r="L283" s="16">
        <f t="shared" si="250"/>
        <v>0</v>
      </c>
      <c r="M283" s="37"/>
      <c r="N283" s="142"/>
      <c r="O283" s="268">
        <f t="shared" ref="O283:X283" si="252">+O282+10</f>
        <v>31</v>
      </c>
      <c r="P283" s="268">
        <f t="shared" si="252"/>
        <v>32</v>
      </c>
      <c r="Q283" s="268">
        <f t="shared" si="252"/>
        <v>33</v>
      </c>
      <c r="R283" s="268">
        <f t="shared" si="252"/>
        <v>34</v>
      </c>
      <c r="S283" s="268">
        <f t="shared" si="252"/>
        <v>35</v>
      </c>
      <c r="T283" s="268">
        <f t="shared" si="252"/>
        <v>36</v>
      </c>
      <c r="U283" s="268">
        <f t="shared" si="252"/>
        <v>37</v>
      </c>
      <c r="V283" s="268">
        <f t="shared" si="252"/>
        <v>38</v>
      </c>
      <c r="W283" s="268">
        <f t="shared" si="252"/>
        <v>39</v>
      </c>
      <c r="X283" s="268">
        <f t="shared" si="252"/>
        <v>40</v>
      </c>
    </row>
    <row r="284" spans="2:24" ht="15.75" thickBot="1" x14ac:dyDescent="0.3">
      <c r="B284" s="23" t="s">
        <v>4</v>
      </c>
      <c r="C284" s="23">
        <f t="shared" si="250"/>
        <v>0</v>
      </c>
      <c r="D284" s="12">
        <f t="shared" si="250"/>
        <v>0</v>
      </c>
      <c r="E284" s="13">
        <f t="shared" si="250"/>
        <v>0</v>
      </c>
      <c r="F284" s="14">
        <f t="shared" si="250"/>
        <v>0</v>
      </c>
      <c r="G284" s="4">
        <f t="shared" si="250"/>
        <v>0</v>
      </c>
      <c r="H284" s="2">
        <f t="shared" si="250"/>
        <v>0</v>
      </c>
      <c r="I284" s="2">
        <f t="shared" si="250"/>
        <v>0</v>
      </c>
      <c r="J284" s="2">
        <f t="shared" si="250"/>
        <v>0</v>
      </c>
      <c r="K284" s="2">
        <f t="shared" si="250"/>
        <v>0</v>
      </c>
      <c r="L284" s="11">
        <f t="shared" si="250"/>
        <v>0</v>
      </c>
      <c r="M284" s="37"/>
      <c r="N284" s="142"/>
      <c r="O284" s="268">
        <f t="shared" ref="O284:X284" si="253">+O283+10</f>
        <v>41</v>
      </c>
      <c r="P284" s="268">
        <f t="shared" si="253"/>
        <v>42</v>
      </c>
      <c r="Q284" s="268">
        <f t="shared" si="253"/>
        <v>43</v>
      </c>
      <c r="R284" s="268">
        <f t="shared" si="253"/>
        <v>44</v>
      </c>
      <c r="S284" s="268">
        <f t="shared" si="253"/>
        <v>45</v>
      </c>
      <c r="T284" s="268">
        <f t="shared" si="253"/>
        <v>46</v>
      </c>
      <c r="U284" s="268">
        <f t="shared" si="253"/>
        <v>47</v>
      </c>
      <c r="V284" s="268">
        <f t="shared" si="253"/>
        <v>48</v>
      </c>
      <c r="W284" s="268">
        <f t="shared" si="253"/>
        <v>49</v>
      </c>
      <c r="X284" s="268">
        <f t="shared" si="253"/>
        <v>50</v>
      </c>
    </row>
    <row r="285" spans="2:24" ht="15.75" thickBot="1" x14ac:dyDescent="0.3">
      <c r="B285" s="23" t="s">
        <v>5</v>
      </c>
      <c r="C285" s="10">
        <f t="shared" si="250"/>
        <v>0</v>
      </c>
      <c r="D285" s="154">
        <f t="shared" si="250"/>
        <v>0</v>
      </c>
      <c r="E285" s="154">
        <f t="shared" si="250"/>
        <v>0</v>
      </c>
      <c r="F285" s="154">
        <f t="shared" si="250"/>
        <v>0</v>
      </c>
      <c r="G285" s="145">
        <f t="shared" si="250"/>
        <v>0</v>
      </c>
      <c r="H285" s="2">
        <f t="shared" si="250"/>
        <v>0</v>
      </c>
      <c r="I285" s="2">
        <f t="shared" si="250"/>
        <v>0</v>
      </c>
      <c r="J285" s="2">
        <f t="shared" si="250"/>
        <v>0</v>
      </c>
      <c r="K285" s="2">
        <f t="shared" si="250"/>
        <v>0</v>
      </c>
      <c r="L285" s="11">
        <f t="shared" si="250"/>
        <v>0</v>
      </c>
      <c r="M285" s="37"/>
      <c r="N285" s="142"/>
      <c r="O285" s="268">
        <f t="shared" ref="O285:X285" si="254">+O284+10</f>
        <v>51</v>
      </c>
      <c r="P285" s="268">
        <f t="shared" si="254"/>
        <v>52</v>
      </c>
      <c r="Q285" s="268">
        <f t="shared" si="254"/>
        <v>53</v>
      </c>
      <c r="R285" s="268">
        <f t="shared" si="254"/>
        <v>54</v>
      </c>
      <c r="S285" s="268">
        <f t="shared" si="254"/>
        <v>55</v>
      </c>
      <c r="T285" s="268">
        <f t="shared" si="254"/>
        <v>56</v>
      </c>
      <c r="U285" s="268">
        <f t="shared" si="254"/>
        <v>57</v>
      </c>
      <c r="V285" s="268">
        <f t="shared" si="254"/>
        <v>58</v>
      </c>
      <c r="W285" s="268">
        <f t="shared" si="254"/>
        <v>59</v>
      </c>
      <c r="X285" s="268">
        <f t="shared" si="254"/>
        <v>60</v>
      </c>
    </row>
    <row r="286" spans="2:24" ht="15.75" thickBot="1" x14ac:dyDescent="0.3">
      <c r="B286" s="23" t="s">
        <v>6</v>
      </c>
      <c r="C286" s="23">
        <f t="shared" si="250"/>
        <v>0</v>
      </c>
      <c r="D286" s="7">
        <f t="shared" si="250"/>
        <v>0</v>
      </c>
      <c r="E286" s="8">
        <f t="shared" si="250"/>
        <v>0</v>
      </c>
      <c r="F286" s="9">
        <f t="shared" si="250"/>
        <v>0</v>
      </c>
      <c r="G286" s="4">
        <f t="shared" si="250"/>
        <v>0</v>
      </c>
      <c r="H286" s="2">
        <f t="shared" si="250"/>
        <v>0</v>
      </c>
      <c r="I286" s="5">
        <f t="shared" si="250"/>
        <v>0</v>
      </c>
      <c r="J286" s="5">
        <f t="shared" si="250"/>
        <v>0</v>
      </c>
      <c r="K286" s="5">
        <f t="shared" si="250"/>
        <v>0</v>
      </c>
      <c r="L286" s="11">
        <f t="shared" si="250"/>
        <v>0</v>
      </c>
      <c r="M286" s="37"/>
      <c r="N286" s="142"/>
      <c r="O286" s="268">
        <f t="shared" ref="O286:X286" si="255">+O285+10</f>
        <v>61</v>
      </c>
      <c r="P286" s="268">
        <f t="shared" si="255"/>
        <v>62</v>
      </c>
      <c r="Q286" s="268">
        <f t="shared" si="255"/>
        <v>63</v>
      </c>
      <c r="R286" s="268">
        <f t="shared" si="255"/>
        <v>64</v>
      </c>
      <c r="S286" s="268">
        <f t="shared" si="255"/>
        <v>65</v>
      </c>
      <c r="T286" s="268">
        <f t="shared" si="255"/>
        <v>66</v>
      </c>
      <c r="U286" s="268">
        <f t="shared" si="255"/>
        <v>67</v>
      </c>
      <c r="V286" s="268">
        <f t="shared" si="255"/>
        <v>68</v>
      </c>
      <c r="W286" s="268">
        <f t="shared" si="255"/>
        <v>69</v>
      </c>
      <c r="X286" s="268">
        <f t="shared" si="255"/>
        <v>70</v>
      </c>
    </row>
    <row r="287" spans="2:24" x14ac:dyDescent="0.25">
      <c r="B287" s="23" t="s">
        <v>7</v>
      </c>
      <c r="C287" s="23">
        <f t="shared" si="250"/>
        <v>0</v>
      </c>
      <c r="D287" s="10">
        <f t="shared" si="250"/>
        <v>0</v>
      </c>
      <c r="E287" s="144">
        <f t="shared" si="250"/>
        <v>0</v>
      </c>
      <c r="F287" s="11">
        <f t="shared" si="250"/>
        <v>0</v>
      </c>
      <c r="G287" s="4">
        <f t="shared" si="250"/>
        <v>0</v>
      </c>
      <c r="H287" s="3">
        <f t="shared" si="250"/>
        <v>0</v>
      </c>
      <c r="I287" s="7">
        <f t="shared" si="250"/>
        <v>0</v>
      </c>
      <c r="J287" s="8">
        <f t="shared" si="250"/>
        <v>0</v>
      </c>
      <c r="K287" s="9">
        <f t="shared" si="250"/>
        <v>0</v>
      </c>
      <c r="L287" s="17">
        <f t="shared" si="250"/>
        <v>0</v>
      </c>
      <c r="M287" s="37"/>
      <c r="N287" s="142"/>
      <c r="O287" s="268">
        <f t="shared" ref="O287:X287" si="256">+O286+10</f>
        <v>71</v>
      </c>
      <c r="P287" s="268">
        <f t="shared" si="256"/>
        <v>72</v>
      </c>
      <c r="Q287" s="268">
        <f t="shared" si="256"/>
        <v>73</v>
      </c>
      <c r="R287" s="268">
        <f t="shared" si="256"/>
        <v>74</v>
      </c>
      <c r="S287" s="268">
        <f t="shared" si="256"/>
        <v>75</v>
      </c>
      <c r="T287" s="268">
        <f t="shared" si="256"/>
        <v>76</v>
      </c>
      <c r="U287" s="268">
        <f t="shared" si="256"/>
        <v>77</v>
      </c>
      <c r="V287" s="268">
        <f t="shared" si="256"/>
        <v>78</v>
      </c>
      <c r="W287" s="268">
        <f t="shared" si="256"/>
        <v>79</v>
      </c>
      <c r="X287" s="268">
        <f t="shared" si="256"/>
        <v>80</v>
      </c>
    </row>
    <row r="288" spans="2:24" ht="15.75" thickBot="1" x14ac:dyDescent="0.3">
      <c r="B288" s="23" t="s">
        <v>8</v>
      </c>
      <c r="C288" s="157">
        <f t="shared" si="250"/>
        <v>0</v>
      </c>
      <c r="D288" s="12">
        <f t="shared" si="250"/>
        <v>0</v>
      </c>
      <c r="E288" s="13">
        <f t="shared" si="250"/>
        <v>0</v>
      </c>
      <c r="F288" s="14">
        <f t="shared" si="250"/>
        <v>0</v>
      </c>
      <c r="G288" s="4">
        <f t="shared" si="250"/>
        <v>0</v>
      </c>
      <c r="H288" s="3">
        <f t="shared" si="250"/>
        <v>0</v>
      </c>
      <c r="I288" s="10">
        <f t="shared" si="250"/>
        <v>0</v>
      </c>
      <c r="J288" s="27">
        <f t="shared" si="250"/>
        <v>0</v>
      </c>
      <c r="K288" s="11">
        <f t="shared" si="250"/>
        <v>0</v>
      </c>
      <c r="L288" s="17">
        <f t="shared" si="250"/>
        <v>0</v>
      </c>
      <c r="M288" s="37"/>
      <c r="N288" s="142"/>
      <c r="O288" s="268">
        <f t="shared" ref="O288:X288" si="257">+O287+10</f>
        <v>81</v>
      </c>
      <c r="P288" s="268">
        <f t="shared" si="257"/>
        <v>82</v>
      </c>
      <c r="Q288" s="268">
        <f t="shared" si="257"/>
        <v>83</v>
      </c>
      <c r="R288" s="268">
        <f t="shared" si="257"/>
        <v>84</v>
      </c>
      <c r="S288" s="268">
        <f t="shared" si="257"/>
        <v>85</v>
      </c>
      <c r="T288" s="268">
        <f t="shared" si="257"/>
        <v>86</v>
      </c>
      <c r="U288" s="268">
        <f t="shared" si="257"/>
        <v>87</v>
      </c>
      <c r="V288" s="268">
        <f t="shared" si="257"/>
        <v>88</v>
      </c>
      <c r="W288" s="268">
        <f t="shared" si="257"/>
        <v>89</v>
      </c>
      <c r="X288" s="268">
        <f t="shared" si="257"/>
        <v>90</v>
      </c>
    </row>
    <row r="289" spans="2:24" ht="15.75" thickBot="1" x14ac:dyDescent="0.3">
      <c r="B289" s="26" t="s">
        <v>9</v>
      </c>
      <c r="C289" s="158" t="s">
        <v>10</v>
      </c>
      <c r="D289" s="156">
        <f t="shared" ref="D289:L289" si="258">COUNTIF(rd2tm9,P289)</f>
        <v>0</v>
      </c>
      <c r="E289" s="155">
        <f t="shared" si="258"/>
        <v>0</v>
      </c>
      <c r="F289" s="155">
        <f t="shared" si="258"/>
        <v>0</v>
      </c>
      <c r="G289" s="13">
        <f t="shared" si="258"/>
        <v>0</v>
      </c>
      <c r="H289" s="19">
        <f t="shared" si="258"/>
        <v>0</v>
      </c>
      <c r="I289" s="12">
        <f t="shared" si="258"/>
        <v>0</v>
      </c>
      <c r="J289" s="13">
        <f t="shared" si="258"/>
        <v>0</v>
      </c>
      <c r="K289" s="14">
        <f t="shared" si="258"/>
        <v>0</v>
      </c>
      <c r="L289" s="20">
        <f t="shared" si="258"/>
        <v>0</v>
      </c>
      <c r="M289" s="37"/>
      <c r="N289" s="142"/>
      <c r="O289" s="268">
        <f t="shared" ref="O289:X289" si="259">+O288+10</f>
        <v>91</v>
      </c>
      <c r="P289" s="268">
        <f t="shared" si="259"/>
        <v>92</v>
      </c>
      <c r="Q289" s="268">
        <f t="shared" si="259"/>
        <v>93</v>
      </c>
      <c r="R289" s="268">
        <f t="shared" si="259"/>
        <v>94</v>
      </c>
      <c r="S289" s="268">
        <f t="shared" si="259"/>
        <v>95</v>
      </c>
      <c r="T289" s="268">
        <f t="shared" si="259"/>
        <v>96</v>
      </c>
      <c r="U289" s="268">
        <f t="shared" si="259"/>
        <v>97</v>
      </c>
      <c r="V289" s="268">
        <f t="shared" si="259"/>
        <v>98</v>
      </c>
      <c r="W289" s="268">
        <f t="shared" si="259"/>
        <v>99</v>
      </c>
      <c r="X289" s="268">
        <f t="shared" si="259"/>
        <v>100</v>
      </c>
    </row>
    <row r="290" spans="2:24" ht="15.75" thickBot="1" x14ac:dyDescent="0.3"/>
    <row r="291" spans="2:24" ht="19.5" thickBot="1" x14ac:dyDescent="0.3">
      <c r="B291" s="136" t="s">
        <v>59</v>
      </c>
      <c r="C291" s="137">
        <f>+C276</f>
        <v>2</v>
      </c>
      <c r="D291" s="350" t="s">
        <v>141</v>
      </c>
      <c r="E291" s="351"/>
      <c r="M291" s="257"/>
      <c r="P291" s="263"/>
      <c r="Q291" s="263"/>
      <c r="R291" s="263"/>
      <c r="S291" s="263"/>
      <c r="T291" s="263"/>
      <c r="U291" s="263"/>
      <c r="V291" s="263"/>
      <c r="W291" s="263"/>
      <c r="X291" s="263"/>
    </row>
    <row r="292" spans="2:24" ht="21" x14ac:dyDescent="0.25">
      <c r="B292" s="305" t="s">
        <v>86</v>
      </c>
      <c r="C292" s="306"/>
      <c r="D292" s="306"/>
      <c r="E292" s="306"/>
      <c r="F292" s="306"/>
      <c r="G292" s="306"/>
      <c r="H292" s="306"/>
      <c r="I292" s="306"/>
      <c r="J292" s="306"/>
      <c r="K292" s="306"/>
      <c r="L292" s="307"/>
      <c r="M292" s="258"/>
      <c r="N292" s="281"/>
      <c r="O292" s="264"/>
      <c r="P292" s="264"/>
      <c r="Q292" s="264"/>
      <c r="R292" s="264"/>
      <c r="S292" s="264"/>
      <c r="T292" s="264"/>
      <c r="U292" s="264"/>
      <c r="V292" s="264"/>
      <c r="W292" s="264"/>
      <c r="X292" s="264"/>
    </row>
    <row r="293" spans="2:24" ht="21.75" thickBot="1" x14ac:dyDescent="0.3">
      <c r="B293" s="308"/>
      <c r="C293" s="309"/>
      <c r="D293" s="309"/>
      <c r="E293" s="309"/>
      <c r="F293" s="309"/>
      <c r="G293" s="309"/>
      <c r="H293" s="309"/>
      <c r="I293" s="309"/>
      <c r="J293" s="309"/>
      <c r="K293" s="309"/>
      <c r="L293" s="310"/>
      <c r="M293" s="258"/>
      <c r="N293" s="281"/>
      <c r="O293" s="264"/>
      <c r="P293" s="264"/>
      <c r="Q293" s="264"/>
      <c r="R293" s="264"/>
      <c r="S293" s="264"/>
      <c r="T293" s="264"/>
      <c r="U293" s="264"/>
      <c r="V293" s="264"/>
      <c r="W293" s="264"/>
      <c r="X293" s="264"/>
    </row>
    <row r="294" spans="2:24" ht="15.75" thickBot="1" x14ac:dyDescent="0.3">
      <c r="B294" s="31" t="s">
        <v>11</v>
      </c>
      <c r="C294" s="28">
        <v>1</v>
      </c>
      <c r="D294" s="24">
        <v>2</v>
      </c>
      <c r="E294" s="24">
        <v>3</v>
      </c>
      <c r="F294" s="24">
        <v>4</v>
      </c>
      <c r="G294" s="24">
        <v>5</v>
      </c>
      <c r="H294" s="24">
        <v>6</v>
      </c>
      <c r="I294" s="24">
        <v>7</v>
      </c>
      <c r="J294" s="24">
        <v>8</v>
      </c>
      <c r="K294" s="24">
        <v>9</v>
      </c>
      <c r="L294" s="25">
        <v>10</v>
      </c>
      <c r="M294" s="37"/>
      <c r="N294" s="142"/>
    </row>
    <row r="295" spans="2:24" x14ac:dyDescent="0.25">
      <c r="B295" s="29" t="s">
        <v>0</v>
      </c>
      <c r="C295" s="7">
        <f t="shared" ref="C295:L296" si="260">COUNTIF(rd2tm10,O295)-1</f>
        <v>0</v>
      </c>
      <c r="D295" s="8">
        <f t="shared" si="260"/>
        <v>0</v>
      </c>
      <c r="E295" s="8">
        <f t="shared" si="260"/>
        <v>0</v>
      </c>
      <c r="F295" s="8">
        <f t="shared" si="260"/>
        <v>0</v>
      </c>
      <c r="G295" s="8">
        <f t="shared" si="260"/>
        <v>0</v>
      </c>
      <c r="H295" s="8">
        <f t="shared" si="260"/>
        <v>0</v>
      </c>
      <c r="I295" s="22">
        <f t="shared" si="260"/>
        <v>0</v>
      </c>
      <c r="J295" s="7">
        <f t="shared" si="260"/>
        <v>0</v>
      </c>
      <c r="K295" s="8">
        <f t="shared" si="260"/>
        <v>0</v>
      </c>
      <c r="L295" s="76">
        <f t="shared" si="260"/>
        <v>0</v>
      </c>
      <c r="M295" s="259"/>
      <c r="N295" s="282"/>
      <c r="O295" s="265">
        <v>1</v>
      </c>
      <c r="P295" s="266">
        <f>+O295+1</f>
        <v>2</v>
      </c>
      <c r="Q295" s="266">
        <f t="shared" ref="Q295" si="261">+P295+1</f>
        <v>3</v>
      </c>
      <c r="R295" s="266">
        <f t="shared" ref="R295" si="262">+Q295+1</f>
        <v>4</v>
      </c>
      <c r="S295" s="266">
        <f t="shared" ref="S295" si="263">+R295+1</f>
        <v>5</v>
      </c>
      <c r="T295" s="266">
        <f t="shared" ref="T295" si="264">+S295+1</f>
        <v>6</v>
      </c>
      <c r="U295" s="266">
        <f t="shared" ref="U295" si="265">+T295+1</f>
        <v>7</v>
      </c>
      <c r="V295" s="266">
        <f t="shared" ref="V295" si="266">+U295+1</f>
        <v>8</v>
      </c>
      <c r="W295" s="266">
        <v>9</v>
      </c>
      <c r="X295" s="266">
        <v>10</v>
      </c>
    </row>
    <row r="296" spans="2:24" ht="15.75" thickBot="1" x14ac:dyDescent="0.3">
      <c r="B296" s="23" t="s">
        <v>1</v>
      </c>
      <c r="C296" s="269">
        <f t="shared" si="260"/>
        <v>0</v>
      </c>
      <c r="D296" s="5">
        <f t="shared" si="260"/>
        <v>0</v>
      </c>
      <c r="E296" s="5">
        <f t="shared" si="260"/>
        <v>0</v>
      </c>
      <c r="F296" s="5">
        <f t="shared" si="260"/>
        <v>0</v>
      </c>
      <c r="G296" s="2">
        <f t="shared" si="260"/>
        <v>0</v>
      </c>
      <c r="H296" s="2">
        <f t="shared" si="260"/>
        <v>0</v>
      </c>
      <c r="I296" s="3">
        <f t="shared" si="260"/>
        <v>0</v>
      </c>
      <c r="J296" s="10">
        <f t="shared" si="260"/>
        <v>0</v>
      </c>
      <c r="K296" s="2">
        <f t="shared" si="260"/>
        <v>0</v>
      </c>
      <c r="L296" s="11">
        <f t="shared" si="260"/>
        <v>0</v>
      </c>
      <c r="M296" s="37"/>
      <c r="N296" s="142"/>
      <c r="O296" s="268">
        <f>+O295+10</f>
        <v>11</v>
      </c>
      <c r="P296" s="268">
        <f t="shared" ref="P296:X296" si="267">+P295+10</f>
        <v>12</v>
      </c>
      <c r="Q296" s="268">
        <f t="shared" si="267"/>
        <v>13</v>
      </c>
      <c r="R296" s="268">
        <f t="shared" si="267"/>
        <v>14</v>
      </c>
      <c r="S296" s="268">
        <f t="shared" si="267"/>
        <v>15</v>
      </c>
      <c r="T296" s="268">
        <f t="shared" si="267"/>
        <v>16</v>
      </c>
      <c r="U296" s="268">
        <f t="shared" si="267"/>
        <v>17</v>
      </c>
      <c r="V296" s="268">
        <f t="shared" si="267"/>
        <v>18</v>
      </c>
      <c r="W296" s="268">
        <f t="shared" si="267"/>
        <v>19</v>
      </c>
      <c r="X296" s="268">
        <f t="shared" si="267"/>
        <v>20</v>
      </c>
    </row>
    <row r="297" spans="2:24" ht="15.75" thickBot="1" x14ac:dyDescent="0.3">
      <c r="B297" s="23" t="s">
        <v>2</v>
      </c>
      <c r="C297" s="23">
        <f t="shared" ref="C297:L303" si="268">COUNTIF(rd2tm10,O297)</f>
        <v>0</v>
      </c>
      <c r="D297" s="7">
        <f t="shared" si="268"/>
        <v>0</v>
      </c>
      <c r="E297" s="8">
        <f t="shared" si="268"/>
        <v>0</v>
      </c>
      <c r="F297" s="9">
        <f t="shared" si="268"/>
        <v>0</v>
      </c>
      <c r="G297" s="4">
        <f t="shared" si="268"/>
        <v>0</v>
      </c>
      <c r="H297" s="2">
        <f t="shared" si="268"/>
        <v>0</v>
      </c>
      <c r="I297" s="3">
        <f t="shared" si="268"/>
        <v>0</v>
      </c>
      <c r="J297" s="12">
        <f t="shared" si="268"/>
        <v>0</v>
      </c>
      <c r="K297" s="13">
        <f t="shared" si="268"/>
        <v>0</v>
      </c>
      <c r="L297" s="14">
        <f t="shared" si="268"/>
        <v>0</v>
      </c>
      <c r="M297" s="37"/>
      <c r="N297" s="142"/>
      <c r="O297" s="268">
        <f t="shared" ref="O297:X297" si="269">+O296+10</f>
        <v>21</v>
      </c>
      <c r="P297" s="268">
        <f t="shared" si="269"/>
        <v>22</v>
      </c>
      <c r="Q297" s="268">
        <f t="shared" si="269"/>
        <v>23</v>
      </c>
      <c r="R297" s="268">
        <f t="shared" si="269"/>
        <v>24</v>
      </c>
      <c r="S297" s="268">
        <f t="shared" si="269"/>
        <v>25</v>
      </c>
      <c r="T297" s="268">
        <f t="shared" si="269"/>
        <v>26</v>
      </c>
      <c r="U297" s="268">
        <f t="shared" si="269"/>
        <v>27</v>
      </c>
      <c r="V297" s="268">
        <f t="shared" si="269"/>
        <v>28</v>
      </c>
      <c r="W297" s="268">
        <f t="shared" si="269"/>
        <v>29</v>
      </c>
      <c r="X297" s="268">
        <f t="shared" si="269"/>
        <v>30</v>
      </c>
    </row>
    <row r="298" spans="2:24" x14ac:dyDescent="0.25">
      <c r="B298" s="23" t="s">
        <v>3</v>
      </c>
      <c r="C298" s="23">
        <f t="shared" si="268"/>
        <v>0</v>
      </c>
      <c r="D298" s="10">
        <f t="shared" si="268"/>
        <v>0</v>
      </c>
      <c r="E298" s="27">
        <f t="shared" si="268"/>
        <v>0</v>
      </c>
      <c r="F298" s="11">
        <f t="shared" si="268"/>
        <v>0</v>
      </c>
      <c r="G298" s="4">
        <f t="shared" si="268"/>
        <v>0</v>
      </c>
      <c r="H298" s="2">
        <f t="shared" si="268"/>
        <v>0</v>
      </c>
      <c r="I298" s="2">
        <f t="shared" si="268"/>
        <v>0</v>
      </c>
      <c r="J298" s="6">
        <f t="shared" si="268"/>
        <v>0</v>
      </c>
      <c r="K298" s="6">
        <f t="shared" si="268"/>
        <v>0</v>
      </c>
      <c r="L298" s="16">
        <f t="shared" si="268"/>
        <v>0</v>
      </c>
      <c r="M298" s="37"/>
      <c r="N298" s="142"/>
      <c r="O298" s="268">
        <f t="shared" ref="O298:X298" si="270">+O297+10</f>
        <v>31</v>
      </c>
      <c r="P298" s="268">
        <f t="shared" si="270"/>
        <v>32</v>
      </c>
      <c r="Q298" s="268">
        <f t="shared" si="270"/>
        <v>33</v>
      </c>
      <c r="R298" s="268">
        <f t="shared" si="270"/>
        <v>34</v>
      </c>
      <c r="S298" s="268">
        <f t="shared" si="270"/>
        <v>35</v>
      </c>
      <c r="T298" s="268">
        <f t="shared" si="270"/>
        <v>36</v>
      </c>
      <c r="U298" s="268">
        <f t="shared" si="270"/>
        <v>37</v>
      </c>
      <c r="V298" s="268">
        <f t="shared" si="270"/>
        <v>38</v>
      </c>
      <c r="W298" s="268">
        <f t="shared" si="270"/>
        <v>39</v>
      </c>
      <c r="X298" s="268">
        <f t="shared" si="270"/>
        <v>40</v>
      </c>
    </row>
    <row r="299" spans="2:24" ht="15.75" thickBot="1" x14ac:dyDescent="0.3">
      <c r="B299" s="23" t="s">
        <v>4</v>
      </c>
      <c r="C299" s="23">
        <f t="shared" si="268"/>
        <v>0</v>
      </c>
      <c r="D299" s="12">
        <f t="shared" si="268"/>
        <v>0</v>
      </c>
      <c r="E299" s="13">
        <f t="shared" si="268"/>
        <v>0</v>
      </c>
      <c r="F299" s="14">
        <f t="shared" si="268"/>
        <v>0</v>
      </c>
      <c r="G299" s="4">
        <f t="shared" si="268"/>
        <v>0</v>
      </c>
      <c r="H299" s="2">
        <f t="shared" si="268"/>
        <v>0</v>
      </c>
      <c r="I299" s="2">
        <f t="shared" si="268"/>
        <v>0</v>
      </c>
      <c r="J299" s="2">
        <f t="shared" si="268"/>
        <v>0</v>
      </c>
      <c r="K299" s="2">
        <f t="shared" si="268"/>
        <v>0</v>
      </c>
      <c r="L299" s="11">
        <f t="shared" si="268"/>
        <v>0</v>
      </c>
      <c r="M299" s="37"/>
      <c r="N299" s="142"/>
      <c r="O299" s="268">
        <f t="shared" ref="O299:X299" si="271">+O298+10</f>
        <v>41</v>
      </c>
      <c r="P299" s="268">
        <f t="shared" si="271"/>
        <v>42</v>
      </c>
      <c r="Q299" s="268">
        <f t="shared" si="271"/>
        <v>43</v>
      </c>
      <c r="R299" s="268">
        <f t="shared" si="271"/>
        <v>44</v>
      </c>
      <c r="S299" s="268">
        <f t="shared" si="271"/>
        <v>45</v>
      </c>
      <c r="T299" s="268">
        <f t="shared" si="271"/>
        <v>46</v>
      </c>
      <c r="U299" s="268">
        <f t="shared" si="271"/>
        <v>47</v>
      </c>
      <c r="V299" s="268">
        <f t="shared" si="271"/>
        <v>48</v>
      </c>
      <c r="W299" s="268">
        <f t="shared" si="271"/>
        <v>49</v>
      </c>
      <c r="X299" s="268">
        <f t="shared" si="271"/>
        <v>50</v>
      </c>
    </row>
    <row r="300" spans="2:24" ht="15.75" thickBot="1" x14ac:dyDescent="0.3">
      <c r="B300" s="23" t="s">
        <v>5</v>
      </c>
      <c r="C300" s="10">
        <f t="shared" si="268"/>
        <v>0</v>
      </c>
      <c r="D300" s="154">
        <f t="shared" si="268"/>
        <v>0</v>
      </c>
      <c r="E300" s="154">
        <f t="shared" si="268"/>
        <v>0</v>
      </c>
      <c r="F300" s="154">
        <f t="shared" si="268"/>
        <v>0</v>
      </c>
      <c r="G300" s="145">
        <f t="shared" si="268"/>
        <v>0</v>
      </c>
      <c r="H300" s="2">
        <f t="shared" si="268"/>
        <v>0</v>
      </c>
      <c r="I300" s="2">
        <f t="shared" si="268"/>
        <v>0</v>
      </c>
      <c r="J300" s="2">
        <f t="shared" si="268"/>
        <v>0</v>
      </c>
      <c r="K300" s="2">
        <f t="shared" si="268"/>
        <v>0</v>
      </c>
      <c r="L300" s="11">
        <f t="shared" si="268"/>
        <v>0</v>
      </c>
      <c r="M300" s="37"/>
      <c r="N300" s="142"/>
      <c r="O300" s="268">
        <f t="shared" ref="O300:X300" si="272">+O299+10</f>
        <v>51</v>
      </c>
      <c r="P300" s="268">
        <f t="shared" si="272"/>
        <v>52</v>
      </c>
      <c r="Q300" s="268">
        <f t="shared" si="272"/>
        <v>53</v>
      </c>
      <c r="R300" s="268">
        <f t="shared" si="272"/>
        <v>54</v>
      </c>
      <c r="S300" s="268">
        <f t="shared" si="272"/>
        <v>55</v>
      </c>
      <c r="T300" s="268">
        <f t="shared" si="272"/>
        <v>56</v>
      </c>
      <c r="U300" s="268">
        <f t="shared" si="272"/>
        <v>57</v>
      </c>
      <c r="V300" s="268">
        <f t="shared" si="272"/>
        <v>58</v>
      </c>
      <c r="W300" s="268">
        <f t="shared" si="272"/>
        <v>59</v>
      </c>
      <c r="X300" s="268">
        <f t="shared" si="272"/>
        <v>60</v>
      </c>
    </row>
    <row r="301" spans="2:24" ht="15.75" thickBot="1" x14ac:dyDescent="0.3">
      <c r="B301" s="23" t="s">
        <v>6</v>
      </c>
      <c r="C301" s="23">
        <f t="shared" si="268"/>
        <v>0</v>
      </c>
      <c r="D301" s="7">
        <f t="shared" si="268"/>
        <v>0</v>
      </c>
      <c r="E301" s="8">
        <f t="shared" si="268"/>
        <v>0</v>
      </c>
      <c r="F301" s="9">
        <f t="shared" si="268"/>
        <v>0</v>
      </c>
      <c r="G301" s="4">
        <f t="shared" si="268"/>
        <v>0</v>
      </c>
      <c r="H301" s="2">
        <f t="shared" si="268"/>
        <v>0</v>
      </c>
      <c r="I301" s="5">
        <f t="shared" si="268"/>
        <v>0</v>
      </c>
      <c r="J301" s="5">
        <f t="shared" si="268"/>
        <v>0</v>
      </c>
      <c r="K301" s="5">
        <f t="shared" si="268"/>
        <v>0</v>
      </c>
      <c r="L301" s="11">
        <f t="shared" si="268"/>
        <v>0</v>
      </c>
      <c r="M301" s="37"/>
      <c r="N301" s="142"/>
      <c r="O301" s="268">
        <f t="shared" ref="O301:X301" si="273">+O300+10</f>
        <v>61</v>
      </c>
      <c r="P301" s="268">
        <f t="shared" si="273"/>
        <v>62</v>
      </c>
      <c r="Q301" s="268">
        <f t="shared" si="273"/>
        <v>63</v>
      </c>
      <c r="R301" s="268">
        <f t="shared" si="273"/>
        <v>64</v>
      </c>
      <c r="S301" s="268">
        <f t="shared" si="273"/>
        <v>65</v>
      </c>
      <c r="T301" s="268">
        <f t="shared" si="273"/>
        <v>66</v>
      </c>
      <c r="U301" s="268">
        <f t="shared" si="273"/>
        <v>67</v>
      </c>
      <c r="V301" s="268">
        <f t="shared" si="273"/>
        <v>68</v>
      </c>
      <c r="W301" s="268">
        <f t="shared" si="273"/>
        <v>69</v>
      </c>
      <c r="X301" s="268">
        <f t="shared" si="273"/>
        <v>70</v>
      </c>
    </row>
    <row r="302" spans="2:24" x14ac:dyDescent="0.25">
      <c r="B302" s="23" t="s">
        <v>7</v>
      </c>
      <c r="C302" s="23">
        <f t="shared" si="268"/>
        <v>0</v>
      </c>
      <c r="D302" s="10">
        <f t="shared" si="268"/>
        <v>0</v>
      </c>
      <c r="E302" s="144">
        <f t="shared" si="268"/>
        <v>0</v>
      </c>
      <c r="F302" s="11">
        <f t="shared" si="268"/>
        <v>0</v>
      </c>
      <c r="G302" s="4">
        <f t="shared" si="268"/>
        <v>0</v>
      </c>
      <c r="H302" s="3">
        <f t="shared" si="268"/>
        <v>0</v>
      </c>
      <c r="I302" s="7">
        <f t="shared" si="268"/>
        <v>0</v>
      </c>
      <c r="J302" s="8">
        <f t="shared" si="268"/>
        <v>0</v>
      </c>
      <c r="K302" s="9">
        <f t="shared" si="268"/>
        <v>0</v>
      </c>
      <c r="L302" s="17">
        <f t="shared" si="268"/>
        <v>0</v>
      </c>
      <c r="M302" s="37"/>
      <c r="N302" s="142"/>
      <c r="O302" s="268">
        <f t="shared" ref="O302:X302" si="274">+O301+10</f>
        <v>71</v>
      </c>
      <c r="P302" s="268">
        <f t="shared" si="274"/>
        <v>72</v>
      </c>
      <c r="Q302" s="268">
        <f t="shared" si="274"/>
        <v>73</v>
      </c>
      <c r="R302" s="268">
        <f t="shared" si="274"/>
        <v>74</v>
      </c>
      <c r="S302" s="268">
        <f t="shared" si="274"/>
        <v>75</v>
      </c>
      <c r="T302" s="268">
        <f t="shared" si="274"/>
        <v>76</v>
      </c>
      <c r="U302" s="268">
        <f t="shared" si="274"/>
        <v>77</v>
      </c>
      <c r="V302" s="268">
        <f t="shared" si="274"/>
        <v>78</v>
      </c>
      <c r="W302" s="268">
        <f t="shared" si="274"/>
        <v>79</v>
      </c>
      <c r="X302" s="268">
        <f t="shared" si="274"/>
        <v>80</v>
      </c>
    </row>
    <row r="303" spans="2:24" ht="15.75" thickBot="1" x14ac:dyDescent="0.3">
      <c r="B303" s="23" t="s">
        <v>8</v>
      </c>
      <c r="C303" s="157">
        <f t="shared" si="268"/>
        <v>0</v>
      </c>
      <c r="D303" s="12">
        <f t="shared" si="268"/>
        <v>0</v>
      </c>
      <c r="E303" s="13">
        <f t="shared" si="268"/>
        <v>0</v>
      </c>
      <c r="F303" s="14">
        <f t="shared" si="268"/>
        <v>0</v>
      </c>
      <c r="G303" s="4">
        <f t="shared" si="268"/>
        <v>0</v>
      </c>
      <c r="H303" s="3">
        <f t="shared" si="268"/>
        <v>0</v>
      </c>
      <c r="I303" s="10">
        <f t="shared" si="268"/>
        <v>0</v>
      </c>
      <c r="J303" s="27">
        <f t="shared" si="268"/>
        <v>0</v>
      </c>
      <c r="K303" s="11">
        <f t="shared" si="268"/>
        <v>0</v>
      </c>
      <c r="L303" s="17">
        <f t="shared" si="268"/>
        <v>0</v>
      </c>
      <c r="M303" s="37"/>
      <c r="N303" s="142"/>
      <c r="O303" s="268">
        <f t="shared" ref="O303:X303" si="275">+O302+10</f>
        <v>81</v>
      </c>
      <c r="P303" s="268">
        <f t="shared" si="275"/>
        <v>82</v>
      </c>
      <c r="Q303" s="268">
        <f t="shared" si="275"/>
        <v>83</v>
      </c>
      <c r="R303" s="268">
        <f t="shared" si="275"/>
        <v>84</v>
      </c>
      <c r="S303" s="268">
        <f t="shared" si="275"/>
        <v>85</v>
      </c>
      <c r="T303" s="268">
        <f t="shared" si="275"/>
        <v>86</v>
      </c>
      <c r="U303" s="268">
        <f t="shared" si="275"/>
        <v>87</v>
      </c>
      <c r="V303" s="268">
        <f t="shared" si="275"/>
        <v>88</v>
      </c>
      <c r="W303" s="268">
        <f t="shared" si="275"/>
        <v>89</v>
      </c>
      <c r="X303" s="268">
        <f t="shared" si="275"/>
        <v>90</v>
      </c>
    </row>
    <row r="304" spans="2:24" ht="15.75" thickBot="1" x14ac:dyDescent="0.3">
      <c r="B304" s="26" t="s">
        <v>9</v>
      </c>
      <c r="C304" s="158" t="s">
        <v>10</v>
      </c>
      <c r="D304" s="156">
        <f t="shared" ref="D304:L304" si="276">COUNTIF(rd2tm10,P304)</f>
        <v>0</v>
      </c>
      <c r="E304" s="155">
        <f t="shared" si="276"/>
        <v>0</v>
      </c>
      <c r="F304" s="155">
        <f t="shared" si="276"/>
        <v>0</v>
      </c>
      <c r="G304" s="13">
        <f t="shared" si="276"/>
        <v>0</v>
      </c>
      <c r="H304" s="19">
        <f t="shared" si="276"/>
        <v>0</v>
      </c>
      <c r="I304" s="12">
        <f t="shared" si="276"/>
        <v>0</v>
      </c>
      <c r="J304" s="13">
        <f t="shared" si="276"/>
        <v>0</v>
      </c>
      <c r="K304" s="14">
        <f t="shared" si="276"/>
        <v>0</v>
      </c>
      <c r="L304" s="20">
        <f t="shared" si="276"/>
        <v>0</v>
      </c>
      <c r="M304" s="37"/>
      <c r="N304" s="142"/>
      <c r="O304" s="268">
        <f t="shared" ref="O304:X304" si="277">+O303+10</f>
        <v>91</v>
      </c>
      <c r="P304" s="268">
        <f t="shared" si="277"/>
        <v>92</v>
      </c>
      <c r="Q304" s="268">
        <f t="shared" si="277"/>
        <v>93</v>
      </c>
      <c r="R304" s="268">
        <f t="shared" si="277"/>
        <v>94</v>
      </c>
      <c r="S304" s="268">
        <f t="shared" si="277"/>
        <v>95</v>
      </c>
      <c r="T304" s="268">
        <f t="shared" si="277"/>
        <v>96</v>
      </c>
      <c r="U304" s="268">
        <f t="shared" si="277"/>
        <v>97</v>
      </c>
      <c r="V304" s="268">
        <f t="shared" si="277"/>
        <v>98</v>
      </c>
      <c r="W304" s="268">
        <f t="shared" si="277"/>
        <v>99</v>
      </c>
      <c r="X304" s="268">
        <f t="shared" si="277"/>
        <v>100</v>
      </c>
    </row>
    <row r="306" spans="2:25" ht="15.75" thickBot="1" x14ac:dyDescent="0.3"/>
    <row r="307" spans="2:25" ht="19.5" thickBot="1" x14ac:dyDescent="0.3">
      <c r="B307" s="136" t="s">
        <v>59</v>
      </c>
      <c r="C307" s="137">
        <v>3</v>
      </c>
      <c r="D307" s="350" t="s">
        <v>132</v>
      </c>
      <c r="E307" s="351"/>
      <c r="M307" s="257"/>
      <c r="P307" s="263"/>
      <c r="Q307" s="263"/>
      <c r="R307" s="263"/>
      <c r="S307" s="263"/>
      <c r="T307" s="263"/>
      <c r="U307" s="263"/>
      <c r="V307" s="263"/>
      <c r="W307" s="263"/>
      <c r="X307" s="263"/>
      <c r="Y307" s="263"/>
    </row>
    <row r="308" spans="2:25" ht="21" x14ac:dyDescent="0.25">
      <c r="B308" s="305" t="s">
        <v>86</v>
      </c>
      <c r="C308" s="306"/>
      <c r="D308" s="306"/>
      <c r="E308" s="306"/>
      <c r="F308" s="306"/>
      <c r="G308" s="306"/>
      <c r="H308" s="306"/>
      <c r="I308" s="306"/>
      <c r="J308" s="306"/>
      <c r="K308" s="306"/>
      <c r="L308" s="307"/>
      <c r="M308" s="258"/>
      <c r="N308" s="281"/>
      <c r="O308" s="264"/>
      <c r="P308" s="264"/>
      <c r="Q308" s="264"/>
      <c r="R308" s="264"/>
      <c r="S308" s="264"/>
      <c r="T308" s="264"/>
      <c r="U308" s="264"/>
      <c r="V308" s="264"/>
      <c r="W308" s="264"/>
      <c r="X308" s="264"/>
      <c r="Y308" s="264"/>
    </row>
    <row r="309" spans="2:25" ht="21.75" thickBot="1" x14ac:dyDescent="0.3">
      <c r="B309" s="308"/>
      <c r="C309" s="309"/>
      <c r="D309" s="309"/>
      <c r="E309" s="309"/>
      <c r="F309" s="309"/>
      <c r="G309" s="309"/>
      <c r="H309" s="309"/>
      <c r="I309" s="309"/>
      <c r="J309" s="309"/>
      <c r="K309" s="309"/>
      <c r="L309" s="310"/>
      <c r="M309" s="258"/>
      <c r="N309" s="281"/>
      <c r="O309" s="264"/>
      <c r="P309" s="264"/>
      <c r="Q309" s="264"/>
      <c r="R309" s="264"/>
      <c r="S309" s="264"/>
      <c r="T309" s="264"/>
      <c r="U309" s="264"/>
      <c r="V309" s="264"/>
      <c r="W309" s="264"/>
      <c r="X309" s="264"/>
      <c r="Y309" s="264"/>
    </row>
    <row r="310" spans="2:25" ht="15.75" thickBot="1" x14ac:dyDescent="0.3">
      <c r="B310" s="31" t="s">
        <v>11</v>
      </c>
      <c r="C310" s="28">
        <v>1</v>
      </c>
      <c r="D310" s="24">
        <v>2</v>
      </c>
      <c r="E310" s="24">
        <v>3</v>
      </c>
      <c r="F310" s="24">
        <v>4</v>
      </c>
      <c r="G310" s="24">
        <v>5</v>
      </c>
      <c r="H310" s="24">
        <v>6</v>
      </c>
      <c r="I310" s="24">
        <v>7</v>
      </c>
      <c r="J310" s="24">
        <v>8</v>
      </c>
      <c r="K310" s="24">
        <v>9</v>
      </c>
      <c r="L310" s="25">
        <v>10</v>
      </c>
      <c r="M310" s="37"/>
      <c r="N310" s="142"/>
      <c r="Y310" s="169"/>
    </row>
    <row r="311" spans="2:25" x14ac:dyDescent="0.25">
      <c r="B311" s="29" t="s">
        <v>0</v>
      </c>
      <c r="C311" s="7">
        <f t="shared" ref="C311:L312" si="278">COUNTIF(rd3tm1,O311)-1</f>
        <v>0</v>
      </c>
      <c r="D311" s="8">
        <f t="shared" si="278"/>
        <v>0</v>
      </c>
      <c r="E311" s="8">
        <f t="shared" si="278"/>
        <v>0</v>
      </c>
      <c r="F311" s="8">
        <f t="shared" si="278"/>
        <v>0</v>
      </c>
      <c r="G311" s="8">
        <f t="shared" si="278"/>
        <v>0</v>
      </c>
      <c r="H311" s="8">
        <f t="shared" si="278"/>
        <v>0</v>
      </c>
      <c r="I311" s="22">
        <f t="shared" si="278"/>
        <v>0</v>
      </c>
      <c r="J311" s="7">
        <f t="shared" si="278"/>
        <v>0</v>
      </c>
      <c r="K311" s="8">
        <f t="shared" si="278"/>
        <v>0</v>
      </c>
      <c r="L311" s="76">
        <f t="shared" si="278"/>
        <v>0</v>
      </c>
      <c r="M311" s="259"/>
      <c r="N311" s="282"/>
      <c r="O311" s="265">
        <v>1</v>
      </c>
      <c r="P311" s="266">
        <f>+O311+1</f>
        <v>2</v>
      </c>
      <c r="Q311" s="266">
        <f t="shared" ref="Q311" si="279">+P311+1</f>
        <v>3</v>
      </c>
      <c r="R311" s="266">
        <f t="shared" ref="R311" si="280">+Q311+1</f>
        <v>4</v>
      </c>
      <c r="S311" s="266">
        <f t="shared" ref="S311" si="281">+R311+1</f>
        <v>5</v>
      </c>
      <c r="T311" s="266">
        <f t="shared" ref="T311" si="282">+S311+1</f>
        <v>6</v>
      </c>
      <c r="U311" s="266">
        <f t="shared" ref="U311" si="283">+T311+1</f>
        <v>7</v>
      </c>
      <c r="V311" s="266">
        <f t="shared" ref="V311" si="284">+U311+1</f>
        <v>8</v>
      </c>
      <c r="W311" s="266">
        <v>9</v>
      </c>
      <c r="X311" s="266">
        <v>10</v>
      </c>
      <c r="Y311" s="267"/>
    </row>
    <row r="312" spans="2:25" ht="15.75" thickBot="1" x14ac:dyDescent="0.3">
      <c r="B312" s="23" t="s">
        <v>1</v>
      </c>
      <c r="C312" s="269">
        <f t="shared" si="278"/>
        <v>0</v>
      </c>
      <c r="D312" s="5">
        <f t="shared" si="278"/>
        <v>0</v>
      </c>
      <c r="E312" s="5">
        <f t="shared" si="278"/>
        <v>0</v>
      </c>
      <c r="F312" s="5">
        <f t="shared" si="278"/>
        <v>0</v>
      </c>
      <c r="G312" s="2">
        <f t="shared" si="278"/>
        <v>0</v>
      </c>
      <c r="H312" s="2">
        <f t="shared" si="278"/>
        <v>0</v>
      </c>
      <c r="I312" s="3">
        <f t="shared" si="278"/>
        <v>0</v>
      </c>
      <c r="J312" s="10">
        <f t="shared" si="278"/>
        <v>0</v>
      </c>
      <c r="K312" s="2">
        <f t="shared" si="278"/>
        <v>0</v>
      </c>
      <c r="L312" s="11">
        <f t="shared" si="278"/>
        <v>0</v>
      </c>
      <c r="M312" s="37"/>
      <c r="N312" s="142"/>
      <c r="O312" s="268">
        <f>+O311+10</f>
        <v>11</v>
      </c>
      <c r="P312" s="268">
        <f t="shared" ref="P312:X312" si="285">+P311+10</f>
        <v>12</v>
      </c>
      <c r="Q312" s="268">
        <f t="shared" si="285"/>
        <v>13</v>
      </c>
      <c r="R312" s="268">
        <f t="shared" si="285"/>
        <v>14</v>
      </c>
      <c r="S312" s="268">
        <f t="shared" si="285"/>
        <v>15</v>
      </c>
      <c r="T312" s="268">
        <f t="shared" si="285"/>
        <v>16</v>
      </c>
      <c r="U312" s="268">
        <f t="shared" si="285"/>
        <v>17</v>
      </c>
      <c r="V312" s="268">
        <f t="shared" si="285"/>
        <v>18</v>
      </c>
      <c r="W312" s="268">
        <f t="shared" si="285"/>
        <v>19</v>
      </c>
      <c r="X312" s="268">
        <f t="shared" si="285"/>
        <v>20</v>
      </c>
      <c r="Y312" s="169"/>
    </row>
    <row r="313" spans="2:25" ht="15.75" thickBot="1" x14ac:dyDescent="0.3">
      <c r="B313" s="23" t="s">
        <v>2</v>
      </c>
      <c r="C313" s="23">
        <f t="shared" ref="C313:L319" si="286">COUNTIF(rd3tm1,O313)</f>
        <v>0</v>
      </c>
      <c r="D313" s="7">
        <f t="shared" si="286"/>
        <v>0</v>
      </c>
      <c r="E313" s="8">
        <f t="shared" si="286"/>
        <v>0</v>
      </c>
      <c r="F313" s="9">
        <f t="shared" si="286"/>
        <v>0</v>
      </c>
      <c r="G313" s="4">
        <f t="shared" si="286"/>
        <v>0</v>
      </c>
      <c r="H313" s="2">
        <f t="shared" si="286"/>
        <v>0</v>
      </c>
      <c r="I313" s="3">
        <f t="shared" si="286"/>
        <v>0</v>
      </c>
      <c r="J313" s="12">
        <f t="shared" si="286"/>
        <v>0</v>
      </c>
      <c r="K313" s="13">
        <f t="shared" si="286"/>
        <v>0</v>
      </c>
      <c r="L313" s="14">
        <f t="shared" si="286"/>
        <v>0</v>
      </c>
      <c r="M313" s="37"/>
      <c r="N313" s="142"/>
      <c r="O313" s="268">
        <f t="shared" ref="O313:X320" si="287">+O312+10</f>
        <v>21</v>
      </c>
      <c r="P313" s="268">
        <f t="shared" si="287"/>
        <v>22</v>
      </c>
      <c r="Q313" s="268">
        <f t="shared" si="287"/>
        <v>23</v>
      </c>
      <c r="R313" s="268">
        <f t="shared" si="287"/>
        <v>24</v>
      </c>
      <c r="S313" s="268">
        <f t="shared" si="287"/>
        <v>25</v>
      </c>
      <c r="T313" s="268">
        <f t="shared" si="287"/>
        <v>26</v>
      </c>
      <c r="U313" s="268">
        <f t="shared" si="287"/>
        <v>27</v>
      </c>
      <c r="V313" s="268">
        <f t="shared" si="287"/>
        <v>28</v>
      </c>
      <c r="W313" s="268">
        <f t="shared" si="287"/>
        <v>29</v>
      </c>
      <c r="X313" s="268">
        <f t="shared" si="287"/>
        <v>30</v>
      </c>
      <c r="Y313" s="169"/>
    </row>
    <row r="314" spans="2:25" x14ac:dyDescent="0.25">
      <c r="B314" s="23" t="s">
        <v>3</v>
      </c>
      <c r="C314" s="23">
        <f t="shared" si="286"/>
        <v>0</v>
      </c>
      <c r="D314" s="10">
        <f t="shared" si="286"/>
        <v>0</v>
      </c>
      <c r="E314" s="27">
        <f t="shared" si="286"/>
        <v>0</v>
      </c>
      <c r="F314" s="11">
        <f t="shared" si="286"/>
        <v>0</v>
      </c>
      <c r="G314" s="4">
        <f t="shared" si="286"/>
        <v>0</v>
      </c>
      <c r="H314" s="2">
        <f t="shared" si="286"/>
        <v>0</v>
      </c>
      <c r="I314" s="2">
        <f t="shared" si="286"/>
        <v>0</v>
      </c>
      <c r="J314" s="6">
        <f t="shared" si="286"/>
        <v>0</v>
      </c>
      <c r="K314" s="6">
        <f t="shared" si="286"/>
        <v>0</v>
      </c>
      <c r="L314" s="16">
        <f t="shared" si="286"/>
        <v>0</v>
      </c>
      <c r="M314" s="37"/>
      <c r="N314" s="142"/>
      <c r="O314" s="268">
        <f t="shared" si="287"/>
        <v>31</v>
      </c>
      <c r="P314" s="268">
        <f t="shared" si="287"/>
        <v>32</v>
      </c>
      <c r="Q314" s="268">
        <f t="shared" si="287"/>
        <v>33</v>
      </c>
      <c r="R314" s="268">
        <f t="shared" si="287"/>
        <v>34</v>
      </c>
      <c r="S314" s="268">
        <f t="shared" si="287"/>
        <v>35</v>
      </c>
      <c r="T314" s="268">
        <f t="shared" si="287"/>
        <v>36</v>
      </c>
      <c r="U314" s="268">
        <f t="shared" si="287"/>
        <v>37</v>
      </c>
      <c r="V314" s="268">
        <f t="shared" si="287"/>
        <v>38</v>
      </c>
      <c r="W314" s="268">
        <f t="shared" si="287"/>
        <v>39</v>
      </c>
      <c r="X314" s="268">
        <f t="shared" si="287"/>
        <v>40</v>
      </c>
      <c r="Y314" s="169"/>
    </row>
    <row r="315" spans="2:25" ht="15.75" thickBot="1" x14ac:dyDescent="0.3">
      <c r="B315" s="23" t="s">
        <v>4</v>
      </c>
      <c r="C315" s="23">
        <f t="shared" si="286"/>
        <v>0</v>
      </c>
      <c r="D315" s="12">
        <f t="shared" si="286"/>
        <v>0</v>
      </c>
      <c r="E315" s="13">
        <f t="shared" si="286"/>
        <v>0</v>
      </c>
      <c r="F315" s="14">
        <f t="shared" si="286"/>
        <v>0</v>
      </c>
      <c r="G315" s="4">
        <f t="shared" si="286"/>
        <v>0</v>
      </c>
      <c r="H315" s="2">
        <f t="shared" si="286"/>
        <v>0</v>
      </c>
      <c r="I315" s="2">
        <f t="shared" si="286"/>
        <v>0</v>
      </c>
      <c r="J315" s="2">
        <f t="shared" si="286"/>
        <v>0</v>
      </c>
      <c r="K315" s="2">
        <f t="shared" si="286"/>
        <v>0</v>
      </c>
      <c r="L315" s="11">
        <f t="shared" si="286"/>
        <v>0</v>
      </c>
      <c r="M315" s="37"/>
      <c r="N315" s="142"/>
      <c r="O315" s="268">
        <f t="shared" si="287"/>
        <v>41</v>
      </c>
      <c r="P315" s="268">
        <f t="shared" si="287"/>
        <v>42</v>
      </c>
      <c r="Q315" s="268">
        <f t="shared" si="287"/>
        <v>43</v>
      </c>
      <c r="R315" s="268">
        <f t="shared" si="287"/>
        <v>44</v>
      </c>
      <c r="S315" s="268">
        <f t="shared" si="287"/>
        <v>45</v>
      </c>
      <c r="T315" s="268">
        <f t="shared" si="287"/>
        <v>46</v>
      </c>
      <c r="U315" s="268">
        <f t="shared" si="287"/>
        <v>47</v>
      </c>
      <c r="V315" s="268">
        <f t="shared" si="287"/>
        <v>48</v>
      </c>
      <c r="W315" s="268">
        <f t="shared" si="287"/>
        <v>49</v>
      </c>
      <c r="X315" s="268">
        <f t="shared" si="287"/>
        <v>50</v>
      </c>
      <c r="Y315" s="169"/>
    </row>
    <row r="316" spans="2:25" ht="15.75" thickBot="1" x14ac:dyDescent="0.3">
      <c r="B316" s="23" t="s">
        <v>5</v>
      </c>
      <c r="C316" s="10">
        <f t="shared" si="286"/>
        <v>0</v>
      </c>
      <c r="D316" s="154">
        <f t="shared" si="286"/>
        <v>0</v>
      </c>
      <c r="E316" s="154">
        <f t="shared" si="286"/>
        <v>0</v>
      </c>
      <c r="F316" s="154">
        <f t="shared" si="286"/>
        <v>0</v>
      </c>
      <c r="G316" s="145">
        <f t="shared" si="286"/>
        <v>0</v>
      </c>
      <c r="H316" s="2">
        <f t="shared" si="286"/>
        <v>0</v>
      </c>
      <c r="I316" s="2">
        <f t="shared" si="286"/>
        <v>0</v>
      </c>
      <c r="J316" s="2">
        <f t="shared" si="286"/>
        <v>0</v>
      </c>
      <c r="K316" s="2">
        <f t="shared" si="286"/>
        <v>0</v>
      </c>
      <c r="L316" s="11">
        <f t="shared" si="286"/>
        <v>0</v>
      </c>
      <c r="M316" s="37"/>
      <c r="N316" s="142"/>
      <c r="O316" s="268">
        <f t="shared" si="287"/>
        <v>51</v>
      </c>
      <c r="P316" s="268">
        <f t="shared" si="287"/>
        <v>52</v>
      </c>
      <c r="Q316" s="268">
        <f t="shared" si="287"/>
        <v>53</v>
      </c>
      <c r="R316" s="268">
        <f t="shared" si="287"/>
        <v>54</v>
      </c>
      <c r="S316" s="268">
        <f t="shared" si="287"/>
        <v>55</v>
      </c>
      <c r="T316" s="268">
        <f t="shared" si="287"/>
        <v>56</v>
      </c>
      <c r="U316" s="268">
        <f t="shared" si="287"/>
        <v>57</v>
      </c>
      <c r="V316" s="268">
        <f t="shared" si="287"/>
        <v>58</v>
      </c>
      <c r="W316" s="268">
        <f t="shared" si="287"/>
        <v>59</v>
      </c>
      <c r="X316" s="268">
        <f t="shared" si="287"/>
        <v>60</v>
      </c>
      <c r="Y316" s="169"/>
    </row>
    <row r="317" spans="2:25" ht="15.75" thickBot="1" x14ac:dyDescent="0.3">
      <c r="B317" s="23" t="s">
        <v>6</v>
      </c>
      <c r="C317" s="23">
        <f t="shared" si="286"/>
        <v>0</v>
      </c>
      <c r="D317" s="7">
        <f t="shared" si="286"/>
        <v>0</v>
      </c>
      <c r="E317" s="8">
        <f t="shared" si="286"/>
        <v>0</v>
      </c>
      <c r="F317" s="9">
        <f t="shared" si="286"/>
        <v>0</v>
      </c>
      <c r="G317" s="4">
        <f t="shared" si="286"/>
        <v>0</v>
      </c>
      <c r="H317" s="2">
        <f t="shared" si="286"/>
        <v>0</v>
      </c>
      <c r="I317" s="5">
        <f t="shared" si="286"/>
        <v>0</v>
      </c>
      <c r="J317" s="5">
        <f t="shared" si="286"/>
        <v>0</v>
      </c>
      <c r="K317" s="5">
        <f t="shared" si="286"/>
        <v>0</v>
      </c>
      <c r="L317" s="11">
        <f t="shared" si="286"/>
        <v>0</v>
      </c>
      <c r="M317" s="37"/>
      <c r="N317" s="142"/>
      <c r="O317" s="268">
        <f t="shared" si="287"/>
        <v>61</v>
      </c>
      <c r="P317" s="268">
        <f t="shared" si="287"/>
        <v>62</v>
      </c>
      <c r="Q317" s="268">
        <f t="shared" si="287"/>
        <v>63</v>
      </c>
      <c r="R317" s="268">
        <f t="shared" si="287"/>
        <v>64</v>
      </c>
      <c r="S317" s="268">
        <f t="shared" si="287"/>
        <v>65</v>
      </c>
      <c r="T317" s="268">
        <f t="shared" si="287"/>
        <v>66</v>
      </c>
      <c r="U317" s="268">
        <f t="shared" si="287"/>
        <v>67</v>
      </c>
      <c r="V317" s="268">
        <f t="shared" si="287"/>
        <v>68</v>
      </c>
      <c r="W317" s="268">
        <f t="shared" si="287"/>
        <v>69</v>
      </c>
      <c r="X317" s="268">
        <f t="shared" si="287"/>
        <v>70</v>
      </c>
      <c r="Y317" s="169"/>
    </row>
    <row r="318" spans="2:25" x14ac:dyDescent="0.25">
      <c r="B318" s="23" t="s">
        <v>7</v>
      </c>
      <c r="C318" s="23">
        <f t="shared" si="286"/>
        <v>0</v>
      </c>
      <c r="D318" s="10">
        <f t="shared" si="286"/>
        <v>0</v>
      </c>
      <c r="E318" s="144">
        <f t="shared" si="286"/>
        <v>0</v>
      </c>
      <c r="F318" s="11">
        <f t="shared" si="286"/>
        <v>0</v>
      </c>
      <c r="G318" s="4">
        <f t="shared" si="286"/>
        <v>0</v>
      </c>
      <c r="H318" s="3">
        <f t="shared" si="286"/>
        <v>0</v>
      </c>
      <c r="I318" s="7">
        <f t="shared" si="286"/>
        <v>0</v>
      </c>
      <c r="J318" s="8">
        <f t="shared" si="286"/>
        <v>0</v>
      </c>
      <c r="K318" s="9">
        <f t="shared" si="286"/>
        <v>0</v>
      </c>
      <c r="L318" s="17">
        <f t="shared" si="286"/>
        <v>0</v>
      </c>
      <c r="M318" s="37"/>
      <c r="N318" s="142"/>
      <c r="O318" s="268">
        <f t="shared" si="287"/>
        <v>71</v>
      </c>
      <c r="P318" s="268">
        <f t="shared" si="287"/>
        <v>72</v>
      </c>
      <c r="Q318" s="268">
        <f t="shared" si="287"/>
        <v>73</v>
      </c>
      <c r="R318" s="268">
        <f t="shared" si="287"/>
        <v>74</v>
      </c>
      <c r="S318" s="268">
        <f t="shared" si="287"/>
        <v>75</v>
      </c>
      <c r="T318" s="268">
        <f t="shared" si="287"/>
        <v>76</v>
      </c>
      <c r="U318" s="268">
        <f t="shared" si="287"/>
        <v>77</v>
      </c>
      <c r="V318" s="268">
        <f t="shared" si="287"/>
        <v>78</v>
      </c>
      <c r="W318" s="268">
        <f t="shared" si="287"/>
        <v>79</v>
      </c>
      <c r="X318" s="268">
        <f t="shared" si="287"/>
        <v>80</v>
      </c>
      <c r="Y318" s="169"/>
    </row>
    <row r="319" spans="2:25" ht="15.75" thickBot="1" x14ac:dyDescent="0.3">
      <c r="B319" s="23" t="s">
        <v>8</v>
      </c>
      <c r="C319" s="157">
        <f t="shared" si="286"/>
        <v>0</v>
      </c>
      <c r="D319" s="12">
        <f t="shared" si="286"/>
        <v>0</v>
      </c>
      <c r="E319" s="13">
        <f t="shared" si="286"/>
        <v>0</v>
      </c>
      <c r="F319" s="14">
        <f t="shared" si="286"/>
        <v>0</v>
      </c>
      <c r="G319" s="4">
        <f t="shared" si="286"/>
        <v>0</v>
      </c>
      <c r="H319" s="3">
        <f t="shared" si="286"/>
        <v>0</v>
      </c>
      <c r="I319" s="10">
        <f t="shared" si="286"/>
        <v>0</v>
      </c>
      <c r="J319" s="27">
        <f t="shared" si="286"/>
        <v>0</v>
      </c>
      <c r="K319" s="11">
        <f t="shared" si="286"/>
        <v>0</v>
      </c>
      <c r="L319" s="17">
        <f t="shared" si="286"/>
        <v>0</v>
      </c>
      <c r="M319" s="37"/>
      <c r="N319" s="142"/>
      <c r="O319" s="268">
        <f t="shared" si="287"/>
        <v>81</v>
      </c>
      <c r="P319" s="268">
        <f t="shared" si="287"/>
        <v>82</v>
      </c>
      <c r="Q319" s="268">
        <f t="shared" si="287"/>
        <v>83</v>
      </c>
      <c r="R319" s="268">
        <f t="shared" si="287"/>
        <v>84</v>
      </c>
      <c r="S319" s="268">
        <f t="shared" si="287"/>
        <v>85</v>
      </c>
      <c r="T319" s="268">
        <f t="shared" si="287"/>
        <v>86</v>
      </c>
      <c r="U319" s="268">
        <f t="shared" si="287"/>
        <v>87</v>
      </c>
      <c r="V319" s="268">
        <f t="shared" si="287"/>
        <v>88</v>
      </c>
      <c r="W319" s="268">
        <f t="shared" si="287"/>
        <v>89</v>
      </c>
      <c r="X319" s="268">
        <f t="shared" si="287"/>
        <v>90</v>
      </c>
      <c r="Y319" s="169"/>
    </row>
    <row r="320" spans="2:25" ht="15.75" thickBot="1" x14ac:dyDescent="0.3">
      <c r="B320" s="26" t="s">
        <v>9</v>
      </c>
      <c r="C320" s="158" t="s">
        <v>10</v>
      </c>
      <c r="D320" s="156">
        <f t="shared" ref="D320:L320" si="288">COUNTIF(rd3tm1,P320)</f>
        <v>0</v>
      </c>
      <c r="E320" s="155">
        <f t="shared" si="288"/>
        <v>0</v>
      </c>
      <c r="F320" s="155">
        <f t="shared" si="288"/>
        <v>0</v>
      </c>
      <c r="G320" s="13">
        <f t="shared" si="288"/>
        <v>0</v>
      </c>
      <c r="H320" s="19">
        <f t="shared" si="288"/>
        <v>0</v>
      </c>
      <c r="I320" s="12">
        <f t="shared" si="288"/>
        <v>0</v>
      </c>
      <c r="J320" s="13">
        <f t="shared" si="288"/>
        <v>0</v>
      </c>
      <c r="K320" s="14">
        <f t="shared" si="288"/>
        <v>0</v>
      </c>
      <c r="L320" s="20">
        <f t="shared" si="288"/>
        <v>0</v>
      </c>
      <c r="M320" s="37"/>
      <c r="N320" s="142"/>
      <c r="O320" s="268">
        <f t="shared" si="287"/>
        <v>91</v>
      </c>
      <c r="P320" s="268">
        <f t="shared" si="287"/>
        <v>92</v>
      </c>
      <c r="Q320" s="268">
        <f t="shared" si="287"/>
        <v>93</v>
      </c>
      <c r="R320" s="268">
        <f t="shared" si="287"/>
        <v>94</v>
      </c>
      <c r="S320" s="268">
        <f t="shared" si="287"/>
        <v>95</v>
      </c>
      <c r="T320" s="268">
        <f t="shared" si="287"/>
        <v>96</v>
      </c>
      <c r="U320" s="268">
        <f t="shared" si="287"/>
        <v>97</v>
      </c>
      <c r="V320" s="268">
        <f t="shared" si="287"/>
        <v>98</v>
      </c>
      <c r="W320" s="268">
        <f t="shared" si="287"/>
        <v>99</v>
      </c>
      <c r="X320" s="268">
        <f t="shared" si="287"/>
        <v>100</v>
      </c>
      <c r="Y320" s="169"/>
    </row>
    <row r="321" spans="2:25" ht="15.75" thickBot="1" x14ac:dyDescent="0.3">
      <c r="M321" s="257"/>
      <c r="P321" s="263"/>
      <c r="Q321" s="263"/>
      <c r="R321" s="263"/>
      <c r="S321" s="263"/>
      <c r="T321" s="263"/>
      <c r="U321" s="263"/>
      <c r="V321" s="263"/>
      <c r="W321" s="263"/>
      <c r="X321" s="263"/>
      <c r="Y321" s="263"/>
    </row>
    <row r="322" spans="2:25" ht="19.5" thickBot="1" x14ac:dyDescent="0.3">
      <c r="B322" s="136" t="s">
        <v>59</v>
      </c>
      <c r="C322" s="137">
        <f>+C307</f>
        <v>3</v>
      </c>
      <c r="D322" s="350" t="s">
        <v>133</v>
      </c>
      <c r="E322" s="351"/>
      <c r="M322" s="257"/>
      <c r="P322" s="263"/>
      <c r="Q322" s="263"/>
      <c r="R322" s="263"/>
      <c r="S322" s="263"/>
      <c r="T322" s="263"/>
      <c r="U322" s="263"/>
      <c r="V322" s="263"/>
      <c r="W322" s="263"/>
      <c r="X322" s="263"/>
    </row>
    <row r="323" spans="2:25" ht="21" x14ac:dyDescent="0.25">
      <c r="B323" s="305" t="s">
        <v>86</v>
      </c>
      <c r="C323" s="306"/>
      <c r="D323" s="306"/>
      <c r="E323" s="306"/>
      <c r="F323" s="306"/>
      <c r="G323" s="306"/>
      <c r="H323" s="306"/>
      <c r="I323" s="306"/>
      <c r="J323" s="306"/>
      <c r="K323" s="306"/>
      <c r="L323" s="307"/>
      <c r="M323" s="258"/>
      <c r="N323" s="281"/>
      <c r="O323" s="264"/>
      <c r="P323" s="264"/>
      <c r="Q323" s="264"/>
      <c r="R323" s="264"/>
      <c r="S323" s="264"/>
      <c r="T323" s="264"/>
      <c r="U323" s="264"/>
      <c r="V323" s="264"/>
      <c r="W323" s="264"/>
      <c r="X323" s="264"/>
    </row>
    <row r="324" spans="2:25" ht="21.75" thickBot="1" x14ac:dyDescent="0.3">
      <c r="B324" s="308"/>
      <c r="C324" s="309"/>
      <c r="D324" s="309"/>
      <c r="E324" s="309"/>
      <c r="F324" s="309"/>
      <c r="G324" s="309"/>
      <c r="H324" s="309"/>
      <c r="I324" s="309"/>
      <c r="J324" s="309"/>
      <c r="K324" s="309"/>
      <c r="L324" s="310"/>
      <c r="M324" s="258"/>
      <c r="N324" s="281"/>
      <c r="O324" s="264"/>
      <c r="P324" s="264"/>
      <c r="Q324" s="264"/>
      <c r="R324" s="264"/>
      <c r="S324" s="264"/>
      <c r="T324" s="264"/>
      <c r="U324" s="264"/>
      <c r="V324" s="264"/>
      <c r="W324" s="264"/>
      <c r="X324" s="264"/>
    </row>
    <row r="325" spans="2:25" ht="15.75" thickBot="1" x14ac:dyDescent="0.3">
      <c r="B325" s="31" t="s">
        <v>11</v>
      </c>
      <c r="C325" s="28">
        <v>1</v>
      </c>
      <c r="D325" s="24">
        <v>2</v>
      </c>
      <c r="E325" s="24">
        <v>3</v>
      </c>
      <c r="F325" s="24">
        <v>4</v>
      </c>
      <c r="G325" s="24">
        <v>5</v>
      </c>
      <c r="H325" s="24">
        <v>6</v>
      </c>
      <c r="I325" s="24">
        <v>7</v>
      </c>
      <c r="J325" s="24">
        <v>8</v>
      </c>
      <c r="K325" s="24">
        <v>9</v>
      </c>
      <c r="L325" s="25">
        <v>10</v>
      </c>
      <c r="M325" s="37"/>
      <c r="N325" s="142"/>
    </row>
    <row r="326" spans="2:25" x14ac:dyDescent="0.25">
      <c r="B326" s="29" t="s">
        <v>0</v>
      </c>
      <c r="C326" s="7">
        <f t="shared" ref="C326:L327" si="289">COUNTIF(rd3tm2,O326)-1</f>
        <v>0</v>
      </c>
      <c r="D326" s="8">
        <f t="shared" si="289"/>
        <v>0</v>
      </c>
      <c r="E326" s="8">
        <f t="shared" si="289"/>
        <v>0</v>
      </c>
      <c r="F326" s="8">
        <f t="shared" si="289"/>
        <v>0</v>
      </c>
      <c r="G326" s="8">
        <f t="shared" si="289"/>
        <v>0</v>
      </c>
      <c r="H326" s="8">
        <f t="shared" si="289"/>
        <v>0</v>
      </c>
      <c r="I326" s="22">
        <f t="shared" si="289"/>
        <v>0</v>
      </c>
      <c r="J326" s="7">
        <f t="shared" si="289"/>
        <v>0</v>
      </c>
      <c r="K326" s="8">
        <f t="shared" si="289"/>
        <v>0</v>
      </c>
      <c r="L326" s="76">
        <f t="shared" si="289"/>
        <v>0</v>
      </c>
      <c r="M326" s="259"/>
      <c r="N326" s="282"/>
      <c r="O326" s="265">
        <v>1</v>
      </c>
      <c r="P326" s="266">
        <f>+O326+1</f>
        <v>2</v>
      </c>
      <c r="Q326" s="266">
        <f t="shared" ref="Q326" si="290">+P326+1</f>
        <v>3</v>
      </c>
      <c r="R326" s="266">
        <f t="shared" ref="R326" si="291">+Q326+1</f>
        <v>4</v>
      </c>
      <c r="S326" s="266">
        <f t="shared" ref="S326" si="292">+R326+1</f>
        <v>5</v>
      </c>
      <c r="T326" s="266">
        <f t="shared" ref="T326" si="293">+S326+1</f>
        <v>6</v>
      </c>
      <c r="U326" s="266">
        <f t="shared" ref="U326" si="294">+T326+1</f>
        <v>7</v>
      </c>
      <c r="V326" s="266">
        <f t="shared" ref="V326" si="295">+U326+1</f>
        <v>8</v>
      </c>
      <c r="W326" s="266">
        <v>9</v>
      </c>
      <c r="X326" s="266">
        <v>10</v>
      </c>
    </row>
    <row r="327" spans="2:25" ht="15.75" thickBot="1" x14ac:dyDescent="0.3">
      <c r="B327" s="23" t="s">
        <v>1</v>
      </c>
      <c r="C327" s="269">
        <f t="shared" si="289"/>
        <v>0</v>
      </c>
      <c r="D327" s="5">
        <f t="shared" si="289"/>
        <v>0</v>
      </c>
      <c r="E327" s="5">
        <f t="shared" si="289"/>
        <v>0</v>
      </c>
      <c r="F327" s="5">
        <f t="shared" si="289"/>
        <v>0</v>
      </c>
      <c r="G327" s="2">
        <f t="shared" si="289"/>
        <v>0</v>
      </c>
      <c r="H327" s="2">
        <f t="shared" si="289"/>
        <v>0</v>
      </c>
      <c r="I327" s="3">
        <f t="shared" si="289"/>
        <v>0</v>
      </c>
      <c r="J327" s="10">
        <f t="shared" si="289"/>
        <v>0</v>
      </c>
      <c r="K327" s="2">
        <f t="shared" si="289"/>
        <v>0</v>
      </c>
      <c r="L327" s="11">
        <f t="shared" si="289"/>
        <v>0</v>
      </c>
      <c r="M327" s="37"/>
      <c r="N327" s="142"/>
      <c r="O327" s="268">
        <f>+O326+10</f>
        <v>11</v>
      </c>
      <c r="P327" s="268">
        <f t="shared" ref="P327:X327" si="296">+P326+10</f>
        <v>12</v>
      </c>
      <c r="Q327" s="268">
        <f t="shared" si="296"/>
        <v>13</v>
      </c>
      <c r="R327" s="268">
        <f t="shared" si="296"/>
        <v>14</v>
      </c>
      <c r="S327" s="268">
        <f t="shared" si="296"/>
        <v>15</v>
      </c>
      <c r="T327" s="268">
        <f t="shared" si="296"/>
        <v>16</v>
      </c>
      <c r="U327" s="268">
        <f t="shared" si="296"/>
        <v>17</v>
      </c>
      <c r="V327" s="268">
        <f t="shared" si="296"/>
        <v>18</v>
      </c>
      <c r="W327" s="268">
        <f t="shared" si="296"/>
        <v>19</v>
      </c>
      <c r="X327" s="268">
        <f t="shared" si="296"/>
        <v>20</v>
      </c>
    </row>
    <row r="328" spans="2:25" ht="15.75" thickBot="1" x14ac:dyDescent="0.3">
      <c r="B328" s="23" t="s">
        <v>2</v>
      </c>
      <c r="C328" s="23">
        <f t="shared" ref="C328:L334" si="297">COUNTIF(rd3tm2,O328)</f>
        <v>0</v>
      </c>
      <c r="D328" s="7">
        <f t="shared" si="297"/>
        <v>0</v>
      </c>
      <c r="E328" s="8">
        <f t="shared" si="297"/>
        <v>0</v>
      </c>
      <c r="F328" s="9">
        <f t="shared" si="297"/>
        <v>0</v>
      </c>
      <c r="G328" s="4">
        <f t="shared" si="297"/>
        <v>0</v>
      </c>
      <c r="H328" s="2">
        <f t="shared" si="297"/>
        <v>0</v>
      </c>
      <c r="I328" s="3">
        <f t="shared" si="297"/>
        <v>0</v>
      </c>
      <c r="J328" s="12">
        <f t="shared" si="297"/>
        <v>0</v>
      </c>
      <c r="K328" s="13">
        <f t="shared" si="297"/>
        <v>0</v>
      </c>
      <c r="L328" s="14">
        <f t="shared" si="297"/>
        <v>0</v>
      </c>
      <c r="M328" s="37"/>
      <c r="N328" s="142"/>
      <c r="O328" s="268">
        <f t="shared" ref="O328:X328" si="298">+O327+10</f>
        <v>21</v>
      </c>
      <c r="P328" s="268">
        <f t="shared" si="298"/>
        <v>22</v>
      </c>
      <c r="Q328" s="268">
        <f t="shared" si="298"/>
        <v>23</v>
      </c>
      <c r="R328" s="268">
        <f t="shared" si="298"/>
        <v>24</v>
      </c>
      <c r="S328" s="268">
        <f t="shared" si="298"/>
        <v>25</v>
      </c>
      <c r="T328" s="268">
        <f t="shared" si="298"/>
        <v>26</v>
      </c>
      <c r="U328" s="268">
        <f t="shared" si="298"/>
        <v>27</v>
      </c>
      <c r="V328" s="268">
        <f t="shared" si="298"/>
        <v>28</v>
      </c>
      <c r="W328" s="268">
        <f t="shared" si="298"/>
        <v>29</v>
      </c>
      <c r="X328" s="268">
        <f t="shared" si="298"/>
        <v>30</v>
      </c>
    </row>
    <row r="329" spans="2:25" x14ac:dyDescent="0.25">
      <c r="B329" s="23" t="s">
        <v>3</v>
      </c>
      <c r="C329" s="23">
        <f t="shared" si="297"/>
        <v>0</v>
      </c>
      <c r="D329" s="10">
        <f t="shared" si="297"/>
        <v>0</v>
      </c>
      <c r="E329" s="27">
        <f t="shared" si="297"/>
        <v>0</v>
      </c>
      <c r="F329" s="11">
        <f t="shared" si="297"/>
        <v>0</v>
      </c>
      <c r="G329" s="4">
        <f t="shared" si="297"/>
        <v>0</v>
      </c>
      <c r="H329" s="2">
        <f t="shared" si="297"/>
        <v>0</v>
      </c>
      <c r="I329" s="2">
        <f t="shared" si="297"/>
        <v>0</v>
      </c>
      <c r="J329" s="6">
        <f t="shared" si="297"/>
        <v>0</v>
      </c>
      <c r="K329" s="6">
        <f t="shared" si="297"/>
        <v>0</v>
      </c>
      <c r="L329" s="16">
        <f t="shared" si="297"/>
        <v>0</v>
      </c>
      <c r="M329" s="37"/>
      <c r="N329" s="142"/>
      <c r="O329" s="268">
        <f t="shared" ref="O329:X329" si="299">+O328+10</f>
        <v>31</v>
      </c>
      <c r="P329" s="268">
        <f t="shared" si="299"/>
        <v>32</v>
      </c>
      <c r="Q329" s="268">
        <f t="shared" si="299"/>
        <v>33</v>
      </c>
      <c r="R329" s="268">
        <f t="shared" si="299"/>
        <v>34</v>
      </c>
      <c r="S329" s="268">
        <f t="shared" si="299"/>
        <v>35</v>
      </c>
      <c r="T329" s="268">
        <f t="shared" si="299"/>
        <v>36</v>
      </c>
      <c r="U329" s="268">
        <f t="shared" si="299"/>
        <v>37</v>
      </c>
      <c r="V329" s="268">
        <f t="shared" si="299"/>
        <v>38</v>
      </c>
      <c r="W329" s="268">
        <f t="shared" si="299"/>
        <v>39</v>
      </c>
      <c r="X329" s="268">
        <f t="shared" si="299"/>
        <v>40</v>
      </c>
    </row>
    <row r="330" spans="2:25" ht="15.75" thickBot="1" x14ac:dyDescent="0.3">
      <c r="B330" s="23" t="s">
        <v>4</v>
      </c>
      <c r="C330" s="23">
        <f t="shared" si="297"/>
        <v>0</v>
      </c>
      <c r="D330" s="12">
        <f t="shared" si="297"/>
        <v>0</v>
      </c>
      <c r="E330" s="13">
        <f t="shared" si="297"/>
        <v>0</v>
      </c>
      <c r="F330" s="14">
        <f t="shared" si="297"/>
        <v>0</v>
      </c>
      <c r="G330" s="4">
        <f t="shared" si="297"/>
        <v>0</v>
      </c>
      <c r="H330" s="2">
        <f t="shared" si="297"/>
        <v>0</v>
      </c>
      <c r="I330" s="2">
        <f t="shared" si="297"/>
        <v>0</v>
      </c>
      <c r="J330" s="2">
        <f t="shared" si="297"/>
        <v>0</v>
      </c>
      <c r="K330" s="2">
        <f t="shared" si="297"/>
        <v>0</v>
      </c>
      <c r="L330" s="11">
        <f t="shared" si="297"/>
        <v>0</v>
      </c>
      <c r="M330" s="37"/>
      <c r="N330" s="142"/>
      <c r="O330" s="268">
        <f t="shared" ref="O330:X330" si="300">+O329+10</f>
        <v>41</v>
      </c>
      <c r="P330" s="268">
        <f t="shared" si="300"/>
        <v>42</v>
      </c>
      <c r="Q330" s="268">
        <f t="shared" si="300"/>
        <v>43</v>
      </c>
      <c r="R330" s="268">
        <f t="shared" si="300"/>
        <v>44</v>
      </c>
      <c r="S330" s="268">
        <f t="shared" si="300"/>
        <v>45</v>
      </c>
      <c r="T330" s="268">
        <f t="shared" si="300"/>
        <v>46</v>
      </c>
      <c r="U330" s="268">
        <f t="shared" si="300"/>
        <v>47</v>
      </c>
      <c r="V330" s="268">
        <f t="shared" si="300"/>
        <v>48</v>
      </c>
      <c r="W330" s="268">
        <f t="shared" si="300"/>
        <v>49</v>
      </c>
      <c r="X330" s="268">
        <f t="shared" si="300"/>
        <v>50</v>
      </c>
    </row>
    <row r="331" spans="2:25" ht="15.75" thickBot="1" x14ac:dyDescent="0.3">
      <c r="B331" s="23" t="s">
        <v>5</v>
      </c>
      <c r="C331" s="10">
        <f t="shared" si="297"/>
        <v>0</v>
      </c>
      <c r="D331" s="154">
        <f t="shared" si="297"/>
        <v>0</v>
      </c>
      <c r="E331" s="154">
        <f t="shared" si="297"/>
        <v>0</v>
      </c>
      <c r="F331" s="154">
        <f t="shared" si="297"/>
        <v>0</v>
      </c>
      <c r="G331" s="145">
        <f t="shared" si="297"/>
        <v>0</v>
      </c>
      <c r="H331" s="2">
        <f t="shared" si="297"/>
        <v>0</v>
      </c>
      <c r="I331" s="2">
        <f t="shared" si="297"/>
        <v>0</v>
      </c>
      <c r="J331" s="2">
        <f t="shared" si="297"/>
        <v>0</v>
      </c>
      <c r="K331" s="2">
        <f t="shared" si="297"/>
        <v>0</v>
      </c>
      <c r="L331" s="11">
        <f t="shared" si="297"/>
        <v>0</v>
      </c>
      <c r="M331" s="37"/>
      <c r="N331" s="142"/>
      <c r="O331" s="268">
        <f t="shared" ref="O331:X331" si="301">+O330+10</f>
        <v>51</v>
      </c>
      <c r="P331" s="268">
        <f t="shared" si="301"/>
        <v>52</v>
      </c>
      <c r="Q331" s="268">
        <f t="shared" si="301"/>
        <v>53</v>
      </c>
      <c r="R331" s="268">
        <f t="shared" si="301"/>
        <v>54</v>
      </c>
      <c r="S331" s="268">
        <f t="shared" si="301"/>
        <v>55</v>
      </c>
      <c r="T331" s="268">
        <f t="shared" si="301"/>
        <v>56</v>
      </c>
      <c r="U331" s="268">
        <f t="shared" si="301"/>
        <v>57</v>
      </c>
      <c r="V331" s="268">
        <f t="shared" si="301"/>
        <v>58</v>
      </c>
      <c r="W331" s="268">
        <f t="shared" si="301"/>
        <v>59</v>
      </c>
      <c r="X331" s="268">
        <f t="shared" si="301"/>
        <v>60</v>
      </c>
    </row>
    <row r="332" spans="2:25" ht="15.75" thickBot="1" x14ac:dyDescent="0.3">
      <c r="B332" s="23" t="s">
        <v>6</v>
      </c>
      <c r="C332" s="23">
        <f t="shared" si="297"/>
        <v>0</v>
      </c>
      <c r="D332" s="7">
        <f t="shared" si="297"/>
        <v>0</v>
      </c>
      <c r="E332" s="8">
        <f t="shared" si="297"/>
        <v>0</v>
      </c>
      <c r="F332" s="9">
        <f t="shared" si="297"/>
        <v>0</v>
      </c>
      <c r="G332" s="4">
        <f t="shared" si="297"/>
        <v>0</v>
      </c>
      <c r="H332" s="2">
        <f t="shared" si="297"/>
        <v>0</v>
      </c>
      <c r="I332" s="5">
        <f t="shared" si="297"/>
        <v>0</v>
      </c>
      <c r="J332" s="5">
        <f t="shared" si="297"/>
        <v>0</v>
      </c>
      <c r="K332" s="5">
        <f t="shared" si="297"/>
        <v>0</v>
      </c>
      <c r="L332" s="11">
        <f t="shared" si="297"/>
        <v>0</v>
      </c>
      <c r="M332" s="37"/>
      <c r="N332" s="142"/>
      <c r="O332" s="268">
        <f t="shared" ref="O332:X332" si="302">+O331+10</f>
        <v>61</v>
      </c>
      <c r="P332" s="268">
        <f t="shared" si="302"/>
        <v>62</v>
      </c>
      <c r="Q332" s="268">
        <f t="shared" si="302"/>
        <v>63</v>
      </c>
      <c r="R332" s="268">
        <f t="shared" si="302"/>
        <v>64</v>
      </c>
      <c r="S332" s="268">
        <f t="shared" si="302"/>
        <v>65</v>
      </c>
      <c r="T332" s="268">
        <f t="shared" si="302"/>
        <v>66</v>
      </c>
      <c r="U332" s="268">
        <f t="shared" si="302"/>
        <v>67</v>
      </c>
      <c r="V332" s="268">
        <f t="shared" si="302"/>
        <v>68</v>
      </c>
      <c r="W332" s="268">
        <f t="shared" si="302"/>
        <v>69</v>
      </c>
      <c r="X332" s="268">
        <f t="shared" si="302"/>
        <v>70</v>
      </c>
    </row>
    <row r="333" spans="2:25" x14ac:dyDescent="0.25">
      <c r="B333" s="23" t="s">
        <v>7</v>
      </c>
      <c r="C333" s="23">
        <f t="shared" si="297"/>
        <v>0</v>
      </c>
      <c r="D333" s="10">
        <f t="shared" si="297"/>
        <v>0</v>
      </c>
      <c r="E333" s="144">
        <f t="shared" si="297"/>
        <v>0</v>
      </c>
      <c r="F333" s="11">
        <f t="shared" si="297"/>
        <v>0</v>
      </c>
      <c r="G333" s="4">
        <f t="shared" si="297"/>
        <v>0</v>
      </c>
      <c r="H333" s="3">
        <f t="shared" si="297"/>
        <v>0</v>
      </c>
      <c r="I333" s="7">
        <f t="shared" si="297"/>
        <v>0</v>
      </c>
      <c r="J333" s="8">
        <f t="shared" si="297"/>
        <v>0</v>
      </c>
      <c r="K333" s="9">
        <f t="shared" si="297"/>
        <v>0</v>
      </c>
      <c r="L333" s="17">
        <f t="shared" si="297"/>
        <v>0</v>
      </c>
      <c r="M333" s="37"/>
      <c r="N333" s="142"/>
      <c r="O333" s="268">
        <f t="shared" ref="O333:X333" si="303">+O332+10</f>
        <v>71</v>
      </c>
      <c r="P333" s="268">
        <f t="shared" si="303"/>
        <v>72</v>
      </c>
      <c r="Q333" s="268">
        <f t="shared" si="303"/>
        <v>73</v>
      </c>
      <c r="R333" s="268">
        <f t="shared" si="303"/>
        <v>74</v>
      </c>
      <c r="S333" s="268">
        <f t="shared" si="303"/>
        <v>75</v>
      </c>
      <c r="T333" s="268">
        <f t="shared" si="303"/>
        <v>76</v>
      </c>
      <c r="U333" s="268">
        <f t="shared" si="303"/>
        <v>77</v>
      </c>
      <c r="V333" s="268">
        <f t="shared" si="303"/>
        <v>78</v>
      </c>
      <c r="W333" s="268">
        <f t="shared" si="303"/>
        <v>79</v>
      </c>
      <c r="X333" s="268">
        <f t="shared" si="303"/>
        <v>80</v>
      </c>
    </row>
    <row r="334" spans="2:25" ht="15.75" thickBot="1" x14ac:dyDescent="0.3">
      <c r="B334" s="23" t="s">
        <v>8</v>
      </c>
      <c r="C334" s="157">
        <f t="shared" si="297"/>
        <v>0</v>
      </c>
      <c r="D334" s="12">
        <f t="shared" si="297"/>
        <v>0</v>
      </c>
      <c r="E334" s="13">
        <f t="shared" si="297"/>
        <v>0</v>
      </c>
      <c r="F334" s="14">
        <f t="shared" si="297"/>
        <v>0</v>
      </c>
      <c r="G334" s="4">
        <f t="shared" si="297"/>
        <v>0</v>
      </c>
      <c r="H334" s="3">
        <f t="shared" si="297"/>
        <v>0</v>
      </c>
      <c r="I334" s="10">
        <f t="shared" si="297"/>
        <v>0</v>
      </c>
      <c r="J334" s="27">
        <f t="shared" si="297"/>
        <v>0</v>
      </c>
      <c r="K334" s="11">
        <f t="shared" si="297"/>
        <v>0</v>
      </c>
      <c r="L334" s="17">
        <f t="shared" si="297"/>
        <v>0</v>
      </c>
      <c r="M334" s="37"/>
      <c r="N334" s="142"/>
      <c r="O334" s="268">
        <f t="shared" ref="O334:X334" si="304">+O333+10</f>
        <v>81</v>
      </c>
      <c r="P334" s="268">
        <f t="shared" si="304"/>
        <v>82</v>
      </c>
      <c r="Q334" s="268">
        <f t="shared" si="304"/>
        <v>83</v>
      </c>
      <c r="R334" s="268">
        <f t="shared" si="304"/>
        <v>84</v>
      </c>
      <c r="S334" s="268">
        <f t="shared" si="304"/>
        <v>85</v>
      </c>
      <c r="T334" s="268">
        <f t="shared" si="304"/>
        <v>86</v>
      </c>
      <c r="U334" s="268">
        <f t="shared" si="304"/>
        <v>87</v>
      </c>
      <c r="V334" s="268">
        <f t="shared" si="304"/>
        <v>88</v>
      </c>
      <c r="W334" s="268">
        <f t="shared" si="304"/>
        <v>89</v>
      </c>
      <c r="X334" s="268">
        <f t="shared" si="304"/>
        <v>90</v>
      </c>
    </row>
    <row r="335" spans="2:25" ht="15.75" thickBot="1" x14ac:dyDescent="0.3">
      <c r="B335" s="26" t="s">
        <v>9</v>
      </c>
      <c r="C335" s="158" t="s">
        <v>10</v>
      </c>
      <c r="D335" s="156">
        <f t="shared" ref="D335:L335" si="305">COUNTIF(rd3tm2,P335)</f>
        <v>0</v>
      </c>
      <c r="E335" s="155">
        <f t="shared" si="305"/>
        <v>0</v>
      </c>
      <c r="F335" s="155">
        <f t="shared" si="305"/>
        <v>0</v>
      </c>
      <c r="G335" s="13">
        <f t="shared" si="305"/>
        <v>0</v>
      </c>
      <c r="H335" s="19">
        <f t="shared" si="305"/>
        <v>0</v>
      </c>
      <c r="I335" s="12">
        <f t="shared" si="305"/>
        <v>0</v>
      </c>
      <c r="J335" s="13">
        <f t="shared" si="305"/>
        <v>0</v>
      </c>
      <c r="K335" s="14">
        <f t="shared" si="305"/>
        <v>0</v>
      </c>
      <c r="L335" s="20">
        <f t="shared" si="305"/>
        <v>0</v>
      </c>
      <c r="M335" s="37"/>
      <c r="N335" s="142"/>
      <c r="O335" s="268">
        <f t="shared" ref="O335:X335" si="306">+O334+10</f>
        <v>91</v>
      </c>
      <c r="P335" s="268">
        <f t="shared" si="306"/>
        <v>92</v>
      </c>
      <c r="Q335" s="268">
        <f t="shared" si="306"/>
        <v>93</v>
      </c>
      <c r="R335" s="268">
        <f t="shared" si="306"/>
        <v>94</v>
      </c>
      <c r="S335" s="268">
        <f t="shared" si="306"/>
        <v>95</v>
      </c>
      <c r="T335" s="268">
        <f t="shared" si="306"/>
        <v>96</v>
      </c>
      <c r="U335" s="268">
        <f t="shared" si="306"/>
        <v>97</v>
      </c>
      <c r="V335" s="268">
        <f t="shared" si="306"/>
        <v>98</v>
      </c>
      <c r="W335" s="268">
        <f t="shared" si="306"/>
        <v>99</v>
      </c>
      <c r="X335" s="268">
        <f t="shared" si="306"/>
        <v>100</v>
      </c>
    </row>
    <row r="336" spans="2:25" ht="15.75" thickBot="1" x14ac:dyDescent="0.3"/>
    <row r="337" spans="2:24" ht="19.5" thickBot="1" x14ac:dyDescent="0.3">
      <c r="B337" s="136" t="s">
        <v>59</v>
      </c>
      <c r="C337" s="137">
        <f>+C322</f>
        <v>3</v>
      </c>
      <c r="D337" s="350" t="s">
        <v>134</v>
      </c>
      <c r="E337" s="351"/>
      <c r="M337" s="257"/>
      <c r="P337" s="263"/>
      <c r="Q337" s="263"/>
      <c r="R337" s="263"/>
      <c r="S337" s="263"/>
      <c r="T337" s="263"/>
      <c r="U337" s="263"/>
      <c r="V337" s="263"/>
      <c r="W337" s="263"/>
      <c r="X337" s="263"/>
    </row>
    <row r="338" spans="2:24" ht="21" x14ac:dyDescent="0.25">
      <c r="B338" s="305" t="s">
        <v>86</v>
      </c>
      <c r="C338" s="306"/>
      <c r="D338" s="306"/>
      <c r="E338" s="306"/>
      <c r="F338" s="306"/>
      <c r="G338" s="306"/>
      <c r="H338" s="306"/>
      <c r="I338" s="306"/>
      <c r="J338" s="306"/>
      <c r="K338" s="306"/>
      <c r="L338" s="307"/>
      <c r="M338" s="258"/>
      <c r="N338" s="281"/>
      <c r="O338" s="264"/>
      <c r="P338" s="264"/>
      <c r="Q338" s="264"/>
      <c r="R338" s="264"/>
      <c r="S338" s="264"/>
      <c r="T338" s="264"/>
      <c r="U338" s="264"/>
      <c r="V338" s="264"/>
      <c r="W338" s="264"/>
      <c r="X338" s="264"/>
    </row>
    <row r="339" spans="2:24" ht="21.75" thickBot="1" x14ac:dyDescent="0.3">
      <c r="B339" s="308"/>
      <c r="C339" s="309"/>
      <c r="D339" s="309"/>
      <c r="E339" s="309"/>
      <c r="F339" s="309"/>
      <c r="G339" s="309"/>
      <c r="H339" s="309"/>
      <c r="I339" s="309"/>
      <c r="J339" s="309"/>
      <c r="K339" s="309"/>
      <c r="L339" s="310"/>
      <c r="M339" s="258"/>
      <c r="N339" s="281"/>
      <c r="O339" s="264"/>
      <c r="P339" s="264"/>
      <c r="Q339" s="264"/>
      <c r="R339" s="264"/>
      <c r="S339" s="264"/>
      <c r="T339" s="264"/>
      <c r="U339" s="264"/>
      <c r="V339" s="264"/>
      <c r="W339" s="264"/>
      <c r="X339" s="264"/>
    </row>
    <row r="340" spans="2:24" ht="15.75" thickBot="1" x14ac:dyDescent="0.3">
      <c r="B340" s="31" t="s">
        <v>11</v>
      </c>
      <c r="C340" s="28">
        <v>1</v>
      </c>
      <c r="D340" s="24">
        <v>2</v>
      </c>
      <c r="E340" s="24">
        <v>3</v>
      </c>
      <c r="F340" s="24">
        <v>4</v>
      </c>
      <c r="G340" s="24">
        <v>5</v>
      </c>
      <c r="H340" s="24">
        <v>6</v>
      </c>
      <c r="I340" s="24">
        <v>7</v>
      </c>
      <c r="J340" s="24">
        <v>8</v>
      </c>
      <c r="K340" s="24">
        <v>9</v>
      </c>
      <c r="L340" s="25">
        <v>10</v>
      </c>
      <c r="M340" s="37"/>
      <c r="N340" s="142"/>
    </row>
    <row r="341" spans="2:24" x14ac:dyDescent="0.25">
      <c r="B341" s="29" t="s">
        <v>0</v>
      </c>
      <c r="C341" s="7">
        <f t="shared" ref="C341:L342" si="307">COUNTIF(rd3tm3,O341)-1</f>
        <v>0</v>
      </c>
      <c r="D341" s="8">
        <f t="shared" si="307"/>
        <v>0</v>
      </c>
      <c r="E341" s="8">
        <f t="shared" si="307"/>
        <v>0</v>
      </c>
      <c r="F341" s="8">
        <f t="shared" si="307"/>
        <v>0</v>
      </c>
      <c r="G341" s="8">
        <f t="shared" si="307"/>
        <v>0</v>
      </c>
      <c r="H341" s="8">
        <f t="shared" si="307"/>
        <v>0</v>
      </c>
      <c r="I341" s="22">
        <f t="shared" si="307"/>
        <v>0</v>
      </c>
      <c r="J341" s="7">
        <f t="shared" si="307"/>
        <v>0</v>
      </c>
      <c r="K341" s="8">
        <f t="shared" si="307"/>
        <v>0</v>
      </c>
      <c r="L341" s="76">
        <f t="shared" si="307"/>
        <v>0</v>
      </c>
      <c r="M341" s="259"/>
      <c r="N341" s="282"/>
      <c r="O341" s="265">
        <v>1</v>
      </c>
      <c r="P341" s="266">
        <f>+O341+1</f>
        <v>2</v>
      </c>
      <c r="Q341" s="266">
        <f t="shared" ref="Q341" si="308">+P341+1</f>
        <v>3</v>
      </c>
      <c r="R341" s="266">
        <f t="shared" ref="R341" si="309">+Q341+1</f>
        <v>4</v>
      </c>
      <c r="S341" s="266">
        <f t="shared" ref="S341" si="310">+R341+1</f>
        <v>5</v>
      </c>
      <c r="T341" s="266">
        <f t="shared" ref="T341" si="311">+S341+1</f>
        <v>6</v>
      </c>
      <c r="U341" s="266">
        <f t="shared" ref="U341" si="312">+T341+1</f>
        <v>7</v>
      </c>
      <c r="V341" s="266">
        <f t="shared" ref="V341" si="313">+U341+1</f>
        <v>8</v>
      </c>
      <c r="W341" s="266">
        <v>9</v>
      </c>
      <c r="X341" s="266">
        <v>10</v>
      </c>
    </row>
    <row r="342" spans="2:24" ht="15.75" thickBot="1" x14ac:dyDescent="0.3">
      <c r="B342" s="23" t="s">
        <v>1</v>
      </c>
      <c r="C342" s="269">
        <f t="shared" si="307"/>
        <v>0</v>
      </c>
      <c r="D342" s="5">
        <f t="shared" si="307"/>
        <v>0</v>
      </c>
      <c r="E342" s="5">
        <f t="shared" si="307"/>
        <v>0</v>
      </c>
      <c r="F342" s="5">
        <f t="shared" si="307"/>
        <v>0</v>
      </c>
      <c r="G342" s="2">
        <f t="shared" si="307"/>
        <v>0</v>
      </c>
      <c r="H342" s="2">
        <f t="shared" si="307"/>
        <v>0</v>
      </c>
      <c r="I342" s="3">
        <f t="shared" si="307"/>
        <v>0</v>
      </c>
      <c r="J342" s="10">
        <f t="shared" si="307"/>
        <v>0</v>
      </c>
      <c r="K342" s="2">
        <f t="shared" si="307"/>
        <v>0</v>
      </c>
      <c r="L342" s="11">
        <f t="shared" si="307"/>
        <v>0</v>
      </c>
      <c r="M342" s="37"/>
      <c r="N342" s="142"/>
      <c r="O342" s="268">
        <f>+O341+10</f>
        <v>11</v>
      </c>
      <c r="P342" s="268">
        <f t="shared" ref="P342:X342" si="314">+P341+10</f>
        <v>12</v>
      </c>
      <c r="Q342" s="268">
        <f t="shared" si="314"/>
        <v>13</v>
      </c>
      <c r="R342" s="268">
        <f t="shared" si="314"/>
        <v>14</v>
      </c>
      <c r="S342" s="268">
        <f t="shared" si="314"/>
        <v>15</v>
      </c>
      <c r="T342" s="268">
        <f t="shared" si="314"/>
        <v>16</v>
      </c>
      <c r="U342" s="268">
        <f t="shared" si="314"/>
        <v>17</v>
      </c>
      <c r="V342" s="268">
        <f t="shared" si="314"/>
        <v>18</v>
      </c>
      <c r="W342" s="268">
        <f t="shared" si="314"/>
        <v>19</v>
      </c>
      <c r="X342" s="268">
        <f t="shared" si="314"/>
        <v>20</v>
      </c>
    </row>
    <row r="343" spans="2:24" ht="15.75" thickBot="1" x14ac:dyDescent="0.3">
      <c r="B343" s="23" t="s">
        <v>2</v>
      </c>
      <c r="C343" s="23">
        <f t="shared" ref="C343:L349" si="315">COUNTIF(rd3tm3,O343)</f>
        <v>0</v>
      </c>
      <c r="D343" s="7">
        <f t="shared" si="315"/>
        <v>0</v>
      </c>
      <c r="E343" s="8">
        <f t="shared" si="315"/>
        <v>0</v>
      </c>
      <c r="F343" s="9">
        <f t="shared" si="315"/>
        <v>0</v>
      </c>
      <c r="G343" s="4">
        <f t="shared" si="315"/>
        <v>0</v>
      </c>
      <c r="H343" s="2">
        <f t="shared" si="315"/>
        <v>0</v>
      </c>
      <c r="I343" s="3">
        <f t="shared" si="315"/>
        <v>0</v>
      </c>
      <c r="J343" s="12">
        <f t="shared" si="315"/>
        <v>0</v>
      </c>
      <c r="K343" s="13">
        <f t="shared" si="315"/>
        <v>0</v>
      </c>
      <c r="L343" s="14">
        <f t="shared" si="315"/>
        <v>0</v>
      </c>
      <c r="M343" s="37"/>
      <c r="N343" s="142"/>
      <c r="O343" s="268">
        <f t="shared" ref="O343:X343" si="316">+O342+10</f>
        <v>21</v>
      </c>
      <c r="P343" s="268">
        <f t="shared" si="316"/>
        <v>22</v>
      </c>
      <c r="Q343" s="268">
        <f t="shared" si="316"/>
        <v>23</v>
      </c>
      <c r="R343" s="268">
        <f t="shared" si="316"/>
        <v>24</v>
      </c>
      <c r="S343" s="268">
        <f t="shared" si="316"/>
        <v>25</v>
      </c>
      <c r="T343" s="268">
        <f t="shared" si="316"/>
        <v>26</v>
      </c>
      <c r="U343" s="268">
        <f t="shared" si="316"/>
        <v>27</v>
      </c>
      <c r="V343" s="268">
        <f t="shared" si="316"/>
        <v>28</v>
      </c>
      <c r="W343" s="268">
        <f t="shared" si="316"/>
        <v>29</v>
      </c>
      <c r="X343" s="268">
        <f t="shared" si="316"/>
        <v>30</v>
      </c>
    </row>
    <row r="344" spans="2:24" x14ac:dyDescent="0.25">
      <c r="B344" s="23" t="s">
        <v>3</v>
      </c>
      <c r="C344" s="23">
        <f t="shared" si="315"/>
        <v>0</v>
      </c>
      <c r="D344" s="10">
        <f t="shared" si="315"/>
        <v>0</v>
      </c>
      <c r="E344" s="27">
        <f t="shared" si="315"/>
        <v>0</v>
      </c>
      <c r="F344" s="11">
        <f t="shared" si="315"/>
        <v>0</v>
      </c>
      <c r="G344" s="4">
        <f t="shared" si="315"/>
        <v>0</v>
      </c>
      <c r="H344" s="2">
        <f t="shared" si="315"/>
        <v>0</v>
      </c>
      <c r="I344" s="2">
        <f t="shared" si="315"/>
        <v>0</v>
      </c>
      <c r="J344" s="6">
        <f t="shared" si="315"/>
        <v>0</v>
      </c>
      <c r="K344" s="6">
        <f t="shared" si="315"/>
        <v>0</v>
      </c>
      <c r="L344" s="16">
        <f t="shared" si="315"/>
        <v>0</v>
      </c>
      <c r="M344" s="37"/>
      <c r="N344" s="142"/>
      <c r="O344" s="268">
        <f t="shared" ref="O344:X344" si="317">+O343+10</f>
        <v>31</v>
      </c>
      <c r="P344" s="268">
        <f t="shared" si="317"/>
        <v>32</v>
      </c>
      <c r="Q344" s="268">
        <f t="shared" si="317"/>
        <v>33</v>
      </c>
      <c r="R344" s="268">
        <f t="shared" si="317"/>
        <v>34</v>
      </c>
      <c r="S344" s="268">
        <f t="shared" si="317"/>
        <v>35</v>
      </c>
      <c r="T344" s="268">
        <f t="shared" si="317"/>
        <v>36</v>
      </c>
      <c r="U344" s="268">
        <f t="shared" si="317"/>
        <v>37</v>
      </c>
      <c r="V344" s="268">
        <f t="shared" si="317"/>
        <v>38</v>
      </c>
      <c r="W344" s="268">
        <f t="shared" si="317"/>
        <v>39</v>
      </c>
      <c r="X344" s="268">
        <f t="shared" si="317"/>
        <v>40</v>
      </c>
    </row>
    <row r="345" spans="2:24" ht="15.75" thickBot="1" x14ac:dyDescent="0.3">
      <c r="B345" s="23" t="s">
        <v>4</v>
      </c>
      <c r="C345" s="23">
        <f t="shared" si="315"/>
        <v>0</v>
      </c>
      <c r="D345" s="12">
        <f t="shared" si="315"/>
        <v>0</v>
      </c>
      <c r="E345" s="13">
        <f t="shared" si="315"/>
        <v>0</v>
      </c>
      <c r="F345" s="14">
        <f t="shared" si="315"/>
        <v>0</v>
      </c>
      <c r="G345" s="4">
        <f t="shared" si="315"/>
        <v>0</v>
      </c>
      <c r="H345" s="2">
        <f t="shared" si="315"/>
        <v>0</v>
      </c>
      <c r="I345" s="2">
        <f t="shared" si="315"/>
        <v>0</v>
      </c>
      <c r="J345" s="2">
        <f t="shared" si="315"/>
        <v>0</v>
      </c>
      <c r="K345" s="2">
        <f t="shared" si="315"/>
        <v>0</v>
      </c>
      <c r="L345" s="11">
        <f t="shared" si="315"/>
        <v>0</v>
      </c>
      <c r="M345" s="37"/>
      <c r="N345" s="142"/>
      <c r="O345" s="268">
        <f t="shared" ref="O345:X345" si="318">+O344+10</f>
        <v>41</v>
      </c>
      <c r="P345" s="268">
        <f t="shared" si="318"/>
        <v>42</v>
      </c>
      <c r="Q345" s="268">
        <f t="shared" si="318"/>
        <v>43</v>
      </c>
      <c r="R345" s="268">
        <f t="shared" si="318"/>
        <v>44</v>
      </c>
      <c r="S345" s="268">
        <f t="shared" si="318"/>
        <v>45</v>
      </c>
      <c r="T345" s="268">
        <f t="shared" si="318"/>
        <v>46</v>
      </c>
      <c r="U345" s="268">
        <f t="shared" si="318"/>
        <v>47</v>
      </c>
      <c r="V345" s="268">
        <f t="shared" si="318"/>
        <v>48</v>
      </c>
      <c r="W345" s="268">
        <f t="shared" si="318"/>
        <v>49</v>
      </c>
      <c r="X345" s="268">
        <f t="shared" si="318"/>
        <v>50</v>
      </c>
    </row>
    <row r="346" spans="2:24" ht="15.75" thickBot="1" x14ac:dyDescent="0.3">
      <c r="B346" s="23" t="s">
        <v>5</v>
      </c>
      <c r="C346" s="10">
        <f t="shared" si="315"/>
        <v>0</v>
      </c>
      <c r="D346" s="154">
        <f t="shared" si="315"/>
        <v>0</v>
      </c>
      <c r="E346" s="154">
        <f t="shared" si="315"/>
        <v>0</v>
      </c>
      <c r="F346" s="154">
        <f t="shared" si="315"/>
        <v>0</v>
      </c>
      <c r="G346" s="145">
        <f t="shared" si="315"/>
        <v>0</v>
      </c>
      <c r="H346" s="2">
        <f t="shared" si="315"/>
        <v>0</v>
      </c>
      <c r="I346" s="2">
        <f t="shared" si="315"/>
        <v>0</v>
      </c>
      <c r="J346" s="2">
        <f t="shared" si="315"/>
        <v>0</v>
      </c>
      <c r="K346" s="2">
        <f t="shared" si="315"/>
        <v>0</v>
      </c>
      <c r="L346" s="11">
        <f t="shared" si="315"/>
        <v>0</v>
      </c>
      <c r="M346" s="37"/>
      <c r="N346" s="142"/>
      <c r="O346" s="268">
        <f t="shared" ref="O346:X346" si="319">+O345+10</f>
        <v>51</v>
      </c>
      <c r="P346" s="268">
        <f t="shared" si="319"/>
        <v>52</v>
      </c>
      <c r="Q346" s="268">
        <f t="shared" si="319"/>
        <v>53</v>
      </c>
      <c r="R346" s="268">
        <f t="shared" si="319"/>
        <v>54</v>
      </c>
      <c r="S346" s="268">
        <f t="shared" si="319"/>
        <v>55</v>
      </c>
      <c r="T346" s="268">
        <f t="shared" si="319"/>
        <v>56</v>
      </c>
      <c r="U346" s="268">
        <f t="shared" si="319"/>
        <v>57</v>
      </c>
      <c r="V346" s="268">
        <f t="shared" si="319"/>
        <v>58</v>
      </c>
      <c r="W346" s="268">
        <f t="shared" si="319"/>
        <v>59</v>
      </c>
      <c r="X346" s="268">
        <f t="shared" si="319"/>
        <v>60</v>
      </c>
    </row>
    <row r="347" spans="2:24" ht="15.75" thickBot="1" x14ac:dyDescent="0.3">
      <c r="B347" s="23" t="s">
        <v>6</v>
      </c>
      <c r="C347" s="23">
        <f t="shared" si="315"/>
        <v>0</v>
      </c>
      <c r="D347" s="7">
        <f t="shared" si="315"/>
        <v>0</v>
      </c>
      <c r="E347" s="8">
        <f t="shared" si="315"/>
        <v>0</v>
      </c>
      <c r="F347" s="9">
        <f t="shared" si="315"/>
        <v>0</v>
      </c>
      <c r="G347" s="4">
        <f t="shared" si="315"/>
        <v>0</v>
      </c>
      <c r="H347" s="2">
        <f t="shared" si="315"/>
        <v>0</v>
      </c>
      <c r="I347" s="5">
        <f t="shared" si="315"/>
        <v>0</v>
      </c>
      <c r="J347" s="5">
        <f t="shared" si="315"/>
        <v>0</v>
      </c>
      <c r="K347" s="5">
        <f t="shared" si="315"/>
        <v>0</v>
      </c>
      <c r="L347" s="11">
        <f t="shared" si="315"/>
        <v>0</v>
      </c>
      <c r="M347" s="37"/>
      <c r="N347" s="142"/>
      <c r="O347" s="268">
        <f t="shared" ref="O347:X347" si="320">+O346+10</f>
        <v>61</v>
      </c>
      <c r="P347" s="268">
        <f t="shared" si="320"/>
        <v>62</v>
      </c>
      <c r="Q347" s="268">
        <f t="shared" si="320"/>
        <v>63</v>
      </c>
      <c r="R347" s="268">
        <f t="shared" si="320"/>
        <v>64</v>
      </c>
      <c r="S347" s="268">
        <f t="shared" si="320"/>
        <v>65</v>
      </c>
      <c r="T347" s="268">
        <f t="shared" si="320"/>
        <v>66</v>
      </c>
      <c r="U347" s="268">
        <f t="shared" si="320"/>
        <v>67</v>
      </c>
      <c r="V347" s="268">
        <f t="shared" si="320"/>
        <v>68</v>
      </c>
      <c r="W347" s="268">
        <f t="shared" si="320"/>
        <v>69</v>
      </c>
      <c r="X347" s="268">
        <f t="shared" si="320"/>
        <v>70</v>
      </c>
    </row>
    <row r="348" spans="2:24" x14ac:dyDescent="0.25">
      <c r="B348" s="23" t="s">
        <v>7</v>
      </c>
      <c r="C348" s="23">
        <f t="shared" si="315"/>
        <v>0</v>
      </c>
      <c r="D348" s="10">
        <f t="shared" si="315"/>
        <v>0</v>
      </c>
      <c r="E348" s="144">
        <f t="shared" si="315"/>
        <v>0</v>
      </c>
      <c r="F348" s="11">
        <f t="shared" si="315"/>
        <v>0</v>
      </c>
      <c r="G348" s="4">
        <f t="shared" si="315"/>
        <v>0</v>
      </c>
      <c r="H348" s="3">
        <f t="shared" si="315"/>
        <v>0</v>
      </c>
      <c r="I348" s="7">
        <f t="shared" si="315"/>
        <v>0</v>
      </c>
      <c r="J348" s="8">
        <f t="shared" si="315"/>
        <v>0</v>
      </c>
      <c r="K348" s="9">
        <f t="shared" si="315"/>
        <v>0</v>
      </c>
      <c r="L348" s="17">
        <f t="shared" si="315"/>
        <v>0</v>
      </c>
      <c r="M348" s="37"/>
      <c r="N348" s="142"/>
      <c r="O348" s="268">
        <f t="shared" ref="O348:X348" si="321">+O347+10</f>
        <v>71</v>
      </c>
      <c r="P348" s="268">
        <f t="shared" si="321"/>
        <v>72</v>
      </c>
      <c r="Q348" s="268">
        <f t="shared" si="321"/>
        <v>73</v>
      </c>
      <c r="R348" s="268">
        <f t="shared" si="321"/>
        <v>74</v>
      </c>
      <c r="S348" s="268">
        <f t="shared" si="321"/>
        <v>75</v>
      </c>
      <c r="T348" s="268">
        <f t="shared" si="321"/>
        <v>76</v>
      </c>
      <c r="U348" s="268">
        <f t="shared" si="321"/>
        <v>77</v>
      </c>
      <c r="V348" s="268">
        <f t="shared" si="321"/>
        <v>78</v>
      </c>
      <c r="W348" s="268">
        <f t="shared" si="321"/>
        <v>79</v>
      </c>
      <c r="X348" s="268">
        <f t="shared" si="321"/>
        <v>80</v>
      </c>
    </row>
    <row r="349" spans="2:24" ht="15.75" thickBot="1" x14ac:dyDescent="0.3">
      <c r="B349" s="23" t="s">
        <v>8</v>
      </c>
      <c r="C349" s="157">
        <f t="shared" si="315"/>
        <v>0</v>
      </c>
      <c r="D349" s="12">
        <f t="shared" si="315"/>
        <v>0</v>
      </c>
      <c r="E349" s="13">
        <f t="shared" si="315"/>
        <v>0</v>
      </c>
      <c r="F349" s="14">
        <f t="shared" si="315"/>
        <v>0</v>
      </c>
      <c r="G349" s="4">
        <f t="shared" si="315"/>
        <v>0</v>
      </c>
      <c r="H349" s="3">
        <f t="shared" si="315"/>
        <v>0</v>
      </c>
      <c r="I349" s="10">
        <f t="shared" si="315"/>
        <v>0</v>
      </c>
      <c r="J349" s="27">
        <f t="shared" si="315"/>
        <v>0</v>
      </c>
      <c r="K349" s="11">
        <f t="shared" si="315"/>
        <v>0</v>
      </c>
      <c r="L349" s="17">
        <f t="shared" si="315"/>
        <v>0</v>
      </c>
      <c r="M349" s="37"/>
      <c r="N349" s="142"/>
      <c r="O349" s="268">
        <f t="shared" ref="O349:X349" si="322">+O348+10</f>
        <v>81</v>
      </c>
      <c r="P349" s="268">
        <f t="shared" si="322"/>
        <v>82</v>
      </c>
      <c r="Q349" s="268">
        <f t="shared" si="322"/>
        <v>83</v>
      </c>
      <c r="R349" s="268">
        <f t="shared" si="322"/>
        <v>84</v>
      </c>
      <c r="S349" s="268">
        <f t="shared" si="322"/>
        <v>85</v>
      </c>
      <c r="T349" s="268">
        <f t="shared" si="322"/>
        <v>86</v>
      </c>
      <c r="U349" s="268">
        <f t="shared" si="322"/>
        <v>87</v>
      </c>
      <c r="V349" s="268">
        <f t="shared" si="322"/>
        <v>88</v>
      </c>
      <c r="W349" s="268">
        <f t="shared" si="322"/>
        <v>89</v>
      </c>
      <c r="X349" s="268">
        <f t="shared" si="322"/>
        <v>90</v>
      </c>
    </row>
    <row r="350" spans="2:24" ht="15.75" thickBot="1" x14ac:dyDescent="0.3">
      <c r="B350" s="26" t="s">
        <v>9</v>
      </c>
      <c r="C350" s="158" t="s">
        <v>10</v>
      </c>
      <c r="D350" s="156">
        <f t="shared" ref="D350:L350" si="323">COUNTIF(rd3tm3,P350)</f>
        <v>0</v>
      </c>
      <c r="E350" s="155">
        <f t="shared" si="323"/>
        <v>0</v>
      </c>
      <c r="F350" s="155">
        <f t="shared" si="323"/>
        <v>0</v>
      </c>
      <c r="G350" s="13">
        <f t="shared" si="323"/>
        <v>0</v>
      </c>
      <c r="H350" s="19">
        <f t="shared" si="323"/>
        <v>0</v>
      </c>
      <c r="I350" s="12">
        <f t="shared" si="323"/>
        <v>0</v>
      </c>
      <c r="J350" s="13">
        <f t="shared" si="323"/>
        <v>0</v>
      </c>
      <c r="K350" s="14">
        <f t="shared" si="323"/>
        <v>0</v>
      </c>
      <c r="L350" s="20">
        <f t="shared" si="323"/>
        <v>0</v>
      </c>
      <c r="M350" s="37"/>
      <c r="N350" s="142"/>
      <c r="O350" s="268">
        <f t="shared" ref="O350:X350" si="324">+O349+10</f>
        <v>91</v>
      </c>
      <c r="P350" s="268">
        <f t="shared" si="324"/>
        <v>92</v>
      </c>
      <c r="Q350" s="268">
        <f t="shared" si="324"/>
        <v>93</v>
      </c>
      <c r="R350" s="268">
        <f t="shared" si="324"/>
        <v>94</v>
      </c>
      <c r="S350" s="268">
        <f t="shared" si="324"/>
        <v>95</v>
      </c>
      <c r="T350" s="268">
        <f t="shared" si="324"/>
        <v>96</v>
      </c>
      <c r="U350" s="268">
        <f t="shared" si="324"/>
        <v>97</v>
      </c>
      <c r="V350" s="268">
        <f t="shared" si="324"/>
        <v>98</v>
      </c>
      <c r="W350" s="268">
        <f t="shared" si="324"/>
        <v>99</v>
      </c>
      <c r="X350" s="268">
        <f t="shared" si="324"/>
        <v>100</v>
      </c>
    </row>
    <row r="351" spans="2:24" ht="15.75" thickBot="1" x14ac:dyDescent="0.3"/>
    <row r="352" spans="2:24" ht="19.5" thickBot="1" x14ac:dyDescent="0.3">
      <c r="B352" s="136" t="s">
        <v>59</v>
      </c>
      <c r="C352" s="137">
        <f>+C337</f>
        <v>3</v>
      </c>
      <c r="D352" s="350" t="s">
        <v>135</v>
      </c>
      <c r="E352" s="351"/>
      <c r="M352" s="257"/>
      <c r="P352" s="263"/>
      <c r="Q352" s="263"/>
      <c r="R352" s="263"/>
      <c r="S352" s="263"/>
      <c r="T352" s="263"/>
      <c r="U352" s="263"/>
      <c r="V352" s="263"/>
      <c r="W352" s="263"/>
      <c r="X352" s="263"/>
    </row>
    <row r="353" spans="2:24" ht="21" x14ac:dyDescent="0.25">
      <c r="B353" s="305" t="s">
        <v>86</v>
      </c>
      <c r="C353" s="306"/>
      <c r="D353" s="306"/>
      <c r="E353" s="306"/>
      <c r="F353" s="306"/>
      <c r="G353" s="306"/>
      <c r="H353" s="306"/>
      <c r="I353" s="306"/>
      <c r="J353" s="306"/>
      <c r="K353" s="306"/>
      <c r="L353" s="307"/>
      <c r="M353" s="258"/>
      <c r="N353" s="281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</row>
    <row r="354" spans="2:24" ht="21.75" thickBot="1" x14ac:dyDescent="0.3">
      <c r="B354" s="308"/>
      <c r="C354" s="309"/>
      <c r="D354" s="309"/>
      <c r="E354" s="309"/>
      <c r="F354" s="309"/>
      <c r="G354" s="309"/>
      <c r="H354" s="309"/>
      <c r="I354" s="309"/>
      <c r="J354" s="309"/>
      <c r="K354" s="309"/>
      <c r="L354" s="310"/>
      <c r="M354" s="258"/>
      <c r="N354" s="281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</row>
    <row r="355" spans="2:24" ht="15.75" thickBot="1" x14ac:dyDescent="0.3">
      <c r="B355" s="31" t="s">
        <v>11</v>
      </c>
      <c r="C355" s="28">
        <v>1</v>
      </c>
      <c r="D355" s="24">
        <v>2</v>
      </c>
      <c r="E355" s="24">
        <v>3</v>
      </c>
      <c r="F355" s="24">
        <v>4</v>
      </c>
      <c r="G355" s="24">
        <v>5</v>
      </c>
      <c r="H355" s="24">
        <v>6</v>
      </c>
      <c r="I355" s="24">
        <v>7</v>
      </c>
      <c r="J355" s="24">
        <v>8</v>
      </c>
      <c r="K355" s="24">
        <v>9</v>
      </c>
      <c r="L355" s="25">
        <v>10</v>
      </c>
      <c r="M355" s="37"/>
      <c r="N355" s="142"/>
    </row>
    <row r="356" spans="2:24" x14ac:dyDescent="0.25">
      <c r="B356" s="29" t="s">
        <v>0</v>
      </c>
      <c r="C356" s="7">
        <f t="shared" ref="C356:L357" si="325">COUNTIF(rd3tm4,O356)-1</f>
        <v>0</v>
      </c>
      <c r="D356" s="8">
        <f t="shared" si="325"/>
        <v>0</v>
      </c>
      <c r="E356" s="8">
        <f t="shared" si="325"/>
        <v>0</v>
      </c>
      <c r="F356" s="8">
        <f t="shared" si="325"/>
        <v>0</v>
      </c>
      <c r="G356" s="8">
        <f t="shared" si="325"/>
        <v>0</v>
      </c>
      <c r="H356" s="8">
        <f t="shared" si="325"/>
        <v>0</v>
      </c>
      <c r="I356" s="22">
        <f t="shared" si="325"/>
        <v>0</v>
      </c>
      <c r="J356" s="7">
        <f t="shared" si="325"/>
        <v>0</v>
      </c>
      <c r="K356" s="8">
        <f t="shared" si="325"/>
        <v>0</v>
      </c>
      <c r="L356" s="76">
        <f t="shared" si="325"/>
        <v>0</v>
      </c>
      <c r="M356" s="259"/>
      <c r="N356" s="282"/>
      <c r="O356" s="265">
        <v>1</v>
      </c>
      <c r="P356" s="266">
        <f>+O356+1</f>
        <v>2</v>
      </c>
      <c r="Q356" s="266">
        <f t="shared" ref="Q356" si="326">+P356+1</f>
        <v>3</v>
      </c>
      <c r="R356" s="266">
        <f t="shared" ref="R356" si="327">+Q356+1</f>
        <v>4</v>
      </c>
      <c r="S356" s="266">
        <f t="shared" ref="S356" si="328">+R356+1</f>
        <v>5</v>
      </c>
      <c r="T356" s="266">
        <f t="shared" ref="T356" si="329">+S356+1</f>
        <v>6</v>
      </c>
      <c r="U356" s="266">
        <f t="shared" ref="U356" si="330">+T356+1</f>
        <v>7</v>
      </c>
      <c r="V356" s="266">
        <f t="shared" ref="V356" si="331">+U356+1</f>
        <v>8</v>
      </c>
      <c r="W356" s="266">
        <v>9</v>
      </c>
      <c r="X356" s="266">
        <v>10</v>
      </c>
    </row>
    <row r="357" spans="2:24" ht="15.75" thickBot="1" x14ac:dyDescent="0.3">
      <c r="B357" s="23" t="s">
        <v>1</v>
      </c>
      <c r="C357" s="269">
        <f t="shared" si="325"/>
        <v>0</v>
      </c>
      <c r="D357" s="5">
        <f t="shared" si="325"/>
        <v>0</v>
      </c>
      <c r="E357" s="5">
        <f t="shared" si="325"/>
        <v>0</v>
      </c>
      <c r="F357" s="5">
        <f t="shared" si="325"/>
        <v>0</v>
      </c>
      <c r="G357" s="2">
        <f t="shared" si="325"/>
        <v>0</v>
      </c>
      <c r="H357" s="2">
        <f t="shared" si="325"/>
        <v>0</v>
      </c>
      <c r="I357" s="3">
        <f t="shared" si="325"/>
        <v>0</v>
      </c>
      <c r="J357" s="10">
        <f t="shared" si="325"/>
        <v>0</v>
      </c>
      <c r="K357" s="2">
        <f t="shared" si="325"/>
        <v>0</v>
      </c>
      <c r="L357" s="11">
        <f t="shared" si="325"/>
        <v>0</v>
      </c>
      <c r="M357" s="37"/>
      <c r="N357" s="142"/>
      <c r="O357" s="268">
        <f>+O356+10</f>
        <v>11</v>
      </c>
      <c r="P357" s="268">
        <f t="shared" ref="P357:X357" si="332">+P356+10</f>
        <v>12</v>
      </c>
      <c r="Q357" s="268">
        <f t="shared" si="332"/>
        <v>13</v>
      </c>
      <c r="R357" s="268">
        <f t="shared" si="332"/>
        <v>14</v>
      </c>
      <c r="S357" s="268">
        <f t="shared" si="332"/>
        <v>15</v>
      </c>
      <c r="T357" s="268">
        <f t="shared" si="332"/>
        <v>16</v>
      </c>
      <c r="U357" s="268">
        <f t="shared" si="332"/>
        <v>17</v>
      </c>
      <c r="V357" s="268">
        <f t="shared" si="332"/>
        <v>18</v>
      </c>
      <c r="W357" s="268">
        <f t="shared" si="332"/>
        <v>19</v>
      </c>
      <c r="X357" s="268">
        <f t="shared" si="332"/>
        <v>20</v>
      </c>
    </row>
    <row r="358" spans="2:24" ht="15.75" thickBot="1" x14ac:dyDescent="0.3">
      <c r="B358" s="23" t="s">
        <v>2</v>
      </c>
      <c r="C358" s="23">
        <f t="shared" ref="C358:L364" si="333">COUNTIF(rd3tm4,O358)</f>
        <v>0</v>
      </c>
      <c r="D358" s="7">
        <f t="shared" si="333"/>
        <v>0</v>
      </c>
      <c r="E358" s="8">
        <f t="shared" si="333"/>
        <v>0</v>
      </c>
      <c r="F358" s="9">
        <f t="shared" si="333"/>
        <v>0</v>
      </c>
      <c r="G358" s="4">
        <f t="shared" si="333"/>
        <v>0</v>
      </c>
      <c r="H358" s="2">
        <f t="shared" si="333"/>
        <v>0</v>
      </c>
      <c r="I358" s="3">
        <f t="shared" si="333"/>
        <v>0</v>
      </c>
      <c r="J358" s="12">
        <f t="shared" si="333"/>
        <v>0</v>
      </c>
      <c r="K358" s="13">
        <f t="shared" si="333"/>
        <v>0</v>
      </c>
      <c r="L358" s="14">
        <f t="shared" si="333"/>
        <v>0</v>
      </c>
      <c r="M358" s="37"/>
      <c r="N358" s="142"/>
      <c r="O358" s="268">
        <f t="shared" ref="O358:X358" si="334">+O357+10</f>
        <v>21</v>
      </c>
      <c r="P358" s="268">
        <f t="shared" si="334"/>
        <v>22</v>
      </c>
      <c r="Q358" s="268">
        <f t="shared" si="334"/>
        <v>23</v>
      </c>
      <c r="R358" s="268">
        <f t="shared" si="334"/>
        <v>24</v>
      </c>
      <c r="S358" s="268">
        <f t="shared" si="334"/>
        <v>25</v>
      </c>
      <c r="T358" s="268">
        <f t="shared" si="334"/>
        <v>26</v>
      </c>
      <c r="U358" s="268">
        <f t="shared" si="334"/>
        <v>27</v>
      </c>
      <c r="V358" s="268">
        <f t="shared" si="334"/>
        <v>28</v>
      </c>
      <c r="W358" s="268">
        <f t="shared" si="334"/>
        <v>29</v>
      </c>
      <c r="X358" s="268">
        <f t="shared" si="334"/>
        <v>30</v>
      </c>
    </row>
    <row r="359" spans="2:24" x14ac:dyDescent="0.25">
      <c r="B359" s="23" t="s">
        <v>3</v>
      </c>
      <c r="C359" s="23">
        <f t="shared" si="333"/>
        <v>0</v>
      </c>
      <c r="D359" s="10">
        <f t="shared" si="333"/>
        <v>0</v>
      </c>
      <c r="E359" s="27">
        <f t="shared" si="333"/>
        <v>0</v>
      </c>
      <c r="F359" s="11">
        <f t="shared" si="333"/>
        <v>0</v>
      </c>
      <c r="G359" s="4">
        <f t="shared" si="333"/>
        <v>0</v>
      </c>
      <c r="H359" s="2">
        <f t="shared" si="333"/>
        <v>0</v>
      </c>
      <c r="I359" s="2">
        <f t="shared" si="333"/>
        <v>0</v>
      </c>
      <c r="J359" s="6">
        <f t="shared" si="333"/>
        <v>0</v>
      </c>
      <c r="K359" s="6">
        <f t="shared" si="333"/>
        <v>0</v>
      </c>
      <c r="L359" s="16">
        <f t="shared" si="333"/>
        <v>0</v>
      </c>
      <c r="M359" s="37"/>
      <c r="N359" s="142"/>
      <c r="O359" s="268">
        <f t="shared" ref="O359:X359" si="335">+O358+10</f>
        <v>31</v>
      </c>
      <c r="P359" s="268">
        <f t="shared" si="335"/>
        <v>32</v>
      </c>
      <c r="Q359" s="268">
        <f t="shared" si="335"/>
        <v>33</v>
      </c>
      <c r="R359" s="268">
        <f t="shared" si="335"/>
        <v>34</v>
      </c>
      <c r="S359" s="268">
        <f t="shared" si="335"/>
        <v>35</v>
      </c>
      <c r="T359" s="268">
        <f t="shared" si="335"/>
        <v>36</v>
      </c>
      <c r="U359" s="268">
        <f t="shared" si="335"/>
        <v>37</v>
      </c>
      <c r="V359" s="268">
        <f t="shared" si="335"/>
        <v>38</v>
      </c>
      <c r="W359" s="268">
        <f t="shared" si="335"/>
        <v>39</v>
      </c>
      <c r="X359" s="268">
        <f t="shared" si="335"/>
        <v>40</v>
      </c>
    </row>
    <row r="360" spans="2:24" ht="15.75" thickBot="1" x14ac:dyDescent="0.3">
      <c r="B360" s="23" t="s">
        <v>4</v>
      </c>
      <c r="C360" s="23">
        <f t="shared" si="333"/>
        <v>0</v>
      </c>
      <c r="D360" s="12">
        <f t="shared" si="333"/>
        <v>0</v>
      </c>
      <c r="E360" s="13">
        <f t="shared" si="333"/>
        <v>0</v>
      </c>
      <c r="F360" s="14">
        <f t="shared" si="333"/>
        <v>0</v>
      </c>
      <c r="G360" s="4">
        <f t="shared" si="333"/>
        <v>0</v>
      </c>
      <c r="H360" s="2">
        <f t="shared" si="333"/>
        <v>0</v>
      </c>
      <c r="I360" s="2">
        <f t="shared" si="333"/>
        <v>0</v>
      </c>
      <c r="J360" s="2">
        <f t="shared" si="333"/>
        <v>0</v>
      </c>
      <c r="K360" s="2">
        <f t="shared" si="333"/>
        <v>0</v>
      </c>
      <c r="L360" s="11">
        <f t="shared" si="333"/>
        <v>0</v>
      </c>
      <c r="M360" s="37"/>
      <c r="N360" s="142"/>
      <c r="O360" s="268">
        <f t="shared" ref="O360:X360" si="336">+O359+10</f>
        <v>41</v>
      </c>
      <c r="P360" s="268">
        <f t="shared" si="336"/>
        <v>42</v>
      </c>
      <c r="Q360" s="268">
        <f t="shared" si="336"/>
        <v>43</v>
      </c>
      <c r="R360" s="268">
        <f t="shared" si="336"/>
        <v>44</v>
      </c>
      <c r="S360" s="268">
        <f t="shared" si="336"/>
        <v>45</v>
      </c>
      <c r="T360" s="268">
        <f t="shared" si="336"/>
        <v>46</v>
      </c>
      <c r="U360" s="268">
        <f t="shared" si="336"/>
        <v>47</v>
      </c>
      <c r="V360" s="268">
        <f t="shared" si="336"/>
        <v>48</v>
      </c>
      <c r="W360" s="268">
        <f t="shared" si="336"/>
        <v>49</v>
      </c>
      <c r="X360" s="268">
        <f t="shared" si="336"/>
        <v>50</v>
      </c>
    </row>
    <row r="361" spans="2:24" ht="15.75" thickBot="1" x14ac:dyDescent="0.3">
      <c r="B361" s="23" t="s">
        <v>5</v>
      </c>
      <c r="C361" s="10">
        <f t="shared" si="333"/>
        <v>0</v>
      </c>
      <c r="D361" s="154">
        <f t="shared" si="333"/>
        <v>0</v>
      </c>
      <c r="E361" s="154">
        <f t="shared" si="333"/>
        <v>0</v>
      </c>
      <c r="F361" s="154">
        <f t="shared" si="333"/>
        <v>0</v>
      </c>
      <c r="G361" s="145">
        <f t="shared" si="333"/>
        <v>0</v>
      </c>
      <c r="H361" s="2">
        <f t="shared" si="333"/>
        <v>0</v>
      </c>
      <c r="I361" s="2">
        <f t="shared" si="333"/>
        <v>0</v>
      </c>
      <c r="J361" s="2">
        <f t="shared" si="333"/>
        <v>0</v>
      </c>
      <c r="K361" s="2">
        <f t="shared" si="333"/>
        <v>0</v>
      </c>
      <c r="L361" s="11">
        <f t="shared" si="333"/>
        <v>0</v>
      </c>
      <c r="M361" s="37"/>
      <c r="N361" s="142"/>
      <c r="O361" s="268">
        <f t="shared" ref="O361:X361" si="337">+O360+10</f>
        <v>51</v>
      </c>
      <c r="P361" s="268">
        <f t="shared" si="337"/>
        <v>52</v>
      </c>
      <c r="Q361" s="268">
        <f t="shared" si="337"/>
        <v>53</v>
      </c>
      <c r="R361" s="268">
        <f t="shared" si="337"/>
        <v>54</v>
      </c>
      <c r="S361" s="268">
        <f t="shared" si="337"/>
        <v>55</v>
      </c>
      <c r="T361" s="268">
        <f t="shared" si="337"/>
        <v>56</v>
      </c>
      <c r="U361" s="268">
        <f t="shared" si="337"/>
        <v>57</v>
      </c>
      <c r="V361" s="268">
        <f t="shared" si="337"/>
        <v>58</v>
      </c>
      <c r="W361" s="268">
        <f t="shared" si="337"/>
        <v>59</v>
      </c>
      <c r="X361" s="268">
        <f t="shared" si="337"/>
        <v>60</v>
      </c>
    </row>
    <row r="362" spans="2:24" ht="15.75" thickBot="1" x14ac:dyDescent="0.3">
      <c r="B362" s="23" t="s">
        <v>6</v>
      </c>
      <c r="C362" s="23">
        <f t="shared" si="333"/>
        <v>0</v>
      </c>
      <c r="D362" s="7">
        <f t="shared" si="333"/>
        <v>0</v>
      </c>
      <c r="E362" s="8">
        <f t="shared" si="333"/>
        <v>0</v>
      </c>
      <c r="F362" s="9">
        <f t="shared" si="333"/>
        <v>0</v>
      </c>
      <c r="G362" s="4">
        <f t="shared" si="333"/>
        <v>0</v>
      </c>
      <c r="H362" s="2">
        <f t="shared" si="333"/>
        <v>0</v>
      </c>
      <c r="I362" s="5">
        <f t="shared" si="333"/>
        <v>0</v>
      </c>
      <c r="J362" s="5">
        <f t="shared" si="333"/>
        <v>0</v>
      </c>
      <c r="K362" s="5">
        <f t="shared" si="333"/>
        <v>0</v>
      </c>
      <c r="L362" s="11">
        <f t="shared" si="333"/>
        <v>0</v>
      </c>
      <c r="M362" s="37"/>
      <c r="N362" s="142"/>
      <c r="O362" s="268">
        <f t="shared" ref="O362:X362" si="338">+O361+10</f>
        <v>61</v>
      </c>
      <c r="P362" s="268">
        <f t="shared" si="338"/>
        <v>62</v>
      </c>
      <c r="Q362" s="268">
        <f t="shared" si="338"/>
        <v>63</v>
      </c>
      <c r="R362" s="268">
        <f t="shared" si="338"/>
        <v>64</v>
      </c>
      <c r="S362" s="268">
        <f t="shared" si="338"/>
        <v>65</v>
      </c>
      <c r="T362" s="268">
        <f t="shared" si="338"/>
        <v>66</v>
      </c>
      <c r="U362" s="268">
        <f t="shared" si="338"/>
        <v>67</v>
      </c>
      <c r="V362" s="268">
        <f t="shared" si="338"/>
        <v>68</v>
      </c>
      <c r="W362" s="268">
        <f t="shared" si="338"/>
        <v>69</v>
      </c>
      <c r="X362" s="268">
        <f t="shared" si="338"/>
        <v>70</v>
      </c>
    </row>
    <row r="363" spans="2:24" x14ac:dyDescent="0.25">
      <c r="B363" s="23" t="s">
        <v>7</v>
      </c>
      <c r="C363" s="23">
        <f t="shared" si="333"/>
        <v>0</v>
      </c>
      <c r="D363" s="10">
        <f t="shared" si="333"/>
        <v>0</v>
      </c>
      <c r="E363" s="144">
        <f t="shared" si="333"/>
        <v>0</v>
      </c>
      <c r="F363" s="11">
        <f t="shared" si="333"/>
        <v>0</v>
      </c>
      <c r="G363" s="4">
        <f t="shared" si="333"/>
        <v>0</v>
      </c>
      <c r="H363" s="3">
        <f t="shared" si="333"/>
        <v>0</v>
      </c>
      <c r="I363" s="7">
        <f t="shared" si="333"/>
        <v>0</v>
      </c>
      <c r="J363" s="8">
        <f t="shared" si="333"/>
        <v>0</v>
      </c>
      <c r="K363" s="9">
        <f t="shared" si="333"/>
        <v>0</v>
      </c>
      <c r="L363" s="17">
        <f t="shared" si="333"/>
        <v>0</v>
      </c>
      <c r="M363" s="37"/>
      <c r="N363" s="142"/>
      <c r="O363" s="268">
        <f t="shared" ref="O363:X363" si="339">+O362+10</f>
        <v>71</v>
      </c>
      <c r="P363" s="268">
        <f t="shared" si="339"/>
        <v>72</v>
      </c>
      <c r="Q363" s="268">
        <f t="shared" si="339"/>
        <v>73</v>
      </c>
      <c r="R363" s="268">
        <f t="shared" si="339"/>
        <v>74</v>
      </c>
      <c r="S363" s="268">
        <f t="shared" si="339"/>
        <v>75</v>
      </c>
      <c r="T363" s="268">
        <f t="shared" si="339"/>
        <v>76</v>
      </c>
      <c r="U363" s="268">
        <f t="shared" si="339"/>
        <v>77</v>
      </c>
      <c r="V363" s="268">
        <f t="shared" si="339"/>
        <v>78</v>
      </c>
      <c r="W363" s="268">
        <f t="shared" si="339"/>
        <v>79</v>
      </c>
      <c r="X363" s="268">
        <f t="shared" si="339"/>
        <v>80</v>
      </c>
    </row>
    <row r="364" spans="2:24" ht="15.75" thickBot="1" x14ac:dyDescent="0.3">
      <c r="B364" s="23" t="s">
        <v>8</v>
      </c>
      <c r="C364" s="157">
        <f t="shared" si="333"/>
        <v>0</v>
      </c>
      <c r="D364" s="12">
        <f t="shared" si="333"/>
        <v>0</v>
      </c>
      <c r="E364" s="13">
        <f t="shared" si="333"/>
        <v>0</v>
      </c>
      <c r="F364" s="14">
        <f t="shared" si="333"/>
        <v>0</v>
      </c>
      <c r="G364" s="4">
        <f t="shared" si="333"/>
        <v>0</v>
      </c>
      <c r="H364" s="3">
        <f t="shared" si="333"/>
        <v>0</v>
      </c>
      <c r="I364" s="10">
        <f t="shared" si="333"/>
        <v>0</v>
      </c>
      <c r="J364" s="27">
        <f t="shared" si="333"/>
        <v>0</v>
      </c>
      <c r="K364" s="11">
        <f t="shared" si="333"/>
        <v>0</v>
      </c>
      <c r="L364" s="17">
        <f t="shared" si="333"/>
        <v>0</v>
      </c>
      <c r="M364" s="37"/>
      <c r="N364" s="142"/>
      <c r="O364" s="268">
        <f t="shared" ref="O364:X364" si="340">+O363+10</f>
        <v>81</v>
      </c>
      <c r="P364" s="268">
        <f t="shared" si="340"/>
        <v>82</v>
      </c>
      <c r="Q364" s="268">
        <f t="shared" si="340"/>
        <v>83</v>
      </c>
      <c r="R364" s="268">
        <f t="shared" si="340"/>
        <v>84</v>
      </c>
      <c r="S364" s="268">
        <f t="shared" si="340"/>
        <v>85</v>
      </c>
      <c r="T364" s="268">
        <f t="shared" si="340"/>
        <v>86</v>
      </c>
      <c r="U364" s="268">
        <f t="shared" si="340"/>
        <v>87</v>
      </c>
      <c r="V364" s="268">
        <f t="shared" si="340"/>
        <v>88</v>
      </c>
      <c r="W364" s="268">
        <f t="shared" si="340"/>
        <v>89</v>
      </c>
      <c r="X364" s="268">
        <f t="shared" si="340"/>
        <v>90</v>
      </c>
    </row>
    <row r="365" spans="2:24" ht="15.75" thickBot="1" x14ac:dyDescent="0.3">
      <c r="B365" s="26" t="s">
        <v>9</v>
      </c>
      <c r="C365" s="158" t="s">
        <v>10</v>
      </c>
      <c r="D365" s="156">
        <f t="shared" ref="D365:L365" si="341">COUNTIF(rd3tm4,P365)</f>
        <v>0</v>
      </c>
      <c r="E365" s="155">
        <f t="shared" si="341"/>
        <v>0</v>
      </c>
      <c r="F365" s="155">
        <f t="shared" si="341"/>
        <v>0</v>
      </c>
      <c r="G365" s="13">
        <f t="shared" si="341"/>
        <v>0</v>
      </c>
      <c r="H365" s="19">
        <f t="shared" si="341"/>
        <v>0</v>
      </c>
      <c r="I365" s="12">
        <f t="shared" si="341"/>
        <v>0</v>
      </c>
      <c r="J365" s="13">
        <f t="shared" si="341"/>
        <v>0</v>
      </c>
      <c r="K365" s="14">
        <f t="shared" si="341"/>
        <v>0</v>
      </c>
      <c r="L365" s="20">
        <f t="shared" si="341"/>
        <v>0</v>
      </c>
      <c r="M365" s="37"/>
      <c r="N365" s="142"/>
      <c r="O365" s="268">
        <f t="shared" ref="O365:X365" si="342">+O364+10</f>
        <v>91</v>
      </c>
      <c r="P365" s="268">
        <f t="shared" si="342"/>
        <v>92</v>
      </c>
      <c r="Q365" s="268">
        <f t="shared" si="342"/>
        <v>93</v>
      </c>
      <c r="R365" s="268">
        <f t="shared" si="342"/>
        <v>94</v>
      </c>
      <c r="S365" s="268">
        <f t="shared" si="342"/>
        <v>95</v>
      </c>
      <c r="T365" s="268">
        <f t="shared" si="342"/>
        <v>96</v>
      </c>
      <c r="U365" s="268">
        <f t="shared" si="342"/>
        <v>97</v>
      </c>
      <c r="V365" s="268">
        <f t="shared" si="342"/>
        <v>98</v>
      </c>
      <c r="W365" s="268">
        <f t="shared" si="342"/>
        <v>99</v>
      </c>
      <c r="X365" s="268">
        <f t="shared" si="342"/>
        <v>100</v>
      </c>
    </row>
    <row r="366" spans="2:24" ht="15.75" thickBot="1" x14ac:dyDescent="0.3"/>
    <row r="367" spans="2:24" ht="19.5" thickBot="1" x14ac:dyDescent="0.3">
      <c r="B367" s="136" t="s">
        <v>59</v>
      </c>
      <c r="C367" s="137">
        <f>+C352</f>
        <v>3</v>
      </c>
      <c r="D367" s="350" t="s">
        <v>136</v>
      </c>
      <c r="E367" s="351"/>
      <c r="M367" s="257"/>
      <c r="P367" s="263"/>
      <c r="Q367" s="263"/>
      <c r="R367" s="263"/>
      <c r="S367" s="263"/>
      <c r="T367" s="263"/>
      <c r="U367" s="263"/>
      <c r="V367" s="263"/>
      <c r="W367" s="263"/>
      <c r="X367" s="263"/>
    </row>
    <row r="368" spans="2:24" ht="21" x14ac:dyDescent="0.25">
      <c r="B368" s="305" t="s">
        <v>86</v>
      </c>
      <c r="C368" s="306"/>
      <c r="D368" s="306"/>
      <c r="E368" s="306"/>
      <c r="F368" s="306"/>
      <c r="G368" s="306"/>
      <c r="H368" s="306"/>
      <c r="I368" s="306"/>
      <c r="J368" s="306"/>
      <c r="K368" s="306"/>
      <c r="L368" s="307"/>
      <c r="M368" s="258"/>
      <c r="N368" s="281"/>
      <c r="O368" s="264"/>
      <c r="P368" s="264"/>
      <c r="Q368" s="264"/>
      <c r="R368" s="264"/>
      <c r="S368" s="264"/>
      <c r="T368" s="264"/>
      <c r="U368" s="264"/>
      <c r="V368" s="264"/>
      <c r="W368" s="264"/>
      <c r="X368" s="264"/>
    </row>
    <row r="369" spans="2:24" ht="21.75" thickBot="1" x14ac:dyDescent="0.3">
      <c r="B369" s="308"/>
      <c r="C369" s="309"/>
      <c r="D369" s="309"/>
      <c r="E369" s="309"/>
      <c r="F369" s="309"/>
      <c r="G369" s="309"/>
      <c r="H369" s="309"/>
      <c r="I369" s="309"/>
      <c r="J369" s="309"/>
      <c r="K369" s="309"/>
      <c r="L369" s="310"/>
      <c r="M369" s="258"/>
      <c r="N369" s="281"/>
      <c r="O369" s="264"/>
      <c r="P369" s="264"/>
      <c r="Q369" s="264"/>
      <c r="R369" s="264"/>
      <c r="S369" s="264"/>
      <c r="T369" s="264"/>
      <c r="U369" s="264"/>
      <c r="V369" s="264"/>
      <c r="W369" s="264"/>
      <c r="X369" s="264"/>
    </row>
    <row r="370" spans="2:24" ht="15.75" thickBot="1" x14ac:dyDescent="0.3">
      <c r="B370" s="31" t="s">
        <v>11</v>
      </c>
      <c r="C370" s="28">
        <v>1</v>
      </c>
      <c r="D370" s="24">
        <v>2</v>
      </c>
      <c r="E370" s="24">
        <v>3</v>
      </c>
      <c r="F370" s="24">
        <v>4</v>
      </c>
      <c r="G370" s="24">
        <v>5</v>
      </c>
      <c r="H370" s="24">
        <v>6</v>
      </c>
      <c r="I370" s="24">
        <v>7</v>
      </c>
      <c r="J370" s="24">
        <v>8</v>
      </c>
      <c r="K370" s="24">
        <v>9</v>
      </c>
      <c r="L370" s="25">
        <v>10</v>
      </c>
      <c r="M370" s="37"/>
      <c r="N370" s="142"/>
    </row>
    <row r="371" spans="2:24" x14ac:dyDescent="0.25">
      <c r="B371" s="29" t="s">
        <v>0</v>
      </c>
      <c r="C371" s="7">
        <f t="shared" ref="C371:L372" si="343">COUNTIF(rd3tm5,O371)-1</f>
        <v>0</v>
      </c>
      <c r="D371" s="8">
        <f t="shared" si="343"/>
        <v>0</v>
      </c>
      <c r="E371" s="8">
        <f t="shared" si="343"/>
        <v>0</v>
      </c>
      <c r="F371" s="8">
        <f t="shared" si="343"/>
        <v>0</v>
      </c>
      <c r="G371" s="8">
        <f t="shared" si="343"/>
        <v>0</v>
      </c>
      <c r="H371" s="8">
        <f t="shared" si="343"/>
        <v>0</v>
      </c>
      <c r="I371" s="22">
        <f t="shared" si="343"/>
        <v>0</v>
      </c>
      <c r="J371" s="7">
        <f t="shared" si="343"/>
        <v>0</v>
      </c>
      <c r="K371" s="8">
        <f t="shared" si="343"/>
        <v>0</v>
      </c>
      <c r="L371" s="76">
        <f t="shared" si="343"/>
        <v>0</v>
      </c>
      <c r="M371" s="259"/>
      <c r="N371" s="282"/>
      <c r="O371" s="265">
        <v>1</v>
      </c>
      <c r="P371" s="266">
        <f>+O371+1</f>
        <v>2</v>
      </c>
      <c r="Q371" s="266">
        <f t="shared" ref="Q371" si="344">+P371+1</f>
        <v>3</v>
      </c>
      <c r="R371" s="266">
        <f t="shared" ref="R371" si="345">+Q371+1</f>
        <v>4</v>
      </c>
      <c r="S371" s="266">
        <f t="shared" ref="S371" si="346">+R371+1</f>
        <v>5</v>
      </c>
      <c r="T371" s="266">
        <f t="shared" ref="T371" si="347">+S371+1</f>
        <v>6</v>
      </c>
      <c r="U371" s="266">
        <f t="shared" ref="U371" si="348">+T371+1</f>
        <v>7</v>
      </c>
      <c r="V371" s="266">
        <f t="shared" ref="V371" si="349">+U371+1</f>
        <v>8</v>
      </c>
      <c r="W371" s="266">
        <v>9</v>
      </c>
      <c r="X371" s="266">
        <v>10</v>
      </c>
    </row>
    <row r="372" spans="2:24" ht="15.75" thickBot="1" x14ac:dyDescent="0.3">
      <c r="B372" s="23" t="s">
        <v>1</v>
      </c>
      <c r="C372" s="269">
        <f t="shared" si="343"/>
        <v>0</v>
      </c>
      <c r="D372" s="5">
        <f t="shared" si="343"/>
        <v>0</v>
      </c>
      <c r="E372" s="5">
        <f t="shared" si="343"/>
        <v>0</v>
      </c>
      <c r="F372" s="5">
        <f t="shared" si="343"/>
        <v>0</v>
      </c>
      <c r="G372" s="2">
        <f t="shared" si="343"/>
        <v>0</v>
      </c>
      <c r="H372" s="2">
        <f t="shared" si="343"/>
        <v>0</v>
      </c>
      <c r="I372" s="3">
        <f t="shared" si="343"/>
        <v>0</v>
      </c>
      <c r="J372" s="10">
        <f t="shared" si="343"/>
        <v>0</v>
      </c>
      <c r="K372" s="2">
        <f t="shared" si="343"/>
        <v>0</v>
      </c>
      <c r="L372" s="11">
        <f t="shared" si="343"/>
        <v>0</v>
      </c>
      <c r="M372" s="37"/>
      <c r="N372" s="142"/>
      <c r="O372" s="268">
        <f>+O371+10</f>
        <v>11</v>
      </c>
      <c r="P372" s="268">
        <f t="shared" ref="P372:X372" si="350">+P371+10</f>
        <v>12</v>
      </c>
      <c r="Q372" s="268">
        <f t="shared" si="350"/>
        <v>13</v>
      </c>
      <c r="R372" s="268">
        <f t="shared" si="350"/>
        <v>14</v>
      </c>
      <c r="S372" s="268">
        <f t="shared" si="350"/>
        <v>15</v>
      </c>
      <c r="T372" s="268">
        <f t="shared" si="350"/>
        <v>16</v>
      </c>
      <c r="U372" s="268">
        <f t="shared" si="350"/>
        <v>17</v>
      </c>
      <c r="V372" s="268">
        <f t="shared" si="350"/>
        <v>18</v>
      </c>
      <c r="W372" s="268">
        <f t="shared" si="350"/>
        <v>19</v>
      </c>
      <c r="X372" s="268">
        <f t="shared" si="350"/>
        <v>20</v>
      </c>
    </row>
    <row r="373" spans="2:24" ht="15.75" thickBot="1" x14ac:dyDescent="0.3">
      <c r="B373" s="23" t="s">
        <v>2</v>
      </c>
      <c r="C373" s="23">
        <f t="shared" ref="C373:L379" si="351">COUNTIF(rd3tm5,O373)</f>
        <v>0</v>
      </c>
      <c r="D373" s="7">
        <f t="shared" si="351"/>
        <v>0</v>
      </c>
      <c r="E373" s="8">
        <f t="shared" si="351"/>
        <v>0</v>
      </c>
      <c r="F373" s="9">
        <f t="shared" si="351"/>
        <v>0</v>
      </c>
      <c r="G373" s="4">
        <f t="shared" si="351"/>
        <v>0</v>
      </c>
      <c r="H373" s="2">
        <f t="shared" si="351"/>
        <v>0</v>
      </c>
      <c r="I373" s="3">
        <f t="shared" si="351"/>
        <v>0</v>
      </c>
      <c r="J373" s="12">
        <f t="shared" si="351"/>
        <v>0</v>
      </c>
      <c r="K373" s="13">
        <f t="shared" si="351"/>
        <v>0</v>
      </c>
      <c r="L373" s="14">
        <f t="shared" si="351"/>
        <v>0</v>
      </c>
      <c r="M373" s="37"/>
      <c r="N373" s="142"/>
      <c r="O373" s="268">
        <f t="shared" ref="O373:X373" si="352">+O372+10</f>
        <v>21</v>
      </c>
      <c r="P373" s="268">
        <f t="shared" si="352"/>
        <v>22</v>
      </c>
      <c r="Q373" s="268">
        <f t="shared" si="352"/>
        <v>23</v>
      </c>
      <c r="R373" s="268">
        <f t="shared" si="352"/>
        <v>24</v>
      </c>
      <c r="S373" s="268">
        <f t="shared" si="352"/>
        <v>25</v>
      </c>
      <c r="T373" s="268">
        <f t="shared" si="352"/>
        <v>26</v>
      </c>
      <c r="U373" s="268">
        <f t="shared" si="352"/>
        <v>27</v>
      </c>
      <c r="V373" s="268">
        <f t="shared" si="352"/>
        <v>28</v>
      </c>
      <c r="W373" s="268">
        <f t="shared" si="352"/>
        <v>29</v>
      </c>
      <c r="X373" s="268">
        <f t="shared" si="352"/>
        <v>30</v>
      </c>
    </row>
    <row r="374" spans="2:24" x14ac:dyDescent="0.25">
      <c r="B374" s="23" t="s">
        <v>3</v>
      </c>
      <c r="C374" s="23">
        <f t="shared" si="351"/>
        <v>0</v>
      </c>
      <c r="D374" s="10">
        <f t="shared" si="351"/>
        <v>0</v>
      </c>
      <c r="E374" s="27">
        <f t="shared" si="351"/>
        <v>0</v>
      </c>
      <c r="F374" s="11">
        <f t="shared" si="351"/>
        <v>0</v>
      </c>
      <c r="G374" s="4">
        <f t="shared" si="351"/>
        <v>0</v>
      </c>
      <c r="H374" s="2">
        <f t="shared" si="351"/>
        <v>0</v>
      </c>
      <c r="I374" s="2">
        <f t="shared" si="351"/>
        <v>0</v>
      </c>
      <c r="J374" s="6">
        <f t="shared" si="351"/>
        <v>0</v>
      </c>
      <c r="K374" s="6">
        <f t="shared" si="351"/>
        <v>0</v>
      </c>
      <c r="L374" s="16">
        <f t="shared" si="351"/>
        <v>0</v>
      </c>
      <c r="M374" s="37"/>
      <c r="N374" s="142"/>
      <c r="O374" s="268">
        <f t="shared" ref="O374:X374" si="353">+O373+10</f>
        <v>31</v>
      </c>
      <c r="P374" s="268">
        <f t="shared" si="353"/>
        <v>32</v>
      </c>
      <c r="Q374" s="268">
        <f t="shared" si="353"/>
        <v>33</v>
      </c>
      <c r="R374" s="268">
        <f t="shared" si="353"/>
        <v>34</v>
      </c>
      <c r="S374" s="268">
        <f t="shared" si="353"/>
        <v>35</v>
      </c>
      <c r="T374" s="268">
        <f t="shared" si="353"/>
        <v>36</v>
      </c>
      <c r="U374" s="268">
        <f t="shared" si="353"/>
        <v>37</v>
      </c>
      <c r="V374" s="268">
        <f t="shared" si="353"/>
        <v>38</v>
      </c>
      <c r="W374" s="268">
        <f t="shared" si="353"/>
        <v>39</v>
      </c>
      <c r="X374" s="268">
        <f t="shared" si="353"/>
        <v>40</v>
      </c>
    </row>
    <row r="375" spans="2:24" ht="15.75" thickBot="1" x14ac:dyDescent="0.3">
      <c r="B375" s="23" t="s">
        <v>4</v>
      </c>
      <c r="C375" s="23">
        <f t="shared" si="351"/>
        <v>0</v>
      </c>
      <c r="D375" s="12">
        <f t="shared" si="351"/>
        <v>0</v>
      </c>
      <c r="E375" s="13">
        <f t="shared" si="351"/>
        <v>0</v>
      </c>
      <c r="F375" s="14">
        <f t="shared" si="351"/>
        <v>0</v>
      </c>
      <c r="G375" s="4">
        <f t="shared" si="351"/>
        <v>0</v>
      </c>
      <c r="H375" s="2">
        <f t="shared" si="351"/>
        <v>0</v>
      </c>
      <c r="I375" s="2">
        <f t="shared" si="351"/>
        <v>0</v>
      </c>
      <c r="J375" s="2">
        <f t="shared" si="351"/>
        <v>0</v>
      </c>
      <c r="K375" s="2">
        <f t="shared" si="351"/>
        <v>0</v>
      </c>
      <c r="L375" s="11">
        <f t="shared" si="351"/>
        <v>0</v>
      </c>
      <c r="M375" s="37"/>
      <c r="N375" s="142"/>
      <c r="O375" s="268">
        <f t="shared" ref="O375:X375" si="354">+O374+10</f>
        <v>41</v>
      </c>
      <c r="P375" s="268">
        <f t="shared" si="354"/>
        <v>42</v>
      </c>
      <c r="Q375" s="268">
        <f t="shared" si="354"/>
        <v>43</v>
      </c>
      <c r="R375" s="268">
        <f t="shared" si="354"/>
        <v>44</v>
      </c>
      <c r="S375" s="268">
        <f t="shared" si="354"/>
        <v>45</v>
      </c>
      <c r="T375" s="268">
        <f t="shared" si="354"/>
        <v>46</v>
      </c>
      <c r="U375" s="268">
        <f t="shared" si="354"/>
        <v>47</v>
      </c>
      <c r="V375" s="268">
        <f t="shared" si="354"/>
        <v>48</v>
      </c>
      <c r="W375" s="268">
        <f t="shared" si="354"/>
        <v>49</v>
      </c>
      <c r="X375" s="268">
        <f t="shared" si="354"/>
        <v>50</v>
      </c>
    </row>
    <row r="376" spans="2:24" ht="15.75" thickBot="1" x14ac:dyDescent="0.3">
      <c r="B376" s="23" t="s">
        <v>5</v>
      </c>
      <c r="C376" s="10">
        <f t="shared" si="351"/>
        <v>0</v>
      </c>
      <c r="D376" s="154">
        <f t="shared" si="351"/>
        <v>0</v>
      </c>
      <c r="E376" s="154">
        <f t="shared" si="351"/>
        <v>0</v>
      </c>
      <c r="F376" s="154">
        <f t="shared" si="351"/>
        <v>0</v>
      </c>
      <c r="G376" s="145">
        <f t="shared" si="351"/>
        <v>0</v>
      </c>
      <c r="H376" s="2">
        <f t="shared" si="351"/>
        <v>0</v>
      </c>
      <c r="I376" s="2">
        <f t="shared" si="351"/>
        <v>0</v>
      </c>
      <c r="J376" s="2">
        <f t="shared" si="351"/>
        <v>0</v>
      </c>
      <c r="K376" s="2">
        <f t="shared" si="351"/>
        <v>0</v>
      </c>
      <c r="L376" s="11">
        <f t="shared" si="351"/>
        <v>0</v>
      </c>
      <c r="M376" s="37"/>
      <c r="N376" s="142"/>
      <c r="O376" s="268">
        <f t="shared" ref="O376:X376" si="355">+O375+10</f>
        <v>51</v>
      </c>
      <c r="P376" s="268">
        <f t="shared" si="355"/>
        <v>52</v>
      </c>
      <c r="Q376" s="268">
        <f t="shared" si="355"/>
        <v>53</v>
      </c>
      <c r="R376" s="268">
        <f t="shared" si="355"/>
        <v>54</v>
      </c>
      <c r="S376" s="268">
        <f t="shared" si="355"/>
        <v>55</v>
      </c>
      <c r="T376" s="268">
        <f t="shared" si="355"/>
        <v>56</v>
      </c>
      <c r="U376" s="268">
        <f t="shared" si="355"/>
        <v>57</v>
      </c>
      <c r="V376" s="268">
        <f t="shared" si="355"/>
        <v>58</v>
      </c>
      <c r="W376" s="268">
        <f t="shared" si="355"/>
        <v>59</v>
      </c>
      <c r="X376" s="268">
        <f t="shared" si="355"/>
        <v>60</v>
      </c>
    </row>
    <row r="377" spans="2:24" ht="15.75" thickBot="1" x14ac:dyDescent="0.3">
      <c r="B377" s="23" t="s">
        <v>6</v>
      </c>
      <c r="C377" s="23">
        <f t="shared" si="351"/>
        <v>0</v>
      </c>
      <c r="D377" s="7">
        <f t="shared" si="351"/>
        <v>0</v>
      </c>
      <c r="E377" s="8">
        <f t="shared" si="351"/>
        <v>0</v>
      </c>
      <c r="F377" s="9">
        <f t="shared" si="351"/>
        <v>0</v>
      </c>
      <c r="G377" s="4">
        <f t="shared" si="351"/>
        <v>0</v>
      </c>
      <c r="H377" s="2">
        <f t="shared" si="351"/>
        <v>0</v>
      </c>
      <c r="I377" s="5">
        <f t="shared" si="351"/>
        <v>0</v>
      </c>
      <c r="J377" s="5">
        <f t="shared" si="351"/>
        <v>0</v>
      </c>
      <c r="K377" s="5">
        <f t="shared" si="351"/>
        <v>0</v>
      </c>
      <c r="L377" s="11">
        <f t="shared" si="351"/>
        <v>0</v>
      </c>
      <c r="M377" s="37"/>
      <c r="N377" s="142"/>
      <c r="O377" s="268">
        <f t="shared" ref="O377:X377" si="356">+O376+10</f>
        <v>61</v>
      </c>
      <c r="P377" s="268">
        <f t="shared" si="356"/>
        <v>62</v>
      </c>
      <c r="Q377" s="268">
        <f t="shared" si="356"/>
        <v>63</v>
      </c>
      <c r="R377" s="268">
        <f t="shared" si="356"/>
        <v>64</v>
      </c>
      <c r="S377" s="268">
        <f t="shared" si="356"/>
        <v>65</v>
      </c>
      <c r="T377" s="268">
        <f t="shared" si="356"/>
        <v>66</v>
      </c>
      <c r="U377" s="268">
        <f t="shared" si="356"/>
        <v>67</v>
      </c>
      <c r="V377" s="268">
        <f t="shared" si="356"/>
        <v>68</v>
      </c>
      <c r="W377" s="268">
        <f t="shared" si="356"/>
        <v>69</v>
      </c>
      <c r="X377" s="268">
        <f t="shared" si="356"/>
        <v>70</v>
      </c>
    </row>
    <row r="378" spans="2:24" x14ac:dyDescent="0.25">
      <c r="B378" s="23" t="s">
        <v>7</v>
      </c>
      <c r="C378" s="23">
        <f t="shared" si="351"/>
        <v>0</v>
      </c>
      <c r="D378" s="10">
        <f t="shared" si="351"/>
        <v>0</v>
      </c>
      <c r="E378" s="144">
        <f t="shared" si="351"/>
        <v>0</v>
      </c>
      <c r="F378" s="11">
        <f t="shared" si="351"/>
        <v>0</v>
      </c>
      <c r="G378" s="4">
        <f t="shared" si="351"/>
        <v>0</v>
      </c>
      <c r="H378" s="3">
        <f t="shared" si="351"/>
        <v>0</v>
      </c>
      <c r="I378" s="7">
        <f t="shared" si="351"/>
        <v>0</v>
      </c>
      <c r="J378" s="8">
        <f t="shared" si="351"/>
        <v>0</v>
      </c>
      <c r="K378" s="9">
        <f t="shared" si="351"/>
        <v>0</v>
      </c>
      <c r="L378" s="17">
        <f t="shared" si="351"/>
        <v>0</v>
      </c>
      <c r="M378" s="37"/>
      <c r="N378" s="142"/>
      <c r="O378" s="268">
        <f t="shared" ref="O378:X378" si="357">+O377+10</f>
        <v>71</v>
      </c>
      <c r="P378" s="268">
        <f t="shared" si="357"/>
        <v>72</v>
      </c>
      <c r="Q378" s="268">
        <f t="shared" si="357"/>
        <v>73</v>
      </c>
      <c r="R378" s="268">
        <f t="shared" si="357"/>
        <v>74</v>
      </c>
      <c r="S378" s="268">
        <f t="shared" si="357"/>
        <v>75</v>
      </c>
      <c r="T378" s="268">
        <f t="shared" si="357"/>
        <v>76</v>
      </c>
      <c r="U378" s="268">
        <f t="shared" si="357"/>
        <v>77</v>
      </c>
      <c r="V378" s="268">
        <f t="shared" si="357"/>
        <v>78</v>
      </c>
      <c r="W378" s="268">
        <f t="shared" si="357"/>
        <v>79</v>
      </c>
      <c r="X378" s="268">
        <f t="shared" si="357"/>
        <v>80</v>
      </c>
    </row>
    <row r="379" spans="2:24" ht="15.75" thickBot="1" x14ac:dyDescent="0.3">
      <c r="B379" s="23" t="s">
        <v>8</v>
      </c>
      <c r="C379" s="157">
        <f t="shared" si="351"/>
        <v>0</v>
      </c>
      <c r="D379" s="12">
        <f t="shared" si="351"/>
        <v>0</v>
      </c>
      <c r="E379" s="13">
        <f t="shared" si="351"/>
        <v>0</v>
      </c>
      <c r="F379" s="14">
        <f t="shared" si="351"/>
        <v>0</v>
      </c>
      <c r="G379" s="4">
        <f t="shared" si="351"/>
        <v>0</v>
      </c>
      <c r="H379" s="3">
        <f t="shared" si="351"/>
        <v>0</v>
      </c>
      <c r="I379" s="10">
        <f t="shared" si="351"/>
        <v>0</v>
      </c>
      <c r="J379" s="27">
        <f t="shared" si="351"/>
        <v>0</v>
      </c>
      <c r="K379" s="11">
        <f t="shared" si="351"/>
        <v>0</v>
      </c>
      <c r="L379" s="17">
        <f t="shared" si="351"/>
        <v>0</v>
      </c>
      <c r="M379" s="37"/>
      <c r="N379" s="142"/>
      <c r="O379" s="268">
        <f t="shared" ref="O379:X379" si="358">+O378+10</f>
        <v>81</v>
      </c>
      <c r="P379" s="268">
        <f t="shared" si="358"/>
        <v>82</v>
      </c>
      <c r="Q379" s="268">
        <f t="shared" si="358"/>
        <v>83</v>
      </c>
      <c r="R379" s="268">
        <f t="shared" si="358"/>
        <v>84</v>
      </c>
      <c r="S379" s="268">
        <f t="shared" si="358"/>
        <v>85</v>
      </c>
      <c r="T379" s="268">
        <f t="shared" si="358"/>
        <v>86</v>
      </c>
      <c r="U379" s="268">
        <f t="shared" si="358"/>
        <v>87</v>
      </c>
      <c r="V379" s="268">
        <f t="shared" si="358"/>
        <v>88</v>
      </c>
      <c r="W379" s="268">
        <f t="shared" si="358"/>
        <v>89</v>
      </c>
      <c r="X379" s="268">
        <f t="shared" si="358"/>
        <v>90</v>
      </c>
    </row>
    <row r="380" spans="2:24" ht="15.75" thickBot="1" x14ac:dyDescent="0.3">
      <c r="B380" s="26" t="s">
        <v>9</v>
      </c>
      <c r="C380" s="158" t="s">
        <v>10</v>
      </c>
      <c r="D380" s="156">
        <f t="shared" ref="D380:L380" si="359">COUNTIF(rd3tm5,P380)</f>
        <v>0</v>
      </c>
      <c r="E380" s="155">
        <f t="shared" si="359"/>
        <v>0</v>
      </c>
      <c r="F380" s="155">
        <f t="shared" si="359"/>
        <v>0</v>
      </c>
      <c r="G380" s="13">
        <f t="shared" si="359"/>
        <v>0</v>
      </c>
      <c r="H380" s="19">
        <f t="shared" si="359"/>
        <v>0</v>
      </c>
      <c r="I380" s="12">
        <f t="shared" si="359"/>
        <v>0</v>
      </c>
      <c r="J380" s="13">
        <f t="shared" si="359"/>
        <v>0</v>
      </c>
      <c r="K380" s="14">
        <f t="shared" si="359"/>
        <v>0</v>
      </c>
      <c r="L380" s="20">
        <f t="shared" si="359"/>
        <v>0</v>
      </c>
      <c r="M380" s="37"/>
      <c r="N380" s="142"/>
      <c r="O380" s="268">
        <f t="shared" ref="O380:X380" si="360">+O379+10</f>
        <v>91</v>
      </c>
      <c r="P380" s="268">
        <f t="shared" si="360"/>
        <v>92</v>
      </c>
      <c r="Q380" s="268">
        <f t="shared" si="360"/>
        <v>93</v>
      </c>
      <c r="R380" s="268">
        <f t="shared" si="360"/>
        <v>94</v>
      </c>
      <c r="S380" s="268">
        <f t="shared" si="360"/>
        <v>95</v>
      </c>
      <c r="T380" s="268">
        <f t="shared" si="360"/>
        <v>96</v>
      </c>
      <c r="U380" s="268">
        <f t="shared" si="360"/>
        <v>97</v>
      </c>
      <c r="V380" s="268">
        <f t="shared" si="360"/>
        <v>98</v>
      </c>
      <c r="W380" s="268">
        <f t="shared" si="360"/>
        <v>99</v>
      </c>
      <c r="X380" s="268">
        <f t="shared" si="360"/>
        <v>100</v>
      </c>
    </row>
    <row r="381" spans="2:24" ht="15.75" thickBot="1" x14ac:dyDescent="0.3"/>
    <row r="382" spans="2:24" ht="19.5" thickBot="1" x14ac:dyDescent="0.3">
      <c r="B382" s="136" t="s">
        <v>59</v>
      </c>
      <c r="C382" s="137">
        <f>+C367</f>
        <v>3</v>
      </c>
      <c r="D382" s="350" t="s">
        <v>137</v>
      </c>
      <c r="E382" s="351"/>
      <c r="M382" s="257"/>
      <c r="P382" s="263"/>
      <c r="Q382" s="263"/>
      <c r="R382" s="263"/>
      <c r="S382" s="263"/>
      <c r="T382" s="263"/>
      <c r="U382" s="263"/>
      <c r="V382" s="263"/>
      <c r="W382" s="263"/>
      <c r="X382" s="263"/>
    </row>
    <row r="383" spans="2:24" ht="21" x14ac:dyDescent="0.25">
      <c r="B383" s="305" t="s">
        <v>86</v>
      </c>
      <c r="C383" s="306"/>
      <c r="D383" s="306"/>
      <c r="E383" s="306"/>
      <c r="F383" s="306"/>
      <c r="G383" s="306"/>
      <c r="H383" s="306"/>
      <c r="I383" s="306"/>
      <c r="J383" s="306"/>
      <c r="K383" s="306"/>
      <c r="L383" s="307"/>
      <c r="M383" s="258"/>
      <c r="N383" s="281"/>
      <c r="O383" s="264"/>
      <c r="P383" s="264"/>
      <c r="Q383" s="264"/>
      <c r="R383" s="264"/>
      <c r="S383" s="264"/>
      <c r="T383" s="264"/>
      <c r="U383" s="264"/>
      <c r="V383" s="264"/>
      <c r="W383" s="264"/>
      <c r="X383" s="264"/>
    </row>
    <row r="384" spans="2:24" ht="21.75" thickBot="1" x14ac:dyDescent="0.3">
      <c r="B384" s="308"/>
      <c r="C384" s="309"/>
      <c r="D384" s="309"/>
      <c r="E384" s="309"/>
      <c r="F384" s="309"/>
      <c r="G384" s="309"/>
      <c r="H384" s="309"/>
      <c r="I384" s="309"/>
      <c r="J384" s="309"/>
      <c r="K384" s="309"/>
      <c r="L384" s="310"/>
      <c r="M384" s="258"/>
      <c r="N384" s="281"/>
      <c r="O384" s="264"/>
      <c r="P384" s="264"/>
      <c r="Q384" s="264"/>
      <c r="R384" s="264"/>
      <c r="S384" s="264"/>
      <c r="T384" s="264"/>
      <c r="U384" s="264"/>
      <c r="V384" s="264"/>
      <c r="W384" s="264"/>
      <c r="X384" s="264"/>
    </row>
    <row r="385" spans="2:24" ht="15.75" thickBot="1" x14ac:dyDescent="0.3">
      <c r="B385" s="31" t="s">
        <v>11</v>
      </c>
      <c r="C385" s="28">
        <v>1</v>
      </c>
      <c r="D385" s="24">
        <v>2</v>
      </c>
      <c r="E385" s="24">
        <v>3</v>
      </c>
      <c r="F385" s="24">
        <v>4</v>
      </c>
      <c r="G385" s="24">
        <v>5</v>
      </c>
      <c r="H385" s="24">
        <v>6</v>
      </c>
      <c r="I385" s="24">
        <v>7</v>
      </c>
      <c r="J385" s="24">
        <v>8</v>
      </c>
      <c r="K385" s="24">
        <v>9</v>
      </c>
      <c r="L385" s="25">
        <v>10</v>
      </c>
      <c r="M385" s="37"/>
      <c r="N385" s="142"/>
    </row>
    <row r="386" spans="2:24" x14ac:dyDescent="0.25">
      <c r="B386" s="29" t="s">
        <v>0</v>
      </c>
      <c r="C386" s="7">
        <f t="shared" ref="C386:L387" si="361">COUNTIF(rd3tm6,O386)-1</f>
        <v>0</v>
      </c>
      <c r="D386" s="8">
        <f t="shared" si="361"/>
        <v>0</v>
      </c>
      <c r="E386" s="8">
        <f t="shared" si="361"/>
        <v>0</v>
      </c>
      <c r="F386" s="8">
        <f t="shared" si="361"/>
        <v>0</v>
      </c>
      <c r="G386" s="8">
        <f t="shared" si="361"/>
        <v>0</v>
      </c>
      <c r="H386" s="8">
        <f t="shared" si="361"/>
        <v>0</v>
      </c>
      <c r="I386" s="22">
        <f t="shared" si="361"/>
        <v>0</v>
      </c>
      <c r="J386" s="7">
        <f t="shared" si="361"/>
        <v>0</v>
      </c>
      <c r="K386" s="8">
        <f t="shared" si="361"/>
        <v>0</v>
      </c>
      <c r="L386" s="76">
        <f t="shared" si="361"/>
        <v>0</v>
      </c>
      <c r="M386" s="259"/>
      <c r="N386" s="282"/>
      <c r="O386" s="265">
        <v>1</v>
      </c>
      <c r="P386" s="266">
        <f>+O386+1</f>
        <v>2</v>
      </c>
      <c r="Q386" s="266">
        <f t="shared" ref="Q386" si="362">+P386+1</f>
        <v>3</v>
      </c>
      <c r="R386" s="266">
        <f t="shared" ref="R386" si="363">+Q386+1</f>
        <v>4</v>
      </c>
      <c r="S386" s="266">
        <f t="shared" ref="S386" si="364">+R386+1</f>
        <v>5</v>
      </c>
      <c r="T386" s="266">
        <f t="shared" ref="T386" si="365">+S386+1</f>
        <v>6</v>
      </c>
      <c r="U386" s="266">
        <f t="shared" ref="U386" si="366">+T386+1</f>
        <v>7</v>
      </c>
      <c r="V386" s="266">
        <f t="shared" ref="V386" si="367">+U386+1</f>
        <v>8</v>
      </c>
      <c r="W386" s="266">
        <v>9</v>
      </c>
      <c r="X386" s="266">
        <v>10</v>
      </c>
    </row>
    <row r="387" spans="2:24" ht="15.75" thickBot="1" x14ac:dyDescent="0.3">
      <c r="B387" s="23" t="s">
        <v>1</v>
      </c>
      <c r="C387" s="269">
        <f t="shared" si="361"/>
        <v>0</v>
      </c>
      <c r="D387" s="5">
        <f t="shared" si="361"/>
        <v>0</v>
      </c>
      <c r="E387" s="5">
        <f t="shared" si="361"/>
        <v>0</v>
      </c>
      <c r="F387" s="5">
        <f t="shared" si="361"/>
        <v>0</v>
      </c>
      <c r="G387" s="2">
        <f t="shared" si="361"/>
        <v>0</v>
      </c>
      <c r="H387" s="2">
        <f t="shared" si="361"/>
        <v>0</v>
      </c>
      <c r="I387" s="3">
        <f t="shared" si="361"/>
        <v>0</v>
      </c>
      <c r="J387" s="10">
        <f t="shared" si="361"/>
        <v>0</v>
      </c>
      <c r="K387" s="2">
        <f t="shared" si="361"/>
        <v>0</v>
      </c>
      <c r="L387" s="11">
        <f t="shared" si="361"/>
        <v>0</v>
      </c>
      <c r="M387" s="37"/>
      <c r="N387" s="142"/>
      <c r="O387" s="268">
        <f>+O386+10</f>
        <v>11</v>
      </c>
      <c r="P387" s="268">
        <f t="shared" ref="P387:X387" si="368">+P386+10</f>
        <v>12</v>
      </c>
      <c r="Q387" s="268">
        <f t="shared" si="368"/>
        <v>13</v>
      </c>
      <c r="R387" s="268">
        <f t="shared" si="368"/>
        <v>14</v>
      </c>
      <c r="S387" s="268">
        <f t="shared" si="368"/>
        <v>15</v>
      </c>
      <c r="T387" s="268">
        <f t="shared" si="368"/>
        <v>16</v>
      </c>
      <c r="U387" s="268">
        <f t="shared" si="368"/>
        <v>17</v>
      </c>
      <c r="V387" s="268">
        <f t="shared" si="368"/>
        <v>18</v>
      </c>
      <c r="W387" s="268">
        <f t="shared" si="368"/>
        <v>19</v>
      </c>
      <c r="X387" s="268">
        <f t="shared" si="368"/>
        <v>20</v>
      </c>
    </row>
    <row r="388" spans="2:24" ht="15.75" thickBot="1" x14ac:dyDescent="0.3">
      <c r="B388" s="23" t="s">
        <v>2</v>
      </c>
      <c r="C388" s="23">
        <f t="shared" ref="C388:L394" si="369">COUNTIF(rd3tm6,O388)</f>
        <v>0</v>
      </c>
      <c r="D388" s="7">
        <f t="shared" si="369"/>
        <v>0</v>
      </c>
      <c r="E388" s="8">
        <f t="shared" si="369"/>
        <v>0</v>
      </c>
      <c r="F388" s="9">
        <f t="shared" si="369"/>
        <v>0</v>
      </c>
      <c r="G388" s="4">
        <f t="shared" si="369"/>
        <v>0</v>
      </c>
      <c r="H388" s="2">
        <f t="shared" si="369"/>
        <v>0</v>
      </c>
      <c r="I388" s="3">
        <f t="shared" si="369"/>
        <v>0</v>
      </c>
      <c r="J388" s="12">
        <f t="shared" si="369"/>
        <v>0</v>
      </c>
      <c r="K388" s="13">
        <f t="shared" si="369"/>
        <v>0</v>
      </c>
      <c r="L388" s="14">
        <f t="shared" si="369"/>
        <v>0</v>
      </c>
      <c r="M388" s="37"/>
      <c r="N388" s="142"/>
      <c r="O388" s="268">
        <f t="shared" ref="O388:X388" si="370">+O387+10</f>
        <v>21</v>
      </c>
      <c r="P388" s="268">
        <f t="shared" si="370"/>
        <v>22</v>
      </c>
      <c r="Q388" s="268">
        <f t="shared" si="370"/>
        <v>23</v>
      </c>
      <c r="R388" s="268">
        <f t="shared" si="370"/>
        <v>24</v>
      </c>
      <c r="S388" s="268">
        <f t="shared" si="370"/>
        <v>25</v>
      </c>
      <c r="T388" s="268">
        <f t="shared" si="370"/>
        <v>26</v>
      </c>
      <c r="U388" s="268">
        <f t="shared" si="370"/>
        <v>27</v>
      </c>
      <c r="V388" s="268">
        <f t="shared" si="370"/>
        <v>28</v>
      </c>
      <c r="W388" s="268">
        <f t="shared" si="370"/>
        <v>29</v>
      </c>
      <c r="X388" s="268">
        <f t="shared" si="370"/>
        <v>30</v>
      </c>
    </row>
    <row r="389" spans="2:24" x14ac:dyDescent="0.25">
      <c r="B389" s="23" t="s">
        <v>3</v>
      </c>
      <c r="C389" s="23">
        <f t="shared" si="369"/>
        <v>0</v>
      </c>
      <c r="D389" s="10">
        <f t="shared" si="369"/>
        <v>0</v>
      </c>
      <c r="E389" s="27">
        <f t="shared" si="369"/>
        <v>0</v>
      </c>
      <c r="F389" s="11">
        <f t="shared" si="369"/>
        <v>0</v>
      </c>
      <c r="G389" s="4">
        <f t="shared" si="369"/>
        <v>0</v>
      </c>
      <c r="H389" s="2">
        <f t="shared" si="369"/>
        <v>0</v>
      </c>
      <c r="I389" s="2">
        <f t="shared" si="369"/>
        <v>0</v>
      </c>
      <c r="J389" s="6">
        <f t="shared" si="369"/>
        <v>0</v>
      </c>
      <c r="K389" s="6">
        <f t="shared" si="369"/>
        <v>0</v>
      </c>
      <c r="L389" s="16">
        <f t="shared" si="369"/>
        <v>0</v>
      </c>
      <c r="M389" s="37"/>
      <c r="N389" s="142"/>
      <c r="O389" s="268">
        <f t="shared" ref="O389:X389" si="371">+O388+10</f>
        <v>31</v>
      </c>
      <c r="P389" s="268">
        <f t="shared" si="371"/>
        <v>32</v>
      </c>
      <c r="Q389" s="268">
        <f t="shared" si="371"/>
        <v>33</v>
      </c>
      <c r="R389" s="268">
        <f t="shared" si="371"/>
        <v>34</v>
      </c>
      <c r="S389" s="268">
        <f t="shared" si="371"/>
        <v>35</v>
      </c>
      <c r="T389" s="268">
        <f t="shared" si="371"/>
        <v>36</v>
      </c>
      <c r="U389" s="268">
        <f t="shared" si="371"/>
        <v>37</v>
      </c>
      <c r="V389" s="268">
        <f t="shared" si="371"/>
        <v>38</v>
      </c>
      <c r="W389" s="268">
        <f t="shared" si="371"/>
        <v>39</v>
      </c>
      <c r="X389" s="268">
        <f t="shared" si="371"/>
        <v>40</v>
      </c>
    </row>
    <row r="390" spans="2:24" ht="15.75" thickBot="1" x14ac:dyDescent="0.3">
      <c r="B390" s="23" t="s">
        <v>4</v>
      </c>
      <c r="C390" s="23">
        <f t="shared" si="369"/>
        <v>0</v>
      </c>
      <c r="D390" s="12">
        <f t="shared" si="369"/>
        <v>0</v>
      </c>
      <c r="E390" s="13">
        <f t="shared" si="369"/>
        <v>0</v>
      </c>
      <c r="F390" s="14">
        <f t="shared" si="369"/>
        <v>0</v>
      </c>
      <c r="G390" s="4">
        <f t="shared" si="369"/>
        <v>0</v>
      </c>
      <c r="H390" s="2">
        <f t="shared" si="369"/>
        <v>0</v>
      </c>
      <c r="I390" s="2">
        <f t="shared" si="369"/>
        <v>0</v>
      </c>
      <c r="J390" s="2">
        <f t="shared" si="369"/>
        <v>0</v>
      </c>
      <c r="K390" s="2">
        <f t="shared" si="369"/>
        <v>0</v>
      </c>
      <c r="L390" s="11">
        <f t="shared" si="369"/>
        <v>0</v>
      </c>
      <c r="M390" s="37"/>
      <c r="N390" s="142"/>
      <c r="O390" s="268">
        <f t="shared" ref="O390:X390" si="372">+O389+10</f>
        <v>41</v>
      </c>
      <c r="P390" s="268">
        <f t="shared" si="372"/>
        <v>42</v>
      </c>
      <c r="Q390" s="268">
        <f t="shared" si="372"/>
        <v>43</v>
      </c>
      <c r="R390" s="268">
        <f t="shared" si="372"/>
        <v>44</v>
      </c>
      <c r="S390" s="268">
        <f t="shared" si="372"/>
        <v>45</v>
      </c>
      <c r="T390" s="268">
        <f t="shared" si="372"/>
        <v>46</v>
      </c>
      <c r="U390" s="268">
        <f t="shared" si="372"/>
        <v>47</v>
      </c>
      <c r="V390" s="268">
        <f t="shared" si="372"/>
        <v>48</v>
      </c>
      <c r="W390" s="268">
        <f t="shared" si="372"/>
        <v>49</v>
      </c>
      <c r="X390" s="268">
        <f t="shared" si="372"/>
        <v>50</v>
      </c>
    </row>
    <row r="391" spans="2:24" ht="15.75" thickBot="1" x14ac:dyDescent="0.3">
      <c r="B391" s="23" t="s">
        <v>5</v>
      </c>
      <c r="C391" s="10">
        <f t="shared" si="369"/>
        <v>0</v>
      </c>
      <c r="D391" s="154">
        <f t="shared" si="369"/>
        <v>0</v>
      </c>
      <c r="E391" s="154">
        <f t="shared" si="369"/>
        <v>0</v>
      </c>
      <c r="F391" s="154">
        <f t="shared" si="369"/>
        <v>0</v>
      </c>
      <c r="G391" s="145">
        <f t="shared" si="369"/>
        <v>0</v>
      </c>
      <c r="H391" s="2">
        <f t="shared" si="369"/>
        <v>0</v>
      </c>
      <c r="I391" s="2">
        <f t="shared" si="369"/>
        <v>0</v>
      </c>
      <c r="J391" s="2">
        <f t="shared" si="369"/>
        <v>0</v>
      </c>
      <c r="K391" s="2">
        <f t="shared" si="369"/>
        <v>0</v>
      </c>
      <c r="L391" s="11">
        <f t="shared" si="369"/>
        <v>0</v>
      </c>
      <c r="M391" s="37"/>
      <c r="N391" s="142"/>
      <c r="O391" s="268">
        <f t="shared" ref="O391:X391" si="373">+O390+10</f>
        <v>51</v>
      </c>
      <c r="P391" s="268">
        <f t="shared" si="373"/>
        <v>52</v>
      </c>
      <c r="Q391" s="268">
        <f t="shared" si="373"/>
        <v>53</v>
      </c>
      <c r="R391" s="268">
        <f t="shared" si="373"/>
        <v>54</v>
      </c>
      <c r="S391" s="268">
        <f t="shared" si="373"/>
        <v>55</v>
      </c>
      <c r="T391" s="268">
        <f t="shared" si="373"/>
        <v>56</v>
      </c>
      <c r="U391" s="268">
        <f t="shared" si="373"/>
        <v>57</v>
      </c>
      <c r="V391" s="268">
        <f t="shared" si="373"/>
        <v>58</v>
      </c>
      <c r="W391" s="268">
        <f t="shared" si="373"/>
        <v>59</v>
      </c>
      <c r="X391" s="268">
        <f t="shared" si="373"/>
        <v>60</v>
      </c>
    </row>
    <row r="392" spans="2:24" ht="15.75" thickBot="1" x14ac:dyDescent="0.3">
      <c r="B392" s="23" t="s">
        <v>6</v>
      </c>
      <c r="C392" s="23">
        <f t="shared" si="369"/>
        <v>0</v>
      </c>
      <c r="D392" s="7">
        <f t="shared" si="369"/>
        <v>0</v>
      </c>
      <c r="E392" s="8">
        <f t="shared" si="369"/>
        <v>0</v>
      </c>
      <c r="F392" s="9">
        <f t="shared" si="369"/>
        <v>0</v>
      </c>
      <c r="G392" s="4">
        <f t="shared" si="369"/>
        <v>0</v>
      </c>
      <c r="H392" s="2">
        <f t="shared" si="369"/>
        <v>0</v>
      </c>
      <c r="I392" s="5">
        <f t="shared" si="369"/>
        <v>0</v>
      </c>
      <c r="J392" s="5">
        <f t="shared" si="369"/>
        <v>0</v>
      </c>
      <c r="K392" s="5">
        <f t="shared" si="369"/>
        <v>0</v>
      </c>
      <c r="L392" s="11">
        <f t="shared" si="369"/>
        <v>0</v>
      </c>
      <c r="M392" s="37"/>
      <c r="N392" s="142"/>
      <c r="O392" s="268">
        <f t="shared" ref="O392:X392" si="374">+O391+10</f>
        <v>61</v>
      </c>
      <c r="P392" s="268">
        <f t="shared" si="374"/>
        <v>62</v>
      </c>
      <c r="Q392" s="268">
        <f t="shared" si="374"/>
        <v>63</v>
      </c>
      <c r="R392" s="268">
        <f t="shared" si="374"/>
        <v>64</v>
      </c>
      <c r="S392" s="268">
        <f t="shared" si="374"/>
        <v>65</v>
      </c>
      <c r="T392" s="268">
        <f t="shared" si="374"/>
        <v>66</v>
      </c>
      <c r="U392" s="268">
        <f t="shared" si="374"/>
        <v>67</v>
      </c>
      <c r="V392" s="268">
        <f t="shared" si="374"/>
        <v>68</v>
      </c>
      <c r="W392" s="268">
        <f t="shared" si="374"/>
        <v>69</v>
      </c>
      <c r="X392" s="268">
        <f t="shared" si="374"/>
        <v>70</v>
      </c>
    </row>
    <row r="393" spans="2:24" x14ac:dyDescent="0.25">
      <c r="B393" s="23" t="s">
        <v>7</v>
      </c>
      <c r="C393" s="23">
        <f t="shared" si="369"/>
        <v>0</v>
      </c>
      <c r="D393" s="10">
        <f t="shared" si="369"/>
        <v>0</v>
      </c>
      <c r="E393" s="144">
        <f t="shared" si="369"/>
        <v>0</v>
      </c>
      <c r="F393" s="11">
        <f t="shared" si="369"/>
        <v>0</v>
      </c>
      <c r="G393" s="4">
        <f t="shared" si="369"/>
        <v>0</v>
      </c>
      <c r="H393" s="3">
        <f t="shared" si="369"/>
        <v>0</v>
      </c>
      <c r="I393" s="7">
        <f t="shared" si="369"/>
        <v>0</v>
      </c>
      <c r="J393" s="8">
        <f t="shared" si="369"/>
        <v>0</v>
      </c>
      <c r="K393" s="9">
        <f t="shared" si="369"/>
        <v>0</v>
      </c>
      <c r="L393" s="17">
        <f t="shared" si="369"/>
        <v>0</v>
      </c>
      <c r="M393" s="37"/>
      <c r="N393" s="142"/>
      <c r="O393" s="268">
        <f t="shared" ref="O393:X393" si="375">+O392+10</f>
        <v>71</v>
      </c>
      <c r="P393" s="268">
        <f t="shared" si="375"/>
        <v>72</v>
      </c>
      <c r="Q393" s="268">
        <f t="shared" si="375"/>
        <v>73</v>
      </c>
      <c r="R393" s="268">
        <f t="shared" si="375"/>
        <v>74</v>
      </c>
      <c r="S393" s="268">
        <f t="shared" si="375"/>
        <v>75</v>
      </c>
      <c r="T393" s="268">
        <f t="shared" si="375"/>
        <v>76</v>
      </c>
      <c r="U393" s="268">
        <f t="shared" si="375"/>
        <v>77</v>
      </c>
      <c r="V393" s="268">
        <f t="shared" si="375"/>
        <v>78</v>
      </c>
      <c r="W393" s="268">
        <f t="shared" si="375"/>
        <v>79</v>
      </c>
      <c r="X393" s="268">
        <f t="shared" si="375"/>
        <v>80</v>
      </c>
    </row>
    <row r="394" spans="2:24" ht="15.75" thickBot="1" x14ac:dyDescent="0.3">
      <c r="B394" s="23" t="s">
        <v>8</v>
      </c>
      <c r="C394" s="157">
        <f t="shared" si="369"/>
        <v>0</v>
      </c>
      <c r="D394" s="12">
        <f t="shared" si="369"/>
        <v>0</v>
      </c>
      <c r="E394" s="13">
        <f t="shared" si="369"/>
        <v>0</v>
      </c>
      <c r="F394" s="14">
        <f t="shared" si="369"/>
        <v>0</v>
      </c>
      <c r="G394" s="4">
        <f t="shared" si="369"/>
        <v>0</v>
      </c>
      <c r="H394" s="3">
        <f t="shared" si="369"/>
        <v>0</v>
      </c>
      <c r="I394" s="10">
        <f t="shared" si="369"/>
        <v>0</v>
      </c>
      <c r="J394" s="27">
        <f t="shared" si="369"/>
        <v>0</v>
      </c>
      <c r="K394" s="11">
        <f t="shared" si="369"/>
        <v>0</v>
      </c>
      <c r="L394" s="17">
        <f t="shared" si="369"/>
        <v>0</v>
      </c>
      <c r="M394" s="37"/>
      <c r="N394" s="142"/>
      <c r="O394" s="268">
        <f t="shared" ref="O394:X394" si="376">+O393+10</f>
        <v>81</v>
      </c>
      <c r="P394" s="268">
        <f t="shared" si="376"/>
        <v>82</v>
      </c>
      <c r="Q394" s="268">
        <f t="shared" si="376"/>
        <v>83</v>
      </c>
      <c r="R394" s="268">
        <f t="shared" si="376"/>
        <v>84</v>
      </c>
      <c r="S394" s="268">
        <f t="shared" si="376"/>
        <v>85</v>
      </c>
      <c r="T394" s="268">
        <f t="shared" si="376"/>
        <v>86</v>
      </c>
      <c r="U394" s="268">
        <f t="shared" si="376"/>
        <v>87</v>
      </c>
      <c r="V394" s="268">
        <f t="shared" si="376"/>
        <v>88</v>
      </c>
      <c r="W394" s="268">
        <f t="shared" si="376"/>
        <v>89</v>
      </c>
      <c r="X394" s="268">
        <f t="shared" si="376"/>
        <v>90</v>
      </c>
    </row>
    <row r="395" spans="2:24" ht="15.75" thickBot="1" x14ac:dyDescent="0.3">
      <c r="B395" s="26" t="s">
        <v>9</v>
      </c>
      <c r="C395" s="158" t="s">
        <v>10</v>
      </c>
      <c r="D395" s="156">
        <f t="shared" ref="D395:L395" si="377">COUNTIF(rd3tm6,P395)</f>
        <v>0</v>
      </c>
      <c r="E395" s="155">
        <f t="shared" si="377"/>
        <v>0</v>
      </c>
      <c r="F395" s="155">
        <f t="shared" si="377"/>
        <v>0</v>
      </c>
      <c r="G395" s="13">
        <f t="shared" si="377"/>
        <v>0</v>
      </c>
      <c r="H395" s="19">
        <f t="shared" si="377"/>
        <v>0</v>
      </c>
      <c r="I395" s="12">
        <f t="shared" si="377"/>
        <v>0</v>
      </c>
      <c r="J395" s="13">
        <f t="shared" si="377"/>
        <v>0</v>
      </c>
      <c r="K395" s="14">
        <f t="shared" si="377"/>
        <v>0</v>
      </c>
      <c r="L395" s="20">
        <f t="shared" si="377"/>
        <v>0</v>
      </c>
      <c r="M395" s="37"/>
      <c r="N395" s="142"/>
      <c r="O395" s="268">
        <f t="shared" ref="O395:X395" si="378">+O394+10</f>
        <v>91</v>
      </c>
      <c r="P395" s="268">
        <f t="shared" si="378"/>
        <v>92</v>
      </c>
      <c r="Q395" s="268">
        <f t="shared" si="378"/>
        <v>93</v>
      </c>
      <c r="R395" s="268">
        <f t="shared" si="378"/>
        <v>94</v>
      </c>
      <c r="S395" s="268">
        <f t="shared" si="378"/>
        <v>95</v>
      </c>
      <c r="T395" s="268">
        <f t="shared" si="378"/>
        <v>96</v>
      </c>
      <c r="U395" s="268">
        <f t="shared" si="378"/>
        <v>97</v>
      </c>
      <c r="V395" s="268">
        <f t="shared" si="378"/>
        <v>98</v>
      </c>
      <c r="W395" s="268">
        <f t="shared" si="378"/>
        <v>99</v>
      </c>
      <c r="X395" s="268">
        <f t="shared" si="378"/>
        <v>100</v>
      </c>
    </row>
    <row r="396" spans="2:24" ht="15.75" thickBot="1" x14ac:dyDescent="0.3"/>
    <row r="397" spans="2:24" ht="19.5" thickBot="1" x14ac:dyDescent="0.3">
      <c r="B397" s="136" t="s">
        <v>59</v>
      </c>
      <c r="C397" s="137">
        <f>+C382</f>
        <v>3</v>
      </c>
      <c r="D397" s="350" t="s">
        <v>138</v>
      </c>
      <c r="E397" s="351"/>
      <c r="M397" s="257"/>
      <c r="P397" s="263"/>
      <c r="Q397" s="263"/>
      <c r="R397" s="263"/>
      <c r="S397" s="263"/>
      <c r="T397" s="263"/>
      <c r="U397" s="263"/>
      <c r="V397" s="263"/>
      <c r="W397" s="263"/>
      <c r="X397" s="263"/>
    </row>
    <row r="398" spans="2:24" ht="21" x14ac:dyDescent="0.25">
      <c r="B398" s="305" t="s">
        <v>86</v>
      </c>
      <c r="C398" s="306"/>
      <c r="D398" s="306"/>
      <c r="E398" s="306"/>
      <c r="F398" s="306"/>
      <c r="G398" s="306"/>
      <c r="H398" s="306"/>
      <c r="I398" s="306"/>
      <c r="J398" s="306"/>
      <c r="K398" s="306"/>
      <c r="L398" s="307"/>
      <c r="M398" s="258"/>
      <c r="N398" s="281"/>
      <c r="O398" s="264"/>
      <c r="P398" s="264"/>
      <c r="Q398" s="264"/>
      <c r="R398" s="264"/>
      <c r="S398" s="264"/>
      <c r="T398" s="264"/>
      <c r="U398" s="264"/>
      <c r="V398" s="264"/>
      <c r="W398" s="264"/>
      <c r="X398" s="264"/>
    </row>
    <row r="399" spans="2:24" ht="21.75" thickBot="1" x14ac:dyDescent="0.3">
      <c r="B399" s="308"/>
      <c r="C399" s="309"/>
      <c r="D399" s="309"/>
      <c r="E399" s="309"/>
      <c r="F399" s="309"/>
      <c r="G399" s="309"/>
      <c r="H399" s="309"/>
      <c r="I399" s="309"/>
      <c r="J399" s="309"/>
      <c r="K399" s="309"/>
      <c r="L399" s="310"/>
      <c r="M399" s="258"/>
      <c r="N399" s="281"/>
      <c r="O399" s="264"/>
      <c r="P399" s="264"/>
      <c r="Q399" s="264"/>
      <c r="R399" s="264"/>
      <c r="S399" s="264"/>
      <c r="T399" s="264"/>
      <c r="U399" s="264"/>
      <c r="V399" s="264"/>
      <c r="W399" s="264"/>
      <c r="X399" s="264"/>
    </row>
    <row r="400" spans="2:24" ht="15.75" thickBot="1" x14ac:dyDescent="0.3">
      <c r="B400" s="31" t="s">
        <v>11</v>
      </c>
      <c r="C400" s="28">
        <v>1</v>
      </c>
      <c r="D400" s="24">
        <v>2</v>
      </c>
      <c r="E400" s="24">
        <v>3</v>
      </c>
      <c r="F400" s="24">
        <v>4</v>
      </c>
      <c r="G400" s="24">
        <v>5</v>
      </c>
      <c r="H400" s="24">
        <v>6</v>
      </c>
      <c r="I400" s="24">
        <v>7</v>
      </c>
      <c r="J400" s="24">
        <v>8</v>
      </c>
      <c r="K400" s="24">
        <v>9</v>
      </c>
      <c r="L400" s="25">
        <v>10</v>
      </c>
      <c r="M400" s="37"/>
      <c r="N400" s="142"/>
    </row>
    <row r="401" spans="2:24" x14ac:dyDescent="0.25">
      <c r="B401" s="29" t="s">
        <v>0</v>
      </c>
      <c r="C401" s="7">
        <f t="shared" ref="C401:L402" si="379">COUNTIF(rd3tm7,O401)-1</f>
        <v>0</v>
      </c>
      <c r="D401" s="8">
        <f t="shared" si="379"/>
        <v>0</v>
      </c>
      <c r="E401" s="8">
        <f t="shared" si="379"/>
        <v>0</v>
      </c>
      <c r="F401" s="8">
        <f t="shared" si="379"/>
        <v>0</v>
      </c>
      <c r="G401" s="8">
        <f t="shared" si="379"/>
        <v>0</v>
      </c>
      <c r="H401" s="8">
        <f t="shared" si="379"/>
        <v>0</v>
      </c>
      <c r="I401" s="22">
        <f t="shared" si="379"/>
        <v>0</v>
      </c>
      <c r="J401" s="7">
        <f t="shared" si="379"/>
        <v>0</v>
      </c>
      <c r="K401" s="8">
        <f t="shared" si="379"/>
        <v>0</v>
      </c>
      <c r="L401" s="76">
        <f t="shared" si="379"/>
        <v>0</v>
      </c>
      <c r="M401" s="259"/>
      <c r="N401" s="282"/>
      <c r="O401" s="265">
        <v>1</v>
      </c>
      <c r="P401" s="266">
        <f>+O401+1</f>
        <v>2</v>
      </c>
      <c r="Q401" s="266">
        <f t="shared" ref="Q401" si="380">+P401+1</f>
        <v>3</v>
      </c>
      <c r="R401" s="266">
        <f t="shared" ref="R401" si="381">+Q401+1</f>
        <v>4</v>
      </c>
      <c r="S401" s="266">
        <f t="shared" ref="S401" si="382">+R401+1</f>
        <v>5</v>
      </c>
      <c r="T401" s="266">
        <f t="shared" ref="T401" si="383">+S401+1</f>
        <v>6</v>
      </c>
      <c r="U401" s="266">
        <f t="shared" ref="U401" si="384">+T401+1</f>
        <v>7</v>
      </c>
      <c r="V401" s="266">
        <f t="shared" ref="V401" si="385">+U401+1</f>
        <v>8</v>
      </c>
      <c r="W401" s="266">
        <v>9</v>
      </c>
      <c r="X401" s="266">
        <v>10</v>
      </c>
    </row>
    <row r="402" spans="2:24" ht="15.75" thickBot="1" x14ac:dyDescent="0.3">
      <c r="B402" s="23" t="s">
        <v>1</v>
      </c>
      <c r="C402" s="269">
        <f t="shared" si="379"/>
        <v>0</v>
      </c>
      <c r="D402" s="5">
        <f t="shared" si="379"/>
        <v>0</v>
      </c>
      <c r="E402" s="5">
        <f t="shared" si="379"/>
        <v>0</v>
      </c>
      <c r="F402" s="5">
        <f t="shared" si="379"/>
        <v>0</v>
      </c>
      <c r="G402" s="2">
        <f t="shared" si="379"/>
        <v>0</v>
      </c>
      <c r="H402" s="2">
        <f t="shared" si="379"/>
        <v>0</v>
      </c>
      <c r="I402" s="3">
        <f t="shared" si="379"/>
        <v>0</v>
      </c>
      <c r="J402" s="10">
        <f t="shared" si="379"/>
        <v>0</v>
      </c>
      <c r="K402" s="2">
        <f t="shared" si="379"/>
        <v>0</v>
      </c>
      <c r="L402" s="11">
        <f t="shared" si="379"/>
        <v>0</v>
      </c>
      <c r="M402" s="37"/>
      <c r="N402" s="142"/>
      <c r="O402" s="268">
        <f>+O401+10</f>
        <v>11</v>
      </c>
      <c r="P402" s="268">
        <f t="shared" ref="P402:X402" si="386">+P401+10</f>
        <v>12</v>
      </c>
      <c r="Q402" s="268">
        <f t="shared" si="386"/>
        <v>13</v>
      </c>
      <c r="R402" s="268">
        <f t="shared" si="386"/>
        <v>14</v>
      </c>
      <c r="S402" s="268">
        <f t="shared" si="386"/>
        <v>15</v>
      </c>
      <c r="T402" s="268">
        <f t="shared" si="386"/>
        <v>16</v>
      </c>
      <c r="U402" s="268">
        <f t="shared" si="386"/>
        <v>17</v>
      </c>
      <c r="V402" s="268">
        <f t="shared" si="386"/>
        <v>18</v>
      </c>
      <c r="W402" s="268">
        <f t="shared" si="386"/>
        <v>19</v>
      </c>
      <c r="X402" s="268">
        <f t="shared" si="386"/>
        <v>20</v>
      </c>
    </row>
    <row r="403" spans="2:24" ht="15.75" thickBot="1" x14ac:dyDescent="0.3">
      <c r="B403" s="23" t="s">
        <v>2</v>
      </c>
      <c r="C403" s="23">
        <f t="shared" ref="C403:L409" si="387">COUNTIF(rd3tm7,O403)</f>
        <v>0</v>
      </c>
      <c r="D403" s="7">
        <f t="shared" si="387"/>
        <v>0</v>
      </c>
      <c r="E403" s="8">
        <f t="shared" si="387"/>
        <v>0</v>
      </c>
      <c r="F403" s="9">
        <f t="shared" si="387"/>
        <v>0</v>
      </c>
      <c r="G403" s="4">
        <f t="shared" si="387"/>
        <v>0</v>
      </c>
      <c r="H403" s="2">
        <f t="shared" si="387"/>
        <v>0</v>
      </c>
      <c r="I403" s="3">
        <f t="shared" si="387"/>
        <v>0</v>
      </c>
      <c r="J403" s="12">
        <f t="shared" si="387"/>
        <v>0</v>
      </c>
      <c r="K403" s="13">
        <f t="shared" si="387"/>
        <v>0</v>
      </c>
      <c r="L403" s="14">
        <f t="shared" si="387"/>
        <v>0</v>
      </c>
      <c r="M403" s="37"/>
      <c r="N403" s="142"/>
      <c r="O403" s="268">
        <f t="shared" ref="O403:X403" si="388">+O402+10</f>
        <v>21</v>
      </c>
      <c r="P403" s="268">
        <f t="shared" si="388"/>
        <v>22</v>
      </c>
      <c r="Q403" s="268">
        <f t="shared" si="388"/>
        <v>23</v>
      </c>
      <c r="R403" s="268">
        <f t="shared" si="388"/>
        <v>24</v>
      </c>
      <c r="S403" s="268">
        <f t="shared" si="388"/>
        <v>25</v>
      </c>
      <c r="T403" s="268">
        <f t="shared" si="388"/>
        <v>26</v>
      </c>
      <c r="U403" s="268">
        <f t="shared" si="388"/>
        <v>27</v>
      </c>
      <c r="V403" s="268">
        <f t="shared" si="388"/>
        <v>28</v>
      </c>
      <c r="W403" s="268">
        <f t="shared" si="388"/>
        <v>29</v>
      </c>
      <c r="X403" s="268">
        <f t="shared" si="388"/>
        <v>30</v>
      </c>
    </row>
    <row r="404" spans="2:24" x14ac:dyDescent="0.25">
      <c r="B404" s="23" t="s">
        <v>3</v>
      </c>
      <c r="C404" s="23">
        <f t="shared" si="387"/>
        <v>0</v>
      </c>
      <c r="D404" s="10">
        <f t="shared" si="387"/>
        <v>0</v>
      </c>
      <c r="E404" s="27">
        <f t="shared" si="387"/>
        <v>0</v>
      </c>
      <c r="F404" s="11">
        <f t="shared" si="387"/>
        <v>0</v>
      </c>
      <c r="G404" s="4">
        <f t="shared" si="387"/>
        <v>0</v>
      </c>
      <c r="H404" s="2">
        <f t="shared" si="387"/>
        <v>0</v>
      </c>
      <c r="I404" s="2">
        <f t="shared" si="387"/>
        <v>0</v>
      </c>
      <c r="J404" s="6">
        <f t="shared" si="387"/>
        <v>0</v>
      </c>
      <c r="K404" s="6">
        <f t="shared" si="387"/>
        <v>0</v>
      </c>
      <c r="L404" s="16">
        <f t="shared" si="387"/>
        <v>0</v>
      </c>
      <c r="M404" s="37"/>
      <c r="N404" s="142"/>
      <c r="O404" s="268">
        <f t="shared" ref="O404:X404" si="389">+O403+10</f>
        <v>31</v>
      </c>
      <c r="P404" s="268">
        <f t="shared" si="389"/>
        <v>32</v>
      </c>
      <c r="Q404" s="268">
        <f t="shared" si="389"/>
        <v>33</v>
      </c>
      <c r="R404" s="268">
        <f t="shared" si="389"/>
        <v>34</v>
      </c>
      <c r="S404" s="268">
        <f t="shared" si="389"/>
        <v>35</v>
      </c>
      <c r="T404" s="268">
        <f t="shared" si="389"/>
        <v>36</v>
      </c>
      <c r="U404" s="268">
        <f t="shared" si="389"/>
        <v>37</v>
      </c>
      <c r="V404" s="268">
        <f t="shared" si="389"/>
        <v>38</v>
      </c>
      <c r="W404" s="268">
        <f t="shared" si="389"/>
        <v>39</v>
      </c>
      <c r="X404" s="268">
        <f t="shared" si="389"/>
        <v>40</v>
      </c>
    </row>
    <row r="405" spans="2:24" ht="15.75" thickBot="1" x14ac:dyDescent="0.3">
      <c r="B405" s="23" t="s">
        <v>4</v>
      </c>
      <c r="C405" s="23">
        <f t="shared" si="387"/>
        <v>0</v>
      </c>
      <c r="D405" s="12">
        <f t="shared" si="387"/>
        <v>0</v>
      </c>
      <c r="E405" s="13">
        <f t="shared" si="387"/>
        <v>0</v>
      </c>
      <c r="F405" s="14">
        <f t="shared" si="387"/>
        <v>0</v>
      </c>
      <c r="G405" s="4">
        <f t="shared" si="387"/>
        <v>0</v>
      </c>
      <c r="H405" s="2">
        <f t="shared" si="387"/>
        <v>0</v>
      </c>
      <c r="I405" s="2">
        <f t="shared" si="387"/>
        <v>0</v>
      </c>
      <c r="J405" s="2">
        <f t="shared" si="387"/>
        <v>0</v>
      </c>
      <c r="K405" s="2">
        <f t="shared" si="387"/>
        <v>0</v>
      </c>
      <c r="L405" s="11">
        <f t="shared" si="387"/>
        <v>0</v>
      </c>
      <c r="M405" s="37"/>
      <c r="N405" s="142"/>
      <c r="O405" s="268">
        <f t="shared" ref="O405:X405" si="390">+O404+10</f>
        <v>41</v>
      </c>
      <c r="P405" s="268">
        <f t="shared" si="390"/>
        <v>42</v>
      </c>
      <c r="Q405" s="268">
        <f t="shared" si="390"/>
        <v>43</v>
      </c>
      <c r="R405" s="268">
        <f t="shared" si="390"/>
        <v>44</v>
      </c>
      <c r="S405" s="268">
        <f t="shared" si="390"/>
        <v>45</v>
      </c>
      <c r="T405" s="268">
        <f t="shared" si="390"/>
        <v>46</v>
      </c>
      <c r="U405" s="268">
        <f t="shared" si="390"/>
        <v>47</v>
      </c>
      <c r="V405" s="268">
        <f t="shared" si="390"/>
        <v>48</v>
      </c>
      <c r="W405" s="268">
        <f t="shared" si="390"/>
        <v>49</v>
      </c>
      <c r="X405" s="268">
        <f t="shared" si="390"/>
        <v>50</v>
      </c>
    </row>
    <row r="406" spans="2:24" ht="15.75" thickBot="1" x14ac:dyDescent="0.3">
      <c r="B406" s="23" t="s">
        <v>5</v>
      </c>
      <c r="C406" s="10">
        <f t="shared" si="387"/>
        <v>0</v>
      </c>
      <c r="D406" s="154">
        <f t="shared" si="387"/>
        <v>0</v>
      </c>
      <c r="E406" s="154">
        <f t="shared" si="387"/>
        <v>0</v>
      </c>
      <c r="F406" s="154">
        <f t="shared" si="387"/>
        <v>0</v>
      </c>
      <c r="G406" s="145">
        <f t="shared" si="387"/>
        <v>0</v>
      </c>
      <c r="H406" s="2">
        <f t="shared" si="387"/>
        <v>0</v>
      </c>
      <c r="I406" s="2">
        <f t="shared" si="387"/>
        <v>0</v>
      </c>
      <c r="J406" s="2">
        <f t="shared" si="387"/>
        <v>0</v>
      </c>
      <c r="K406" s="2">
        <f t="shared" si="387"/>
        <v>0</v>
      </c>
      <c r="L406" s="11">
        <f t="shared" si="387"/>
        <v>0</v>
      </c>
      <c r="M406" s="37"/>
      <c r="N406" s="142"/>
      <c r="O406" s="268">
        <f t="shared" ref="O406:X406" si="391">+O405+10</f>
        <v>51</v>
      </c>
      <c r="P406" s="268">
        <f t="shared" si="391"/>
        <v>52</v>
      </c>
      <c r="Q406" s="268">
        <f t="shared" si="391"/>
        <v>53</v>
      </c>
      <c r="R406" s="268">
        <f t="shared" si="391"/>
        <v>54</v>
      </c>
      <c r="S406" s="268">
        <f t="shared" si="391"/>
        <v>55</v>
      </c>
      <c r="T406" s="268">
        <f t="shared" si="391"/>
        <v>56</v>
      </c>
      <c r="U406" s="268">
        <f t="shared" si="391"/>
        <v>57</v>
      </c>
      <c r="V406" s="268">
        <f t="shared" si="391"/>
        <v>58</v>
      </c>
      <c r="W406" s="268">
        <f t="shared" si="391"/>
        <v>59</v>
      </c>
      <c r="X406" s="268">
        <f t="shared" si="391"/>
        <v>60</v>
      </c>
    </row>
    <row r="407" spans="2:24" ht="15.75" thickBot="1" x14ac:dyDescent="0.3">
      <c r="B407" s="23" t="s">
        <v>6</v>
      </c>
      <c r="C407" s="23">
        <f t="shared" si="387"/>
        <v>0</v>
      </c>
      <c r="D407" s="7">
        <f t="shared" si="387"/>
        <v>0</v>
      </c>
      <c r="E407" s="8">
        <f t="shared" si="387"/>
        <v>0</v>
      </c>
      <c r="F407" s="9">
        <f t="shared" si="387"/>
        <v>0</v>
      </c>
      <c r="G407" s="4">
        <f t="shared" si="387"/>
        <v>0</v>
      </c>
      <c r="H407" s="2">
        <f t="shared" si="387"/>
        <v>0</v>
      </c>
      <c r="I407" s="5">
        <f t="shared" si="387"/>
        <v>0</v>
      </c>
      <c r="J407" s="5">
        <f t="shared" si="387"/>
        <v>0</v>
      </c>
      <c r="K407" s="5">
        <f t="shared" si="387"/>
        <v>0</v>
      </c>
      <c r="L407" s="11">
        <f t="shared" si="387"/>
        <v>0</v>
      </c>
      <c r="M407" s="37"/>
      <c r="N407" s="142"/>
      <c r="O407" s="268">
        <f t="shared" ref="O407:X407" si="392">+O406+10</f>
        <v>61</v>
      </c>
      <c r="P407" s="268">
        <f t="shared" si="392"/>
        <v>62</v>
      </c>
      <c r="Q407" s="268">
        <f t="shared" si="392"/>
        <v>63</v>
      </c>
      <c r="R407" s="268">
        <f t="shared" si="392"/>
        <v>64</v>
      </c>
      <c r="S407" s="268">
        <f t="shared" si="392"/>
        <v>65</v>
      </c>
      <c r="T407" s="268">
        <f t="shared" si="392"/>
        <v>66</v>
      </c>
      <c r="U407" s="268">
        <f t="shared" si="392"/>
        <v>67</v>
      </c>
      <c r="V407" s="268">
        <f t="shared" si="392"/>
        <v>68</v>
      </c>
      <c r="W407" s="268">
        <f t="shared" si="392"/>
        <v>69</v>
      </c>
      <c r="X407" s="268">
        <f t="shared" si="392"/>
        <v>70</v>
      </c>
    </row>
    <row r="408" spans="2:24" x14ac:dyDescent="0.25">
      <c r="B408" s="23" t="s">
        <v>7</v>
      </c>
      <c r="C408" s="23">
        <f t="shared" si="387"/>
        <v>0</v>
      </c>
      <c r="D408" s="10">
        <f t="shared" si="387"/>
        <v>0</v>
      </c>
      <c r="E408" s="144">
        <f t="shared" si="387"/>
        <v>0</v>
      </c>
      <c r="F408" s="11">
        <f t="shared" si="387"/>
        <v>0</v>
      </c>
      <c r="G408" s="4">
        <f t="shared" si="387"/>
        <v>0</v>
      </c>
      <c r="H408" s="3">
        <f t="shared" si="387"/>
        <v>0</v>
      </c>
      <c r="I408" s="7">
        <f t="shared" si="387"/>
        <v>0</v>
      </c>
      <c r="J408" s="8">
        <f t="shared" si="387"/>
        <v>0</v>
      </c>
      <c r="K408" s="9">
        <f t="shared" si="387"/>
        <v>0</v>
      </c>
      <c r="L408" s="17">
        <f t="shared" si="387"/>
        <v>0</v>
      </c>
      <c r="M408" s="37"/>
      <c r="N408" s="142"/>
      <c r="O408" s="268">
        <f t="shared" ref="O408:X408" si="393">+O407+10</f>
        <v>71</v>
      </c>
      <c r="P408" s="268">
        <f t="shared" si="393"/>
        <v>72</v>
      </c>
      <c r="Q408" s="268">
        <f t="shared" si="393"/>
        <v>73</v>
      </c>
      <c r="R408" s="268">
        <f t="shared" si="393"/>
        <v>74</v>
      </c>
      <c r="S408" s="268">
        <f t="shared" si="393"/>
        <v>75</v>
      </c>
      <c r="T408" s="268">
        <f t="shared" si="393"/>
        <v>76</v>
      </c>
      <c r="U408" s="268">
        <f t="shared" si="393"/>
        <v>77</v>
      </c>
      <c r="V408" s="268">
        <f t="shared" si="393"/>
        <v>78</v>
      </c>
      <c r="W408" s="268">
        <f t="shared" si="393"/>
        <v>79</v>
      </c>
      <c r="X408" s="268">
        <f t="shared" si="393"/>
        <v>80</v>
      </c>
    </row>
    <row r="409" spans="2:24" ht="15.75" thickBot="1" x14ac:dyDescent="0.3">
      <c r="B409" s="23" t="s">
        <v>8</v>
      </c>
      <c r="C409" s="157">
        <f t="shared" si="387"/>
        <v>0</v>
      </c>
      <c r="D409" s="12">
        <f t="shared" si="387"/>
        <v>0</v>
      </c>
      <c r="E409" s="13">
        <f t="shared" si="387"/>
        <v>0</v>
      </c>
      <c r="F409" s="14">
        <f t="shared" si="387"/>
        <v>0</v>
      </c>
      <c r="G409" s="4">
        <f t="shared" si="387"/>
        <v>0</v>
      </c>
      <c r="H409" s="3">
        <f t="shared" si="387"/>
        <v>0</v>
      </c>
      <c r="I409" s="10">
        <f t="shared" si="387"/>
        <v>0</v>
      </c>
      <c r="J409" s="27">
        <f t="shared" si="387"/>
        <v>0</v>
      </c>
      <c r="K409" s="11">
        <f t="shared" si="387"/>
        <v>0</v>
      </c>
      <c r="L409" s="17">
        <f t="shared" si="387"/>
        <v>0</v>
      </c>
      <c r="M409" s="37"/>
      <c r="N409" s="142"/>
      <c r="O409" s="268">
        <f t="shared" ref="O409:X409" si="394">+O408+10</f>
        <v>81</v>
      </c>
      <c r="P409" s="268">
        <f t="shared" si="394"/>
        <v>82</v>
      </c>
      <c r="Q409" s="268">
        <f t="shared" si="394"/>
        <v>83</v>
      </c>
      <c r="R409" s="268">
        <f t="shared" si="394"/>
        <v>84</v>
      </c>
      <c r="S409" s="268">
        <f t="shared" si="394"/>
        <v>85</v>
      </c>
      <c r="T409" s="268">
        <f t="shared" si="394"/>
        <v>86</v>
      </c>
      <c r="U409" s="268">
        <f t="shared" si="394"/>
        <v>87</v>
      </c>
      <c r="V409" s="268">
        <f t="shared" si="394"/>
        <v>88</v>
      </c>
      <c r="W409" s="268">
        <f t="shared" si="394"/>
        <v>89</v>
      </c>
      <c r="X409" s="268">
        <f t="shared" si="394"/>
        <v>90</v>
      </c>
    </row>
    <row r="410" spans="2:24" ht="15.75" thickBot="1" x14ac:dyDescent="0.3">
      <c r="B410" s="26" t="s">
        <v>9</v>
      </c>
      <c r="C410" s="158" t="s">
        <v>10</v>
      </c>
      <c r="D410" s="156">
        <f t="shared" ref="D410:L410" si="395">COUNTIF(rd3tm7,P410)</f>
        <v>0</v>
      </c>
      <c r="E410" s="155">
        <f t="shared" si="395"/>
        <v>0</v>
      </c>
      <c r="F410" s="155">
        <f t="shared" si="395"/>
        <v>0</v>
      </c>
      <c r="G410" s="13">
        <f t="shared" si="395"/>
        <v>0</v>
      </c>
      <c r="H410" s="19">
        <f t="shared" si="395"/>
        <v>0</v>
      </c>
      <c r="I410" s="12">
        <f t="shared" si="395"/>
        <v>0</v>
      </c>
      <c r="J410" s="13">
        <f t="shared" si="395"/>
        <v>0</v>
      </c>
      <c r="K410" s="14">
        <f t="shared" si="395"/>
        <v>0</v>
      </c>
      <c r="L410" s="20">
        <f t="shared" si="395"/>
        <v>0</v>
      </c>
      <c r="M410" s="37"/>
      <c r="N410" s="142"/>
      <c r="O410" s="268">
        <f t="shared" ref="O410:X410" si="396">+O409+10</f>
        <v>91</v>
      </c>
      <c r="P410" s="268">
        <f t="shared" si="396"/>
        <v>92</v>
      </c>
      <c r="Q410" s="268">
        <f t="shared" si="396"/>
        <v>93</v>
      </c>
      <c r="R410" s="268">
        <f t="shared" si="396"/>
        <v>94</v>
      </c>
      <c r="S410" s="268">
        <f t="shared" si="396"/>
        <v>95</v>
      </c>
      <c r="T410" s="268">
        <f t="shared" si="396"/>
        <v>96</v>
      </c>
      <c r="U410" s="268">
        <f t="shared" si="396"/>
        <v>97</v>
      </c>
      <c r="V410" s="268">
        <f t="shared" si="396"/>
        <v>98</v>
      </c>
      <c r="W410" s="268">
        <f t="shared" si="396"/>
        <v>99</v>
      </c>
      <c r="X410" s="268">
        <f t="shared" si="396"/>
        <v>100</v>
      </c>
    </row>
    <row r="411" spans="2:24" ht="15.75" thickBot="1" x14ac:dyDescent="0.3"/>
    <row r="412" spans="2:24" ht="19.5" thickBot="1" x14ac:dyDescent="0.3">
      <c r="B412" s="136" t="s">
        <v>59</v>
      </c>
      <c r="C412" s="137">
        <f>+C397</f>
        <v>3</v>
      </c>
      <c r="D412" s="350" t="s">
        <v>139</v>
      </c>
      <c r="E412" s="351"/>
      <c r="M412" s="257"/>
      <c r="P412" s="263"/>
      <c r="Q412" s="263"/>
      <c r="R412" s="263"/>
      <c r="S412" s="263"/>
      <c r="T412" s="263"/>
      <c r="U412" s="263"/>
      <c r="V412" s="263"/>
      <c r="W412" s="263"/>
      <c r="X412" s="263"/>
    </row>
    <row r="413" spans="2:24" ht="21" x14ac:dyDescent="0.25">
      <c r="B413" s="305" t="s">
        <v>86</v>
      </c>
      <c r="C413" s="306"/>
      <c r="D413" s="306"/>
      <c r="E413" s="306"/>
      <c r="F413" s="306"/>
      <c r="G413" s="306"/>
      <c r="H413" s="306"/>
      <c r="I413" s="306"/>
      <c r="J413" s="306"/>
      <c r="K413" s="306"/>
      <c r="L413" s="307"/>
      <c r="M413" s="258"/>
      <c r="N413" s="281"/>
      <c r="O413" s="264"/>
      <c r="P413" s="264"/>
      <c r="Q413" s="264"/>
      <c r="R413" s="264"/>
      <c r="S413" s="264"/>
      <c r="T413" s="264"/>
      <c r="U413" s="264"/>
      <c r="V413" s="264"/>
      <c r="W413" s="264"/>
      <c r="X413" s="264"/>
    </row>
    <row r="414" spans="2:24" ht="21.75" thickBot="1" x14ac:dyDescent="0.3">
      <c r="B414" s="308"/>
      <c r="C414" s="309"/>
      <c r="D414" s="309"/>
      <c r="E414" s="309"/>
      <c r="F414" s="309"/>
      <c r="G414" s="309"/>
      <c r="H414" s="309"/>
      <c r="I414" s="309"/>
      <c r="J414" s="309"/>
      <c r="K414" s="309"/>
      <c r="L414" s="310"/>
      <c r="M414" s="258"/>
      <c r="N414" s="281"/>
      <c r="O414" s="264"/>
      <c r="P414" s="264"/>
      <c r="Q414" s="264"/>
      <c r="R414" s="264"/>
      <c r="S414" s="264"/>
      <c r="T414" s="264"/>
      <c r="U414" s="264"/>
      <c r="V414" s="264"/>
      <c r="W414" s="264"/>
      <c r="X414" s="264"/>
    </row>
    <row r="415" spans="2:24" ht="15.75" thickBot="1" x14ac:dyDescent="0.3">
      <c r="B415" s="31" t="s">
        <v>11</v>
      </c>
      <c r="C415" s="28">
        <v>1</v>
      </c>
      <c r="D415" s="24">
        <v>2</v>
      </c>
      <c r="E415" s="24">
        <v>3</v>
      </c>
      <c r="F415" s="24">
        <v>4</v>
      </c>
      <c r="G415" s="24">
        <v>5</v>
      </c>
      <c r="H415" s="24">
        <v>6</v>
      </c>
      <c r="I415" s="24">
        <v>7</v>
      </c>
      <c r="J415" s="24">
        <v>8</v>
      </c>
      <c r="K415" s="24">
        <v>9</v>
      </c>
      <c r="L415" s="25">
        <v>10</v>
      </c>
      <c r="M415" s="37"/>
      <c r="N415" s="142"/>
    </row>
    <row r="416" spans="2:24" x14ac:dyDescent="0.25">
      <c r="B416" s="29" t="s">
        <v>0</v>
      </c>
      <c r="C416" s="7">
        <f t="shared" ref="C416:L417" si="397">COUNTIF(rd3tm8,O416)-1</f>
        <v>0</v>
      </c>
      <c r="D416" s="8">
        <f t="shared" si="397"/>
        <v>0</v>
      </c>
      <c r="E416" s="8">
        <f t="shared" si="397"/>
        <v>0</v>
      </c>
      <c r="F416" s="8">
        <f t="shared" si="397"/>
        <v>0</v>
      </c>
      <c r="G416" s="8">
        <f t="shared" si="397"/>
        <v>0</v>
      </c>
      <c r="H416" s="8">
        <f t="shared" si="397"/>
        <v>0</v>
      </c>
      <c r="I416" s="22">
        <f t="shared" si="397"/>
        <v>0</v>
      </c>
      <c r="J416" s="7">
        <f t="shared" si="397"/>
        <v>0</v>
      </c>
      <c r="K416" s="8">
        <f t="shared" si="397"/>
        <v>0</v>
      </c>
      <c r="L416" s="76">
        <f t="shared" si="397"/>
        <v>0</v>
      </c>
      <c r="M416" s="259"/>
      <c r="N416" s="282"/>
      <c r="O416" s="265">
        <v>1</v>
      </c>
      <c r="P416" s="266">
        <f>+O416+1</f>
        <v>2</v>
      </c>
      <c r="Q416" s="266">
        <f t="shared" ref="Q416" si="398">+P416+1</f>
        <v>3</v>
      </c>
      <c r="R416" s="266">
        <f t="shared" ref="R416" si="399">+Q416+1</f>
        <v>4</v>
      </c>
      <c r="S416" s="266">
        <f t="shared" ref="S416" si="400">+R416+1</f>
        <v>5</v>
      </c>
      <c r="T416" s="266">
        <f t="shared" ref="T416" si="401">+S416+1</f>
        <v>6</v>
      </c>
      <c r="U416" s="266">
        <f t="shared" ref="U416" si="402">+T416+1</f>
        <v>7</v>
      </c>
      <c r="V416" s="266">
        <f t="shared" ref="V416" si="403">+U416+1</f>
        <v>8</v>
      </c>
      <c r="W416" s="266">
        <v>9</v>
      </c>
      <c r="X416" s="266">
        <v>10</v>
      </c>
    </row>
    <row r="417" spans="2:24" ht="15.75" thickBot="1" x14ac:dyDescent="0.3">
      <c r="B417" s="23" t="s">
        <v>1</v>
      </c>
      <c r="C417" s="269">
        <f t="shared" si="397"/>
        <v>0</v>
      </c>
      <c r="D417" s="5">
        <f t="shared" si="397"/>
        <v>0</v>
      </c>
      <c r="E417" s="5">
        <f t="shared" si="397"/>
        <v>0</v>
      </c>
      <c r="F417" s="5">
        <f t="shared" si="397"/>
        <v>0</v>
      </c>
      <c r="G417" s="2">
        <f t="shared" si="397"/>
        <v>0</v>
      </c>
      <c r="H417" s="2">
        <f t="shared" si="397"/>
        <v>0</v>
      </c>
      <c r="I417" s="3">
        <f t="shared" si="397"/>
        <v>0</v>
      </c>
      <c r="J417" s="10">
        <f t="shared" si="397"/>
        <v>0</v>
      </c>
      <c r="K417" s="2">
        <f t="shared" si="397"/>
        <v>0</v>
      </c>
      <c r="L417" s="11">
        <f t="shared" si="397"/>
        <v>0</v>
      </c>
      <c r="M417" s="37"/>
      <c r="N417" s="142"/>
      <c r="O417" s="268">
        <f>+O416+10</f>
        <v>11</v>
      </c>
      <c r="P417" s="268">
        <f t="shared" ref="P417:X417" si="404">+P416+10</f>
        <v>12</v>
      </c>
      <c r="Q417" s="268">
        <f t="shared" si="404"/>
        <v>13</v>
      </c>
      <c r="R417" s="268">
        <f t="shared" si="404"/>
        <v>14</v>
      </c>
      <c r="S417" s="268">
        <f t="shared" si="404"/>
        <v>15</v>
      </c>
      <c r="T417" s="268">
        <f t="shared" si="404"/>
        <v>16</v>
      </c>
      <c r="U417" s="268">
        <f t="shared" si="404"/>
        <v>17</v>
      </c>
      <c r="V417" s="268">
        <f t="shared" si="404"/>
        <v>18</v>
      </c>
      <c r="W417" s="268">
        <f t="shared" si="404"/>
        <v>19</v>
      </c>
      <c r="X417" s="268">
        <f t="shared" si="404"/>
        <v>20</v>
      </c>
    </row>
    <row r="418" spans="2:24" ht="15.75" thickBot="1" x14ac:dyDescent="0.3">
      <c r="B418" s="23" t="s">
        <v>2</v>
      </c>
      <c r="C418" s="23">
        <f t="shared" ref="C418:L424" si="405">COUNTIF(rd3tm8,O418)</f>
        <v>0</v>
      </c>
      <c r="D418" s="7">
        <f t="shared" si="405"/>
        <v>0</v>
      </c>
      <c r="E418" s="8">
        <f t="shared" si="405"/>
        <v>0</v>
      </c>
      <c r="F418" s="9">
        <f t="shared" si="405"/>
        <v>0</v>
      </c>
      <c r="G418" s="4">
        <f t="shared" si="405"/>
        <v>0</v>
      </c>
      <c r="H418" s="2">
        <f t="shared" si="405"/>
        <v>0</v>
      </c>
      <c r="I418" s="3">
        <f t="shared" si="405"/>
        <v>0</v>
      </c>
      <c r="J418" s="12">
        <f t="shared" si="405"/>
        <v>0</v>
      </c>
      <c r="K418" s="13">
        <f t="shared" si="405"/>
        <v>0</v>
      </c>
      <c r="L418" s="14">
        <f t="shared" si="405"/>
        <v>0</v>
      </c>
      <c r="M418" s="37"/>
      <c r="N418" s="142"/>
      <c r="O418" s="268">
        <f t="shared" ref="O418:X418" si="406">+O417+10</f>
        <v>21</v>
      </c>
      <c r="P418" s="268">
        <f t="shared" si="406"/>
        <v>22</v>
      </c>
      <c r="Q418" s="268">
        <f t="shared" si="406"/>
        <v>23</v>
      </c>
      <c r="R418" s="268">
        <f t="shared" si="406"/>
        <v>24</v>
      </c>
      <c r="S418" s="268">
        <f t="shared" si="406"/>
        <v>25</v>
      </c>
      <c r="T418" s="268">
        <f t="shared" si="406"/>
        <v>26</v>
      </c>
      <c r="U418" s="268">
        <f t="shared" si="406"/>
        <v>27</v>
      </c>
      <c r="V418" s="268">
        <f t="shared" si="406"/>
        <v>28</v>
      </c>
      <c r="W418" s="268">
        <f t="shared" si="406"/>
        <v>29</v>
      </c>
      <c r="X418" s="268">
        <f t="shared" si="406"/>
        <v>30</v>
      </c>
    </row>
    <row r="419" spans="2:24" x14ac:dyDescent="0.25">
      <c r="B419" s="23" t="s">
        <v>3</v>
      </c>
      <c r="C419" s="23">
        <f t="shared" si="405"/>
        <v>0</v>
      </c>
      <c r="D419" s="10">
        <f t="shared" si="405"/>
        <v>0</v>
      </c>
      <c r="E419" s="27">
        <f t="shared" si="405"/>
        <v>0</v>
      </c>
      <c r="F419" s="11">
        <f t="shared" si="405"/>
        <v>0</v>
      </c>
      <c r="G419" s="4">
        <f t="shared" si="405"/>
        <v>0</v>
      </c>
      <c r="H419" s="2">
        <f t="shared" si="405"/>
        <v>0</v>
      </c>
      <c r="I419" s="2">
        <f t="shared" si="405"/>
        <v>0</v>
      </c>
      <c r="J419" s="6">
        <f t="shared" si="405"/>
        <v>0</v>
      </c>
      <c r="K419" s="6">
        <f t="shared" si="405"/>
        <v>0</v>
      </c>
      <c r="L419" s="16">
        <f t="shared" si="405"/>
        <v>0</v>
      </c>
      <c r="M419" s="37"/>
      <c r="N419" s="142"/>
      <c r="O419" s="268">
        <f t="shared" ref="O419:X419" si="407">+O418+10</f>
        <v>31</v>
      </c>
      <c r="P419" s="268">
        <f t="shared" si="407"/>
        <v>32</v>
      </c>
      <c r="Q419" s="268">
        <f t="shared" si="407"/>
        <v>33</v>
      </c>
      <c r="R419" s="268">
        <f t="shared" si="407"/>
        <v>34</v>
      </c>
      <c r="S419" s="268">
        <f t="shared" si="407"/>
        <v>35</v>
      </c>
      <c r="T419" s="268">
        <f t="shared" si="407"/>
        <v>36</v>
      </c>
      <c r="U419" s="268">
        <f t="shared" si="407"/>
        <v>37</v>
      </c>
      <c r="V419" s="268">
        <f t="shared" si="407"/>
        <v>38</v>
      </c>
      <c r="W419" s="268">
        <f t="shared" si="407"/>
        <v>39</v>
      </c>
      <c r="X419" s="268">
        <f t="shared" si="407"/>
        <v>40</v>
      </c>
    </row>
    <row r="420" spans="2:24" ht="15.75" thickBot="1" x14ac:dyDescent="0.3">
      <c r="B420" s="23" t="s">
        <v>4</v>
      </c>
      <c r="C420" s="23">
        <f t="shared" si="405"/>
        <v>0</v>
      </c>
      <c r="D420" s="12">
        <f t="shared" si="405"/>
        <v>0</v>
      </c>
      <c r="E420" s="13">
        <f t="shared" si="405"/>
        <v>0</v>
      </c>
      <c r="F420" s="14">
        <f t="shared" si="405"/>
        <v>0</v>
      </c>
      <c r="G420" s="4">
        <f t="shared" si="405"/>
        <v>0</v>
      </c>
      <c r="H420" s="2">
        <f t="shared" si="405"/>
        <v>0</v>
      </c>
      <c r="I420" s="2">
        <f t="shared" si="405"/>
        <v>0</v>
      </c>
      <c r="J420" s="2">
        <f t="shared" si="405"/>
        <v>0</v>
      </c>
      <c r="K420" s="2">
        <f t="shared" si="405"/>
        <v>0</v>
      </c>
      <c r="L420" s="11">
        <f t="shared" si="405"/>
        <v>0</v>
      </c>
      <c r="M420" s="37"/>
      <c r="N420" s="142"/>
      <c r="O420" s="268">
        <f t="shared" ref="O420:X420" si="408">+O419+10</f>
        <v>41</v>
      </c>
      <c r="P420" s="268">
        <f t="shared" si="408"/>
        <v>42</v>
      </c>
      <c r="Q420" s="268">
        <f t="shared" si="408"/>
        <v>43</v>
      </c>
      <c r="R420" s="268">
        <f t="shared" si="408"/>
        <v>44</v>
      </c>
      <c r="S420" s="268">
        <f t="shared" si="408"/>
        <v>45</v>
      </c>
      <c r="T420" s="268">
        <f t="shared" si="408"/>
        <v>46</v>
      </c>
      <c r="U420" s="268">
        <f t="shared" si="408"/>
        <v>47</v>
      </c>
      <c r="V420" s="268">
        <f t="shared" si="408"/>
        <v>48</v>
      </c>
      <c r="W420" s="268">
        <f t="shared" si="408"/>
        <v>49</v>
      </c>
      <c r="X420" s="268">
        <f t="shared" si="408"/>
        <v>50</v>
      </c>
    </row>
    <row r="421" spans="2:24" ht="15.75" thickBot="1" x14ac:dyDescent="0.3">
      <c r="B421" s="23" t="s">
        <v>5</v>
      </c>
      <c r="C421" s="10">
        <f t="shared" si="405"/>
        <v>0</v>
      </c>
      <c r="D421" s="154">
        <f t="shared" si="405"/>
        <v>0</v>
      </c>
      <c r="E421" s="154">
        <f t="shared" si="405"/>
        <v>0</v>
      </c>
      <c r="F421" s="154">
        <f t="shared" si="405"/>
        <v>0</v>
      </c>
      <c r="G421" s="145">
        <f t="shared" si="405"/>
        <v>0</v>
      </c>
      <c r="H421" s="2">
        <f t="shared" si="405"/>
        <v>0</v>
      </c>
      <c r="I421" s="2">
        <f t="shared" si="405"/>
        <v>0</v>
      </c>
      <c r="J421" s="2">
        <f t="shared" si="405"/>
        <v>0</v>
      </c>
      <c r="K421" s="2">
        <f t="shared" si="405"/>
        <v>0</v>
      </c>
      <c r="L421" s="11">
        <f t="shared" si="405"/>
        <v>0</v>
      </c>
      <c r="M421" s="37"/>
      <c r="N421" s="142"/>
      <c r="O421" s="268">
        <f t="shared" ref="O421:X421" si="409">+O420+10</f>
        <v>51</v>
      </c>
      <c r="P421" s="268">
        <f t="shared" si="409"/>
        <v>52</v>
      </c>
      <c r="Q421" s="268">
        <f t="shared" si="409"/>
        <v>53</v>
      </c>
      <c r="R421" s="268">
        <f t="shared" si="409"/>
        <v>54</v>
      </c>
      <c r="S421" s="268">
        <f t="shared" si="409"/>
        <v>55</v>
      </c>
      <c r="T421" s="268">
        <f t="shared" si="409"/>
        <v>56</v>
      </c>
      <c r="U421" s="268">
        <f t="shared" si="409"/>
        <v>57</v>
      </c>
      <c r="V421" s="268">
        <f t="shared" si="409"/>
        <v>58</v>
      </c>
      <c r="W421" s="268">
        <f t="shared" si="409"/>
        <v>59</v>
      </c>
      <c r="X421" s="268">
        <f t="shared" si="409"/>
        <v>60</v>
      </c>
    </row>
    <row r="422" spans="2:24" ht="15.75" thickBot="1" x14ac:dyDescent="0.3">
      <c r="B422" s="23" t="s">
        <v>6</v>
      </c>
      <c r="C422" s="23">
        <f t="shared" si="405"/>
        <v>0</v>
      </c>
      <c r="D422" s="7">
        <f t="shared" si="405"/>
        <v>0</v>
      </c>
      <c r="E422" s="8">
        <f t="shared" si="405"/>
        <v>0</v>
      </c>
      <c r="F422" s="9">
        <f t="shared" si="405"/>
        <v>0</v>
      </c>
      <c r="G422" s="4">
        <f t="shared" si="405"/>
        <v>0</v>
      </c>
      <c r="H422" s="2">
        <f t="shared" si="405"/>
        <v>0</v>
      </c>
      <c r="I422" s="5">
        <f t="shared" si="405"/>
        <v>0</v>
      </c>
      <c r="J422" s="5">
        <f t="shared" si="405"/>
        <v>0</v>
      </c>
      <c r="K422" s="5">
        <f t="shared" si="405"/>
        <v>0</v>
      </c>
      <c r="L422" s="11">
        <f t="shared" si="405"/>
        <v>0</v>
      </c>
      <c r="M422" s="37"/>
      <c r="N422" s="142"/>
      <c r="O422" s="268">
        <f t="shared" ref="O422:X422" si="410">+O421+10</f>
        <v>61</v>
      </c>
      <c r="P422" s="268">
        <f t="shared" si="410"/>
        <v>62</v>
      </c>
      <c r="Q422" s="268">
        <f t="shared" si="410"/>
        <v>63</v>
      </c>
      <c r="R422" s="268">
        <f t="shared" si="410"/>
        <v>64</v>
      </c>
      <c r="S422" s="268">
        <f t="shared" si="410"/>
        <v>65</v>
      </c>
      <c r="T422" s="268">
        <f t="shared" si="410"/>
        <v>66</v>
      </c>
      <c r="U422" s="268">
        <f t="shared" si="410"/>
        <v>67</v>
      </c>
      <c r="V422" s="268">
        <f t="shared" si="410"/>
        <v>68</v>
      </c>
      <c r="W422" s="268">
        <f t="shared" si="410"/>
        <v>69</v>
      </c>
      <c r="X422" s="268">
        <f t="shared" si="410"/>
        <v>70</v>
      </c>
    </row>
    <row r="423" spans="2:24" x14ac:dyDescent="0.25">
      <c r="B423" s="23" t="s">
        <v>7</v>
      </c>
      <c r="C423" s="23">
        <f t="shared" si="405"/>
        <v>0</v>
      </c>
      <c r="D423" s="10">
        <f t="shared" si="405"/>
        <v>0</v>
      </c>
      <c r="E423" s="144">
        <f t="shared" si="405"/>
        <v>0</v>
      </c>
      <c r="F423" s="11">
        <f t="shared" si="405"/>
        <v>0</v>
      </c>
      <c r="G423" s="4">
        <f t="shared" si="405"/>
        <v>0</v>
      </c>
      <c r="H423" s="3">
        <f t="shared" si="405"/>
        <v>0</v>
      </c>
      <c r="I423" s="7">
        <f t="shared" si="405"/>
        <v>0</v>
      </c>
      <c r="J423" s="8">
        <f t="shared" si="405"/>
        <v>0</v>
      </c>
      <c r="K423" s="9">
        <f t="shared" si="405"/>
        <v>0</v>
      </c>
      <c r="L423" s="17">
        <f t="shared" si="405"/>
        <v>0</v>
      </c>
      <c r="M423" s="37"/>
      <c r="N423" s="142"/>
      <c r="O423" s="268">
        <f t="shared" ref="O423:X423" si="411">+O422+10</f>
        <v>71</v>
      </c>
      <c r="P423" s="268">
        <f t="shared" si="411"/>
        <v>72</v>
      </c>
      <c r="Q423" s="268">
        <f t="shared" si="411"/>
        <v>73</v>
      </c>
      <c r="R423" s="268">
        <f t="shared" si="411"/>
        <v>74</v>
      </c>
      <c r="S423" s="268">
        <f t="shared" si="411"/>
        <v>75</v>
      </c>
      <c r="T423" s="268">
        <f t="shared" si="411"/>
        <v>76</v>
      </c>
      <c r="U423" s="268">
        <f t="shared" si="411"/>
        <v>77</v>
      </c>
      <c r="V423" s="268">
        <f t="shared" si="411"/>
        <v>78</v>
      </c>
      <c r="W423" s="268">
        <f t="shared" si="411"/>
        <v>79</v>
      </c>
      <c r="X423" s="268">
        <f t="shared" si="411"/>
        <v>80</v>
      </c>
    </row>
    <row r="424" spans="2:24" ht="15.75" thickBot="1" x14ac:dyDescent="0.3">
      <c r="B424" s="23" t="s">
        <v>8</v>
      </c>
      <c r="C424" s="157">
        <f t="shared" si="405"/>
        <v>0</v>
      </c>
      <c r="D424" s="12">
        <f t="shared" si="405"/>
        <v>0</v>
      </c>
      <c r="E424" s="13">
        <f t="shared" si="405"/>
        <v>0</v>
      </c>
      <c r="F424" s="14">
        <f t="shared" si="405"/>
        <v>0</v>
      </c>
      <c r="G424" s="4">
        <f t="shared" si="405"/>
        <v>0</v>
      </c>
      <c r="H424" s="3">
        <f t="shared" si="405"/>
        <v>0</v>
      </c>
      <c r="I424" s="10">
        <f t="shared" si="405"/>
        <v>0</v>
      </c>
      <c r="J424" s="27">
        <f t="shared" si="405"/>
        <v>0</v>
      </c>
      <c r="K424" s="11">
        <f t="shared" si="405"/>
        <v>0</v>
      </c>
      <c r="L424" s="17">
        <f t="shared" si="405"/>
        <v>0</v>
      </c>
      <c r="M424" s="37"/>
      <c r="N424" s="142"/>
      <c r="O424" s="268">
        <f t="shared" ref="O424:X424" si="412">+O423+10</f>
        <v>81</v>
      </c>
      <c r="P424" s="268">
        <f t="shared" si="412"/>
        <v>82</v>
      </c>
      <c r="Q424" s="268">
        <f t="shared" si="412"/>
        <v>83</v>
      </c>
      <c r="R424" s="268">
        <f t="shared" si="412"/>
        <v>84</v>
      </c>
      <c r="S424" s="268">
        <f t="shared" si="412"/>
        <v>85</v>
      </c>
      <c r="T424" s="268">
        <f t="shared" si="412"/>
        <v>86</v>
      </c>
      <c r="U424" s="268">
        <f t="shared" si="412"/>
        <v>87</v>
      </c>
      <c r="V424" s="268">
        <f t="shared" si="412"/>
        <v>88</v>
      </c>
      <c r="W424" s="268">
        <f t="shared" si="412"/>
        <v>89</v>
      </c>
      <c r="X424" s="268">
        <f t="shared" si="412"/>
        <v>90</v>
      </c>
    </row>
    <row r="425" spans="2:24" ht="15.75" thickBot="1" x14ac:dyDescent="0.3">
      <c r="B425" s="26" t="s">
        <v>9</v>
      </c>
      <c r="C425" s="158" t="s">
        <v>10</v>
      </c>
      <c r="D425" s="156">
        <f t="shared" ref="D425:L425" si="413">COUNTIF(rd3tm8,P425)</f>
        <v>0</v>
      </c>
      <c r="E425" s="155">
        <f t="shared" si="413"/>
        <v>0</v>
      </c>
      <c r="F425" s="155">
        <f t="shared" si="413"/>
        <v>0</v>
      </c>
      <c r="G425" s="13">
        <f t="shared" si="413"/>
        <v>0</v>
      </c>
      <c r="H425" s="19">
        <f t="shared" si="413"/>
        <v>0</v>
      </c>
      <c r="I425" s="12">
        <f t="shared" si="413"/>
        <v>0</v>
      </c>
      <c r="J425" s="13">
        <f t="shared" si="413"/>
        <v>0</v>
      </c>
      <c r="K425" s="14">
        <f t="shared" si="413"/>
        <v>0</v>
      </c>
      <c r="L425" s="20">
        <f t="shared" si="413"/>
        <v>0</v>
      </c>
      <c r="M425" s="37"/>
      <c r="N425" s="142"/>
      <c r="O425" s="268">
        <f t="shared" ref="O425:X425" si="414">+O424+10</f>
        <v>91</v>
      </c>
      <c r="P425" s="268">
        <f t="shared" si="414"/>
        <v>92</v>
      </c>
      <c r="Q425" s="268">
        <f t="shared" si="414"/>
        <v>93</v>
      </c>
      <c r="R425" s="268">
        <f t="shared" si="414"/>
        <v>94</v>
      </c>
      <c r="S425" s="268">
        <f t="shared" si="414"/>
        <v>95</v>
      </c>
      <c r="T425" s="268">
        <f t="shared" si="414"/>
        <v>96</v>
      </c>
      <c r="U425" s="268">
        <f t="shared" si="414"/>
        <v>97</v>
      </c>
      <c r="V425" s="268">
        <f t="shared" si="414"/>
        <v>98</v>
      </c>
      <c r="W425" s="268">
        <f t="shared" si="414"/>
        <v>99</v>
      </c>
      <c r="X425" s="268">
        <f t="shared" si="414"/>
        <v>100</v>
      </c>
    </row>
    <row r="426" spans="2:24" ht="15.75" thickBot="1" x14ac:dyDescent="0.3"/>
    <row r="427" spans="2:24" ht="19.5" thickBot="1" x14ac:dyDescent="0.3">
      <c r="B427" s="136" t="s">
        <v>59</v>
      </c>
      <c r="C427" s="137">
        <f>+C412</f>
        <v>3</v>
      </c>
      <c r="D427" s="350" t="s">
        <v>140</v>
      </c>
      <c r="E427" s="351"/>
      <c r="M427" s="257"/>
      <c r="P427" s="263"/>
      <c r="Q427" s="263"/>
      <c r="R427" s="263"/>
      <c r="S427" s="263"/>
      <c r="T427" s="263"/>
      <c r="U427" s="263"/>
      <c r="V427" s="263"/>
      <c r="W427" s="263"/>
      <c r="X427" s="263"/>
    </row>
    <row r="428" spans="2:24" ht="21" x14ac:dyDescent="0.25">
      <c r="B428" s="305" t="s">
        <v>86</v>
      </c>
      <c r="C428" s="306"/>
      <c r="D428" s="306"/>
      <c r="E428" s="306"/>
      <c r="F428" s="306"/>
      <c r="G428" s="306"/>
      <c r="H428" s="306"/>
      <c r="I428" s="306"/>
      <c r="J428" s="306"/>
      <c r="K428" s="306"/>
      <c r="L428" s="307"/>
      <c r="M428" s="258"/>
      <c r="N428" s="281"/>
      <c r="O428" s="264"/>
      <c r="P428" s="264"/>
      <c r="Q428" s="264"/>
      <c r="R428" s="264"/>
      <c r="S428" s="264"/>
      <c r="T428" s="264"/>
      <c r="U428" s="264"/>
      <c r="V428" s="264"/>
      <c r="W428" s="264"/>
      <c r="X428" s="264"/>
    </row>
    <row r="429" spans="2:24" ht="21.75" thickBot="1" x14ac:dyDescent="0.3">
      <c r="B429" s="308"/>
      <c r="C429" s="309"/>
      <c r="D429" s="309"/>
      <c r="E429" s="309"/>
      <c r="F429" s="309"/>
      <c r="G429" s="309"/>
      <c r="H429" s="309"/>
      <c r="I429" s="309"/>
      <c r="J429" s="309"/>
      <c r="K429" s="309"/>
      <c r="L429" s="310"/>
      <c r="M429" s="258"/>
      <c r="N429" s="281"/>
      <c r="O429" s="264"/>
      <c r="P429" s="264"/>
      <c r="Q429" s="264"/>
      <c r="R429" s="264"/>
      <c r="S429" s="264"/>
      <c r="T429" s="264"/>
      <c r="U429" s="264"/>
      <c r="V429" s="264"/>
      <c r="W429" s="264"/>
      <c r="X429" s="264"/>
    </row>
    <row r="430" spans="2:24" ht="15.75" thickBot="1" x14ac:dyDescent="0.3">
      <c r="B430" s="31" t="s">
        <v>11</v>
      </c>
      <c r="C430" s="28">
        <v>1</v>
      </c>
      <c r="D430" s="24">
        <v>2</v>
      </c>
      <c r="E430" s="24">
        <v>3</v>
      </c>
      <c r="F430" s="24">
        <v>4</v>
      </c>
      <c r="G430" s="24">
        <v>5</v>
      </c>
      <c r="H430" s="24">
        <v>6</v>
      </c>
      <c r="I430" s="24">
        <v>7</v>
      </c>
      <c r="J430" s="24">
        <v>8</v>
      </c>
      <c r="K430" s="24">
        <v>9</v>
      </c>
      <c r="L430" s="25">
        <v>10</v>
      </c>
      <c r="M430" s="37"/>
      <c r="N430" s="142"/>
    </row>
    <row r="431" spans="2:24" x14ac:dyDescent="0.25">
      <c r="B431" s="29" t="s">
        <v>0</v>
      </c>
      <c r="C431" s="7">
        <f t="shared" ref="C431:L432" si="415">COUNTIF(rd3tm9,O431)-1</f>
        <v>0</v>
      </c>
      <c r="D431" s="8">
        <f t="shared" si="415"/>
        <v>0</v>
      </c>
      <c r="E431" s="8">
        <f t="shared" si="415"/>
        <v>0</v>
      </c>
      <c r="F431" s="8">
        <f t="shared" si="415"/>
        <v>0</v>
      </c>
      <c r="G431" s="8">
        <f t="shared" si="415"/>
        <v>0</v>
      </c>
      <c r="H431" s="8">
        <f t="shared" si="415"/>
        <v>0</v>
      </c>
      <c r="I431" s="22">
        <f t="shared" si="415"/>
        <v>0</v>
      </c>
      <c r="J431" s="7">
        <f t="shared" si="415"/>
        <v>0</v>
      </c>
      <c r="K431" s="8">
        <f t="shared" si="415"/>
        <v>0</v>
      </c>
      <c r="L431" s="76">
        <f t="shared" si="415"/>
        <v>0</v>
      </c>
      <c r="M431" s="259"/>
      <c r="N431" s="282"/>
      <c r="O431" s="265">
        <v>1</v>
      </c>
      <c r="P431" s="266">
        <f>+O431+1</f>
        <v>2</v>
      </c>
      <c r="Q431" s="266">
        <f t="shared" ref="Q431" si="416">+P431+1</f>
        <v>3</v>
      </c>
      <c r="R431" s="266">
        <f t="shared" ref="R431" si="417">+Q431+1</f>
        <v>4</v>
      </c>
      <c r="S431" s="266">
        <f t="shared" ref="S431" si="418">+R431+1</f>
        <v>5</v>
      </c>
      <c r="T431" s="266">
        <f t="shared" ref="T431" si="419">+S431+1</f>
        <v>6</v>
      </c>
      <c r="U431" s="266">
        <f t="shared" ref="U431" si="420">+T431+1</f>
        <v>7</v>
      </c>
      <c r="V431" s="266">
        <f t="shared" ref="V431" si="421">+U431+1</f>
        <v>8</v>
      </c>
      <c r="W431" s="266">
        <v>9</v>
      </c>
      <c r="X431" s="266">
        <v>10</v>
      </c>
    </row>
    <row r="432" spans="2:24" ht="15.75" thickBot="1" x14ac:dyDescent="0.3">
      <c r="B432" s="23" t="s">
        <v>1</v>
      </c>
      <c r="C432" s="269">
        <f t="shared" si="415"/>
        <v>0</v>
      </c>
      <c r="D432" s="5">
        <f t="shared" si="415"/>
        <v>0</v>
      </c>
      <c r="E432" s="5">
        <f t="shared" si="415"/>
        <v>0</v>
      </c>
      <c r="F432" s="5">
        <f t="shared" si="415"/>
        <v>0</v>
      </c>
      <c r="G432" s="2">
        <f t="shared" si="415"/>
        <v>0</v>
      </c>
      <c r="H432" s="2">
        <f t="shared" si="415"/>
        <v>0</v>
      </c>
      <c r="I432" s="3">
        <f t="shared" si="415"/>
        <v>0</v>
      </c>
      <c r="J432" s="10">
        <f t="shared" si="415"/>
        <v>0</v>
      </c>
      <c r="K432" s="2">
        <f t="shared" si="415"/>
        <v>0</v>
      </c>
      <c r="L432" s="11">
        <f t="shared" si="415"/>
        <v>0</v>
      </c>
      <c r="M432" s="37"/>
      <c r="N432" s="142"/>
      <c r="O432" s="268">
        <f>+O431+10</f>
        <v>11</v>
      </c>
      <c r="P432" s="268">
        <f t="shared" ref="P432:X432" si="422">+P431+10</f>
        <v>12</v>
      </c>
      <c r="Q432" s="268">
        <f t="shared" si="422"/>
        <v>13</v>
      </c>
      <c r="R432" s="268">
        <f t="shared" si="422"/>
        <v>14</v>
      </c>
      <c r="S432" s="268">
        <f t="shared" si="422"/>
        <v>15</v>
      </c>
      <c r="T432" s="268">
        <f t="shared" si="422"/>
        <v>16</v>
      </c>
      <c r="U432" s="268">
        <f t="shared" si="422"/>
        <v>17</v>
      </c>
      <c r="V432" s="268">
        <f t="shared" si="422"/>
        <v>18</v>
      </c>
      <c r="W432" s="268">
        <f t="shared" si="422"/>
        <v>19</v>
      </c>
      <c r="X432" s="268">
        <f t="shared" si="422"/>
        <v>20</v>
      </c>
    </row>
    <row r="433" spans="2:24" ht="15.75" thickBot="1" x14ac:dyDescent="0.3">
      <c r="B433" s="23" t="s">
        <v>2</v>
      </c>
      <c r="C433" s="23">
        <f t="shared" ref="C433:L439" si="423">COUNTIF(rd3tm9,O433)</f>
        <v>0</v>
      </c>
      <c r="D433" s="7">
        <f t="shared" si="423"/>
        <v>0</v>
      </c>
      <c r="E433" s="8">
        <f t="shared" si="423"/>
        <v>0</v>
      </c>
      <c r="F433" s="9">
        <f t="shared" si="423"/>
        <v>0</v>
      </c>
      <c r="G433" s="4">
        <f t="shared" si="423"/>
        <v>0</v>
      </c>
      <c r="H433" s="2">
        <f t="shared" si="423"/>
        <v>0</v>
      </c>
      <c r="I433" s="3">
        <f t="shared" si="423"/>
        <v>0</v>
      </c>
      <c r="J433" s="12">
        <f t="shared" si="423"/>
        <v>0</v>
      </c>
      <c r="K433" s="13">
        <f t="shared" si="423"/>
        <v>0</v>
      </c>
      <c r="L433" s="14">
        <f t="shared" si="423"/>
        <v>0</v>
      </c>
      <c r="M433" s="37"/>
      <c r="N433" s="142"/>
      <c r="O433" s="268">
        <f t="shared" ref="O433:X433" si="424">+O432+10</f>
        <v>21</v>
      </c>
      <c r="P433" s="268">
        <f t="shared" si="424"/>
        <v>22</v>
      </c>
      <c r="Q433" s="268">
        <f t="shared" si="424"/>
        <v>23</v>
      </c>
      <c r="R433" s="268">
        <f t="shared" si="424"/>
        <v>24</v>
      </c>
      <c r="S433" s="268">
        <f t="shared" si="424"/>
        <v>25</v>
      </c>
      <c r="T433" s="268">
        <f t="shared" si="424"/>
        <v>26</v>
      </c>
      <c r="U433" s="268">
        <f t="shared" si="424"/>
        <v>27</v>
      </c>
      <c r="V433" s="268">
        <f t="shared" si="424"/>
        <v>28</v>
      </c>
      <c r="W433" s="268">
        <f t="shared" si="424"/>
        <v>29</v>
      </c>
      <c r="X433" s="268">
        <f t="shared" si="424"/>
        <v>30</v>
      </c>
    </row>
    <row r="434" spans="2:24" x14ac:dyDescent="0.25">
      <c r="B434" s="23" t="s">
        <v>3</v>
      </c>
      <c r="C434" s="23">
        <f t="shared" si="423"/>
        <v>0</v>
      </c>
      <c r="D434" s="10">
        <f t="shared" si="423"/>
        <v>0</v>
      </c>
      <c r="E434" s="27">
        <f t="shared" si="423"/>
        <v>0</v>
      </c>
      <c r="F434" s="11">
        <f t="shared" si="423"/>
        <v>0</v>
      </c>
      <c r="G434" s="4">
        <f t="shared" si="423"/>
        <v>0</v>
      </c>
      <c r="H434" s="2">
        <f t="shared" si="423"/>
        <v>0</v>
      </c>
      <c r="I434" s="2">
        <f t="shared" si="423"/>
        <v>0</v>
      </c>
      <c r="J434" s="6">
        <f t="shared" si="423"/>
        <v>0</v>
      </c>
      <c r="K434" s="6">
        <f t="shared" si="423"/>
        <v>0</v>
      </c>
      <c r="L434" s="16">
        <f t="shared" si="423"/>
        <v>0</v>
      </c>
      <c r="M434" s="37"/>
      <c r="N434" s="142"/>
      <c r="O434" s="268">
        <f t="shared" ref="O434:X434" si="425">+O433+10</f>
        <v>31</v>
      </c>
      <c r="P434" s="268">
        <f t="shared" si="425"/>
        <v>32</v>
      </c>
      <c r="Q434" s="268">
        <f t="shared" si="425"/>
        <v>33</v>
      </c>
      <c r="R434" s="268">
        <f t="shared" si="425"/>
        <v>34</v>
      </c>
      <c r="S434" s="268">
        <f t="shared" si="425"/>
        <v>35</v>
      </c>
      <c r="T434" s="268">
        <f t="shared" si="425"/>
        <v>36</v>
      </c>
      <c r="U434" s="268">
        <f t="shared" si="425"/>
        <v>37</v>
      </c>
      <c r="V434" s="268">
        <f t="shared" si="425"/>
        <v>38</v>
      </c>
      <c r="W434" s="268">
        <f t="shared" si="425"/>
        <v>39</v>
      </c>
      <c r="X434" s="268">
        <f t="shared" si="425"/>
        <v>40</v>
      </c>
    </row>
    <row r="435" spans="2:24" ht="15.75" thickBot="1" x14ac:dyDescent="0.3">
      <c r="B435" s="23" t="s">
        <v>4</v>
      </c>
      <c r="C435" s="23">
        <f t="shared" si="423"/>
        <v>0</v>
      </c>
      <c r="D435" s="12">
        <f t="shared" si="423"/>
        <v>0</v>
      </c>
      <c r="E435" s="13">
        <f t="shared" si="423"/>
        <v>0</v>
      </c>
      <c r="F435" s="14">
        <f t="shared" si="423"/>
        <v>0</v>
      </c>
      <c r="G435" s="4">
        <f t="shared" si="423"/>
        <v>0</v>
      </c>
      <c r="H435" s="2">
        <f t="shared" si="423"/>
        <v>0</v>
      </c>
      <c r="I435" s="2">
        <f t="shared" si="423"/>
        <v>0</v>
      </c>
      <c r="J435" s="2">
        <f t="shared" si="423"/>
        <v>0</v>
      </c>
      <c r="K435" s="2">
        <f t="shared" si="423"/>
        <v>0</v>
      </c>
      <c r="L435" s="11">
        <f t="shared" si="423"/>
        <v>0</v>
      </c>
      <c r="M435" s="37"/>
      <c r="N435" s="142"/>
      <c r="O435" s="268">
        <f t="shared" ref="O435:X435" si="426">+O434+10</f>
        <v>41</v>
      </c>
      <c r="P435" s="268">
        <f t="shared" si="426"/>
        <v>42</v>
      </c>
      <c r="Q435" s="268">
        <f t="shared" si="426"/>
        <v>43</v>
      </c>
      <c r="R435" s="268">
        <f t="shared" si="426"/>
        <v>44</v>
      </c>
      <c r="S435" s="268">
        <f t="shared" si="426"/>
        <v>45</v>
      </c>
      <c r="T435" s="268">
        <f t="shared" si="426"/>
        <v>46</v>
      </c>
      <c r="U435" s="268">
        <f t="shared" si="426"/>
        <v>47</v>
      </c>
      <c r="V435" s="268">
        <f t="shared" si="426"/>
        <v>48</v>
      </c>
      <c r="W435" s="268">
        <f t="shared" si="426"/>
        <v>49</v>
      </c>
      <c r="X435" s="268">
        <f t="shared" si="426"/>
        <v>50</v>
      </c>
    </row>
    <row r="436" spans="2:24" ht="15.75" thickBot="1" x14ac:dyDescent="0.3">
      <c r="B436" s="23" t="s">
        <v>5</v>
      </c>
      <c r="C436" s="10">
        <f t="shared" si="423"/>
        <v>0</v>
      </c>
      <c r="D436" s="154">
        <f t="shared" si="423"/>
        <v>0</v>
      </c>
      <c r="E436" s="154">
        <f t="shared" si="423"/>
        <v>0</v>
      </c>
      <c r="F436" s="154">
        <f t="shared" si="423"/>
        <v>0</v>
      </c>
      <c r="G436" s="145">
        <f t="shared" si="423"/>
        <v>0</v>
      </c>
      <c r="H436" s="2">
        <f t="shared" si="423"/>
        <v>0</v>
      </c>
      <c r="I436" s="2">
        <f t="shared" si="423"/>
        <v>0</v>
      </c>
      <c r="J436" s="2">
        <f t="shared" si="423"/>
        <v>0</v>
      </c>
      <c r="K436" s="2">
        <f t="shared" si="423"/>
        <v>0</v>
      </c>
      <c r="L436" s="11">
        <f t="shared" si="423"/>
        <v>0</v>
      </c>
      <c r="M436" s="37"/>
      <c r="N436" s="142"/>
      <c r="O436" s="268">
        <f t="shared" ref="O436:X436" si="427">+O435+10</f>
        <v>51</v>
      </c>
      <c r="P436" s="268">
        <f t="shared" si="427"/>
        <v>52</v>
      </c>
      <c r="Q436" s="268">
        <f t="shared" si="427"/>
        <v>53</v>
      </c>
      <c r="R436" s="268">
        <f t="shared" si="427"/>
        <v>54</v>
      </c>
      <c r="S436" s="268">
        <f t="shared" si="427"/>
        <v>55</v>
      </c>
      <c r="T436" s="268">
        <f t="shared" si="427"/>
        <v>56</v>
      </c>
      <c r="U436" s="268">
        <f t="shared" si="427"/>
        <v>57</v>
      </c>
      <c r="V436" s="268">
        <f t="shared" si="427"/>
        <v>58</v>
      </c>
      <c r="W436" s="268">
        <f t="shared" si="427"/>
        <v>59</v>
      </c>
      <c r="X436" s="268">
        <f t="shared" si="427"/>
        <v>60</v>
      </c>
    </row>
    <row r="437" spans="2:24" ht="15.75" thickBot="1" x14ac:dyDescent="0.3">
      <c r="B437" s="23" t="s">
        <v>6</v>
      </c>
      <c r="C437" s="23">
        <f t="shared" si="423"/>
        <v>0</v>
      </c>
      <c r="D437" s="7">
        <f t="shared" si="423"/>
        <v>0</v>
      </c>
      <c r="E437" s="8">
        <f t="shared" si="423"/>
        <v>0</v>
      </c>
      <c r="F437" s="9">
        <f t="shared" si="423"/>
        <v>0</v>
      </c>
      <c r="G437" s="4">
        <f t="shared" si="423"/>
        <v>0</v>
      </c>
      <c r="H437" s="2">
        <f t="shared" si="423"/>
        <v>0</v>
      </c>
      <c r="I437" s="5">
        <f t="shared" si="423"/>
        <v>0</v>
      </c>
      <c r="J437" s="5">
        <f t="shared" si="423"/>
        <v>0</v>
      </c>
      <c r="K437" s="5">
        <f t="shared" si="423"/>
        <v>0</v>
      </c>
      <c r="L437" s="11">
        <f t="shared" si="423"/>
        <v>0</v>
      </c>
      <c r="M437" s="37"/>
      <c r="N437" s="142"/>
      <c r="O437" s="268">
        <f t="shared" ref="O437:X437" si="428">+O436+10</f>
        <v>61</v>
      </c>
      <c r="P437" s="268">
        <f t="shared" si="428"/>
        <v>62</v>
      </c>
      <c r="Q437" s="268">
        <f t="shared" si="428"/>
        <v>63</v>
      </c>
      <c r="R437" s="268">
        <f t="shared" si="428"/>
        <v>64</v>
      </c>
      <c r="S437" s="268">
        <f t="shared" si="428"/>
        <v>65</v>
      </c>
      <c r="T437" s="268">
        <f t="shared" si="428"/>
        <v>66</v>
      </c>
      <c r="U437" s="268">
        <f t="shared" si="428"/>
        <v>67</v>
      </c>
      <c r="V437" s="268">
        <f t="shared" si="428"/>
        <v>68</v>
      </c>
      <c r="W437" s="268">
        <f t="shared" si="428"/>
        <v>69</v>
      </c>
      <c r="X437" s="268">
        <f t="shared" si="428"/>
        <v>70</v>
      </c>
    </row>
    <row r="438" spans="2:24" x14ac:dyDescent="0.25">
      <c r="B438" s="23" t="s">
        <v>7</v>
      </c>
      <c r="C438" s="23">
        <f t="shared" si="423"/>
        <v>0</v>
      </c>
      <c r="D438" s="10">
        <f t="shared" si="423"/>
        <v>0</v>
      </c>
      <c r="E438" s="144">
        <f t="shared" si="423"/>
        <v>0</v>
      </c>
      <c r="F438" s="11">
        <f t="shared" si="423"/>
        <v>0</v>
      </c>
      <c r="G438" s="4">
        <f t="shared" si="423"/>
        <v>0</v>
      </c>
      <c r="H438" s="3">
        <f t="shared" si="423"/>
        <v>0</v>
      </c>
      <c r="I438" s="7">
        <f t="shared" si="423"/>
        <v>0</v>
      </c>
      <c r="J438" s="8">
        <f t="shared" si="423"/>
        <v>0</v>
      </c>
      <c r="K438" s="9">
        <f t="shared" si="423"/>
        <v>0</v>
      </c>
      <c r="L438" s="17">
        <f t="shared" si="423"/>
        <v>0</v>
      </c>
      <c r="M438" s="37"/>
      <c r="N438" s="142"/>
      <c r="O438" s="268">
        <f t="shared" ref="O438:X438" si="429">+O437+10</f>
        <v>71</v>
      </c>
      <c r="P438" s="268">
        <f t="shared" si="429"/>
        <v>72</v>
      </c>
      <c r="Q438" s="268">
        <f t="shared" si="429"/>
        <v>73</v>
      </c>
      <c r="R438" s="268">
        <f t="shared" si="429"/>
        <v>74</v>
      </c>
      <c r="S438" s="268">
        <f t="shared" si="429"/>
        <v>75</v>
      </c>
      <c r="T438" s="268">
        <f t="shared" si="429"/>
        <v>76</v>
      </c>
      <c r="U438" s="268">
        <f t="shared" si="429"/>
        <v>77</v>
      </c>
      <c r="V438" s="268">
        <f t="shared" si="429"/>
        <v>78</v>
      </c>
      <c r="W438" s="268">
        <f t="shared" si="429"/>
        <v>79</v>
      </c>
      <c r="X438" s="268">
        <f t="shared" si="429"/>
        <v>80</v>
      </c>
    </row>
    <row r="439" spans="2:24" ht="15.75" thickBot="1" x14ac:dyDescent="0.3">
      <c r="B439" s="23" t="s">
        <v>8</v>
      </c>
      <c r="C439" s="157">
        <f t="shared" si="423"/>
        <v>0</v>
      </c>
      <c r="D439" s="12">
        <f t="shared" si="423"/>
        <v>0</v>
      </c>
      <c r="E439" s="13">
        <f t="shared" si="423"/>
        <v>0</v>
      </c>
      <c r="F439" s="14">
        <f t="shared" si="423"/>
        <v>0</v>
      </c>
      <c r="G439" s="4">
        <f t="shared" si="423"/>
        <v>0</v>
      </c>
      <c r="H439" s="3">
        <f t="shared" si="423"/>
        <v>0</v>
      </c>
      <c r="I439" s="10">
        <f t="shared" si="423"/>
        <v>0</v>
      </c>
      <c r="J439" s="27">
        <f t="shared" si="423"/>
        <v>0</v>
      </c>
      <c r="K439" s="11">
        <f t="shared" si="423"/>
        <v>0</v>
      </c>
      <c r="L439" s="17">
        <f t="shared" si="423"/>
        <v>0</v>
      </c>
      <c r="M439" s="37"/>
      <c r="N439" s="142"/>
      <c r="O439" s="268">
        <f t="shared" ref="O439:X439" si="430">+O438+10</f>
        <v>81</v>
      </c>
      <c r="P439" s="268">
        <f t="shared" si="430"/>
        <v>82</v>
      </c>
      <c r="Q439" s="268">
        <f t="shared" si="430"/>
        <v>83</v>
      </c>
      <c r="R439" s="268">
        <f t="shared" si="430"/>
        <v>84</v>
      </c>
      <c r="S439" s="268">
        <f t="shared" si="430"/>
        <v>85</v>
      </c>
      <c r="T439" s="268">
        <f t="shared" si="430"/>
        <v>86</v>
      </c>
      <c r="U439" s="268">
        <f t="shared" si="430"/>
        <v>87</v>
      </c>
      <c r="V439" s="268">
        <f t="shared" si="430"/>
        <v>88</v>
      </c>
      <c r="W439" s="268">
        <f t="shared" si="430"/>
        <v>89</v>
      </c>
      <c r="X439" s="268">
        <f t="shared" si="430"/>
        <v>90</v>
      </c>
    </row>
    <row r="440" spans="2:24" ht="15.75" thickBot="1" x14ac:dyDescent="0.3">
      <c r="B440" s="26" t="s">
        <v>9</v>
      </c>
      <c r="C440" s="158" t="s">
        <v>10</v>
      </c>
      <c r="D440" s="156">
        <f t="shared" ref="D440:L440" si="431">COUNTIF(rd3tm9,P440)</f>
        <v>0</v>
      </c>
      <c r="E440" s="155">
        <f t="shared" si="431"/>
        <v>0</v>
      </c>
      <c r="F440" s="155">
        <f t="shared" si="431"/>
        <v>0</v>
      </c>
      <c r="G440" s="13">
        <f t="shared" si="431"/>
        <v>0</v>
      </c>
      <c r="H440" s="19">
        <f t="shared" si="431"/>
        <v>0</v>
      </c>
      <c r="I440" s="12">
        <f t="shared" si="431"/>
        <v>0</v>
      </c>
      <c r="J440" s="13">
        <f t="shared" si="431"/>
        <v>0</v>
      </c>
      <c r="K440" s="14">
        <f t="shared" si="431"/>
        <v>0</v>
      </c>
      <c r="L440" s="20">
        <f t="shared" si="431"/>
        <v>0</v>
      </c>
      <c r="M440" s="37"/>
      <c r="N440" s="142"/>
      <c r="O440" s="268">
        <f t="shared" ref="O440:X440" si="432">+O439+10</f>
        <v>91</v>
      </c>
      <c r="P440" s="268">
        <f t="shared" si="432"/>
        <v>92</v>
      </c>
      <c r="Q440" s="268">
        <f t="shared" si="432"/>
        <v>93</v>
      </c>
      <c r="R440" s="268">
        <f t="shared" si="432"/>
        <v>94</v>
      </c>
      <c r="S440" s="268">
        <f t="shared" si="432"/>
        <v>95</v>
      </c>
      <c r="T440" s="268">
        <f t="shared" si="432"/>
        <v>96</v>
      </c>
      <c r="U440" s="268">
        <f t="shared" si="432"/>
        <v>97</v>
      </c>
      <c r="V440" s="268">
        <f t="shared" si="432"/>
        <v>98</v>
      </c>
      <c r="W440" s="268">
        <f t="shared" si="432"/>
        <v>99</v>
      </c>
      <c r="X440" s="268">
        <f t="shared" si="432"/>
        <v>100</v>
      </c>
    </row>
    <row r="441" spans="2:24" ht="15.75" thickBot="1" x14ac:dyDescent="0.3"/>
    <row r="442" spans="2:24" ht="19.5" thickBot="1" x14ac:dyDescent="0.3">
      <c r="B442" s="136" t="s">
        <v>59</v>
      </c>
      <c r="C442" s="137">
        <f>+C427</f>
        <v>3</v>
      </c>
      <c r="D442" s="350" t="s">
        <v>141</v>
      </c>
      <c r="E442" s="351"/>
      <c r="M442" s="257"/>
      <c r="P442" s="263"/>
      <c r="Q442" s="263"/>
      <c r="R442" s="263"/>
      <c r="S442" s="263"/>
      <c r="T442" s="263"/>
      <c r="U442" s="263"/>
      <c r="V442" s="263"/>
      <c r="W442" s="263"/>
      <c r="X442" s="263"/>
    </row>
    <row r="443" spans="2:24" ht="21" x14ac:dyDescent="0.25">
      <c r="B443" s="305" t="s">
        <v>86</v>
      </c>
      <c r="C443" s="306"/>
      <c r="D443" s="306"/>
      <c r="E443" s="306"/>
      <c r="F443" s="306"/>
      <c r="G443" s="306"/>
      <c r="H443" s="306"/>
      <c r="I443" s="306"/>
      <c r="J443" s="306"/>
      <c r="K443" s="306"/>
      <c r="L443" s="307"/>
      <c r="M443" s="258"/>
      <c r="N443" s="281"/>
      <c r="O443" s="264"/>
      <c r="P443" s="264"/>
      <c r="Q443" s="264"/>
      <c r="R443" s="264"/>
      <c r="S443" s="264"/>
      <c r="T443" s="264"/>
      <c r="U443" s="264"/>
      <c r="V443" s="264"/>
      <c r="W443" s="264"/>
      <c r="X443" s="264"/>
    </row>
    <row r="444" spans="2:24" ht="21.75" thickBot="1" x14ac:dyDescent="0.3">
      <c r="B444" s="308"/>
      <c r="C444" s="309"/>
      <c r="D444" s="309"/>
      <c r="E444" s="309"/>
      <c r="F444" s="309"/>
      <c r="G444" s="309"/>
      <c r="H444" s="309"/>
      <c r="I444" s="309"/>
      <c r="J444" s="309"/>
      <c r="K444" s="309"/>
      <c r="L444" s="310"/>
      <c r="M444" s="258"/>
      <c r="N444" s="281"/>
      <c r="O444" s="264"/>
      <c r="P444" s="264"/>
      <c r="Q444" s="264"/>
      <c r="R444" s="264"/>
      <c r="S444" s="264"/>
      <c r="T444" s="264"/>
      <c r="U444" s="264"/>
      <c r="V444" s="264"/>
      <c r="W444" s="264"/>
      <c r="X444" s="264"/>
    </row>
    <row r="445" spans="2:24" ht="15.75" thickBot="1" x14ac:dyDescent="0.3">
      <c r="B445" s="31" t="s">
        <v>11</v>
      </c>
      <c r="C445" s="28">
        <v>1</v>
      </c>
      <c r="D445" s="24">
        <v>2</v>
      </c>
      <c r="E445" s="24">
        <v>3</v>
      </c>
      <c r="F445" s="24">
        <v>4</v>
      </c>
      <c r="G445" s="24">
        <v>5</v>
      </c>
      <c r="H445" s="24">
        <v>6</v>
      </c>
      <c r="I445" s="24">
        <v>7</v>
      </c>
      <c r="J445" s="24">
        <v>8</v>
      </c>
      <c r="K445" s="24">
        <v>9</v>
      </c>
      <c r="L445" s="25">
        <v>10</v>
      </c>
      <c r="M445" s="37"/>
      <c r="N445" s="142"/>
    </row>
    <row r="446" spans="2:24" x14ac:dyDescent="0.25">
      <c r="B446" s="29" t="s">
        <v>0</v>
      </c>
      <c r="C446" s="7">
        <f t="shared" ref="C446:L447" si="433">COUNTIF(rd3tm10,O446)-1</f>
        <v>0</v>
      </c>
      <c r="D446" s="8">
        <f t="shared" si="433"/>
        <v>0</v>
      </c>
      <c r="E446" s="8">
        <f t="shared" si="433"/>
        <v>0</v>
      </c>
      <c r="F446" s="8">
        <f t="shared" si="433"/>
        <v>0</v>
      </c>
      <c r="G446" s="8">
        <f t="shared" si="433"/>
        <v>0</v>
      </c>
      <c r="H446" s="8">
        <f t="shared" si="433"/>
        <v>0</v>
      </c>
      <c r="I446" s="22">
        <f t="shared" si="433"/>
        <v>0</v>
      </c>
      <c r="J446" s="7">
        <f t="shared" si="433"/>
        <v>0</v>
      </c>
      <c r="K446" s="8">
        <f t="shared" si="433"/>
        <v>0</v>
      </c>
      <c r="L446" s="76">
        <f t="shared" si="433"/>
        <v>0</v>
      </c>
      <c r="M446" s="259"/>
      <c r="N446" s="282"/>
      <c r="O446" s="265">
        <v>1</v>
      </c>
      <c r="P446" s="266">
        <f>+O446+1</f>
        <v>2</v>
      </c>
      <c r="Q446" s="266">
        <f t="shared" ref="Q446" si="434">+P446+1</f>
        <v>3</v>
      </c>
      <c r="R446" s="266">
        <f t="shared" ref="R446" si="435">+Q446+1</f>
        <v>4</v>
      </c>
      <c r="S446" s="266">
        <f t="shared" ref="S446" si="436">+R446+1</f>
        <v>5</v>
      </c>
      <c r="T446" s="266">
        <f t="shared" ref="T446" si="437">+S446+1</f>
        <v>6</v>
      </c>
      <c r="U446" s="266">
        <f t="shared" ref="U446" si="438">+T446+1</f>
        <v>7</v>
      </c>
      <c r="V446" s="266">
        <f t="shared" ref="V446" si="439">+U446+1</f>
        <v>8</v>
      </c>
      <c r="W446" s="266">
        <v>9</v>
      </c>
      <c r="X446" s="266">
        <v>10</v>
      </c>
    </row>
    <row r="447" spans="2:24" ht="15.75" thickBot="1" x14ac:dyDescent="0.3">
      <c r="B447" s="23" t="s">
        <v>1</v>
      </c>
      <c r="C447" s="269">
        <f t="shared" si="433"/>
        <v>0</v>
      </c>
      <c r="D447" s="5">
        <f t="shared" si="433"/>
        <v>0</v>
      </c>
      <c r="E447" s="5">
        <f t="shared" si="433"/>
        <v>0</v>
      </c>
      <c r="F447" s="5">
        <f t="shared" si="433"/>
        <v>0</v>
      </c>
      <c r="G447" s="2">
        <f t="shared" si="433"/>
        <v>0</v>
      </c>
      <c r="H447" s="2">
        <f t="shared" si="433"/>
        <v>0</v>
      </c>
      <c r="I447" s="3">
        <f t="shared" si="433"/>
        <v>0</v>
      </c>
      <c r="J447" s="10">
        <f t="shared" si="433"/>
        <v>0</v>
      </c>
      <c r="K447" s="2">
        <f t="shared" si="433"/>
        <v>0</v>
      </c>
      <c r="L447" s="11">
        <f t="shared" si="433"/>
        <v>0</v>
      </c>
      <c r="M447" s="37"/>
      <c r="N447" s="142"/>
      <c r="O447" s="268">
        <f>+O446+10</f>
        <v>11</v>
      </c>
      <c r="P447" s="268">
        <f t="shared" ref="P447:X447" si="440">+P446+10</f>
        <v>12</v>
      </c>
      <c r="Q447" s="268">
        <f t="shared" si="440"/>
        <v>13</v>
      </c>
      <c r="R447" s="268">
        <f t="shared" si="440"/>
        <v>14</v>
      </c>
      <c r="S447" s="268">
        <f t="shared" si="440"/>
        <v>15</v>
      </c>
      <c r="T447" s="268">
        <f t="shared" si="440"/>
        <v>16</v>
      </c>
      <c r="U447" s="268">
        <f t="shared" si="440"/>
        <v>17</v>
      </c>
      <c r="V447" s="268">
        <f t="shared" si="440"/>
        <v>18</v>
      </c>
      <c r="W447" s="268">
        <f t="shared" si="440"/>
        <v>19</v>
      </c>
      <c r="X447" s="268">
        <f t="shared" si="440"/>
        <v>20</v>
      </c>
    </row>
    <row r="448" spans="2:24" ht="15.75" thickBot="1" x14ac:dyDescent="0.3">
      <c r="B448" s="23" t="s">
        <v>2</v>
      </c>
      <c r="C448" s="23">
        <f t="shared" ref="C448:L454" si="441">COUNTIF(rd3tm10,O448)</f>
        <v>0</v>
      </c>
      <c r="D448" s="7">
        <f t="shared" si="441"/>
        <v>0</v>
      </c>
      <c r="E448" s="8">
        <f t="shared" si="441"/>
        <v>0</v>
      </c>
      <c r="F448" s="9">
        <f t="shared" si="441"/>
        <v>0</v>
      </c>
      <c r="G448" s="4">
        <f t="shared" si="441"/>
        <v>0</v>
      </c>
      <c r="H448" s="2">
        <f t="shared" si="441"/>
        <v>0</v>
      </c>
      <c r="I448" s="3">
        <f t="shared" si="441"/>
        <v>0</v>
      </c>
      <c r="J448" s="12">
        <f t="shared" si="441"/>
        <v>0</v>
      </c>
      <c r="K448" s="13">
        <f t="shared" si="441"/>
        <v>0</v>
      </c>
      <c r="L448" s="14">
        <f t="shared" si="441"/>
        <v>0</v>
      </c>
      <c r="M448" s="37"/>
      <c r="N448" s="142"/>
      <c r="O448" s="268">
        <f t="shared" ref="O448:X448" si="442">+O447+10</f>
        <v>21</v>
      </c>
      <c r="P448" s="268">
        <f t="shared" si="442"/>
        <v>22</v>
      </c>
      <c r="Q448" s="268">
        <f t="shared" si="442"/>
        <v>23</v>
      </c>
      <c r="R448" s="268">
        <f t="shared" si="442"/>
        <v>24</v>
      </c>
      <c r="S448" s="268">
        <f t="shared" si="442"/>
        <v>25</v>
      </c>
      <c r="T448" s="268">
        <f t="shared" si="442"/>
        <v>26</v>
      </c>
      <c r="U448" s="268">
        <f t="shared" si="442"/>
        <v>27</v>
      </c>
      <c r="V448" s="268">
        <f t="shared" si="442"/>
        <v>28</v>
      </c>
      <c r="W448" s="268">
        <f t="shared" si="442"/>
        <v>29</v>
      </c>
      <c r="X448" s="268">
        <f t="shared" si="442"/>
        <v>30</v>
      </c>
    </row>
    <row r="449" spans="2:25" x14ac:dyDescent="0.25">
      <c r="B449" s="23" t="s">
        <v>3</v>
      </c>
      <c r="C449" s="23">
        <f t="shared" si="441"/>
        <v>0</v>
      </c>
      <c r="D449" s="10">
        <f t="shared" si="441"/>
        <v>0</v>
      </c>
      <c r="E449" s="27">
        <f t="shared" si="441"/>
        <v>0</v>
      </c>
      <c r="F449" s="11">
        <f t="shared" si="441"/>
        <v>0</v>
      </c>
      <c r="G449" s="4">
        <f t="shared" si="441"/>
        <v>0</v>
      </c>
      <c r="H449" s="2">
        <f t="shared" si="441"/>
        <v>0</v>
      </c>
      <c r="I449" s="2">
        <f t="shared" si="441"/>
        <v>0</v>
      </c>
      <c r="J449" s="6">
        <f t="shared" si="441"/>
        <v>0</v>
      </c>
      <c r="K449" s="6">
        <f t="shared" si="441"/>
        <v>0</v>
      </c>
      <c r="L449" s="16">
        <f t="shared" si="441"/>
        <v>0</v>
      </c>
      <c r="M449" s="37"/>
      <c r="N449" s="142"/>
      <c r="O449" s="268">
        <f t="shared" ref="O449:X449" si="443">+O448+10</f>
        <v>31</v>
      </c>
      <c r="P449" s="268">
        <f t="shared" si="443"/>
        <v>32</v>
      </c>
      <c r="Q449" s="268">
        <f t="shared" si="443"/>
        <v>33</v>
      </c>
      <c r="R449" s="268">
        <f t="shared" si="443"/>
        <v>34</v>
      </c>
      <c r="S449" s="268">
        <f t="shared" si="443"/>
        <v>35</v>
      </c>
      <c r="T449" s="268">
        <f t="shared" si="443"/>
        <v>36</v>
      </c>
      <c r="U449" s="268">
        <f t="shared" si="443"/>
        <v>37</v>
      </c>
      <c r="V449" s="268">
        <f t="shared" si="443"/>
        <v>38</v>
      </c>
      <c r="W449" s="268">
        <f t="shared" si="443"/>
        <v>39</v>
      </c>
      <c r="X449" s="268">
        <f t="shared" si="443"/>
        <v>40</v>
      </c>
    </row>
    <row r="450" spans="2:25" ht="15.75" thickBot="1" x14ac:dyDescent="0.3">
      <c r="B450" s="23" t="s">
        <v>4</v>
      </c>
      <c r="C450" s="23">
        <f t="shared" si="441"/>
        <v>0</v>
      </c>
      <c r="D450" s="12">
        <f t="shared" si="441"/>
        <v>0</v>
      </c>
      <c r="E450" s="13">
        <f t="shared" si="441"/>
        <v>0</v>
      </c>
      <c r="F450" s="14">
        <f t="shared" si="441"/>
        <v>0</v>
      </c>
      <c r="G450" s="4">
        <f t="shared" si="441"/>
        <v>0</v>
      </c>
      <c r="H450" s="2">
        <f t="shared" si="441"/>
        <v>0</v>
      </c>
      <c r="I450" s="2">
        <f t="shared" si="441"/>
        <v>0</v>
      </c>
      <c r="J450" s="2">
        <f t="shared" si="441"/>
        <v>0</v>
      </c>
      <c r="K450" s="2">
        <f t="shared" si="441"/>
        <v>0</v>
      </c>
      <c r="L450" s="11">
        <f t="shared" si="441"/>
        <v>0</v>
      </c>
      <c r="M450" s="37"/>
      <c r="N450" s="142"/>
      <c r="O450" s="268">
        <f t="shared" ref="O450:X450" si="444">+O449+10</f>
        <v>41</v>
      </c>
      <c r="P450" s="268">
        <f t="shared" si="444"/>
        <v>42</v>
      </c>
      <c r="Q450" s="268">
        <f t="shared" si="444"/>
        <v>43</v>
      </c>
      <c r="R450" s="268">
        <f t="shared" si="444"/>
        <v>44</v>
      </c>
      <c r="S450" s="268">
        <f t="shared" si="444"/>
        <v>45</v>
      </c>
      <c r="T450" s="268">
        <f t="shared" si="444"/>
        <v>46</v>
      </c>
      <c r="U450" s="268">
        <f t="shared" si="444"/>
        <v>47</v>
      </c>
      <c r="V450" s="268">
        <f t="shared" si="444"/>
        <v>48</v>
      </c>
      <c r="W450" s="268">
        <f t="shared" si="444"/>
        <v>49</v>
      </c>
      <c r="X450" s="268">
        <f t="shared" si="444"/>
        <v>50</v>
      </c>
    </row>
    <row r="451" spans="2:25" ht="15.75" thickBot="1" x14ac:dyDescent="0.3">
      <c r="B451" s="23" t="s">
        <v>5</v>
      </c>
      <c r="C451" s="10">
        <f t="shared" si="441"/>
        <v>0</v>
      </c>
      <c r="D451" s="154">
        <f t="shared" si="441"/>
        <v>0</v>
      </c>
      <c r="E451" s="154">
        <f t="shared" si="441"/>
        <v>0</v>
      </c>
      <c r="F451" s="154">
        <f t="shared" si="441"/>
        <v>0</v>
      </c>
      <c r="G451" s="145">
        <f t="shared" si="441"/>
        <v>0</v>
      </c>
      <c r="H451" s="2">
        <f t="shared" si="441"/>
        <v>0</v>
      </c>
      <c r="I451" s="2">
        <f t="shared" si="441"/>
        <v>0</v>
      </c>
      <c r="J451" s="2">
        <f t="shared" si="441"/>
        <v>0</v>
      </c>
      <c r="K451" s="2">
        <f t="shared" si="441"/>
        <v>0</v>
      </c>
      <c r="L451" s="11">
        <f t="shared" si="441"/>
        <v>0</v>
      </c>
      <c r="M451" s="37"/>
      <c r="N451" s="142"/>
      <c r="O451" s="268">
        <f t="shared" ref="O451:X451" si="445">+O450+10</f>
        <v>51</v>
      </c>
      <c r="P451" s="268">
        <f t="shared" si="445"/>
        <v>52</v>
      </c>
      <c r="Q451" s="268">
        <f t="shared" si="445"/>
        <v>53</v>
      </c>
      <c r="R451" s="268">
        <f t="shared" si="445"/>
        <v>54</v>
      </c>
      <c r="S451" s="268">
        <f t="shared" si="445"/>
        <v>55</v>
      </c>
      <c r="T451" s="268">
        <f t="shared" si="445"/>
        <v>56</v>
      </c>
      <c r="U451" s="268">
        <f t="shared" si="445"/>
        <v>57</v>
      </c>
      <c r="V451" s="268">
        <f t="shared" si="445"/>
        <v>58</v>
      </c>
      <c r="W451" s="268">
        <f t="shared" si="445"/>
        <v>59</v>
      </c>
      <c r="X451" s="268">
        <f t="shared" si="445"/>
        <v>60</v>
      </c>
    </row>
    <row r="452" spans="2:25" ht="15.75" thickBot="1" x14ac:dyDescent="0.3">
      <c r="B452" s="23" t="s">
        <v>6</v>
      </c>
      <c r="C452" s="23">
        <f t="shared" si="441"/>
        <v>0</v>
      </c>
      <c r="D452" s="7">
        <f t="shared" si="441"/>
        <v>0</v>
      </c>
      <c r="E452" s="8">
        <f t="shared" si="441"/>
        <v>0</v>
      </c>
      <c r="F452" s="9">
        <f t="shared" si="441"/>
        <v>0</v>
      </c>
      <c r="G452" s="4">
        <f t="shared" si="441"/>
        <v>0</v>
      </c>
      <c r="H452" s="2">
        <f t="shared" si="441"/>
        <v>0</v>
      </c>
      <c r="I452" s="5">
        <f t="shared" si="441"/>
        <v>0</v>
      </c>
      <c r="J452" s="5">
        <f t="shared" si="441"/>
        <v>0</v>
      </c>
      <c r="K452" s="5">
        <f t="shared" si="441"/>
        <v>0</v>
      </c>
      <c r="L452" s="11">
        <f t="shared" si="441"/>
        <v>0</v>
      </c>
      <c r="M452" s="37"/>
      <c r="N452" s="142"/>
      <c r="O452" s="268">
        <f t="shared" ref="O452:X452" si="446">+O451+10</f>
        <v>61</v>
      </c>
      <c r="P452" s="268">
        <f t="shared" si="446"/>
        <v>62</v>
      </c>
      <c r="Q452" s="268">
        <f t="shared" si="446"/>
        <v>63</v>
      </c>
      <c r="R452" s="268">
        <f t="shared" si="446"/>
        <v>64</v>
      </c>
      <c r="S452" s="268">
        <f t="shared" si="446"/>
        <v>65</v>
      </c>
      <c r="T452" s="268">
        <f t="shared" si="446"/>
        <v>66</v>
      </c>
      <c r="U452" s="268">
        <f t="shared" si="446"/>
        <v>67</v>
      </c>
      <c r="V452" s="268">
        <f t="shared" si="446"/>
        <v>68</v>
      </c>
      <c r="W452" s="268">
        <f t="shared" si="446"/>
        <v>69</v>
      </c>
      <c r="X452" s="268">
        <f t="shared" si="446"/>
        <v>70</v>
      </c>
    </row>
    <row r="453" spans="2:25" x14ac:dyDescent="0.25">
      <c r="B453" s="23" t="s">
        <v>7</v>
      </c>
      <c r="C453" s="23">
        <f t="shared" si="441"/>
        <v>0</v>
      </c>
      <c r="D453" s="10">
        <f t="shared" si="441"/>
        <v>0</v>
      </c>
      <c r="E453" s="144">
        <f t="shared" si="441"/>
        <v>0</v>
      </c>
      <c r="F453" s="11">
        <f t="shared" si="441"/>
        <v>0</v>
      </c>
      <c r="G453" s="4">
        <f t="shared" si="441"/>
        <v>0</v>
      </c>
      <c r="H453" s="3">
        <f t="shared" si="441"/>
        <v>0</v>
      </c>
      <c r="I453" s="7">
        <f t="shared" si="441"/>
        <v>0</v>
      </c>
      <c r="J453" s="8">
        <f t="shared" si="441"/>
        <v>0</v>
      </c>
      <c r="K453" s="9">
        <f t="shared" si="441"/>
        <v>0</v>
      </c>
      <c r="L453" s="17">
        <f t="shared" si="441"/>
        <v>0</v>
      </c>
      <c r="M453" s="37"/>
      <c r="N453" s="142"/>
      <c r="O453" s="268">
        <f t="shared" ref="O453:X453" si="447">+O452+10</f>
        <v>71</v>
      </c>
      <c r="P453" s="268">
        <f t="shared" si="447"/>
        <v>72</v>
      </c>
      <c r="Q453" s="268">
        <f t="shared" si="447"/>
        <v>73</v>
      </c>
      <c r="R453" s="268">
        <f t="shared" si="447"/>
        <v>74</v>
      </c>
      <c r="S453" s="268">
        <f t="shared" si="447"/>
        <v>75</v>
      </c>
      <c r="T453" s="268">
        <f t="shared" si="447"/>
        <v>76</v>
      </c>
      <c r="U453" s="268">
        <f t="shared" si="447"/>
        <v>77</v>
      </c>
      <c r="V453" s="268">
        <f t="shared" si="447"/>
        <v>78</v>
      </c>
      <c r="W453" s="268">
        <f t="shared" si="447"/>
        <v>79</v>
      </c>
      <c r="X453" s="268">
        <f t="shared" si="447"/>
        <v>80</v>
      </c>
    </row>
    <row r="454" spans="2:25" ht="15.75" thickBot="1" x14ac:dyDescent="0.3">
      <c r="B454" s="23" t="s">
        <v>8</v>
      </c>
      <c r="C454" s="157">
        <f t="shared" si="441"/>
        <v>0</v>
      </c>
      <c r="D454" s="12">
        <f t="shared" si="441"/>
        <v>0</v>
      </c>
      <c r="E454" s="13">
        <f t="shared" si="441"/>
        <v>0</v>
      </c>
      <c r="F454" s="14">
        <f t="shared" si="441"/>
        <v>0</v>
      </c>
      <c r="G454" s="4">
        <f t="shared" si="441"/>
        <v>0</v>
      </c>
      <c r="H454" s="3">
        <f t="shared" si="441"/>
        <v>0</v>
      </c>
      <c r="I454" s="10">
        <f t="shared" si="441"/>
        <v>0</v>
      </c>
      <c r="J454" s="27">
        <f t="shared" si="441"/>
        <v>0</v>
      </c>
      <c r="K454" s="11">
        <f t="shared" si="441"/>
        <v>0</v>
      </c>
      <c r="L454" s="17">
        <f t="shared" si="441"/>
        <v>0</v>
      </c>
      <c r="M454" s="37"/>
      <c r="N454" s="142"/>
      <c r="O454" s="268">
        <f t="shared" ref="O454:X454" si="448">+O453+10</f>
        <v>81</v>
      </c>
      <c r="P454" s="268">
        <f t="shared" si="448"/>
        <v>82</v>
      </c>
      <c r="Q454" s="268">
        <f t="shared" si="448"/>
        <v>83</v>
      </c>
      <c r="R454" s="268">
        <f t="shared" si="448"/>
        <v>84</v>
      </c>
      <c r="S454" s="268">
        <f t="shared" si="448"/>
        <v>85</v>
      </c>
      <c r="T454" s="268">
        <f t="shared" si="448"/>
        <v>86</v>
      </c>
      <c r="U454" s="268">
        <f t="shared" si="448"/>
        <v>87</v>
      </c>
      <c r="V454" s="268">
        <f t="shared" si="448"/>
        <v>88</v>
      </c>
      <c r="W454" s="268">
        <f t="shared" si="448"/>
        <v>89</v>
      </c>
      <c r="X454" s="268">
        <f t="shared" si="448"/>
        <v>90</v>
      </c>
    </row>
    <row r="455" spans="2:25" ht="15.75" thickBot="1" x14ac:dyDescent="0.3">
      <c r="B455" s="26" t="s">
        <v>9</v>
      </c>
      <c r="C455" s="158" t="s">
        <v>10</v>
      </c>
      <c r="D455" s="156">
        <f t="shared" ref="D455:L455" si="449">COUNTIF(rd3tm10,P455)</f>
        <v>0</v>
      </c>
      <c r="E455" s="155">
        <f t="shared" si="449"/>
        <v>0</v>
      </c>
      <c r="F455" s="155">
        <f t="shared" si="449"/>
        <v>0</v>
      </c>
      <c r="G455" s="13">
        <f t="shared" si="449"/>
        <v>0</v>
      </c>
      <c r="H455" s="19">
        <f t="shared" si="449"/>
        <v>0</v>
      </c>
      <c r="I455" s="12">
        <f t="shared" si="449"/>
        <v>0</v>
      </c>
      <c r="J455" s="13">
        <f t="shared" si="449"/>
        <v>0</v>
      </c>
      <c r="K455" s="14">
        <f t="shared" si="449"/>
        <v>0</v>
      </c>
      <c r="L455" s="20">
        <f t="shared" si="449"/>
        <v>0</v>
      </c>
      <c r="M455" s="37"/>
      <c r="N455" s="142"/>
      <c r="O455" s="268">
        <f t="shared" ref="O455:X455" si="450">+O454+10</f>
        <v>91</v>
      </c>
      <c r="P455" s="268">
        <f t="shared" si="450"/>
        <v>92</v>
      </c>
      <c r="Q455" s="268">
        <f t="shared" si="450"/>
        <v>93</v>
      </c>
      <c r="R455" s="268">
        <f t="shared" si="450"/>
        <v>94</v>
      </c>
      <c r="S455" s="268">
        <f t="shared" si="450"/>
        <v>95</v>
      </c>
      <c r="T455" s="268">
        <f t="shared" si="450"/>
        <v>96</v>
      </c>
      <c r="U455" s="268">
        <f t="shared" si="450"/>
        <v>97</v>
      </c>
      <c r="V455" s="268">
        <f t="shared" si="450"/>
        <v>98</v>
      </c>
      <c r="W455" s="268">
        <f t="shared" si="450"/>
        <v>99</v>
      </c>
      <c r="X455" s="268">
        <f t="shared" si="450"/>
        <v>100</v>
      </c>
    </row>
    <row r="457" spans="2:25" ht="15.75" thickBot="1" x14ac:dyDescent="0.3"/>
    <row r="458" spans="2:25" ht="19.5" thickBot="1" x14ac:dyDescent="0.3">
      <c r="B458" s="136" t="s">
        <v>59</v>
      </c>
      <c r="C458" s="137">
        <v>4</v>
      </c>
      <c r="D458" s="350" t="s">
        <v>132</v>
      </c>
      <c r="E458" s="351"/>
      <c r="M458" s="257"/>
      <c r="P458" s="263"/>
      <c r="Q458" s="263"/>
      <c r="R458" s="263"/>
      <c r="S458" s="263"/>
      <c r="T458" s="263"/>
      <c r="U458" s="263"/>
      <c r="V458" s="263"/>
      <c r="W458" s="263"/>
      <c r="X458" s="263"/>
      <c r="Y458" s="263"/>
    </row>
    <row r="459" spans="2:25" ht="21" x14ac:dyDescent="0.25">
      <c r="B459" s="305" t="s">
        <v>86</v>
      </c>
      <c r="C459" s="306"/>
      <c r="D459" s="306"/>
      <c r="E459" s="306"/>
      <c r="F459" s="306"/>
      <c r="G459" s="306"/>
      <c r="H459" s="306"/>
      <c r="I459" s="306"/>
      <c r="J459" s="306"/>
      <c r="K459" s="306"/>
      <c r="L459" s="307"/>
      <c r="M459" s="258"/>
      <c r="N459" s="281"/>
      <c r="O459" s="264"/>
      <c r="P459" s="264"/>
      <c r="Q459" s="264"/>
      <c r="R459" s="264"/>
      <c r="S459" s="264"/>
      <c r="T459" s="264"/>
      <c r="U459" s="264"/>
      <c r="V459" s="264"/>
      <c r="W459" s="264"/>
      <c r="X459" s="264"/>
      <c r="Y459" s="264"/>
    </row>
    <row r="460" spans="2:25" ht="21.75" thickBot="1" x14ac:dyDescent="0.3">
      <c r="B460" s="308"/>
      <c r="C460" s="309"/>
      <c r="D460" s="309"/>
      <c r="E460" s="309"/>
      <c r="F460" s="309"/>
      <c r="G460" s="309"/>
      <c r="H460" s="309"/>
      <c r="I460" s="309"/>
      <c r="J460" s="309"/>
      <c r="K460" s="309"/>
      <c r="L460" s="310"/>
      <c r="M460" s="258"/>
      <c r="N460" s="281"/>
      <c r="O460" s="264"/>
      <c r="P460" s="264"/>
      <c r="Q460" s="264"/>
      <c r="R460" s="264"/>
      <c r="S460" s="264"/>
      <c r="T460" s="264"/>
      <c r="U460" s="264"/>
      <c r="V460" s="264"/>
      <c r="W460" s="264"/>
      <c r="X460" s="264"/>
      <c r="Y460" s="264"/>
    </row>
    <row r="461" spans="2:25" ht="15.75" thickBot="1" x14ac:dyDescent="0.3">
      <c r="B461" s="31" t="s">
        <v>11</v>
      </c>
      <c r="C461" s="28">
        <v>1</v>
      </c>
      <c r="D461" s="24">
        <v>2</v>
      </c>
      <c r="E461" s="24">
        <v>3</v>
      </c>
      <c r="F461" s="24">
        <v>4</v>
      </c>
      <c r="G461" s="24">
        <v>5</v>
      </c>
      <c r="H461" s="24">
        <v>6</v>
      </c>
      <c r="I461" s="24">
        <v>7</v>
      </c>
      <c r="J461" s="24">
        <v>8</v>
      </c>
      <c r="K461" s="24">
        <v>9</v>
      </c>
      <c r="L461" s="25">
        <v>10</v>
      </c>
      <c r="M461" s="37"/>
      <c r="N461" s="142"/>
      <c r="Y461" s="169"/>
    </row>
    <row r="462" spans="2:25" x14ac:dyDescent="0.25">
      <c r="B462" s="29" t="s">
        <v>0</v>
      </c>
      <c r="C462" s="7">
        <f t="shared" ref="C462:L463" si="451">COUNTIF(rd4tm1,O462)-1</f>
        <v>0</v>
      </c>
      <c r="D462" s="8">
        <f t="shared" si="451"/>
        <v>0</v>
      </c>
      <c r="E462" s="8">
        <f t="shared" si="451"/>
        <v>0</v>
      </c>
      <c r="F462" s="8">
        <f t="shared" si="451"/>
        <v>0</v>
      </c>
      <c r="G462" s="8">
        <f t="shared" si="451"/>
        <v>0</v>
      </c>
      <c r="H462" s="8">
        <f t="shared" si="451"/>
        <v>0</v>
      </c>
      <c r="I462" s="22">
        <f t="shared" si="451"/>
        <v>0</v>
      </c>
      <c r="J462" s="7">
        <f t="shared" si="451"/>
        <v>0</v>
      </c>
      <c r="K462" s="8">
        <f t="shared" si="451"/>
        <v>0</v>
      </c>
      <c r="L462" s="76">
        <f t="shared" si="451"/>
        <v>0</v>
      </c>
      <c r="M462" s="259"/>
      <c r="N462" s="282"/>
      <c r="O462" s="265">
        <v>1</v>
      </c>
      <c r="P462" s="266">
        <f>+O462+1</f>
        <v>2</v>
      </c>
      <c r="Q462" s="266">
        <f t="shared" ref="Q462" si="452">+P462+1</f>
        <v>3</v>
      </c>
      <c r="R462" s="266">
        <f t="shared" ref="R462" si="453">+Q462+1</f>
        <v>4</v>
      </c>
      <c r="S462" s="266">
        <f t="shared" ref="S462" si="454">+R462+1</f>
        <v>5</v>
      </c>
      <c r="T462" s="266">
        <f t="shared" ref="T462" si="455">+S462+1</f>
        <v>6</v>
      </c>
      <c r="U462" s="266">
        <f t="shared" ref="U462" si="456">+T462+1</f>
        <v>7</v>
      </c>
      <c r="V462" s="266">
        <f t="shared" ref="V462" si="457">+U462+1</f>
        <v>8</v>
      </c>
      <c r="W462" s="266">
        <v>9</v>
      </c>
      <c r="X462" s="266">
        <v>10</v>
      </c>
      <c r="Y462" s="267"/>
    </row>
    <row r="463" spans="2:25" ht="15.75" thickBot="1" x14ac:dyDescent="0.3">
      <c r="B463" s="23" t="s">
        <v>1</v>
      </c>
      <c r="C463" s="269">
        <f t="shared" si="451"/>
        <v>0</v>
      </c>
      <c r="D463" s="5">
        <f t="shared" si="451"/>
        <v>0</v>
      </c>
      <c r="E463" s="5">
        <f t="shared" si="451"/>
        <v>0</v>
      </c>
      <c r="F463" s="5">
        <f t="shared" si="451"/>
        <v>0</v>
      </c>
      <c r="G463" s="2">
        <f t="shared" si="451"/>
        <v>0</v>
      </c>
      <c r="H463" s="2">
        <f t="shared" si="451"/>
        <v>0</v>
      </c>
      <c r="I463" s="3">
        <f t="shared" si="451"/>
        <v>0</v>
      </c>
      <c r="J463" s="10">
        <f t="shared" si="451"/>
        <v>0</v>
      </c>
      <c r="K463" s="2">
        <f t="shared" si="451"/>
        <v>0</v>
      </c>
      <c r="L463" s="11">
        <f t="shared" si="451"/>
        <v>0</v>
      </c>
      <c r="M463" s="37"/>
      <c r="N463" s="142"/>
      <c r="O463" s="268">
        <f>+O462+10</f>
        <v>11</v>
      </c>
      <c r="P463" s="268">
        <f t="shared" ref="P463:X463" si="458">+P462+10</f>
        <v>12</v>
      </c>
      <c r="Q463" s="268">
        <f t="shared" si="458"/>
        <v>13</v>
      </c>
      <c r="R463" s="268">
        <f t="shared" si="458"/>
        <v>14</v>
      </c>
      <c r="S463" s="268">
        <f t="shared" si="458"/>
        <v>15</v>
      </c>
      <c r="T463" s="268">
        <f t="shared" si="458"/>
        <v>16</v>
      </c>
      <c r="U463" s="268">
        <f t="shared" si="458"/>
        <v>17</v>
      </c>
      <c r="V463" s="268">
        <f t="shared" si="458"/>
        <v>18</v>
      </c>
      <c r="W463" s="268">
        <f t="shared" si="458"/>
        <v>19</v>
      </c>
      <c r="X463" s="268">
        <f t="shared" si="458"/>
        <v>20</v>
      </c>
      <c r="Y463" s="169"/>
    </row>
    <row r="464" spans="2:25" ht="15.75" thickBot="1" x14ac:dyDescent="0.3">
      <c r="B464" s="23" t="s">
        <v>2</v>
      </c>
      <c r="C464" s="23">
        <f t="shared" ref="C464:L470" si="459">COUNTIF(rd4tm1,O464)</f>
        <v>0</v>
      </c>
      <c r="D464" s="7">
        <f t="shared" si="459"/>
        <v>0</v>
      </c>
      <c r="E464" s="8">
        <f t="shared" si="459"/>
        <v>0</v>
      </c>
      <c r="F464" s="9">
        <f t="shared" si="459"/>
        <v>0</v>
      </c>
      <c r="G464" s="4">
        <f t="shared" si="459"/>
        <v>0</v>
      </c>
      <c r="H464" s="2">
        <f t="shared" si="459"/>
        <v>0</v>
      </c>
      <c r="I464" s="3">
        <f t="shared" si="459"/>
        <v>0</v>
      </c>
      <c r="J464" s="12">
        <f t="shared" si="459"/>
        <v>0</v>
      </c>
      <c r="K464" s="13">
        <f t="shared" si="459"/>
        <v>0</v>
      </c>
      <c r="L464" s="14">
        <f t="shared" si="459"/>
        <v>0</v>
      </c>
      <c r="M464" s="37"/>
      <c r="N464" s="142"/>
      <c r="O464" s="268">
        <f t="shared" ref="O464:X471" si="460">+O463+10</f>
        <v>21</v>
      </c>
      <c r="P464" s="268">
        <f t="shared" si="460"/>
        <v>22</v>
      </c>
      <c r="Q464" s="268">
        <f t="shared" si="460"/>
        <v>23</v>
      </c>
      <c r="R464" s="268">
        <f t="shared" si="460"/>
        <v>24</v>
      </c>
      <c r="S464" s="268">
        <f t="shared" si="460"/>
        <v>25</v>
      </c>
      <c r="T464" s="268">
        <f t="shared" si="460"/>
        <v>26</v>
      </c>
      <c r="U464" s="268">
        <f t="shared" si="460"/>
        <v>27</v>
      </c>
      <c r="V464" s="268">
        <f t="shared" si="460"/>
        <v>28</v>
      </c>
      <c r="W464" s="268">
        <f t="shared" si="460"/>
        <v>29</v>
      </c>
      <c r="X464" s="268">
        <f t="shared" si="460"/>
        <v>30</v>
      </c>
      <c r="Y464" s="169"/>
    </row>
    <row r="465" spans="2:25" x14ac:dyDescent="0.25">
      <c r="B465" s="23" t="s">
        <v>3</v>
      </c>
      <c r="C465" s="23">
        <f t="shared" si="459"/>
        <v>0</v>
      </c>
      <c r="D465" s="10">
        <f t="shared" si="459"/>
        <v>0</v>
      </c>
      <c r="E465" s="27">
        <f t="shared" si="459"/>
        <v>0</v>
      </c>
      <c r="F465" s="11">
        <f t="shared" si="459"/>
        <v>0</v>
      </c>
      <c r="G465" s="4">
        <f t="shared" si="459"/>
        <v>0</v>
      </c>
      <c r="H465" s="2">
        <f t="shared" si="459"/>
        <v>0</v>
      </c>
      <c r="I465" s="2">
        <f t="shared" si="459"/>
        <v>0</v>
      </c>
      <c r="J465" s="6">
        <f t="shared" si="459"/>
        <v>0</v>
      </c>
      <c r="K465" s="6">
        <f t="shared" si="459"/>
        <v>0</v>
      </c>
      <c r="L465" s="16">
        <f t="shared" si="459"/>
        <v>0</v>
      </c>
      <c r="M465" s="37"/>
      <c r="N465" s="142"/>
      <c r="O465" s="268">
        <f t="shared" si="460"/>
        <v>31</v>
      </c>
      <c r="P465" s="268">
        <f t="shared" si="460"/>
        <v>32</v>
      </c>
      <c r="Q465" s="268">
        <f t="shared" si="460"/>
        <v>33</v>
      </c>
      <c r="R465" s="268">
        <f t="shared" si="460"/>
        <v>34</v>
      </c>
      <c r="S465" s="268">
        <f t="shared" si="460"/>
        <v>35</v>
      </c>
      <c r="T465" s="268">
        <f t="shared" si="460"/>
        <v>36</v>
      </c>
      <c r="U465" s="268">
        <f t="shared" si="460"/>
        <v>37</v>
      </c>
      <c r="V465" s="268">
        <f t="shared" si="460"/>
        <v>38</v>
      </c>
      <c r="W465" s="268">
        <f t="shared" si="460"/>
        <v>39</v>
      </c>
      <c r="X465" s="268">
        <f t="shared" si="460"/>
        <v>40</v>
      </c>
      <c r="Y465" s="169"/>
    </row>
    <row r="466" spans="2:25" ht="15.75" thickBot="1" x14ac:dyDescent="0.3">
      <c r="B466" s="23" t="s">
        <v>4</v>
      </c>
      <c r="C466" s="23">
        <f t="shared" si="459"/>
        <v>0</v>
      </c>
      <c r="D466" s="12">
        <f t="shared" si="459"/>
        <v>0</v>
      </c>
      <c r="E466" s="13">
        <f t="shared" si="459"/>
        <v>0</v>
      </c>
      <c r="F466" s="14">
        <f t="shared" si="459"/>
        <v>0</v>
      </c>
      <c r="G466" s="4">
        <f t="shared" si="459"/>
        <v>0</v>
      </c>
      <c r="H466" s="2">
        <f t="shared" si="459"/>
        <v>0</v>
      </c>
      <c r="I466" s="2">
        <f t="shared" si="459"/>
        <v>0</v>
      </c>
      <c r="J466" s="2">
        <f t="shared" si="459"/>
        <v>0</v>
      </c>
      <c r="K466" s="2">
        <f t="shared" si="459"/>
        <v>0</v>
      </c>
      <c r="L466" s="11">
        <f t="shared" si="459"/>
        <v>0</v>
      </c>
      <c r="M466" s="37"/>
      <c r="N466" s="142"/>
      <c r="O466" s="268">
        <f t="shared" si="460"/>
        <v>41</v>
      </c>
      <c r="P466" s="268">
        <f t="shared" si="460"/>
        <v>42</v>
      </c>
      <c r="Q466" s="268">
        <f t="shared" si="460"/>
        <v>43</v>
      </c>
      <c r="R466" s="268">
        <f t="shared" si="460"/>
        <v>44</v>
      </c>
      <c r="S466" s="268">
        <f t="shared" si="460"/>
        <v>45</v>
      </c>
      <c r="T466" s="268">
        <f t="shared" si="460"/>
        <v>46</v>
      </c>
      <c r="U466" s="268">
        <f t="shared" si="460"/>
        <v>47</v>
      </c>
      <c r="V466" s="268">
        <f t="shared" si="460"/>
        <v>48</v>
      </c>
      <c r="W466" s="268">
        <f t="shared" si="460"/>
        <v>49</v>
      </c>
      <c r="X466" s="268">
        <f t="shared" si="460"/>
        <v>50</v>
      </c>
      <c r="Y466" s="169"/>
    </row>
    <row r="467" spans="2:25" ht="15.75" thickBot="1" x14ac:dyDescent="0.3">
      <c r="B467" s="23" t="s">
        <v>5</v>
      </c>
      <c r="C467" s="10">
        <f t="shared" si="459"/>
        <v>0</v>
      </c>
      <c r="D467" s="154">
        <f t="shared" si="459"/>
        <v>0</v>
      </c>
      <c r="E467" s="154">
        <f t="shared" si="459"/>
        <v>0</v>
      </c>
      <c r="F467" s="154">
        <f t="shared" si="459"/>
        <v>0</v>
      </c>
      <c r="G467" s="145">
        <f t="shared" si="459"/>
        <v>0</v>
      </c>
      <c r="H467" s="2">
        <f t="shared" si="459"/>
        <v>0</v>
      </c>
      <c r="I467" s="2">
        <f t="shared" si="459"/>
        <v>0</v>
      </c>
      <c r="J467" s="2">
        <f t="shared" si="459"/>
        <v>0</v>
      </c>
      <c r="K467" s="2">
        <f t="shared" si="459"/>
        <v>0</v>
      </c>
      <c r="L467" s="11">
        <f t="shared" si="459"/>
        <v>0</v>
      </c>
      <c r="M467" s="37"/>
      <c r="N467" s="142"/>
      <c r="O467" s="268">
        <f t="shared" si="460"/>
        <v>51</v>
      </c>
      <c r="P467" s="268">
        <f t="shared" si="460"/>
        <v>52</v>
      </c>
      <c r="Q467" s="268">
        <f t="shared" si="460"/>
        <v>53</v>
      </c>
      <c r="R467" s="268">
        <f t="shared" si="460"/>
        <v>54</v>
      </c>
      <c r="S467" s="268">
        <f t="shared" si="460"/>
        <v>55</v>
      </c>
      <c r="T467" s="268">
        <f t="shared" si="460"/>
        <v>56</v>
      </c>
      <c r="U467" s="268">
        <f t="shared" si="460"/>
        <v>57</v>
      </c>
      <c r="V467" s="268">
        <f t="shared" si="460"/>
        <v>58</v>
      </c>
      <c r="W467" s="268">
        <f t="shared" si="460"/>
        <v>59</v>
      </c>
      <c r="X467" s="268">
        <f t="shared" si="460"/>
        <v>60</v>
      </c>
      <c r="Y467" s="169"/>
    </row>
    <row r="468" spans="2:25" ht="15.75" thickBot="1" x14ac:dyDescent="0.3">
      <c r="B468" s="23" t="s">
        <v>6</v>
      </c>
      <c r="C468" s="23">
        <f t="shared" si="459"/>
        <v>0</v>
      </c>
      <c r="D468" s="7">
        <f t="shared" si="459"/>
        <v>0</v>
      </c>
      <c r="E468" s="8">
        <f t="shared" si="459"/>
        <v>0</v>
      </c>
      <c r="F468" s="9">
        <f t="shared" si="459"/>
        <v>0</v>
      </c>
      <c r="G468" s="4">
        <f t="shared" si="459"/>
        <v>0</v>
      </c>
      <c r="H468" s="2">
        <f t="shared" si="459"/>
        <v>0</v>
      </c>
      <c r="I468" s="5">
        <f t="shared" si="459"/>
        <v>0</v>
      </c>
      <c r="J468" s="5">
        <f t="shared" si="459"/>
        <v>0</v>
      </c>
      <c r="K468" s="5">
        <f t="shared" si="459"/>
        <v>0</v>
      </c>
      <c r="L468" s="11">
        <f t="shared" si="459"/>
        <v>0</v>
      </c>
      <c r="M468" s="37"/>
      <c r="N468" s="142"/>
      <c r="O468" s="268">
        <f t="shared" si="460"/>
        <v>61</v>
      </c>
      <c r="P468" s="268">
        <f t="shared" si="460"/>
        <v>62</v>
      </c>
      <c r="Q468" s="268">
        <f t="shared" si="460"/>
        <v>63</v>
      </c>
      <c r="R468" s="268">
        <f t="shared" si="460"/>
        <v>64</v>
      </c>
      <c r="S468" s="268">
        <f t="shared" si="460"/>
        <v>65</v>
      </c>
      <c r="T468" s="268">
        <f t="shared" si="460"/>
        <v>66</v>
      </c>
      <c r="U468" s="268">
        <f t="shared" si="460"/>
        <v>67</v>
      </c>
      <c r="V468" s="268">
        <f t="shared" si="460"/>
        <v>68</v>
      </c>
      <c r="W468" s="268">
        <f t="shared" si="460"/>
        <v>69</v>
      </c>
      <c r="X468" s="268">
        <f t="shared" si="460"/>
        <v>70</v>
      </c>
      <c r="Y468" s="169"/>
    </row>
    <row r="469" spans="2:25" x14ac:dyDescent="0.25">
      <c r="B469" s="23" t="s">
        <v>7</v>
      </c>
      <c r="C469" s="23">
        <f t="shared" si="459"/>
        <v>0</v>
      </c>
      <c r="D469" s="10">
        <f t="shared" si="459"/>
        <v>0</v>
      </c>
      <c r="E469" s="144">
        <f t="shared" si="459"/>
        <v>0</v>
      </c>
      <c r="F469" s="11">
        <f t="shared" si="459"/>
        <v>0</v>
      </c>
      <c r="G469" s="4">
        <f t="shared" si="459"/>
        <v>0</v>
      </c>
      <c r="H469" s="3">
        <f t="shared" si="459"/>
        <v>0</v>
      </c>
      <c r="I469" s="7">
        <f t="shared" si="459"/>
        <v>0</v>
      </c>
      <c r="J469" s="8">
        <f t="shared" si="459"/>
        <v>0</v>
      </c>
      <c r="K469" s="9">
        <f t="shared" si="459"/>
        <v>0</v>
      </c>
      <c r="L469" s="17">
        <f t="shared" si="459"/>
        <v>0</v>
      </c>
      <c r="M469" s="37"/>
      <c r="N469" s="142"/>
      <c r="O469" s="268">
        <f t="shared" si="460"/>
        <v>71</v>
      </c>
      <c r="P469" s="268">
        <f t="shared" si="460"/>
        <v>72</v>
      </c>
      <c r="Q469" s="268">
        <f t="shared" si="460"/>
        <v>73</v>
      </c>
      <c r="R469" s="268">
        <f t="shared" si="460"/>
        <v>74</v>
      </c>
      <c r="S469" s="268">
        <f t="shared" si="460"/>
        <v>75</v>
      </c>
      <c r="T469" s="268">
        <f t="shared" si="460"/>
        <v>76</v>
      </c>
      <c r="U469" s="268">
        <f t="shared" si="460"/>
        <v>77</v>
      </c>
      <c r="V469" s="268">
        <f t="shared" si="460"/>
        <v>78</v>
      </c>
      <c r="W469" s="268">
        <f t="shared" si="460"/>
        <v>79</v>
      </c>
      <c r="X469" s="268">
        <f t="shared" si="460"/>
        <v>80</v>
      </c>
      <c r="Y469" s="169"/>
    </row>
    <row r="470" spans="2:25" ht="15.75" thickBot="1" x14ac:dyDescent="0.3">
      <c r="B470" s="23" t="s">
        <v>8</v>
      </c>
      <c r="C470" s="157">
        <f t="shared" si="459"/>
        <v>0</v>
      </c>
      <c r="D470" s="12">
        <f t="shared" si="459"/>
        <v>0</v>
      </c>
      <c r="E470" s="13">
        <f t="shared" si="459"/>
        <v>0</v>
      </c>
      <c r="F470" s="14">
        <f t="shared" si="459"/>
        <v>0</v>
      </c>
      <c r="G470" s="4">
        <f t="shared" si="459"/>
        <v>0</v>
      </c>
      <c r="H470" s="3">
        <f t="shared" si="459"/>
        <v>0</v>
      </c>
      <c r="I470" s="10">
        <f t="shared" si="459"/>
        <v>0</v>
      </c>
      <c r="J470" s="27">
        <f t="shared" si="459"/>
        <v>0</v>
      </c>
      <c r="K470" s="11">
        <f t="shared" si="459"/>
        <v>0</v>
      </c>
      <c r="L470" s="17">
        <f t="shared" si="459"/>
        <v>0</v>
      </c>
      <c r="M470" s="37"/>
      <c r="N470" s="142"/>
      <c r="O470" s="268">
        <f t="shared" si="460"/>
        <v>81</v>
      </c>
      <c r="P470" s="268">
        <f t="shared" si="460"/>
        <v>82</v>
      </c>
      <c r="Q470" s="268">
        <f t="shared" si="460"/>
        <v>83</v>
      </c>
      <c r="R470" s="268">
        <f t="shared" si="460"/>
        <v>84</v>
      </c>
      <c r="S470" s="268">
        <f t="shared" si="460"/>
        <v>85</v>
      </c>
      <c r="T470" s="268">
        <f t="shared" si="460"/>
        <v>86</v>
      </c>
      <c r="U470" s="268">
        <f t="shared" si="460"/>
        <v>87</v>
      </c>
      <c r="V470" s="268">
        <f t="shared" si="460"/>
        <v>88</v>
      </c>
      <c r="W470" s="268">
        <f t="shared" si="460"/>
        <v>89</v>
      </c>
      <c r="X470" s="268">
        <f t="shared" si="460"/>
        <v>90</v>
      </c>
      <c r="Y470" s="169"/>
    </row>
    <row r="471" spans="2:25" ht="15.75" thickBot="1" x14ac:dyDescent="0.3">
      <c r="B471" s="26" t="s">
        <v>9</v>
      </c>
      <c r="C471" s="158" t="s">
        <v>10</v>
      </c>
      <c r="D471" s="156">
        <f t="shared" ref="D471:L471" si="461">COUNTIF(rd4tm1,P471)</f>
        <v>0</v>
      </c>
      <c r="E471" s="155">
        <f t="shared" si="461"/>
        <v>0</v>
      </c>
      <c r="F471" s="155">
        <f t="shared" si="461"/>
        <v>0</v>
      </c>
      <c r="G471" s="13">
        <f t="shared" si="461"/>
        <v>0</v>
      </c>
      <c r="H471" s="19">
        <f t="shared" si="461"/>
        <v>0</v>
      </c>
      <c r="I471" s="12">
        <f t="shared" si="461"/>
        <v>0</v>
      </c>
      <c r="J471" s="13">
        <f t="shared" si="461"/>
        <v>0</v>
      </c>
      <c r="K471" s="14">
        <f t="shared" si="461"/>
        <v>0</v>
      </c>
      <c r="L471" s="20">
        <f t="shared" si="461"/>
        <v>0</v>
      </c>
      <c r="M471" s="37"/>
      <c r="N471" s="142"/>
      <c r="O471" s="268">
        <f t="shared" si="460"/>
        <v>91</v>
      </c>
      <c r="P471" s="268">
        <f t="shared" si="460"/>
        <v>92</v>
      </c>
      <c r="Q471" s="268">
        <f t="shared" si="460"/>
        <v>93</v>
      </c>
      <c r="R471" s="268">
        <f t="shared" si="460"/>
        <v>94</v>
      </c>
      <c r="S471" s="268">
        <f t="shared" si="460"/>
        <v>95</v>
      </c>
      <c r="T471" s="268">
        <f t="shared" si="460"/>
        <v>96</v>
      </c>
      <c r="U471" s="268">
        <f t="shared" si="460"/>
        <v>97</v>
      </c>
      <c r="V471" s="268">
        <f t="shared" si="460"/>
        <v>98</v>
      </c>
      <c r="W471" s="268">
        <f t="shared" si="460"/>
        <v>99</v>
      </c>
      <c r="X471" s="268">
        <f t="shared" si="460"/>
        <v>100</v>
      </c>
      <c r="Y471" s="169"/>
    </row>
    <row r="472" spans="2:25" ht="15.75" thickBot="1" x14ac:dyDescent="0.3">
      <c r="M472" s="257"/>
      <c r="P472" s="263"/>
      <c r="Q472" s="263"/>
      <c r="R472" s="263"/>
      <c r="S472" s="263"/>
      <c r="T472" s="263"/>
      <c r="U472" s="263"/>
      <c r="V472" s="263"/>
      <c r="W472" s="263"/>
      <c r="X472" s="263"/>
      <c r="Y472" s="263"/>
    </row>
    <row r="473" spans="2:25" ht="19.5" thickBot="1" x14ac:dyDescent="0.3">
      <c r="B473" s="136" t="s">
        <v>59</v>
      </c>
      <c r="C473" s="137">
        <f>+C458</f>
        <v>4</v>
      </c>
      <c r="D473" s="350" t="s">
        <v>133</v>
      </c>
      <c r="E473" s="351"/>
      <c r="M473" s="257"/>
      <c r="P473" s="263"/>
      <c r="Q473" s="263"/>
      <c r="R473" s="263"/>
      <c r="S473" s="263"/>
      <c r="T473" s="263"/>
      <c r="U473" s="263"/>
      <c r="V473" s="263"/>
      <c r="W473" s="263"/>
      <c r="X473" s="263"/>
    </row>
    <row r="474" spans="2:25" ht="21" x14ac:dyDescent="0.25">
      <c r="B474" s="305" t="s">
        <v>86</v>
      </c>
      <c r="C474" s="306"/>
      <c r="D474" s="306"/>
      <c r="E474" s="306"/>
      <c r="F474" s="306"/>
      <c r="G474" s="306"/>
      <c r="H474" s="306"/>
      <c r="I474" s="306"/>
      <c r="J474" s="306"/>
      <c r="K474" s="306"/>
      <c r="L474" s="307"/>
      <c r="M474" s="258"/>
      <c r="N474" s="281"/>
      <c r="O474" s="264"/>
      <c r="P474" s="264"/>
      <c r="Q474" s="264"/>
      <c r="R474" s="264"/>
      <c r="S474" s="264"/>
      <c r="T474" s="264"/>
      <c r="U474" s="264"/>
      <c r="V474" s="264"/>
      <c r="W474" s="264"/>
      <c r="X474" s="264"/>
    </row>
    <row r="475" spans="2:25" ht="21.75" thickBot="1" x14ac:dyDescent="0.3">
      <c r="B475" s="308"/>
      <c r="C475" s="309"/>
      <c r="D475" s="309"/>
      <c r="E475" s="309"/>
      <c r="F475" s="309"/>
      <c r="G475" s="309"/>
      <c r="H475" s="309"/>
      <c r="I475" s="309"/>
      <c r="J475" s="309"/>
      <c r="K475" s="309"/>
      <c r="L475" s="310"/>
      <c r="M475" s="258"/>
      <c r="N475" s="281"/>
      <c r="O475" s="264"/>
      <c r="P475" s="264"/>
      <c r="Q475" s="264"/>
      <c r="R475" s="264"/>
      <c r="S475" s="264"/>
      <c r="T475" s="264"/>
      <c r="U475" s="264"/>
      <c r="V475" s="264"/>
      <c r="W475" s="264"/>
      <c r="X475" s="264"/>
    </row>
    <row r="476" spans="2:25" ht="15.75" thickBot="1" x14ac:dyDescent="0.3">
      <c r="B476" s="31" t="s">
        <v>11</v>
      </c>
      <c r="C476" s="28">
        <v>1</v>
      </c>
      <c r="D476" s="24">
        <v>2</v>
      </c>
      <c r="E476" s="24">
        <v>3</v>
      </c>
      <c r="F476" s="24">
        <v>4</v>
      </c>
      <c r="G476" s="24">
        <v>5</v>
      </c>
      <c r="H476" s="24">
        <v>6</v>
      </c>
      <c r="I476" s="24">
        <v>7</v>
      </c>
      <c r="J476" s="24">
        <v>8</v>
      </c>
      <c r="K476" s="24">
        <v>9</v>
      </c>
      <c r="L476" s="25">
        <v>10</v>
      </c>
      <c r="M476" s="37"/>
      <c r="N476" s="142"/>
    </row>
    <row r="477" spans="2:25" x14ac:dyDescent="0.25">
      <c r="B477" s="29" t="s">
        <v>0</v>
      </c>
      <c r="C477" s="7">
        <f t="shared" ref="C477:L478" si="462">COUNTIF(rd4tm2,O477)-1</f>
        <v>0</v>
      </c>
      <c r="D477" s="8">
        <f t="shared" si="462"/>
        <v>0</v>
      </c>
      <c r="E477" s="8">
        <f t="shared" si="462"/>
        <v>0</v>
      </c>
      <c r="F477" s="8">
        <f t="shared" si="462"/>
        <v>0</v>
      </c>
      <c r="G477" s="8">
        <f t="shared" si="462"/>
        <v>0</v>
      </c>
      <c r="H477" s="8">
        <f t="shared" si="462"/>
        <v>0</v>
      </c>
      <c r="I477" s="22">
        <f t="shared" si="462"/>
        <v>0</v>
      </c>
      <c r="J477" s="7">
        <f t="shared" si="462"/>
        <v>0</v>
      </c>
      <c r="K477" s="8">
        <f t="shared" si="462"/>
        <v>0</v>
      </c>
      <c r="L477" s="76">
        <f t="shared" si="462"/>
        <v>0</v>
      </c>
      <c r="M477" s="259"/>
      <c r="N477" s="282"/>
      <c r="O477" s="265">
        <v>1</v>
      </c>
      <c r="P477" s="266">
        <f>+O477+1</f>
        <v>2</v>
      </c>
      <c r="Q477" s="266">
        <f t="shared" ref="Q477" si="463">+P477+1</f>
        <v>3</v>
      </c>
      <c r="R477" s="266">
        <f t="shared" ref="R477" si="464">+Q477+1</f>
        <v>4</v>
      </c>
      <c r="S477" s="266">
        <f t="shared" ref="S477" si="465">+R477+1</f>
        <v>5</v>
      </c>
      <c r="T477" s="266">
        <f t="shared" ref="T477" si="466">+S477+1</f>
        <v>6</v>
      </c>
      <c r="U477" s="266">
        <f t="shared" ref="U477" si="467">+T477+1</f>
        <v>7</v>
      </c>
      <c r="V477" s="266">
        <f t="shared" ref="V477" si="468">+U477+1</f>
        <v>8</v>
      </c>
      <c r="W477" s="266">
        <v>9</v>
      </c>
      <c r="X477" s="266">
        <v>10</v>
      </c>
    </row>
    <row r="478" spans="2:25" ht="15.75" thickBot="1" x14ac:dyDescent="0.3">
      <c r="B478" s="23" t="s">
        <v>1</v>
      </c>
      <c r="C478" s="269">
        <f t="shared" si="462"/>
        <v>0</v>
      </c>
      <c r="D478" s="5">
        <f t="shared" si="462"/>
        <v>0</v>
      </c>
      <c r="E478" s="5">
        <f t="shared" si="462"/>
        <v>0</v>
      </c>
      <c r="F478" s="5">
        <f t="shared" si="462"/>
        <v>0</v>
      </c>
      <c r="G478" s="2">
        <f t="shared" si="462"/>
        <v>0</v>
      </c>
      <c r="H478" s="2">
        <f t="shared" si="462"/>
        <v>0</v>
      </c>
      <c r="I478" s="3">
        <f t="shared" si="462"/>
        <v>0</v>
      </c>
      <c r="J478" s="10">
        <f t="shared" si="462"/>
        <v>0</v>
      </c>
      <c r="K478" s="2">
        <f t="shared" si="462"/>
        <v>0</v>
      </c>
      <c r="L478" s="11">
        <f t="shared" si="462"/>
        <v>0</v>
      </c>
      <c r="M478" s="37"/>
      <c r="N478" s="142"/>
      <c r="O478" s="268">
        <f>+O477+10</f>
        <v>11</v>
      </c>
      <c r="P478" s="268">
        <f t="shared" ref="P478:X478" si="469">+P477+10</f>
        <v>12</v>
      </c>
      <c r="Q478" s="268">
        <f t="shared" si="469"/>
        <v>13</v>
      </c>
      <c r="R478" s="268">
        <f t="shared" si="469"/>
        <v>14</v>
      </c>
      <c r="S478" s="268">
        <f t="shared" si="469"/>
        <v>15</v>
      </c>
      <c r="T478" s="268">
        <f t="shared" si="469"/>
        <v>16</v>
      </c>
      <c r="U478" s="268">
        <f t="shared" si="469"/>
        <v>17</v>
      </c>
      <c r="V478" s="268">
        <f t="shared" si="469"/>
        <v>18</v>
      </c>
      <c r="W478" s="268">
        <f t="shared" si="469"/>
        <v>19</v>
      </c>
      <c r="X478" s="268">
        <f t="shared" si="469"/>
        <v>20</v>
      </c>
    </row>
    <row r="479" spans="2:25" ht="15.75" thickBot="1" x14ac:dyDescent="0.3">
      <c r="B479" s="23" t="s">
        <v>2</v>
      </c>
      <c r="C479" s="23">
        <f t="shared" ref="C479:L485" si="470">COUNTIF(rd4tm2,O479)</f>
        <v>0</v>
      </c>
      <c r="D479" s="7">
        <f t="shared" si="470"/>
        <v>0</v>
      </c>
      <c r="E479" s="8">
        <f t="shared" si="470"/>
        <v>0</v>
      </c>
      <c r="F479" s="9">
        <f t="shared" si="470"/>
        <v>0</v>
      </c>
      <c r="G479" s="4">
        <f t="shared" si="470"/>
        <v>0</v>
      </c>
      <c r="H479" s="2">
        <f t="shared" si="470"/>
        <v>0</v>
      </c>
      <c r="I479" s="3">
        <f t="shared" si="470"/>
        <v>0</v>
      </c>
      <c r="J479" s="12">
        <f t="shared" si="470"/>
        <v>0</v>
      </c>
      <c r="K479" s="13">
        <f t="shared" si="470"/>
        <v>0</v>
      </c>
      <c r="L479" s="14">
        <f t="shared" si="470"/>
        <v>0</v>
      </c>
      <c r="M479" s="37"/>
      <c r="N479" s="142"/>
      <c r="O479" s="268">
        <f t="shared" ref="O479:X479" si="471">+O478+10</f>
        <v>21</v>
      </c>
      <c r="P479" s="268">
        <f t="shared" si="471"/>
        <v>22</v>
      </c>
      <c r="Q479" s="268">
        <f t="shared" si="471"/>
        <v>23</v>
      </c>
      <c r="R479" s="268">
        <f t="shared" si="471"/>
        <v>24</v>
      </c>
      <c r="S479" s="268">
        <f t="shared" si="471"/>
        <v>25</v>
      </c>
      <c r="T479" s="268">
        <f t="shared" si="471"/>
        <v>26</v>
      </c>
      <c r="U479" s="268">
        <f t="shared" si="471"/>
        <v>27</v>
      </c>
      <c r="V479" s="268">
        <f t="shared" si="471"/>
        <v>28</v>
      </c>
      <c r="W479" s="268">
        <f t="shared" si="471"/>
        <v>29</v>
      </c>
      <c r="X479" s="268">
        <f t="shared" si="471"/>
        <v>30</v>
      </c>
    </row>
    <row r="480" spans="2:25" x14ac:dyDescent="0.25">
      <c r="B480" s="23" t="s">
        <v>3</v>
      </c>
      <c r="C480" s="23">
        <f t="shared" si="470"/>
        <v>0</v>
      </c>
      <c r="D480" s="10">
        <f t="shared" si="470"/>
        <v>0</v>
      </c>
      <c r="E480" s="27">
        <f t="shared" si="470"/>
        <v>0</v>
      </c>
      <c r="F480" s="11">
        <f t="shared" si="470"/>
        <v>0</v>
      </c>
      <c r="G480" s="4">
        <f t="shared" si="470"/>
        <v>0</v>
      </c>
      <c r="H480" s="2">
        <f t="shared" si="470"/>
        <v>0</v>
      </c>
      <c r="I480" s="2">
        <f t="shared" si="470"/>
        <v>0</v>
      </c>
      <c r="J480" s="6">
        <f t="shared" si="470"/>
        <v>0</v>
      </c>
      <c r="K480" s="6">
        <f t="shared" si="470"/>
        <v>0</v>
      </c>
      <c r="L480" s="16">
        <f t="shared" si="470"/>
        <v>0</v>
      </c>
      <c r="M480" s="37"/>
      <c r="N480" s="142"/>
      <c r="O480" s="268">
        <f t="shared" ref="O480:X480" si="472">+O479+10</f>
        <v>31</v>
      </c>
      <c r="P480" s="268">
        <f t="shared" si="472"/>
        <v>32</v>
      </c>
      <c r="Q480" s="268">
        <f t="shared" si="472"/>
        <v>33</v>
      </c>
      <c r="R480" s="268">
        <f t="shared" si="472"/>
        <v>34</v>
      </c>
      <c r="S480" s="268">
        <f t="shared" si="472"/>
        <v>35</v>
      </c>
      <c r="T480" s="268">
        <f t="shared" si="472"/>
        <v>36</v>
      </c>
      <c r="U480" s="268">
        <f t="shared" si="472"/>
        <v>37</v>
      </c>
      <c r="V480" s="268">
        <f t="shared" si="472"/>
        <v>38</v>
      </c>
      <c r="W480" s="268">
        <f t="shared" si="472"/>
        <v>39</v>
      </c>
      <c r="X480" s="268">
        <f t="shared" si="472"/>
        <v>40</v>
      </c>
    </row>
    <row r="481" spans="2:24" ht="15.75" thickBot="1" x14ac:dyDescent="0.3">
      <c r="B481" s="23" t="s">
        <v>4</v>
      </c>
      <c r="C481" s="23">
        <f t="shared" si="470"/>
        <v>0</v>
      </c>
      <c r="D481" s="12">
        <f t="shared" si="470"/>
        <v>0</v>
      </c>
      <c r="E481" s="13">
        <f t="shared" si="470"/>
        <v>0</v>
      </c>
      <c r="F481" s="14">
        <f t="shared" si="470"/>
        <v>0</v>
      </c>
      <c r="G481" s="4">
        <f t="shared" si="470"/>
        <v>0</v>
      </c>
      <c r="H481" s="2">
        <f t="shared" si="470"/>
        <v>0</v>
      </c>
      <c r="I481" s="2">
        <f t="shared" si="470"/>
        <v>0</v>
      </c>
      <c r="J481" s="2">
        <f t="shared" si="470"/>
        <v>0</v>
      </c>
      <c r="K481" s="2">
        <f t="shared" si="470"/>
        <v>0</v>
      </c>
      <c r="L481" s="11">
        <f t="shared" si="470"/>
        <v>0</v>
      </c>
      <c r="M481" s="37"/>
      <c r="N481" s="142"/>
      <c r="O481" s="268">
        <f t="shared" ref="O481:X481" si="473">+O480+10</f>
        <v>41</v>
      </c>
      <c r="P481" s="268">
        <f t="shared" si="473"/>
        <v>42</v>
      </c>
      <c r="Q481" s="268">
        <f t="shared" si="473"/>
        <v>43</v>
      </c>
      <c r="R481" s="268">
        <f t="shared" si="473"/>
        <v>44</v>
      </c>
      <c r="S481" s="268">
        <f t="shared" si="473"/>
        <v>45</v>
      </c>
      <c r="T481" s="268">
        <f t="shared" si="473"/>
        <v>46</v>
      </c>
      <c r="U481" s="268">
        <f t="shared" si="473"/>
        <v>47</v>
      </c>
      <c r="V481" s="268">
        <f t="shared" si="473"/>
        <v>48</v>
      </c>
      <c r="W481" s="268">
        <f t="shared" si="473"/>
        <v>49</v>
      </c>
      <c r="X481" s="268">
        <f t="shared" si="473"/>
        <v>50</v>
      </c>
    </row>
    <row r="482" spans="2:24" ht="15.75" thickBot="1" x14ac:dyDescent="0.3">
      <c r="B482" s="23" t="s">
        <v>5</v>
      </c>
      <c r="C482" s="10">
        <f t="shared" si="470"/>
        <v>0</v>
      </c>
      <c r="D482" s="154">
        <f t="shared" si="470"/>
        <v>0</v>
      </c>
      <c r="E482" s="154">
        <f t="shared" si="470"/>
        <v>0</v>
      </c>
      <c r="F482" s="154">
        <f t="shared" si="470"/>
        <v>0</v>
      </c>
      <c r="G482" s="145">
        <f t="shared" si="470"/>
        <v>0</v>
      </c>
      <c r="H482" s="2">
        <f t="shared" si="470"/>
        <v>0</v>
      </c>
      <c r="I482" s="2">
        <f t="shared" si="470"/>
        <v>0</v>
      </c>
      <c r="J482" s="2">
        <f t="shared" si="470"/>
        <v>0</v>
      </c>
      <c r="K482" s="2">
        <f t="shared" si="470"/>
        <v>0</v>
      </c>
      <c r="L482" s="11">
        <f t="shared" si="470"/>
        <v>0</v>
      </c>
      <c r="M482" s="37"/>
      <c r="N482" s="142"/>
      <c r="O482" s="268">
        <f t="shared" ref="O482:X482" si="474">+O481+10</f>
        <v>51</v>
      </c>
      <c r="P482" s="268">
        <f t="shared" si="474"/>
        <v>52</v>
      </c>
      <c r="Q482" s="268">
        <f t="shared" si="474"/>
        <v>53</v>
      </c>
      <c r="R482" s="268">
        <f t="shared" si="474"/>
        <v>54</v>
      </c>
      <c r="S482" s="268">
        <f t="shared" si="474"/>
        <v>55</v>
      </c>
      <c r="T482" s="268">
        <f t="shared" si="474"/>
        <v>56</v>
      </c>
      <c r="U482" s="268">
        <f t="shared" si="474"/>
        <v>57</v>
      </c>
      <c r="V482" s="268">
        <f t="shared" si="474"/>
        <v>58</v>
      </c>
      <c r="W482" s="268">
        <f t="shared" si="474"/>
        <v>59</v>
      </c>
      <c r="X482" s="268">
        <f t="shared" si="474"/>
        <v>60</v>
      </c>
    </row>
    <row r="483" spans="2:24" ht="15.75" thickBot="1" x14ac:dyDescent="0.3">
      <c r="B483" s="23" t="s">
        <v>6</v>
      </c>
      <c r="C483" s="23">
        <f t="shared" si="470"/>
        <v>0</v>
      </c>
      <c r="D483" s="7">
        <f t="shared" si="470"/>
        <v>0</v>
      </c>
      <c r="E483" s="8">
        <f t="shared" si="470"/>
        <v>0</v>
      </c>
      <c r="F483" s="9">
        <f t="shared" si="470"/>
        <v>0</v>
      </c>
      <c r="G483" s="4">
        <f t="shared" si="470"/>
        <v>0</v>
      </c>
      <c r="H483" s="2">
        <f t="shared" si="470"/>
        <v>0</v>
      </c>
      <c r="I483" s="5">
        <f t="shared" si="470"/>
        <v>0</v>
      </c>
      <c r="J483" s="5">
        <f t="shared" si="470"/>
        <v>0</v>
      </c>
      <c r="K483" s="5">
        <f t="shared" si="470"/>
        <v>0</v>
      </c>
      <c r="L483" s="11">
        <f t="shared" si="470"/>
        <v>0</v>
      </c>
      <c r="M483" s="37"/>
      <c r="N483" s="142"/>
      <c r="O483" s="268">
        <f t="shared" ref="O483:X483" si="475">+O482+10</f>
        <v>61</v>
      </c>
      <c r="P483" s="268">
        <f t="shared" si="475"/>
        <v>62</v>
      </c>
      <c r="Q483" s="268">
        <f t="shared" si="475"/>
        <v>63</v>
      </c>
      <c r="R483" s="268">
        <f t="shared" si="475"/>
        <v>64</v>
      </c>
      <c r="S483" s="268">
        <f t="shared" si="475"/>
        <v>65</v>
      </c>
      <c r="T483" s="268">
        <f t="shared" si="475"/>
        <v>66</v>
      </c>
      <c r="U483" s="268">
        <f t="shared" si="475"/>
        <v>67</v>
      </c>
      <c r="V483" s="268">
        <f t="shared" si="475"/>
        <v>68</v>
      </c>
      <c r="W483" s="268">
        <f t="shared" si="475"/>
        <v>69</v>
      </c>
      <c r="X483" s="268">
        <f t="shared" si="475"/>
        <v>70</v>
      </c>
    </row>
    <row r="484" spans="2:24" x14ac:dyDescent="0.25">
      <c r="B484" s="23" t="s">
        <v>7</v>
      </c>
      <c r="C484" s="23">
        <f t="shared" si="470"/>
        <v>0</v>
      </c>
      <c r="D484" s="10">
        <f t="shared" si="470"/>
        <v>0</v>
      </c>
      <c r="E484" s="144">
        <f t="shared" si="470"/>
        <v>0</v>
      </c>
      <c r="F484" s="11">
        <f t="shared" si="470"/>
        <v>0</v>
      </c>
      <c r="G484" s="4">
        <f t="shared" si="470"/>
        <v>0</v>
      </c>
      <c r="H484" s="3">
        <f t="shared" si="470"/>
        <v>0</v>
      </c>
      <c r="I484" s="7">
        <f t="shared" si="470"/>
        <v>0</v>
      </c>
      <c r="J484" s="8">
        <f t="shared" si="470"/>
        <v>0</v>
      </c>
      <c r="K484" s="9">
        <f t="shared" si="470"/>
        <v>0</v>
      </c>
      <c r="L484" s="17">
        <f t="shared" si="470"/>
        <v>0</v>
      </c>
      <c r="M484" s="37"/>
      <c r="N484" s="142"/>
      <c r="O484" s="268">
        <f t="shared" ref="O484:X484" si="476">+O483+10</f>
        <v>71</v>
      </c>
      <c r="P484" s="268">
        <f t="shared" si="476"/>
        <v>72</v>
      </c>
      <c r="Q484" s="268">
        <f t="shared" si="476"/>
        <v>73</v>
      </c>
      <c r="R484" s="268">
        <f t="shared" si="476"/>
        <v>74</v>
      </c>
      <c r="S484" s="268">
        <f t="shared" si="476"/>
        <v>75</v>
      </c>
      <c r="T484" s="268">
        <f t="shared" si="476"/>
        <v>76</v>
      </c>
      <c r="U484" s="268">
        <f t="shared" si="476"/>
        <v>77</v>
      </c>
      <c r="V484" s="268">
        <f t="shared" si="476"/>
        <v>78</v>
      </c>
      <c r="W484" s="268">
        <f t="shared" si="476"/>
        <v>79</v>
      </c>
      <c r="X484" s="268">
        <f t="shared" si="476"/>
        <v>80</v>
      </c>
    </row>
    <row r="485" spans="2:24" ht="15.75" thickBot="1" x14ac:dyDescent="0.3">
      <c r="B485" s="23" t="s">
        <v>8</v>
      </c>
      <c r="C485" s="157">
        <f t="shared" si="470"/>
        <v>0</v>
      </c>
      <c r="D485" s="12">
        <f t="shared" si="470"/>
        <v>0</v>
      </c>
      <c r="E485" s="13">
        <f t="shared" si="470"/>
        <v>0</v>
      </c>
      <c r="F485" s="14">
        <f t="shared" si="470"/>
        <v>0</v>
      </c>
      <c r="G485" s="4">
        <f t="shared" si="470"/>
        <v>0</v>
      </c>
      <c r="H485" s="3">
        <f t="shared" si="470"/>
        <v>0</v>
      </c>
      <c r="I485" s="10">
        <f t="shared" si="470"/>
        <v>0</v>
      </c>
      <c r="J485" s="27">
        <f t="shared" si="470"/>
        <v>0</v>
      </c>
      <c r="K485" s="11">
        <f t="shared" si="470"/>
        <v>0</v>
      </c>
      <c r="L485" s="17">
        <f t="shared" si="470"/>
        <v>0</v>
      </c>
      <c r="M485" s="37"/>
      <c r="N485" s="142"/>
      <c r="O485" s="268">
        <f t="shared" ref="O485:X485" si="477">+O484+10</f>
        <v>81</v>
      </c>
      <c r="P485" s="268">
        <f t="shared" si="477"/>
        <v>82</v>
      </c>
      <c r="Q485" s="268">
        <f t="shared" si="477"/>
        <v>83</v>
      </c>
      <c r="R485" s="268">
        <f t="shared" si="477"/>
        <v>84</v>
      </c>
      <c r="S485" s="268">
        <f t="shared" si="477"/>
        <v>85</v>
      </c>
      <c r="T485" s="268">
        <f t="shared" si="477"/>
        <v>86</v>
      </c>
      <c r="U485" s="268">
        <f t="shared" si="477"/>
        <v>87</v>
      </c>
      <c r="V485" s="268">
        <f t="shared" si="477"/>
        <v>88</v>
      </c>
      <c r="W485" s="268">
        <f t="shared" si="477"/>
        <v>89</v>
      </c>
      <c r="X485" s="268">
        <f t="shared" si="477"/>
        <v>90</v>
      </c>
    </row>
    <row r="486" spans="2:24" ht="15.75" thickBot="1" x14ac:dyDescent="0.3">
      <c r="B486" s="26" t="s">
        <v>9</v>
      </c>
      <c r="C486" s="158" t="s">
        <v>10</v>
      </c>
      <c r="D486" s="156">
        <f t="shared" ref="D486:L486" si="478">COUNTIF(rd4tm2,P486)</f>
        <v>0</v>
      </c>
      <c r="E486" s="155">
        <f t="shared" si="478"/>
        <v>0</v>
      </c>
      <c r="F486" s="155">
        <f t="shared" si="478"/>
        <v>0</v>
      </c>
      <c r="G486" s="13">
        <f t="shared" si="478"/>
        <v>0</v>
      </c>
      <c r="H486" s="19">
        <f t="shared" si="478"/>
        <v>0</v>
      </c>
      <c r="I486" s="12">
        <f t="shared" si="478"/>
        <v>0</v>
      </c>
      <c r="J486" s="13">
        <f t="shared" si="478"/>
        <v>0</v>
      </c>
      <c r="K486" s="14">
        <f t="shared" si="478"/>
        <v>0</v>
      </c>
      <c r="L486" s="20">
        <f t="shared" si="478"/>
        <v>0</v>
      </c>
      <c r="M486" s="37"/>
      <c r="N486" s="142"/>
      <c r="O486" s="268">
        <f t="shared" ref="O486:X486" si="479">+O485+10</f>
        <v>91</v>
      </c>
      <c r="P486" s="268">
        <f t="shared" si="479"/>
        <v>92</v>
      </c>
      <c r="Q486" s="268">
        <f t="shared" si="479"/>
        <v>93</v>
      </c>
      <c r="R486" s="268">
        <f t="shared" si="479"/>
        <v>94</v>
      </c>
      <c r="S486" s="268">
        <f t="shared" si="479"/>
        <v>95</v>
      </c>
      <c r="T486" s="268">
        <f t="shared" si="479"/>
        <v>96</v>
      </c>
      <c r="U486" s="268">
        <f t="shared" si="479"/>
        <v>97</v>
      </c>
      <c r="V486" s="268">
        <f t="shared" si="479"/>
        <v>98</v>
      </c>
      <c r="W486" s="268">
        <f t="shared" si="479"/>
        <v>99</v>
      </c>
      <c r="X486" s="268">
        <f t="shared" si="479"/>
        <v>100</v>
      </c>
    </row>
    <row r="487" spans="2:24" ht="15.75" thickBot="1" x14ac:dyDescent="0.3"/>
    <row r="488" spans="2:24" ht="19.5" thickBot="1" x14ac:dyDescent="0.3">
      <c r="B488" s="136" t="s">
        <v>59</v>
      </c>
      <c r="C488" s="137">
        <f>+C473</f>
        <v>4</v>
      </c>
      <c r="D488" s="350" t="s">
        <v>134</v>
      </c>
      <c r="E488" s="351"/>
      <c r="M488" s="257"/>
      <c r="P488" s="263"/>
      <c r="Q488" s="263"/>
      <c r="R488" s="263"/>
      <c r="S488" s="263"/>
      <c r="T488" s="263"/>
      <c r="U488" s="263"/>
      <c r="V488" s="263"/>
      <c r="W488" s="263"/>
      <c r="X488" s="263"/>
    </row>
    <row r="489" spans="2:24" ht="21" x14ac:dyDescent="0.25">
      <c r="B489" s="305" t="s">
        <v>86</v>
      </c>
      <c r="C489" s="306"/>
      <c r="D489" s="306"/>
      <c r="E489" s="306"/>
      <c r="F489" s="306"/>
      <c r="G489" s="306"/>
      <c r="H489" s="306"/>
      <c r="I489" s="306"/>
      <c r="J489" s="306"/>
      <c r="K489" s="306"/>
      <c r="L489" s="307"/>
      <c r="M489" s="258"/>
      <c r="N489" s="281"/>
      <c r="O489" s="264"/>
      <c r="P489" s="264"/>
      <c r="Q489" s="264"/>
      <c r="R489" s="264"/>
      <c r="S489" s="264"/>
      <c r="T489" s="264"/>
      <c r="U489" s="264"/>
      <c r="V489" s="264"/>
      <c r="W489" s="264"/>
      <c r="X489" s="264"/>
    </row>
    <row r="490" spans="2:24" ht="21.75" thickBot="1" x14ac:dyDescent="0.3">
      <c r="B490" s="308"/>
      <c r="C490" s="309"/>
      <c r="D490" s="309"/>
      <c r="E490" s="309"/>
      <c r="F490" s="309"/>
      <c r="G490" s="309"/>
      <c r="H490" s="309"/>
      <c r="I490" s="309"/>
      <c r="J490" s="309"/>
      <c r="K490" s="309"/>
      <c r="L490" s="310"/>
      <c r="M490" s="258"/>
      <c r="N490" s="281"/>
      <c r="O490" s="264"/>
      <c r="P490" s="264"/>
      <c r="Q490" s="264"/>
      <c r="R490" s="264"/>
      <c r="S490" s="264"/>
      <c r="T490" s="264"/>
      <c r="U490" s="264"/>
      <c r="V490" s="264"/>
      <c r="W490" s="264"/>
      <c r="X490" s="264"/>
    </row>
    <row r="491" spans="2:24" ht="15.75" thickBot="1" x14ac:dyDescent="0.3">
      <c r="B491" s="31" t="s">
        <v>11</v>
      </c>
      <c r="C491" s="28">
        <v>1</v>
      </c>
      <c r="D491" s="24">
        <v>2</v>
      </c>
      <c r="E491" s="24">
        <v>3</v>
      </c>
      <c r="F491" s="24">
        <v>4</v>
      </c>
      <c r="G491" s="24">
        <v>5</v>
      </c>
      <c r="H491" s="24">
        <v>6</v>
      </c>
      <c r="I491" s="24">
        <v>7</v>
      </c>
      <c r="J491" s="24">
        <v>8</v>
      </c>
      <c r="K491" s="24">
        <v>9</v>
      </c>
      <c r="L491" s="25">
        <v>10</v>
      </c>
      <c r="M491" s="37"/>
      <c r="N491" s="142"/>
    </row>
    <row r="492" spans="2:24" x14ac:dyDescent="0.25">
      <c r="B492" s="29" t="s">
        <v>0</v>
      </c>
      <c r="C492" s="7">
        <f t="shared" ref="C492:L493" si="480">COUNTIF(rd4tm3,O492)-1</f>
        <v>0</v>
      </c>
      <c r="D492" s="8">
        <f t="shared" si="480"/>
        <v>0</v>
      </c>
      <c r="E492" s="8">
        <f t="shared" si="480"/>
        <v>0</v>
      </c>
      <c r="F492" s="8">
        <f t="shared" si="480"/>
        <v>0</v>
      </c>
      <c r="G492" s="8">
        <f t="shared" si="480"/>
        <v>0</v>
      </c>
      <c r="H492" s="8">
        <f t="shared" si="480"/>
        <v>0</v>
      </c>
      <c r="I492" s="22">
        <f t="shared" si="480"/>
        <v>0</v>
      </c>
      <c r="J492" s="7">
        <f t="shared" si="480"/>
        <v>0</v>
      </c>
      <c r="K492" s="8">
        <f t="shared" si="480"/>
        <v>0</v>
      </c>
      <c r="L492" s="76">
        <f t="shared" si="480"/>
        <v>0</v>
      </c>
      <c r="M492" s="259"/>
      <c r="N492" s="282"/>
      <c r="O492" s="265">
        <v>1</v>
      </c>
      <c r="P492" s="266">
        <f>+O492+1</f>
        <v>2</v>
      </c>
      <c r="Q492" s="266">
        <f t="shared" ref="Q492" si="481">+P492+1</f>
        <v>3</v>
      </c>
      <c r="R492" s="266">
        <f t="shared" ref="R492" si="482">+Q492+1</f>
        <v>4</v>
      </c>
      <c r="S492" s="266">
        <f t="shared" ref="S492" si="483">+R492+1</f>
        <v>5</v>
      </c>
      <c r="T492" s="266">
        <f t="shared" ref="T492" si="484">+S492+1</f>
        <v>6</v>
      </c>
      <c r="U492" s="266">
        <f t="shared" ref="U492" si="485">+T492+1</f>
        <v>7</v>
      </c>
      <c r="V492" s="266">
        <f t="shared" ref="V492" si="486">+U492+1</f>
        <v>8</v>
      </c>
      <c r="W492" s="266">
        <v>9</v>
      </c>
      <c r="X492" s="266">
        <v>10</v>
      </c>
    </row>
    <row r="493" spans="2:24" ht="15.75" thickBot="1" x14ac:dyDescent="0.3">
      <c r="B493" s="23" t="s">
        <v>1</v>
      </c>
      <c r="C493" s="269">
        <f t="shared" si="480"/>
        <v>0</v>
      </c>
      <c r="D493" s="5">
        <f t="shared" si="480"/>
        <v>0</v>
      </c>
      <c r="E493" s="5">
        <f t="shared" si="480"/>
        <v>0</v>
      </c>
      <c r="F493" s="5">
        <f t="shared" si="480"/>
        <v>0</v>
      </c>
      <c r="G493" s="2">
        <f t="shared" si="480"/>
        <v>0</v>
      </c>
      <c r="H493" s="2">
        <f t="shared" si="480"/>
        <v>0</v>
      </c>
      <c r="I493" s="3">
        <f t="shared" si="480"/>
        <v>0</v>
      </c>
      <c r="J493" s="10">
        <f t="shared" si="480"/>
        <v>0</v>
      </c>
      <c r="K493" s="2">
        <f t="shared" si="480"/>
        <v>0</v>
      </c>
      <c r="L493" s="11">
        <f t="shared" si="480"/>
        <v>0</v>
      </c>
      <c r="M493" s="37"/>
      <c r="N493" s="142"/>
      <c r="O493" s="268">
        <f>+O492+10</f>
        <v>11</v>
      </c>
      <c r="P493" s="268">
        <f t="shared" ref="P493:X493" si="487">+P492+10</f>
        <v>12</v>
      </c>
      <c r="Q493" s="268">
        <f t="shared" si="487"/>
        <v>13</v>
      </c>
      <c r="R493" s="268">
        <f t="shared" si="487"/>
        <v>14</v>
      </c>
      <c r="S493" s="268">
        <f t="shared" si="487"/>
        <v>15</v>
      </c>
      <c r="T493" s="268">
        <f t="shared" si="487"/>
        <v>16</v>
      </c>
      <c r="U493" s="268">
        <f t="shared" si="487"/>
        <v>17</v>
      </c>
      <c r="V493" s="268">
        <f t="shared" si="487"/>
        <v>18</v>
      </c>
      <c r="W493" s="268">
        <f t="shared" si="487"/>
        <v>19</v>
      </c>
      <c r="X493" s="268">
        <f t="shared" si="487"/>
        <v>20</v>
      </c>
    </row>
    <row r="494" spans="2:24" ht="15.75" thickBot="1" x14ac:dyDescent="0.3">
      <c r="B494" s="23" t="s">
        <v>2</v>
      </c>
      <c r="C494" s="23">
        <f t="shared" ref="C494:L500" si="488">COUNTIF(rd4tm3,O494)</f>
        <v>0</v>
      </c>
      <c r="D494" s="7">
        <f t="shared" si="488"/>
        <v>0</v>
      </c>
      <c r="E494" s="8">
        <f t="shared" si="488"/>
        <v>0</v>
      </c>
      <c r="F494" s="9">
        <f t="shared" si="488"/>
        <v>0</v>
      </c>
      <c r="G494" s="4">
        <f t="shared" si="488"/>
        <v>0</v>
      </c>
      <c r="H494" s="2">
        <f t="shared" si="488"/>
        <v>0</v>
      </c>
      <c r="I494" s="3">
        <f t="shared" si="488"/>
        <v>0</v>
      </c>
      <c r="J494" s="12">
        <f t="shared" si="488"/>
        <v>0</v>
      </c>
      <c r="K494" s="13">
        <f t="shared" si="488"/>
        <v>0</v>
      </c>
      <c r="L494" s="14">
        <f t="shared" si="488"/>
        <v>0</v>
      </c>
      <c r="M494" s="37"/>
      <c r="N494" s="142"/>
      <c r="O494" s="268">
        <f t="shared" ref="O494:X494" si="489">+O493+10</f>
        <v>21</v>
      </c>
      <c r="P494" s="268">
        <f t="shared" si="489"/>
        <v>22</v>
      </c>
      <c r="Q494" s="268">
        <f t="shared" si="489"/>
        <v>23</v>
      </c>
      <c r="R494" s="268">
        <f t="shared" si="489"/>
        <v>24</v>
      </c>
      <c r="S494" s="268">
        <f t="shared" si="489"/>
        <v>25</v>
      </c>
      <c r="T494" s="268">
        <f t="shared" si="489"/>
        <v>26</v>
      </c>
      <c r="U494" s="268">
        <f t="shared" si="489"/>
        <v>27</v>
      </c>
      <c r="V494" s="268">
        <f t="shared" si="489"/>
        <v>28</v>
      </c>
      <c r="W494" s="268">
        <f t="shared" si="489"/>
        <v>29</v>
      </c>
      <c r="X494" s="268">
        <f t="shared" si="489"/>
        <v>30</v>
      </c>
    </row>
    <row r="495" spans="2:24" x14ac:dyDescent="0.25">
      <c r="B495" s="23" t="s">
        <v>3</v>
      </c>
      <c r="C495" s="23">
        <f t="shared" si="488"/>
        <v>0</v>
      </c>
      <c r="D495" s="10">
        <f t="shared" si="488"/>
        <v>0</v>
      </c>
      <c r="E495" s="27">
        <f t="shared" si="488"/>
        <v>0</v>
      </c>
      <c r="F495" s="11">
        <f t="shared" si="488"/>
        <v>0</v>
      </c>
      <c r="G495" s="4">
        <f t="shared" si="488"/>
        <v>0</v>
      </c>
      <c r="H495" s="2">
        <f t="shared" si="488"/>
        <v>0</v>
      </c>
      <c r="I495" s="2">
        <f t="shared" si="488"/>
        <v>0</v>
      </c>
      <c r="J495" s="6">
        <f t="shared" si="488"/>
        <v>0</v>
      </c>
      <c r="K495" s="6">
        <f t="shared" si="488"/>
        <v>0</v>
      </c>
      <c r="L495" s="16">
        <f t="shared" si="488"/>
        <v>0</v>
      </c>
      <c r="M495" s="37"/>
      <c r="N495" s="142"/>
      <c r="O495" s="268">
        <f t="shared" ref="O495:X495" si="490">+O494+10</f>
        <v>31</v>
      </c>
      <c r="P495" s="268">
        <f t="shared" si="490"/>
        <v>32</v>
      </c>
      <c r="Q495" s="268">
        <f t="shared" si="490"/>
        <v>33</v>
      </c>
      <c r="R495" s="268">
        <f t="shared" si="490"/>
        <v>34</v>
      </c>
      <c r="S495" s="268">
        <f t="shared" si="490"/>
        <v>35</v>
      </c>
      <c r="T495" s="268">
        <f t="shared" si="490"/>
        <v>36</v>
      </c>
      <c r="U495" s="268">
        <f t="shared" si="490"/>
        <v>37</v>
      </c>
      <c r="V495" s="268">
        <f t="shared" si="490"/>
        <v>38</v>
      </c>
      <c r="W495" s="268">
        <f t="shared" si="490"/>
        <v>39</v>
      </c>
      <c r="X495" s="268">
        <f t="shared" si="490"/>
        <v>40</v>
      </c>
    </row>
    <row r="496" spans="2:24" ht="15.75" thickBot="1" x14ac:dyDescent="0.3">
      <c r="B496" s="23" t="s">
        <v>4</v>
      </c>
      <c r="C496" s="23">
        <f t="shared" si="488"/>
        <v>0</v>
      </c>
      <c r="D496" s="12">
        <f t="shared" si="488"/>
        <v>0</v>
      </c>
      <c r="E496" s="13">
        <f t="shared" si="488"/>
        <v>0</v>
      </c>
      <c r="F496" s="14">
        <f t="shared" si="488"/>
        <v>0</v>
      </c>
      <c r="G496" s="4">
        <f t="shared" si="488"/>
        <v>0</v>
      </c>
      <c r="H496" s="2">
        <f t="shared" si="488"/>
        <v>0</v>
      </c>
      <c r="I496" s="2">
        <f t="shared" si="488"/>
        <v>0</v>
      </c>
      <c r="J496" s="2">
        <f t="shared" si="488"/>
        <v>0</v>
      </c>
      <c r="K496" s="2">
        <f t="shared" si="488"/>
        <v>0</v>
      </c>
      <c r="L496" s="11">
        <f t="shared" si="488"/>
        <v>0</v>
      </c>
      <c r="M496" s="37"/>
      <c r="N496" s="142"/>
      <c r="O496" s="268">
        <f t="shared" ref="O496:X496" si="491">+O495+10</f>
        <v>41</v>
      </c>
      <c r="P496" s="268">
        <f t="shared" si="491"/>
        <v>42</v>
      </c>
      <c r="Q496" s="268">
        <f t="shared" si="491"/>
        <v>43</v>
      </c>
      <c r="R496" s="268">
        <f t="shared" si="491"/>
        <v>44</v>
      </c>
      <c r="S496" s="268">
        <f t="shared" si="491"/>
        <v>45</v>
      </c>
      <c r="T496" s="268">
        <f t="shared" si="491"/>
        <v>46</v>
      </c>
      <c r="U496" s="268">
        <f t="shared" si="491"/>
        <v>47</v>
      </c>
      <c r="V496" s="268">
        <f t="shared" si="491"/>
        <v>48</v>
      </c>
      <c r="W496" s="268">
        <f t="shared" si="491"/>
        <v>49</v>
      </c>
      <c r="X496" s="268">
        <f t="shared" si="491"/>
        <v>50</v>
      </c>
    </row>
    <row r="497" spans="2:24" ht="15.75" thickBot="1" x14ac:dyDescent="0.3">
      <c r="B497" s="23" t="s">
        <v>5</v>
      </c>
      <c r="C497" s="10">
        <f t="shared" si="488"/>
        <v>0</v>
      </c>
      <c r="D497" s="154">
        <f t="shared" si="488"/>
        <v>0</v>
      </c>
      <c r="E497" s="154">
        <f t="shared" si="488"/>
        <v>0</v>
      </c>
      <c r="F497" s="154">
        <f t="shared" si="488"/>
        <v>0</v>
      </c>
      <c r="G497" s="145">
        <f t="shared" si="488"/>
        <v>0</v>
      </c>
      <c r="H497" s="2">
        <f t="shared" si="488"/>
        <v>0</v>
      </c>
      <c r="I497" s="2">
        <f t="shared" si="488"/>
        <v>0</v>
      </c>
      <c r="J497" s="2">
        <f t="shared" si="488"/>
        <v>0</v>
      </c>
      <c r="K497" s="2">
        <f t="shared" si="488"/>
        <v>0</v>
      </c>
      <c r="L497" s="11">
        <f t="shared" si="488"/>
        <v>0</v>
      </c>
      <c r="M497" s="37"/>
      <c r="N497" s="142"/>
      <c r="O497" s="268">
        <f t="shared" ref="O497:X497" si="492">+O496+10</f>
        <v>51</v>
      </c>
      <c r="P497" s="268">
        <f t="shared" si="492"/>
        <v>52</v>
      </c>
      <c r="Q497" s="268">
        <f t="shared" si="492"/>
        <v>53</v>
      </c>
      <c r="R497" s="268">
        <f t="shared" si="492"/>
        <v>54</v>
      </c>
      <c r="S497" s="268">
        <f t="shared" si="492"/>
        <v>55</v>
      </c>
      <c r="T497" s="268">
        <f t="shared" si="492"/>
        <v>56</v>
      </c>
      <c r="U497" s="268">
        <f t="shared" si="492"/>
        <v>57</v>
      </c>
      <c r="V497" s="268">
        <f t="shared" si="492"/>
        <v>58</v>
      </c>
      <c r="W497" s="268">
        <f t="shared" si="492"/>
        <v>59</v>
      </c>
      <c r="X497" s="268">
        <f t="shared" si="492"/>
        <v>60</v>
      </c>
    </row>
    <row r="498" spans="2:24" ht="15.75" thickBot="1" x14ac:dyDescent="0.3">
      <c r="B498" s="23" t="s">
        <v>6</v>
      </c>
      <c r="C498" s="23">
        <f t="shared" si="488"/>
        <v>0</v>
      </c>
      <c r="D498" s="7">
        <f t="shared" si="488"/>
        <v>0</v>
      </c>
      <c r="E498" s="8">
        <f t="shared" si="488"/>
        <v>0</v>
      </c>
      <c r="F498" s="9">
        <f t="shared" si="488"/>
        <v>0</v>
      </c>
      <c r="G498" s="4">
        <f t="shared" si="488"/>
        <v>0</v>
      </c>
      <c r="H498" s="2">
        <f t="shared" si="488"/>
        <v>0</v>
      </c>
      <c r="I498" s="5">
        <f t="shared" si="488"/>
        <v>0</v>
      </c>
      <c r="J498" s="5">
        <f t="shared" si="488"/>
        <v>0</v>
      </c>
      <c r="K498" s="5">
        <f t="shared" si="488"/>
        <v>0</v>
      </c>
      <c r="L498" s="11">
        <f t="shared" si="488"/>
        <v>0</v>
      </c>
      <c r="M498" s="37"/>
      <c r="N498" s="142"/>
      <c r="O498" s="268">
        <f t="shared" ref="O498:X498" si="493">+O497+10</f>
        <v>61</v>
      </c>
      <c r="P498" s="268">
        <f t="shared" si="493"/>
        <v>62</v>
      </c>
      <c r="Q498" s="268">
        <f t="shared" si="493"/>
        <v>63</v>
      </c>
      <c r="R498" s="268">
        <f t="shared" si="493"/>
        <v>64</v>
      </c>
      <c r="S498" s="268">
        <f t="shared" si="493"/>
        <v>65</v>
      </c>
      <c r="T498" s="268">
        <f t="shared" si="493"/>
        <v>66</v>
      </c>
      <c r="U498" s="268">
        <f t="shared" si="493"/>
        <v>67</v>
      </c>
      <c r="V498" s="268">
        <f t="shared" si="493"/>
        <v>68</v>
      </c>
      <c r="W498" s="268">
        <f t="shared" si="493"/>
        <v>69</v>
      </c>
      <c r="X498" s="268">
        <f t="shared" si="493"/>
        <v>70</v>
      </c>
    </row>
    <row r="499" spans="2:24" x14ac:dyDescent="0.25">
      <c r="B499" s="23" t="s">
        <v>7</v>
      </c>
      <c r="C499" s="23">
        <f t="shared" si="488"/>
        <v>0</v>
      </c>
      <c r="D499" s="10">
        <f t="shared" si="488"/>
        <v>0</v>
      </c>
      <c r="E499" s="144">
        <f t="shared" si="488"/>
        <v>0</v>
      </c>
      <c r="F499" s="11">
        <f t="shared" si="488"/>
        <v>0</v>
      </c>
      <c r="G499" s="4">
        <f t="shared" si="488"/>
        <v>0</v>
      </c>
      <c r="H499" s="3">
        <f t="shared" si="488"/>
        <v>0</v>
      </c>
      <c r="I499" s="7">
        <f t="shared" si="488"/>
        <v>0</v>
      </c>
      <c r="J499" s="8">
        <f t="shared" si="488"/>
        <v>0</v>
      </c>
      <c r="K499" s="9">
        <f t="shared" si="488"/>
        <v>0</v>
      </c>
      <c r="L499" s="17">
        <f t="shared" si="488"/>
        <v>0</v>
      </c>
      <c r="M499" s="37"/>
      <c r="N499" s="142"/>
      <c r="O499" s="268">
        <f t="shared" ref="O499:X499" si="494">+O498+10</f>
        <v>71</v>
      </c>
      <c r="P499" s="268">
        <f t="shared" si="494"/>
        <v>72</v>
      </c>
      <c r="Q499" s="268">
        <f t="shared" si="494"/>
        <v>73</v>
      </c>
      <c r="R499" s="268">
        <f t="shared" si="494"/>
        <v>74</v>
      </c>
      <c r="S499" s="268">
        <f t="shared" si="494"/>
        <v>75</v>
      </c>
      <c r="T499" s="268">
        <f t="shared" si="494"/>
        <v>76</v>
      </c>
      <c r="U499" s="268">
        <f t="shared" si="494"/>
        <v>77</v>
      </c>
      <c r="V499" s="268">
        <f t="shared" si="494"/>
        <v>78</v>
      </c>
      <c r="W499" s="268">
        <f t="shared" si="494"/>
        <v>79</v>
      </c>
      <c r="X499" s="268">
        <f t="shared" si="494"/>
        <v>80</v>
      </c>
    </row>
    <row r="500" spans="2:24" ht="15.75" thickBot="1" x14ac:dyDescent="0.3">
      <c r="B500" s="23" t="s">
        <v>8</v>
      </c>
      <c r="C500" s="157">
        <f t="shared" si="488"/>
        <v>0</v>
      </c>
      <c r="D500" s="12">
        <f t="shared" si="488"/>
        <v>0</v>
      </c>
      <c r="E500" s="13">
        <f t="shared" si="488"/>
        <v>0</v>
      </c>
      <c r="F500" s="14">
        <f t="shared" si="488"/>
        <v>0</v>
      </c>
      <c r="G500" s="4">
        <f t="shared" si="488"/>
        <v>0</v>
      </c>
      <c r="H500" s="3">
        <f t="shared" si="488"/>
        <v>0</v>
      </c>
      <c r="I500" s="10">
        <f t="shared" si="488"/>
        <v>0</v>
      </c>
      <c r="J500" s="27">
        <f t="shared" si="488"/>
        <v>0</v>
      </c>
      <c r="K500" s="11">
        <f t="shared" si="488"/>
        <v>0</v>
      </c>
      <c r="L500" s="17">
        <f t="shared" si="488"/>
        <v>0</v>
      </c>
      <c r="M500" s="37"/>
      <c r="N500" s="142"/>
      <c r="O500" s="268">
        <f t="shared" ref="O500:X500" si="495">+O499+10</f>
        <v>81</v>
      </c>
      <c r="P500" s="268">
        <f t="shared" si="495"/>
        <v>82</v>
      </c>
      <c r="Q500" s="268">
        <f t="shared" si="495"/>
        <v>83</v>
      </c>
      <c r="R500" s="268">
        <f t="shared" si="495"/>
        <v>84</v>
      </c>
      <c r="S500" s="268">
        <f t="shared" si="495"/>
        <v>85</v>
      </c>
      <c r="T500" s="268">
        <f t="shared" si="495"/>
        <v>86</v>
      </c>
      <c r="U500" s="268">
        <f t="shared" si="495"/>
        <v>87</v>
      </c>
      <c r="V500" s="268">
        <f t="shared" si="495"/>
        <v>88</v>
      </c>
      <c r="W500" s="268">
        <f t="shared" si="495"/>
        <v>89</v>
      </c>
      <c r="X500" s="268">
        <f t="shared" si="495"/>
        <v>90</v>
      </c>
    </row>
    <row r="501" spans="2:24" ht="15.75" thickBot="1" x14ac:dyDescent="0.3">
      <c r="B501" s="26" t="s">
        <v>9</v>
      </c>
      <c r="C501" s="158" t="s">
        <v>10</v>
      </c>
      <c r="D501" s="156">
        <f t="shared" ref="D501:L501" si="496">COUNTIF(rd4tm3,P501)</f>
        <v>0</v>
      </c>
      <c r="E501" s="155">
        <f t="shared" si="496"/>
        <v>0</v>
      </c>
      <c r="F501" s="155">
        <f t="shared" si="496"/>
        <v>0</v>
      </c>
      <c r="G501" s="13">
        <f t="shared" si="496"/>
        <v>0</v>
      </c>
      <c r="H501" s="19">
        <f t="shared" si="496"/>
        <v>0</v>
      </c>
      <c r="I501" s="12">
        <f t="shared" si="496"/>
        <v>0</v>
      </c>
      <c r="J501" s="13">
        <f t="shared" si="496"/>
        <v>0</v>
      </c>
      <c r="K501" s="14">
        <f t="shared" si="496"/>
        <v>0</v>
      </c>
      <c r="L501" s="20">
        <f t="shared" si="496"/>
        <v>0</v>
      </c>
      <c r="M501" s="37"/>
      <c r="N501" s="142"/>
      <c r="O501" s="268">
        <f t="shared" ref="O501:X501" si="497">+O500+10</f>
        <v>91</v>
      </c>
      <c r="P501" s="268">
        <f t="shared" si="497"/>
        <v>92</v>
      </c>
      <c r="Q501" s="268">
        <f t="shared" si="497"/>
        <v>93</v>
      </c>
      <c r="R501" s="268">
        <f t="shared" si="497"/>
        <v>94</v>
      </c>
      <c r="S501" s="268">
        <f t="shared" si="497"/>
        <v>95</v>
      </c>
      <c r="T501" s="268">
        <f t="shared" si="497"/>
        <v>96</v>
      </c>
      <c r="U501" s="268">
        <f t="shared" si="497"/>
        <v>97</v>
      </c>
      <c r="V501" s="268">
        <f t="shared" si="497"/>
        <v>98</v>
      </c>
      <c r="W501" s="268">
        <f t="shared" si="497"/>
        <v>99</v>
      </c>
      <c r="X501" s="268">
        <f t="shared" si="497"/>
        <v>100</v>
      </c>
    </row>
    <row r="502" spans="2:24" ht="15.75" thickBot="1" x14ac:dyDescent="0.3"/>
    <row r="503" spans="2:24" ht="19.5" thickBot="1" x14ac:dyDescent="0.3">
      <c r="B503" s="136" t="s">
        <v>59</v>
      </c>
      <c r="C503" s="137">
        <f>+C488</f>
        <v>4</v>
      </c>
      <c r="D503" s="350" t="s">
        <v>135</v>
      </c>
      <c r="E503" s="351"/>
      <c r="M503" s="257"/>
      <c r="P503" s="263"/>
      <c r="Q503" s="263"/>
      <c r="R503" s="263"/>
      <c r="S503" s="263"/>
      <c r="T503" s="263"/>
      <c r="U503" s="263"/>
      <c r="V503" s="263"/>
      <c r="W503" s="263"/>
      <c r="X503" s="263"/>
    </row>
    <row r="504" spans="2:24" ht="21" x14ac:dyDescent="0.25">
      <c r="B504" s="305" t="s">
        <v>86</v>
      </c>
      <c r="C504" s="306"/>
      <c r="D504" s="306"/>
      <c r="E504" s="306"/>
      <c r="F504" s="306"/>
      <c r="G504" s="306"/>
      <c r="H504" s="306"/>
      <c r="I504" s="306"/>
      <c r="J504" s="306"/>
      <c r="K504" s="306"/>
      <c r="L504" s="307"/>
      <c r="M504" s="258"/>
      <c r="N504" s="281"/>
      <c r="O504" s="264"/>
      <c r="P504" s="264"/>
      <c r="Q504" s="264"/>
      <c r="R504" s="264"/>
      <c r="S504" s="264"/>
      <c r="T504" s="264"/>
      <c r="U504" s="264"/>
      <c r="V504" s="264"/>
      <c r="W504" s="264"/>
      <c r="X504" s="264"/>
    </row>
    <row r="505" spans="2:24" ht="21.75" thickBot="1" x14ac:dyDescent="0.3">
      <c r="B505" s="308"/>
      <c r="C505" s="309"/>
      <c r="D505" s="309"/>
      <c r="E505" s="309"/>
      <c r="F505" s="309"/>
      <c r="G505" s="309"/>
      <c r="H505" s="309"/>
      <c r="I505" s="309"/>
      <c r="J505" s="309"/>
      <c r="K505" s="309"/>
      <c r="L505" s="310"/>
      <c r="M505" s="258"/>
      <c r="N505" s="281"/>
      <c r="O505" s="264"/>
      <c r="P505" s="264"/>
      <c r="Q505" s="264"/>
      <c r="R505" s="264"/>
      <c r="S505" s="264"/>
      <c r="T505" s="264"/>
      <c r="U505" s="264"/>
      <c r="V505" s="264"/>
      <c r="W505" s="264"/>
      <c r="X505" s="264"/>
    </row>
    <row r="506" spans="2:24" ht="15.75" thickBot="1" x14ac:dyDescent="0.3">
      <c r="B506" s="31" t="s">
        <v>11</v>
      </c>
      <c r="C506" s="28">
        <v>1</v>
      </c>
      <c r="D506" s="24">
        <v>2</v>
      </c>
      <c r="E506" s="24">
        <v>3</v>
      </c>
      <c r="F506" s="24">
        <v>4</v>
      </c>
      <c r="G506" s="24">
        <v>5</v>
      </c>
      <c r="H506" s="24">
        <v>6</v>
      </c>
      <c r="I506" s="24">
        <v>7</v>
      </c>
      <c r="J506" s="24">
        <v>8</v>
      </c>
      <c r="K506" s="24">
        <v>9</v>
      </c>
      <c r="L506" s="25">
        <v>10</v>
      </c>
      <c r="M506" s="37"/>
      <c r="N506" s="142"/>
    </row>
    <row r="507" spans="2:24" x14ac:dyDescent="0.25">
      <c r="B507" s="29" t="s">
        <v>0</v>
      </c>
      <c r="C507" s="7">
        <f t="shared" ref="C507:L508" si="498">COUNTIF(rd4tm4,O507)-1</f>
        <v>0</v>
      </c>
      <c r="D507" s="8">
        <f t="shared" si="498"/>
        <v>0</v>
      </c>
      <c r="E507" s="8">
        <f t="shared" si="498"/>
        <v>0</v>
      </c>
      <c r="F507" s="8">
        <f t="shared" si="498"/>
        <v>0</v>
      </c>
      <c r="G507" s="8">
        <f t="shared" si="498"/>
        <v>0</v>
      </c>
      <c r="H507" s="8">
        <f t="shared" si="498"/>
        <v>0</v>
      </c>
      <c r="I507" s="22">
        <f t="shared" si="498"/>
        <v>0</v>
      </c>
      <c r="J507" s="7">
        <f t="shared" si="498"/>
        <v>0</v>
      </c>
      <c r="K507" s="8">
        <f t="shared" si="498"/>
        <v>0</v>
      </c>
      <c r="L507" s="76">
        <f t="shared" si="498"/>
        <v>0</v>
      </c>
      <c r="M507" s="259"/>
      <c r="N507" s="282"/>
      <c r="O507" s="265">
        <v>1</v>
      </c>
      <c r="P507" s="266">
        <f>+O507+1</f>
        <v>2</v>
      </c>
      <c r="Q507" s="266">
        <f t="shared" ref="Q507" si="499">+P507+1</f>
        <v>3</v>
      </c>
      <c r="R507" s="266">
        <f t="shared" ref="R507" si="500">+Q507+1</f>
        <v>4</v>
      </c>
      <c r="S507" s="266">
        <f t="shared" ref="S507" si="501">+R507+1</f>
        <v>5</v>
      </c>
      <c r="T507" s="266">
        <f t="shared" ref="T507" si="502">+S507+1</f>
        <v>6</v>
      </c>
      <c r="U507" s="266">
        <f t="shared" ref="U507" si="503">+T507+1</f>
        <v>7</v>
      </c>
      <c r="V507" s="266">
        <f t="shared" ref="V507" si="504">+U507+1</f>
        <v>8</v>
      </c>
      <c r="W507" s="266">
        <v>9</v>
      </c>
      <c r="X507" s="266">
        <v>10</v>
      </c>
    </row>
    <row r="508" spans="2:24" ht="15.75" thickBot="1" x14ac:dyDescent="0.3">
      <c r="B508" s="23" t="s">
        <v>1</v>
      </c>
      <c r="C508" s="269">
        <f t="shared" si="498"/>
        <v>0</v>
      </c>
      <c r="D508" s="5">
        <f t="shared" si="498"/>
        <v>0</v>
      </c>
      <c r="E508" s="5">
        <f t="shared" si="498"/>
        <v>0</v>
      </c>
      <c r="F508" s="5">
        <f t="shared" si="498"/>
        <v>0</v>
      </c>
      <c r="G508" s="2">
        <f t="shared" si="498"/>
        <v>0</v>
      </c>
      <c r="H508" s="2">
        <f t="shared" si="498"/>
        <v>0</v>
      </c>
      <c r="I508" s="3">
        <f t="shared" si="498"/>
        <v>0</v>
      </c>
      <c r="J508" s="10">
        <f t="shared" si="498"/>
        <v>0</v>
      </c>
      <c r="K508" s="2">
        <f t="shared" si="498"/>
        <v>0</v>
      </c>
      <c r="L508" s="11">
        <f t="shared" si="498"/>
        <v>0</v>
      </c>
      <c r="M508" s="37"/>
      <c r="N508" s="142"/>
      <c r="O508" s="268">
        <f>+O507+10</f>
        <v>11</v>
      </c>
      <c r="P508" s="268">
        <f t="shared" ref="P508:X508" si="505">+P507+10</f>
        <v>12</v>
      </c>
      <c r="Q508" s="268">
        <f t="shared" si="505"/>
        <v>13</v>
      </c>
      <c r="R508" s="268">
        <f t="shared" si="505"/>
        <v>14</v>
      </c>
      <c r="S508" s="268">
        <f t="shared" si="505"/>
        <v>15</v>
      </c>
      <c r="T508" s="268">
        <f t="shared" si="505"/>
        <v>16</v>
      </c>
      <c r="U508" s="268">
        <f t="shared" si="505"/>
        <v>17</v>
      </c>
      <c r="V508" s="268">
        <f t="shared" si="505"/>
        <v>18</v>
      </c>
      <c r="W508" s="268">
        <f t="shared" si="505"/>
        <v>19</v>
      </c>
      <c r="X508" s="268">
        <f t="shared" si="505"/>
        <v>20</v>
      </c>
    </row>
    <row r="509" spans="2:24" ht="15.75" thickBot="1" x14ac:dyDescent="0.3">
      <c r="B509" s="23" t="s">
        <v>2</v>
      </c>
      <c r="C509" s="23">
        <f t="shared" ref="C509:L515" si="506">COUNTIF(rd4tm4,O509)</f>
        <v>0</v>
      </c>
      <c r="D509" s="7">
        <f t="shared" si="506"/>
        <v>0</v>
      </c>
      <c r="E509" s="8">
        <f t="shared" si="506"/>
        <v>0</v>
      </c>
      <c r="F509" s="9">
        <f t="shared" si="506"/>
        <v>0</v>
      </c>
      <c r="G509" s="4">
        <f t="shared" si="506"/>
        <v>0</v>
      </c>
      <c r="H509" s="2">
        <f t="shared" si="506"/>
        <v>0</v>
      </c>
      <c r="I509" s="3">
        <f t="shared" si="506"/>
        <v>0</v>
      </c>
      <c r="J509" s="12">
        <f t="shared" si="506"/>
        <v>0</v>
      </c>
      <c r="K509" s="13">
        <f t="shared" si="506"/>
        <v>0</v>
      </c>
      <c r="L509" s="14">
        <f t="shared" si="506"/>
        <v>0</v>
      </c>
      <c r="M509" s="37"/>
      <c r="N509" s="142"/>
      <c r="O509" s="268">
        <f t="shared" ref="O509:X509" si="507">+O508+10</f>
        <v>21</v>
      </c>
      <c r="P509" s="268">
        <f t="shared" si="507"/>
        <v>22</v>
      </c>
      <c r="Q509" s="268">
        <f t="shared" si="507"/>
        <v>23</v>
      </c>
      <c r="R509" s="268">
        <f t="shared" si="507"/>
        <v>24</v>
      </c>
      <c r="S509" s="268">
        <f t="shared" si="507"/>
        <v>25</v>
      </c>
      <c r="T509" s="268">
        <f t="shared" si="507"/>
        <v>26</v>
      </c>
      <c r="U509" s="268">
        <f t="shared" si="507"/>
        <v>27</v>
      </c>
      <c r="V509" s="268">
        <f t="shared" si="507"/>
        <v>28</v>
      </c>
      <c r="W509" s="268">
        <f t="shared" si="507"/>
        <v>29</v>
      </c>
      <c r="X509" s="268">
        <f t="shared" si="507"/>
        <v>30</v>
      </c>
    </row>
    <row r="510" spans="2:24" x14ac:dyDescent="0.25">
      <c r="B510" s="23" t="s">
        <v>3</v>
      </c>
      <c r="C510" s="23">
        <f t="shared" si="506"/>
        <v>0</v>
      </c>
      <c r="D510" s="10">
        <f t="shared" si="506"/>
        <v>0</v>
      </c>
      <c r="E510" s="27">
        <f t="shared" si="506"/>
        <v>0</v>
      </c>
      <c r="F510" s="11">
        <f t="shared" si="506"/>
        <v>0</v>
      </c>
      <c r="G510" s="4">
        <f t="shared" si="506"/>
        <v>0</v>
      </c>
      <c r="H510" s="2">
        <f t="shared" si="506"/>
        <v>0</v>
      </c>
      <c r="I510" s="2">
        <f t="shared" si="506"/>
        <v>0</v>
      </c>
      <c r="J510" s="6">
        <f t="shared" si="506"/>
        <v>0</v>
      </c>
      <c r="K510" s="6">
        <f t="shared" si="506"/>
        <v>0</v>
      </c>
      <c r="L510" s="16">
        <f t="shared" si="506"/>
        <v>0</v>
      </c>
      <c r="M510" s="37"/>
      <c r="N510" s="142"/>
      <c r="O510" s="268">
        <f t="shared" ref="O510:X510" si="508">+O509+10</f>
        <v>31</v>
      </c>
      <c r="P510" s="268">
        <f t="shared" si="508"/>
        <v>32</v>
      </c>
      <c r="Q510" s="268">
        <f t="shared" si="508"/>
        <v>33</v>
      </c>
      <c r="R510" s="268">
        <f t="shared" si="508"/>
        <v>34</v>
      </c>
      <c r="S510" s="268">
        <f t="shared" si="508"/>
        <v>35</v>
      </c>
      <c r="T510" s="268">
        <f t="shared" si="508"/>
        <v>36</v>
      </c>
      <c r="U510" s="268">
        <f t="shared" si="508"/>
        <v>37</v>
      </c>
      <c r="V510" s="268">
        <f t="shared" si="508"/>
        <v>38</v>
      </c>
      <c r="W510" s="268">
        <f t="shared" si="508"/>
        <v>39</v>
      </c>
      <c r="X510" s="268">
        <f t="shared" si="508"/>
        <v>40</v>
      </c>
    </row>
    <row r="511" spans="2:24" ht="15.75" thickBot="1" x14ac:dyDescent="0.3">
      <c r="B511" s="23" t="s">
        <v>4</v>
      </c>
      <c r="C511" s="23">
        <f t="shared" si="506"/>
        <v>0</v>
      </c>
      <c r="D511" s="12">
        <f t="shared" si="506"/>
        <v>0</v>
      </c>
      <c r="E511" s="13">
        <f t="shared" si="506"/>
        <v>0</v>
      </c>
      <c r="F511" s="14">
        <f t="shared" si="506"/>
        <v>0</v>
      </c>
      <c r="G511" s="4">
        <f t="shared" si="506"/>
        <v>0</v>
      </c>
      <c r="H511" s="2">
        <f t="shared" si="506"/>
        <v>0</v>
      </c>
      <c r="I511" s="2">
        <f t="shared" si="506"/>
        <v>0</v>
      </c>
      <c r="J511" s="2">
        <f t="shared" si="506"/>
        <v>0</v>
      </c>
      <c r="K511" s="2">
        <f t="shared" si="506"/>
        <v>0</v>
      </c>
      <c r="L511" s="11">
        <f t="shared" si="506"/>
        <v>0</v>
      </c>
      <c r="M511" s="37"/>
      <c r="N511" s="142"/>
      <c r="O511" s="268">
        <f t="shared" ref="O511:X511" si="509">+O510+10</f>
        <v>41</v>
      </c>
      <c r="P511" s="268">
        <f t="shared" si="509"/>
        <v>42</v>
      </c>
      <c r="Q511" s="268">
        <f t="shared" si="509"/>
        <v>43</v>
      </c>
      <c r="R511" s="268">
        <f t="shared" si="509"/>
        <v>44</v>
      </c>
      <c r="S511" s="268">
        <f t="shared" si="509"/>
        <v>45</v>
      </c>
      <c r="T511" s="268">
        <f t="shared" si="509"/>
        <v>46</v>
      </c>
      <c r="U511" s="268">
        <f t="shared" si="509"/>
        <v>47</v>
      </c>
      <c r="V511" s="268">
        <f t="shared" si="509"/>
        <v>48</v>
      </c>
      <c r="W511" s="268">
        <f t="shared" si="509"/>
        <v>49</v>
      </c>
      <c r="X511" s="268">
        <f t="shared" si="509"/>
        <v>50</v>
      </c>
    </row>
    <row r="512" spans="2:24" ht="15.75" thickBot="1" x14ac:dyDescent="0.3">
      <c r="B512" s="23" t="s">
        <v>5</v>
      </c>
      <c r="C512" s="10">
        <f t="shared" si="506"/>
        <v>0</v>
      </c>
      <c r="D512" s="154">
        <f t="shared" si="506"/>
        <v>0</v>
      </c>
      <c r="E512" s="154">
        <f t="shared" si="506"/>
        <v>0</v>
      </c>
      <c r="F512" s="154">
        <f t="shared" si="506"/>
        <v>0</v>
      </c>
      <c r="G512" s="145">
        <f t="shared" si="506"/>
        <v>0</v>
      </c>
      <c r="H512" s="2">
        <f t="shared" si="506"/>
        <v>0</v>
      </c>
      <c r="I512" s="2">
        <f t="shared" si="506"/>
        <v>0</v>
      </c>
      <c r="J512" s="2">
        <f t="shared" si="506"/>
        <v>0</v>
      </c>
      <c r="K512" s="2">
        <f t="shared" si="506"/>
        <v>0</v>
      </c>
      <c r="L512" s="11">
        <f t="shared" si="506"/>
        <v>0</v>
      </c>
      <c r="M512" s="37"/>
      <c r="N512" s="142"/>
      <c r="O512" s="268">
        <f t="shared" ref="O512:X512" si="510">+O511+10</f>
        <v>51</v>
      </c>
      <c r="P512" s="268">
        <f t="shared" si="510"/>
        <v>52</v>
      </c>
      <c r="Q512" s="268">
        <f t="shared" si="510"/>
        <v>53</v>
      </c>
      <c r="R512" s="268">
        <f t="shared" si="510"/>
        <v>54</v>
      </c>
      <c r="S512" s="268">
        <f t="shared" si="510"/>
        <v>55</v>
      </c>
      <c r="T512" s="268">
        <f t="shared" si="510"/>
        <v>56</v>
      </c>
      <c r="U512" s="268">
        <f t="shared" si="510"/>
        <v>57</v>
      </c>
      <c r="V512" s="268">
        <f t="shared" si="510"/>
        <v>58</v>
      </c>
      <c r="W512" s="268">
        <f t="shared" si="510"/>
        <v>59</v>
      </c>
      <c r="X512" s="268">
        <f t="shared" si="510"/>
        <v>60</v>
      </c>
    </row>
    <row r="513" spans="2:24" ht="15.75" thickBot="1" x14ac:dyDescent="0.3">
      <c r="B513" s="23" t="s">
        <v>6</v>
      </c>
      <c r="C513" s="23">
        <f t="shared" si="506"/>
        <v>0</v>
      </c>
      <c r="D513" s="7">
        <f t="shared" si="506"/>
        <v>0</v>
      </c>
      <c r="E513" s="8">
        <f t="shared" si="506"/>
        <v>0</v>
      </c>
      <c r="F513" s="9">
        <f t="shared" si="506"/>
        <v>0</v>
      </c>
      <c r="G513" s="4">
        <f t="shared" si="506"/>
        <v>0</v>
      </c>
      <c r="H513" s="2">
        <f t="shared" si="506"/>
        <v>0</v>
      </c>
      <c r="I513" s="5">
        <f t="shared" si="506"/>
        <v>0</v>
      </c>
      <c r="J513" s="5">
        <f t="shared" si="506"/>
        <v>0</v>
      </c>
      <c r="K513" s="5">
        <f t="shared" si="506"/>
        <v>0</v>
      </c>
      <c r="L513" s="11">
        <f t="shared" si="506"/>
        <v>0</v>
      </c>
      <c r="M513" s="37"/>
      <c r="N513" s="142"/>
      <c r="O513" s="268">
        <f t="shared" ref="O513:X513" si="511">+O512+10</f>
        <v>61</v>
      </c>
      <c r="P513" s="268">
        <f t="shared" si="511"/>
        <v>62</v>
      </c>
      <c r="Q513" s="268">
        <f t="shared" si="511"/>
        <v>63</v>
      </c>
      <c r="R513" s="268">
        <f t="shared" si="511"/>
        <v>64</v>
      </c>
      <c r="S513" s="268">
        <f t="shared" si="511"/>
        <v>65</v>
      </c>
      <c r="T513" s="268">
        <f t="shared" si="511"/>
        <v>66</v>
      </c>
      <c r="U513" s="268">
        <f t="shared" si="511"/>
        <v>67</v>
      </c>
      <c r="V513" s="268">
        <f t="shared" si="511"/>
        <v>68</v>
      </c>
      <c r="W513" s="268">
        <f t="shared" si="511"/>
        <v>69</v>
      </c>
      <c r="X513" s="268">
        <f t="shared" si="511"/>
        <v>70</v>
      </c>
    </row>
    <row r="514" spans="2:24" x14ac:dyDescent="0.25">
      <c r="B514" s="23" t="s">
        <v>7</v>
      </c>
      <c r="C514" s="23">
        <f t="shared" si="506"/>
        <v>0</v>
      </c>
      <c r="D514" s="10">
        <f t="shared" si="506"/>
        <v>0</v>
      </c>
      <c r="E514" s="144">
        <f t="shared" si="506"/>
        <v>0</v>
      </c>
      <c r="F514" s="11">
        <f t="shared" si="506"/>
        <v>0</v>
      </c>
      <c r="G514" s="4">
        <f t="shared" si="506"/>
        <v>0</v>
      </c>
      <c r="H514" s="3">
        <f t="shared" si="506"/>
        <v>0</v>
      </c>
      <c r="I514" s="7">
        <f t="shared" si="506"/>
        <v>0</v>
      </c>
      <c r="J514" s="8">
        <f t="shared" si="506"/>
        <v>0</v>
      </c>
      <c r="K514" s="9">
        <f t="shared" si="506"/>
        <v>0</v>
      </c>
      <c r="L514" s="17">
        <f t="shared" si="506"/>
        <v>0</v>
      </c>
      <c r="M514" s="37"/>
      <c r="N514" s="142"/>
      <c r="O514" s="268">
        <f t="shared" ref="O514:X514" si="512">+O513+10</f>
        <v>71</v>
      </c>
      <c r="P514" s="268">
        <f t="shared" si="512"/>
        <v>72</v>
      </c>
      <c r="Q514" s="268">
        <f t="shared" si="512"/>
        <v>73</v>
      </c>
      <c r="R514" s="268">
        <f t="shared" si="512"/>
        <v>74</v>
      </c>
      <c r="S514" s="268">
        <f t="shared" si="512"/>
        <v>75</v>
      </c>
      <c r="T514" s="268">
        <f t="shared" si="512"/>
        <v>76</v>
      </c>
      <c r="U514" s="268">
        <f t="shared" si="512"/>
        <v>77</v>
      </c>
      <c r="V514" s="268">
        <f t="shared" si="512"/>
        <v>78</v>
      </c>
      <c r="W514" s="268">
        <f t="shared" si="512"/>
        <v>79</v>
      </c>
      <c r="X514" s="268">
        <f t="shared" si="512"/>
        <v>80</v>
      </c>
    </row>
    <row r="515" spans="2:24" ht="15.75" thickBot="1" x14ac:dyDescent="0.3">
      <c r="B515" s="23" t="s">
        <v>8</v>
      </c>
      <c r="C515" s="157">
        <f t="shared" si="506"/>
        <v>0</v>
      </c>
      <c r="D515" s="12">
        <f t="shared" si="506"/>
        <v>0</v>
      </c>
      <c r="E515" s="13">
        <f t="shared" si="506"/>
        <v>0</v>
      </c>
      <c r="F515" s="14">
        <f t="shared" si="506"/>
        <v>0</v>
      </c>
      <c r="G515" s="4">
        <f t="shared" si="506"/>
        <v>0</v>
      </c>
      <c r="H515" s="3">
        <f t="shared" si="506"/>
        <v>0</v>
      </c>
      <c r="I515" s="10">
        <f t="shared" si="506"/>
        <v>0</v>
      </c>
      <c r="J515" s="27">
        <f t="shared" si="506"/>
        <v>0</v>
      </c>
      <c r="K515" s="11">
        <f t="shared" si="506"/>
        <v>0</v>
      </c>
      <c r="L515" s="17">
        <f t="shared" si="506"/>
        <v>0</v>
      </c>
      <c r="M515" s="37"/>
      <c r="N515" s="142"/>
      <c r="O515" s="268">
        <f t="shared" ref="O515:X515" si="513">+O514+10</f>
        <v>81</v>
      </c>
      <c r="P515" s="268">
        <f t="shared" si="513"/>
        <v>82</v>
      </c>
      <c r="Q515" s="268">
        <f t="shared" si="513"/>
        <v>83</v>
      </c>
      <c r="R515" s="268">
        <f t="shared" si="513"/>
        <v>84</v>
      </c>
      <c r="S515" s="268">
        <f t="shared" si="513"/>
        <v>85</v>
      </c>
      <c r="T515" s="268">
        <f t="shared" si="513"/>
        <v>86</v>
      </c>
      <c r="U515" s="268">
        <f t="shared" si="513"/>
        <v>87</v>
      </c>
      <c r="V515" s="268">
        <f t="shared" si="513"/>
        <v>88</v>
      </c>
      <c r="W515" s="268">
        <f t="shared" si="513"/>
        <v>89</v>
      </c>
      <c r="X515" s="268">
        <f t="shared" si="513"/>
        <v>90</v>
      </c>
    </row>
    <row r="516" spans="2:24" ht="15.75" thickBot="1" x14ac:dyDescent="0.3">
      <c r="B516" s="26" t="s">
        <v>9</v>
      </c>
      <c r="C516" s="158" t="s">
        <v>10</v>
      </c>
      <c r="D516" s="156">
        <f t="shared" ref="D516:L516" si="514">COUNTIF(rd4tm4,P516)</f>
        <v>0</v>
      </c>
      <c r="E516" s="155">
        <f t="shared" si="514"/>
        <v>0</v>
      </c>
      <c r="F516" s="155">
        <f t="shared" si="514"/>
        <v>0</v>
      </c>
      <c r="G516" s="13">
        <f t="shared" si="514"/>
        <v>0</v>
      </c>
      <c r="H516" s="19">
        <f t="shared" si="514"/>
        <v>0</v>
      </c>
      <c r="I516" s="12">
        <f t="shared" si="514"/>
        <v>0</v>
      </c>
      <c r="J516" s="13">
        <f t="shared" si="514"/>
        <v>0</v>
      </c>
      <c r="K516" s="14">
        <f t="shared" si="514"/>
        <v>0</v>
      </c>
      <c r="L516" s="20">
        <f t="shared" si="514"/>
        <v>0</v>
      </c>
      <c r="M516" s="37"/>
      <c r="N516" s="142"/>
      <c r="O516" s="268">
        <f t="shared" ref="O516:X516" si="515">+O515+10</f>
        <v>91</v>
      </c>
      <c r="P516" s="268">
        <f t="shared" si="515"/>
        <v>92</v>
      </c>
      <c r="Q516" s="268">
        <f t="shared" si="515"/>
        <v>93</v>
      </c>
      <c r="R516" s="268">
        <f t="shared" si="515"/>
        <v>94</v>
      </c>
      <c r="S516" s="268">
        <f t="shared" si="515"/>
        <v>95</v>
      </c>
      <c r="T516" s="268">
        <f t="shared" si="515"/>
        <v>96</v>
      </c>
      <c r="U516" s="268">
        <f t="shared" si="515"/>
        <v>97</v>
      </c>
      <c r="V516" s="268">
        <f t="shared" si="515"/>
        <v>98</v>
      </c>
      <c r="W516" s="268">
        <f t="shared" si="515"/>
        <v>99</v>
      </c>
      <c r="X516" s="268">
        <f t="shared" si="515"/>
        <v>100</v>
      </c>
    </row>
    <row r="517" spans="2:24" ht="15.75" thickBot="1" x14ac:dyDescent="0.3"/>
    <row r="518" spans="2:24" ht="19.5" thickBot="1" x14ac:dyDescent="0.3">
      <c r="B518" s="136" t="s">
        <v>59</v>
      </c>
      <c r="C518" s="137">
        <f>+C503</f>
        <v>4</v>
      </c>
      <c r="D518" s="350" t="s">
        <v>136</v>
      </c>
      <c r="E518" s="351"/>
      <c r="M518" s="257"/>
      <c r="P518" s="263"/>
      <c r="Q518" s="263"/>
      <c r="R518" s="263"/>
      <c r="S518" s="263"/>
      <c r="T518" s="263"/>
      <c r="U518" s="263"/>
      <c r="V518" s="263"/>
      <c r="W518" s="263"/>
      <c r="X518" s="263"/>
    </row>
    <row r="519" spans="2:24" ht="21" x14ac:dyDescent="0.25">
      <c r="B519" s="305" t="s">
        <v>86</v>
      </c>
      <c r="C519" s="306"/>
      <c r="D519" s="306"/>
      <c r="E519" s="306"/>
      <c r="F519" s="306"/>
      <c r="G519" s="306"/>
      <c r="H519" s="306"/>
      <c r="I519" s="306"/>
      <c r="J519" s="306"/>
      <c r="K519" s="306"/>
      <c r="L519" s="307"/>
      <c r="M519" s="258"/>
      <c r="N519" s="281"/>
      <c r="O519" s="264"/>
      <c r="P519" s="264"/>
      <c r="Q519" s="264"/>
      <c r="R519" s="264"/>
      <c r="S519" s="264"/>
      <c r="T519" s="264"/>
      <c r="U519" s="264"/>
      <c r="V519" s="264"/>
      <c r="W519" s="264"/>
      <c r="X519" s="264"/>
    </row>
    <row r="520" spans="2:24" ht="21.75" thickBot="1" x14ac:dyDescent="0.3">
      <c r="B520" s="308"/>
      <c r="C520" s="309"/>
      <c r="D520" s="309"/>
      <c r="E520" s="309"/>
      <c r="F520" s="309"/>
      <c r="G520" s="309"/>
      <c r="H520" s="309"/>
      <c r="I520" s="309"/>
      <c r="J520" s="309"/>
      <c r="K520" s="309"/>
      <c r="L520" s="310"/>
      <c r="M520" s="258"/>
      <c r="N520" s="281"/>
      <c r="O520" s="264"/>
      <c r="P520" s="264"/>
      <c r="Q520" s="264"/>
      <c r="R520" s="264"/>
      <c r="S520" s="264"/>
      <c r="T520" s="264"/>
      <c r="U520" s="264"/>
      <c r="V520" s="264"/>
      <c r="W520" s="264"/>
      <c r="X520" s="264"/>
    </row>
    <row r="521" spans="2:24" ht="15.75" thickBot="1" x14ac:dyDescent="0.3">
      <c r="B521" s="31" t="s">
        <v>11</v>
      </c>
      <c r="C521" s="28">
        <v>1</v>
      </c>
      <c r="D521" s="24">
        <v>2</v>
      </c>
      <c r="E521" s="24">
        <v>3</v>
      </c>
      <c r="F521" s="24">
        <v>4</v>
      </c>
      <c r="G521" s="24">
        <v>5</v>
      </c>
      <c r="H521" s="24">
        <v>6</v>
      </c>
      <c r="I521" s="24">
        <v>7</v>
      </c>
      <c r="J521" s="24">
        <v>8</v>
      </c>
      <c r="K521" s="24">
        <v>9</v>
      </c>
      <c r="L521" s="25">
        <v>10</v>
      </c>
      <c r="M521" s="37"/>
      <c r="N521" s="142"/>
    </row>
    <row r="522" spans="2:24" x14ac:dyDescent="0.25">
      <c r="B522" s="29" t="s">
        <v>0</v>
      </c>
      <c r="C522" s="7">
        <f t="shared" ref="C522:L523" si="516">COUNTIF(rd4tm5,O522)-1</f>
        <v>0</v>
      </c>
      <c r="D522" s="8">
        <f t="shared" si="516"/>
        <v>0</v>
      </c>
      <c r="E522" s="8">
        <f t="shared" si="516"/>
        <v>0</v>
      </c>
      <c r="F522" s="8">
        <f t="shared" si="516"/>
        <v>0</v>
      </c>
      <c r="G522" s="8">
        <f t="shared" si="516"/>
        <v>0</v>
      </c>
      <c r="H522" s="8">
        <f t="shared" si="516"/>
        <v>0</v>
      </c>
      <c r="I522" s="22">
        <f t="shared" si="516"/>
        <v>0</v>
      </c>
      <c r="J522" s="7">
        <f t="shared" si="516"/>
        <v>0</v>
      </c>
      <c r="K522" s="8">
        <f t="shared" si="516"/>
        <v>0</v>
      </c>
      <c r="L522" s="76">
        <f t="shared" si="516"/>
        <v>0</v>
      </c>
      <c r="M522" s="259"/>
      <c r="N522" s="282"/>
      <c r="O522" s="265">
        <v>1</v>
      </c>
      <c r="P522" s="266">
        <f>+O522+1</f>
        <v>2</v>
      </c>
      <c r="Q522" s="266">
        <f t="shared" ref="Q522" si="517">+P522+1</f>
        <v>3</v>
      </c>
      <c r="R522" s="266">
        <f t="shared" ref="R522" si="518">+Q522+1</f>
        <v>4</v>
      </c>
      <c r="S522" s="266">
        <f t="shared" ref="S522" si="519">+R522+1</f>
        <v>5</v>
      </c>
      <c r="T522" s="266">
        <f t="shared" ref="T522" si="520">+S522+1</f>
        <v>6</v>
      </c>
      <c r="U522" s="266">
        <f t="shared" ref="U522" si="521">+T522+1</f>
        <v>7</v>
      </c>
      <c r="V522" s="266">
        <f t="shared" ref="V522" si="522">+U522+1</f>
        <v>8</v>
      </c>
      <c r="W522" s="266">
        <v>9</v>
      </c>
      <c r="X522" s="266">
        <v>10</v>
      </c>
    </row>
    <row r="523" spans="2:24" ht="15.75" thickBot="1" x14ac:dyDescent="0.3">
      <c r="B523" s="23" t="s">
        <v>1</v>
      </c>
      <c r="C523" s="269">
        <f t="shared" si="516"/>
        <v>0</v>
      </c>
      <c r="D523" s="5">
        <f t="shared" si="516"/>
        <v>0</v>
      </c>
      <c r="E523" s="5">
        <f t="shared" si="516"/>
        <v>0</v>
      </c>
      <c r="F523" s="5">
        <f t="shared" si="516"/>
        <v>0</v>
      </c>
      <c r="G523" s="2">
        <f t="shared" si="516"/>
        <v>0</v>
      </c>
      <c r="H523" s="2">
        <f t="shared" si="516"/>
        <v>0</v>
      </c>
      <c r="I523" s="3">
        <f t="shared" si="516"/>
        <v>0</v>
      </c>
      <c r="J523" s="10">
        <f t="shared" si="516"/>
        <v>0</v>
      </c>
      <c r="K523" s="2">
        <f t="shared" si="516"/>
        <v>0</v>
      </c>
      <c r="L523" s="11">
        <f t="shared" si="516"/>
        <v>0</v>
      </c>
      <c r="M523" s="37"/>
      <c r="N523" s="142"/>
      <c r="O523" s="268">
        <f>+O522+10</f>
        <v>11</v>
      </c>
      <c r="P523" s="268">
        <f t="shared" ref="P523:X523" si="523">+P522+10</f>
        <v>12</v>
      </c>
      <c r="Q523" s="268">
        <f t="shared" si="523"/>
        <v>13</v>
      </c>
      <c r="R523" s="268">
        <f t="shared" si="523"/>
        <v>14</v>
      </c>
      <c r="S523" s="268">
        <f t="shared" si="523"/>
        <v>15</v>
      </c>
      <c r="T523" s="268">
        <f t="shared" si="523"/>
        <v>16</v>
      </c>
      <c r="U523" s="268">
        <f t="shared" si="523"/>
        <v>17</v>
      </c>
      <c r="V523" s="268">
        <f t="shared" si="523"/>
        <v>18</v>
      </c>
      <c r="W523" s="268">
        <f t="shared" si="523"/>
        <v>19</v>
      </c>
      <c r="X523" s="268">
        <f t="shared" si="523"/>
        <v>20</v>
      </c>
    </row>
    <row r="524" spans="2:24" ht="15.75" thickBot="1" x14ac:dyDescent="0.3">
      <c r="B524" s="23" t="s">
        <v>2</v>
      </c>
      <c r="C524" s="23">
        <f t="shared" ref="C524:L530" si="524">COUNTIF(rd4tm5,O524)</f>
        <v>0</v>
      </c>
      <c r="D524" s="7">
        <f t="shared" si="524"/>
        <v>0</v>
      </c>
      <c r="E524" s="8">
        <f t="shared" si="524"/>
        <v>0</v>
      </c>
      <c r="F524" s="9">
        <f t="shared" si="524"/>
        <v>0</v>
      </c>
      <c r="G524" s="4">
        <f t="shared" si="524"/>
        <v>0</v>
      </c>
      <c r="H524" s="2">
        <f t="shared" si="524"/>
        <v>0</v>
      </c>
      <c r="I524" s="3">
        <f t="shared" si="524"/>
        <v>0</v>
      </c>
      <c r="J524" s="12">
        <f t="shared" si="524"/>
        <v>0</v>
      </c>
      <c r="K524" s="13">
        <f t="shared" si="524"/>
        <v>0</v>
      </c>
      <c r="L524" s="14">
        <f t="shared" si="524"/>
        <v>0</v>
      </c>
      <c r="M524" s="37"/>
      <c r="N524" s="142"/>
      <c r="O524" s="268">
        <f t="shared" ref="O524:X524" si="525">+O523+10</f>
        <v>21</v>
      </c>
      <c r="P524" s="268">
        <f t="shared" si="525"/>
        <v>22</v>
      </c>
      <c r="Q524" s="268">
        <f t="shared" si="525"/>
        <v>23</v>
      </c>
      <c r="R524" s="268">
        <f t="shared" si="525"/>
        <v>24</v>
      </c>
      <c r="S524" s="268">
        <f t="shared" si="525"/>
        <v>25</v>
      </c>
      <c r="T524" s="268">
        <f t="shared" si="525"/>
        <v>26</v>
      </c>
      <c r="U524" s="268">
        <f t="shared" si="525"/>
        <v>27</v>
      </c>
      <c r="V524" s="268">
        <f t="shared" si="525"/>
        <v>28</v>
      </c>
      <c r="W524" s="268">
        <f t="shared" si="525"/>
        <v>29</v>
      </c>
      <c r="X524" s="268">
        <f t="shared" si="525"/>
        <v>30</v>
      </c>
    </row>
    <row r="525" spans="2:24" x14ac:dyDescent="0.25">
      <c r="B525" s="23" t="s">
        <v>3</v>
      </c>
      <c r="C525" s="23">
        <f t="shared" si="524"/>
        <v>0</v>
      </c>
      <c r="D525" s="10">
        <f t="shared" si="524"/>
        <v>0</v>
      </c>
      <c r="E525" s="27">
        <f t="shared" si="524"/>
        <v>0</v>
      </c>
      <c r="F525" s="11">
        <f t="shared" si="524"/>
        <v>0</v>
      </c>
      <c r="G525" s="4">
        <f t="shared" si="524"/>
        <v>0</v>
      </c>
      <c r="H525" s="2">
        <f t="shared" si="524"/>
        <v>0</v>
      </c>
      <c r="I525" s="2">
        <f t="shared" si="524"/>
        <v>0</v>
      </c>
      <c r="J525" s="6">
        <f t="shared" si="524"/>
        <v>0</v>
      </c>
      <c r="K525" s="6">
        <f t="shared" si="524"/>
        <v>0</v>
      </c>
      <c r="L525" s="16">
        <f t="shared" si="524"/>
        <v>0</v>
      </c>
      <c r="M525" s="37"/>
      <c r="N525" s="142"/>
      <c r="O525" s="268">
        <f t="shared" ref="O525:X525" si="526">+O524+10</f>
        <v>31</v>
      </c>
      <c r="P525" s="268">
        <f t="shared" si="526"/>
        <v>32</v>
      </c>
      <c r="Q525" s="268">
        <f t="shared" si="526"/>
        <v>33</v>
      </c>
      <c r="R525" s="268">
        <f t="shared" si="526"/>
        <v>34</v>
      </c>
      <c r="S525" s="268">
        <f t="shared" si="526"/>
        <v>35</v>
      </c>
      <c r="T525" s="268">
        <f t="shared" si="526"/>
        <v>36</v>
      </c>
      <c r="U525" s="268">
        <f t="shared" si="526"/>
        <v>37</v>
      </c>
      <c r="V525" s="268">
        <f t="shared" si="526"/>
        <v>38</v>
      </c>
      <c r="W525" s="268">
        <f t="shared" si="526"/>
        <v>39</v>
      </c>
      <c r="X525" s="268">
        <f t="shared" si="526"/>
        <v>40</v>
      </c>
    </row>
    <row r="526" spans="2:24" ht="15.75" thickBot="1" x14ac:dyDescent="0.3">
      <c r="B526" s="23" t="s">
        <v>4</v>
      </c>
      <c r="C526" s="23">
        <f t="shared" si="524"/>
        <v>0</v>
      </c>
      <c r="D526" s="12">
        <f t="shared" si="524"/>
        <v>0</v>
      </c>
      <c r="E526" s="13">
        <f t="shared" si="524"/>
        <v>0</v>
      </c>
      <c r="F526" s="14">
        <f t="shared" si="524"/>
        <v>0</v>
      </c>
      <c r="G526" s="4">
        <f t="shared" si="524"/>
        <v>0</v>
      </c>
      <c r="H526" s="2">
        <f t="shared" si="524"/>
        <v>0</v>
      </c>
      <c r="I526" s="2">
        <f t="shared" si="524"/>
        <v>0</v>
      </c>
      <c r="J526" s="2">
        <f t="shared" si="524"/>
        <v>0</v>
      </c>
      <c r="K526" s="2">
        <f t="shared" si="524"/>
        <v>0</v>
      </c>
      <c r="L526" s="11">
        <f t="shared" si="524"/>
        <v>0</v>
      </c>
      <c r="M526" s="37"/>
      <c r="N526" s="142"/>
      <c r="O526" s="268">
        <f t="shared" ref="O526:X526" si="527">+O525+10</f>
        <v>41</v>
      </c>
      <c r="P526" s="268">
        <f t="shared" si="527"/>
        <v>42</v>
      </c>
      <c r="Q526" s="268">
        <f t="shared" si="527"/>
        <v>43</v>
      </c>
      <c r="R526" s="268">
        <f t="shared" si="527"/>
        <v>44</v>
      </c>
      <c r="S526" s="268">
        <f t="shared" si="527"/>
        <v>45</v>
      </c>
      <c r="T526" s="268">
        <f t="shared" si="527"/>
        <v>46</v>
      </c>
      <c r="U526" s="268">
        <f t="shared" si="527"/>
        <v>47</v>
      </c>
      <c r="V526" s="268">
        <f t="shared" si="527"/>
        <v>48</v>
      </c>
      <c r="W526" s="268">
        <f t="shared" si="527"/>
        <v>49</v>
      </c>
      <c r="X526" s="268">
        <f t="shared" si="527"/>
        <v>50</v>
      </c>
    </row>
    <row r="527" spans="2:24" ht="15.75" thickBot="1" x14ac:dyDescent="0.3">
      <c r="B527" s="23" t="s">
        <v>5</v>
      </c>
      <c r="C527" s="10">
        <f t="shared" si="524"/>
        <v>0</v>
      </c>
      <c r="D527" s="154">
        <f t="shared" si="524"/>
        <v>0</v>
      </c>
      <c r="E527" s="154">
        <f t="shared" si="524"/>
        <v>0</v>
      </c>
      <c r="F527" s="154">
        <f t="shared" si="524"/>
        <v>0</v>
      </c>
      <c r="G527" s="145">
        <f t="shared" si="524"/>
        <v>0</v>
      </c>
      <c r="H527" s="2">
        <f t="shared" si="524"/>
        <v>0</v>
      </c>
      <c r="I527" s="2">
        <f t="shared" si="524"/>
        <v>0</v>
      </c>
      <c r="J527" s="2">
        <f t="shared" si="524"/>
        <v>0</v>
      </c>
      <c r="K527" s="2">
        <f t="shared" si="524"/>
        <v>0</v>
      </c>
      <c r="L527" s="11">
        <f t="shared" si="524"/>
        <v>0</v>
      </c>
      <c r="M527" s="37"/>
      <c r="N527" s="142"/>
      <c r="O527" s="268">
        <f t="shared" ref="O527:X527" si="528">+O526+10</f>
        <v>51</v>
      </c>
      <c r="P527" s="268">
        <f t="shared" si="528"/>
        <v>52</v>
      </c>
      <c r="Q527" s="268">
        <f t="shared" si="528"/>
        <v>53</v>
      </c>
      <c r="R527" s="268">
        <f t="shared" si="528"/>
        <v>54</v>
      </c>
      <c r="S527" s="268">
        <f t="shared" si="528"/>
        <v>55</v>
      </c>
      <c r="T527" s="268">
        <f t="shared" si="528"/>
        <v>56</v>
      </c>
      <c r="U527" s="268">
        <f t="shared" si="528"/>
        <v>57</v>
      </c>
      <c r="V527" s="268">
        <f t="shared" si="528"/>
        <v>58</v>
      </c>
      <c r="W527" s="268">
        <f t="shared" si="528"/>
        <v>59</v>
      </c>
      <c r="X527" s="268">
        <f t="shared" si="528"/>
        <v>60</v>
      </c>
    </row>
    <row r="528" spans="2:24" ht="15.75" thickBot="1" x14ac:dyDescent="0.3">
      <c r="B528" s="23" t="s">
        <v>6</v>
      </c>
      <c r="C528" s="23">
        <f t="shared" si="524"/>
        <v>0</v>
      </c>
      <c r="D528" s="7">
        <f t="shared" si="524"/>
        <v>0</v>
      </c>
      <c r="E528" s="8">
        <f t="shared" si="524"/>
        <v>0</v>
      </c>
      <c r="F528" s="9">
        <f t="shared" si="524"/>
        <v>0</v>
      </c>
      <c r="G528" s="4">
        <f t="shared" si="524"/>
        <v>0</v>
      </c>
      <c r="H528" s="2">
        <f t="shared" si="524"/>
        <v>0</v>
      </c>
      <c r="I528" s="5">
        <f t="shared" si="524"/>
        <v>0</v>
      </c>
      <c r="J528" s="5">
        <f t="shared" si="524"/>
        <v>0</v>
      </c>
      <c r="K528" s="5">
        <f t="shared" si="524"/>
        <v>0</v>
      </c>
      <c r="L528" s="11">
        <f t="shared" si="524"/>
        <v>0</v>
      </c>
      <c r="M528" s="37"/>
      <c r="N528" s="142"/>
      <c r="O528" s="268">
        <f t="shared" ref="O528:X528" si="529">+O527+10</f>
        <v>61</v>
      </c>
      <c r="P528" s="268">
        <f t="shared" si="529"/>
        <v>62</v>
      </c>
      <c r="Q528" s="268">
        <f t="shared" si="529"/>
        <v>63</v>
      </c>
      <c r="R528" s="268">
        <f t="shared" si="529"/>
        <v>64</v>
      </c>
      <c r="S528" s="268">
        <f t="shared" si="529"/>
        <v>65</v>
      </c>
      <c r="T528" s="268">
        <f t="shared" si="529"/>
        <v>66</v>
      </c>
      <c r="U528" s="268">
        <f t="shared" si="529"/>
        <v>67</v>
      </c>
      <c r="V528" s="268">
        <f t="shared" si="529"/>
        <v>68</v>
      </c>
      <c r="W528" s="268">
        <f t="shared" si="529"/>
        <v>69</v>
      </c>
      <c r="X528" s="268">
        <f t="shared" si="529"/>
        <v>70</v>
      </c>
    </row>
    <row r="529" spans="2:24" x14ac:dyDescent="0.25">
      <c r="B529" s="23" t="s">
        <v>7</v>
      </c>
      <c r="C529" s="23">
        <f t="shared" si="524"/>
        <v>0</v>
      </c>
      <c r="D529" s="10">
        <f t="shared" si="524"/>
        <v>0</v>
      </c>
      <c r="E529" s="144">
        <f t="shared" si="524"/>
        <v>0</v>
      </c>
      <c r="F529" s="11">
        <f t="shared" si="524"/>
        <v>0</v>
      </c>
      <c r="G529" s="4">
        <f t="shared" si="524"/>
        <v>0</v>
      </c>
      <c r="H529" s="3">
        <f t="shared" si="524"/>
        <v>0</v>
      </c>
      <c r="I529" s="7">
        <f t="shared" si="524"/>
        <v>0</v>
      </c>
      <c r="J529" s="8">
        <f t="shared" si="524"/>
        <v>0</v>
      </c>
      <c r="K529" s="9">
        <f t="shared" si="524"/>
        <v>0</v>
      </c>
      <c r="L529" s="17">
        <f t="shared" si="524"/>
        <v>0</v>
      </c>
      <c r="M529" s="37"/>
      <c r="N529" s="142"/>
      <c r="O529" s="268">
        <f t="shared" ref="O529:X529" si="530">+O528+10</f>
        <v>71</v>
      </c>
      <c r="P529" s="268">
        <f t="shared" si="530"/>
        <v>72</v>
      </c>
      <c r="Q529" s="268">
        <f t="shared" si="530"/>
        <v>73</v>
      </c>
      <c r="R529" s="268">
        <f t="shared" si="530"/>
        <v>74</v>
      </c>
      <c r="S529" s="268">
        <f t="shared" si="530"/>
        <v>75</v>
      </c>
      <c r="T529" s="268">
        <f t="shared" si="530"/>
        <v>76</v>
      </c>
      <c r="U529" s="268">
        <f t="shared" si="530"/>
        <v>77</v>
      </c>
      <c r="V529" s="268">
        <f t="shared" si="530"/>
        <v>78</v>
      </c>
      <c r="W529" s="268">
        <f t="shared" si="530"/>
        <v>79</v>
      </c>
      <c r="X529" s="268">
        <f t="shared" si="530"/>
        <v>80</v>
      </c>
    </row>
    <row r="530" spans="2:24" ht="15.75" thickBot="1" x14ac:dyDescent="0.3">
      <c r="B530" s="23" t="s">
        <v>8</v>
      </c>
      <c r="C530" s="157">
        <f t="shared" si="524"/>
        <v>0</v>
      </c>
      <c r="D530" s="12">
        <f t="shared" si="524"/>
        <v>0</v>
      </c>
      <c r="E530" s="13">
        <f t="shared" si="524"/>
        <v>0</v>
      </c>
      <c r="F530" s="14">
        <f t="shared" si="524"/>
        <v>0</v>
      </c>
      <c r="G530" s="4">
        <f t="shared" si="524"/>
        <v>0</v>
      </c>
      <c r="H530" s="3">
        <f t="shared" si="524"/>
        <v>0</v>
      </c>
      <c r="I530" s="10">
        <f t="shared" si="524"/>
        <v>0</v>
      </c>
      <c r="J530" s="27">
        <f t="shared" si="524"/>
        <v>0</v>
      </c>
      <c r="K530" s="11">
        <f t="shared" si="524"/>
        <v>0</v>
      </c>
      <c r="L530" s="17">
        <f t="shared" si="524"/>
        <v>0</v>
      </c>
      <c r="M530" s="37"/>
      <c r="N530" s="142"/>
      <c r="O530" s="268">
        <f t="shared" ref="O530:X530" si="531">+O529+10</f>
        <v>81</v>
      </c>
      <c r="P530" s="268">
        <f t="shared" si="531"/>
        <v>82</v>
      </c>
      <c r="Q530" s="268">
        <f t="shared" si="531"/>
        <v>83</v>
      </c>
      <c r="R530" s="268">
        <f t="shared" si="531"/>
        <v>84</v>
      </c>
      <c r="S530" s="268">
        <f t="shared" si="531"/>
        <v>85</v>
      </c>
      <c r="T530" s="268">
        <f t="shared" si="531"/>
        <v>86</v>
      </c>
      <c r="U530" s="268">
        <f t="shared" si="531"/>
        <v>87</v>
      </c>
      <c r="V530" s="268">
        <f t="shared" si="531"/>
        <v>88</v>
      </c>
      <c r="W530" s="268">
        <f t="shared" si="531"/>
        <v>89</v>
      </c>
      <c r="X530" s="268">
        <f t="shared" si="531"/>
        <v>90</v>
      </c>
    </row>
    <row r="531" spans="2:24" ht="15.75" thickBot="1" x14ac:dyDescent="0.3">
      <c r="B531" s="26" t="s">
        <v>9</v>
      </c>
      <c r="C531" s="158" t="s">
        <v>10</v>
      </c>
      <c r="D531" s="156">
        <f t="shared" ref="D531:L531" si="532">COUNTIF(rd4tm5,P531)</f>
        <v>0</v>
      </c>
      <c r="E531" s="155">
        <f t="shared" si="532"/>
        <v>0</v>
      </c>
      <c r="F531" s="155">
        <f t="shared" si="532"/>
        <v>0</v>
      </c>
      <c r="G531" s="13">
        <f t="shared" si="532"/>
        <v>0</v>
      </c>
      <c r="H531" s="19">
        <f t="shared" si="532"/>
        <v>0</v>
      </c>
      <c r="I531" s="12">
        <f t="shared" si="532"/>
        <v>0</v>
      </c>
      <c r="J531" s="13">
        <f t="shared" si="532"/>
        <v>0</v>
      </c>
      <c r="K531" s="14">
        <f t="shared" si="532"/>
        <v>0</v>
      </c>
      <c r="L531" s="20">
        <f t="shared" si="532"/>
        <v>0</v>
      </c>
      <c r="M531" s="37"/>
      <c r="N531" s="142"/>
      <c r="O531" s="268">
        <f t="shared" ref="O531:X531" si="533">+O530+10</f>
        <v>91</v>
      </c>
      <c r="P531" s="268">
        <f t="shared" si="533"/>
        <v>92</v>
      </c>
      <c r="Q531" s="268">
        <f t="shared" si="533"/>
        <v>93</v>
      </c>
      <c r="R531" s="268">
        <f t="shared" si="533"/>
        <v>94</v>
      </c>
      <c r="S531" s="268">
        <f t="shared" si="533"/>
        <v>95</v>
      </c>
      <c r="T531" s="268">
        <f t="shared" si="533"/>
        <v>96</v>
      </c>
      <c r="U531" s="268">
        <f t="shared" si="533"/>
        <v>97</v>
      </c>
      <c r="V531" s="268">
        <f t="shared" si="533"/>
        <v>98</v>
      </c>
      <c r="W531" s="268">
        <f t="shared" si="533"/>
        <v>99</v>
      </c>
      <c r="X531" s="268">
        <f t="shared" si="533"/>
        <v>100</v>
      </c>
    </row>
    <row r="532" spans="2:24" ht="15.75" thickBot="1" x14ac:dyDescent="0.3"/>
    <row r="533" spans="2:24" ht="19.5" thickBot="1" x14ac:dyDescent="0.3">
      <c r="B533" s="136" t="s">
        <v>59</v>
      </c>
      <c r="C533" s="137">
        <f>+C518</f>
        <v>4</v>
      </c>
      <c r="D533" s="350" t="s">
        <v>137</v>
      </c>
      <c r="E533" s="351"/>
      <c r="M533" s="257"/>
      <c r="P533" s="263"/>
      <c r="Q533" s="263"/>
      <c r="R533" s="263"/>
      <c r="S533" s="263"/>
      <c r="T533" s="263"/>
      <c r="U533" s="263"/>
      <c r="V533" s="263"/>
      <c r="W533" s="263"/>
      <c r="X533" s="263"/>
    </row>
    <row r="534" spans="2:24" ht="21" x14ac:dyDescent="0.25">
      <c r="B534" s="305" t="s">
        <v>86</v>
      </c>
      <c r="C534" s="306"/>
      <c r="D534" s="306"/>
      <c r="E534" s="306"/>
      <c r="F534" s="306"/>
      <c r="G534" s="306"/>
      <c r="H534" s="306"/>
      <c r="I534" s="306"/>
      <c r="J534" s="306"/>
      <c r="K534" s="306"/>
      <c r="L534" s="307"/>
      <c r="M534" s="258"/>
      <c r="N534" s="281"/>
      <c r="O534" s="264"/>
      <c r="P534" s="264"/>
      <c r="Q534" s="264"/>
      <c r="R534" s="264"/>
      <c r="S534" s="264"/>
      <c r="T534" s="264"/>
      <c r="U534" s="264"/>
      <c r="V534" s="264"/>
      <c r="W534" s="264"/>
      <c r="X534" s="264"/>
    </row>
    <row r="535" spans="2:24" ht="21.75" thickBot="1" x14ac:dyDescent="0.3">
      <c r="B535" s="308"/>
      <c r="C535" s="309"/>
      <c r="D535" s="309"/>
      <c r="E535" s="309"/>
      <c r="F535" s="309"/>
      <c r="G535" s="309"/>
      <c r="H535" s="309"/>
      <c r="I535" s="309"/>
      <c r="J535" s="309"/>
      <c r="K535" s="309"/>
      <c r="L535" s="310"/>
      <c r="M535" s="258"/>
      <c r="N535" s="281"/>
      <c r="O535" s="264"/>
      <c r="P535" s="264"/>
      <c r="Q535" s="264"/>
      <c r="R535" s="264"/>
      <c r="S535" s="264"/>
      <c r="T535" s="264"/>
      <c r="U535" s="264"/>
      <c r="V535" s="264"/>
      <c r="W535" s="264"/>
      <c r="X535" s="264"/>
    </row>
    <row r="536" spans="2:24" ht="15.75" thickBot="1" x14ac:dyDescent="0.3">
      <c r="B536" s="31" t="s">
        <v>11</v>
      </c>
      <c r="C536" s="28">
        <v>1</v>
      </c>
      <c r="D536" s="24">
        <v>2</v>
      </c>
      <c r="E536" s="24">
        <v>3</v>
      </c>
      <c r="F536" s="24">
        <v>4</v>
      </c>
      <c r="G536" s="24">
        <v>5</v>
      </c>
      <c r="H536" s="24">
        <v>6</v>
      </c>
      <c r="I536" s="24">
        <v>7</v>
      </c>
      <c r="J536" s="24">
        <v>8</v>
      </c>
      <c r="K536" s="24">
        <v>9</v>
      </c>
      <c r="L536" s="25">
        <v>10</v>
      </c>
      <c r="M536" s="37"/>
      <c r="N536" s="142"/>
    </row>
    <row r="537" spans="2:24" x14ac:dyDescent="0.25">
      <c r="B537" s="29" t="s">
        <v>0</v>
      </c>
      <c r="C537" s="7">
        <f t="shared" ref="C537:L538" si="534">COUNTIF(rd4tm6,O537)-1</f>
        <v>0</v>
      </c>
      <c r="D537" s="8">
        <f t="shared" si="534"/>
        <v>0</v>
      </c>
      <c r="E537" s="8">
        <f t="shared" si="534"/>
        <v>0</v>
      </c>
      <c r="F537" s="8">
        <f t="shared" si="534"/>
        <v>0</v>
      </c>
      <c r="G537" s="8">
        <f t="shared" si="534"/>
        <v>0</v>
      </c>
      <c r="H537" s="8">
        <f t="shared" si="534"/>
        <v>0</v>
      </c>
      <c r="I537" s="22">
        <f t="shared" si="534"/>
        <v>0</v>
      </c>
      <c r="J537" s="7">
        <f t="shared" si="534"/>
        <v>0</v>
      </c>
      <c r="K537" s="8">
        <f t="shared" si="534"/>
        <v>0</v>
      </c>
      <c r="L537" s="76">
        <f t="shared" si="534"/>
        <v>0</v>
      </c>
      <c r="M537" s="259"/>
      <c r="N537" s="282"/>
      <c r="O537" s="265">
        <v>1</v>
      </c>
      <c r="P537" s="266">
        <f>+O537+1</f>
        <v>2</v>
      </c>
      <c r="Q537" s="266">
        <f t="shared" ref="Q537" si="535">+P537+1</f>
        <v>3</v>
      </c>
      <c r="R537" s="266">
        <f t="shared" ref="R537" si="536">+Q537+1</f>
        <v>4</v>
      </c>
      <c r="S537" s="266">
        <f t="shared" ref="S537" si="537">+R537+1</f>
        <v>5</v>
      </c>
      <c r="T537" s="266">
        <f t="shared" ref="T537" si="538">+S537+1</f>
        <v>6</v>
      </c>
      <c r="U537" s="266">
        <f t="shared" ref="U537" si="539">+T537+1</f>
        <v>7</v>
      </c>
      <c r="V537" s="266">
        <f t="shared" ref="V537" si="540">+U537+1</f>
        <v>8</v>
      </c>
      <c r="W537" s="266">
        <v>9</v>
      </c>
      <c r="X537" s="266">
        <v>10</v>
      </c>
    </row>
    <row r="538" spans="2:24" ht="15.75" thickBot="1" x14ac:dyDescent="0.3">
      <c r="B538" s="23" t="s">
        <v>1</v>
      </c>
      <c r="C538" s="269">
        <f t="shared" si="534"/>
        <v>0</v>
      </c>
      <c r="D538" s="5">
        <f t="shared" si="534"/>
        <v>0</v>
      </c>
      <c r="E538" s="5">
        <f t="shared" si="534"/>
        <v>0</v>
      </c>
      <c r="F538" s="5">
        <f t="shared" si="534"/>
        <v>0</v>
      </c>
      <c r="G538" s="2">
        <f t="shared" si="534"/>
        <v>0</v>
      </c>
      <c r="H538" s="2">
        <f t="shared" si="534"/>
        <v>0</v>
      </c>
      <c r="I538" s="3">
        <f t="shared" si="534"/>
        <v>0</v>
      </c>
      <c r="J538" s="10">
        <f t="shared" si="534"/>
        <v>0</v>
      </c>
      <c r="K538" s="2">
        <f t="shared" si="534"/>
        <v>0</v>
      </c>
      <c r="L538" s="11">
        <f t="shared" si="534"/>
        <v>0</v>
      </c>
      <c r="M538" s="37"/>
      <c r="N538" s="142"/>
      <c r="O538" s="268">
        <f>+O537+10</f>
        <v>11</v>
      </c>
      <c r="P538" s="268">
        <f t="shared" ref="P538:X538" si="541">+P537+10</f>
        <v>12</v>
      </c>
      <c r="Q538" s="268">
        <f t="shared" si="541"/>
        <v>13</v>
      </c>
      <c r="R538" s="268">
        <f t="shared" si="541"/>
        <v>14</v>
      </c>
      <c r="S538" s="268">
        <f t="shared" si="541"/>
        <v>15</v>
      </c>
      <c r="T538" s="268">
        <f t="shared" si="541"/>
        <v>16</v>
      </c>
      <c r="U538" s="268">
        <f t="shared" si="541"/>
        <v>17</v>
      </c>
      <c r="V538" s="268">
        <f t="shared" si="541"/>
        <v>18</v>
      </c>
      <c r="W538" s="268">
        <f t="shared" si="541"/>
        <v>19</v>
      </c>
      <c r="X538" s="268">
        <f t="shared" si="541"/>
        <v>20</v>
      </c>
    </row>
    <row r="539" spans="2:24" ht="15.75" thickBot="1" x14ac:dyDescent="0.3">
      <c r="B539" s="23" t="s">
        <v>2</v>
      </c>
      <c r="C539" s="23">
        <f t="shared" ref="C539:L545" si="542">COUNTIF(rd4tm6,O539)</f>
        <v>0</v>
      </c>
      <c r="D539" s="7">
        <f t="shared" si="542"/>
        <v>0</v>
      </c>
      <c r="E539" s="8">
        <f t="shared" si="542"/>
        <v>0</v>
      </c>
      <c r="F539" s="9">
        <f t="shared" si="542"/>
        <v>0</v>
      </c>
      <c r="G539" s="4">
        <f t="shared" si="542"/>
        <v>0</v>
      </c>
      <c r="H539" s="2">
        <f t="shared" si="542"/>
        <v>0</v>
      </c>
      <c r="I539" s="3">
        <f t="shared" si="542"/>
        <v>0</v>
      </c>
      <c r="J539" s="12">
        <f t="shared" si="542"/>
        <v>0</v>
      </c>
      <c r="K539" s="13">
        <f t="shared" si="542"/>
        <v>0</v>
      </c>
      <c r="L539" s="14">
        <f t="shared" si="542"/>
        <v>0</v>
      </c>
      <c r="M539" s="37"/>
      <c r="N539" s="142"/>
      <c r="O539" s="268">
        <f t="shared" ref="O539:X539" si="543">+O538+10</f>
        <v>21</v>
      </c>
      <c r="P539" s="268">
        <f t="shared" si="543"/>
        <v>22</v>
      </c>
      <c r="Q539" s="268">
        <f t="shared" si="543"/>
        <v>23</v>
      </c>
      <c r="R539" s="268">
        <f t="shared" si="543"/>
        <v>24</v>
      </c>
      <c r="S539" s="268">
        <f t="shared" si="543"/>
        <v>25</v>
      </c>
      <c r="T539" s="268">
        <f t="shared" si="543"/>
        <v>26</v>
      </c>
      <c r="U539" s="268">
        <f t="shared" si="543"/>
        <v>27</v>
      </c>
      <c r="V539" s="268">
        <f t="shared" si="543"/>
        <v>28</v>
      </c>
      <c r="W539" s="268">
        <f t="shared" si="543"/>
        <v>29</v>
      </c>
      <c r="X539" s="268">
        <f t="shared" si="543"/>
        <v>30</v>
      </c>
    </row>
    <row r="540" spans="2:24" x14ac:dyDescent="0.25">
      <c r="B540" s="23" t="s">
        <v>3</v>
      </c>
      <c r="C540" s="23">
        <f t="shared" si="542"/>
        <v>0</v>
      </c>
      <c r="D540" s="10">
        <f t="shared" si="542"/>
        <v>0</v>
      </c>
      <c r="E540" s="27">
        <f t="shared" si="542"/>
        <v>0</v>
      </c>
      <c r="F540" s="11">
        <f t="shared" si="542"/>
        <v>0</v>
      </c>
      <c r="G540" s="4">
        <f t="shared" si="542"/>
        <v>0</v>
      </c>
      <c r="H540" s="2">
        <f t="shared" si="542"/>
        <v>0</v>
      </c>
      <c r="I540" s="2">
        <f t="shared" si="542"/>
        <v>0</v>
      </c>
      <c r="J540" s="6">
        <f t="shared" si="542"/>
        <v>0</v>
      </c>
      <c r="K540" s="6">
        <f t="shared" si="542"/>
        <v>0</v>
      </c>
      <c r="L540" s="16">
        <f t="shared" si="542"/>
        <v>0</v>
      </c>
      <c r="M540" s="37"/>
      <c r="N540" s="142"/>
      <c r="O540" s="268">
        <f t="shared" ref="O540:X540" si="544">+O539+10</f>
        <v>31</v>
      </c>
      <c r="P540" s="268">
        <f t="shared" si="544"/>
        <v>32</v>
      </c>
      <c r="Q540" s="268">
        <f t="shared" si="544"/>
        <v>33</v>
      </c>
      <c r="R540" s="268">
        <f t="shared" si="544"/>
        <v>34</v>
      </c>
      <c r="S540" s="268">
        <f t="shared" si="544"/>
        <v>35</v>
      </c>
      <c r="T540" s="268">
        <f t="shared" si="544"/>
        <v>36</v>
      </c>
      <c r="U540" s="268">
        <f t="shared" si="544"/>
        <v>37</v>
      </c>
      <c r="V540" s="268">
        <f t="shared" si="544"/>
        <v>38</v>
      </c>
      <c r="W540" s="268">
        <f t="shared" si="544"/>
        <v>39</v>
      </c>
      <c r="X540" s="268">
        <f t="shared" si="544"/>
        <v>40</v>
      </c>
    </row>
    <row r="541" spans="2:24" ht="15.75" thickBot="1" x14ac:dyDescent="0.3">
      <c r="B541" s="23" t="s">
        <v>4</v>
      </c>
      <c r="C541" s="23">
        <f t="shared" si="542"/>
        <v>0</v>
      </c>
      <c r="D541" s="12">
        <f t="shared" si="542"/>
        <v>0</v>
      </c>
      <c r="E541" s="13">
        <f t="shared" si="542"/>
        <v>0</v>
      </c>
      <c r="F541" s="14">
        <f t="shared" si="542"/>
        <v>0</v>
      </c>
      <c r="G541" s="4">
        <f t="shared" si="542"/>
        <v>0</v>
      </c>
      <c r="H541" s="2">
        <f t="shared" si="542"/>
        <v>0</v>
      </c>
      <c r="I541" s="2">
        <f t="shared" si="542"/>
        <v>0</v>
      </c>
      <c r="J541" s="2">
        <f t="shared" si="542"/>
        <v>0</v>
      </c>
      <c r="K541" s="2">
        <f t="shared" si="542"/>
        <v>0</v>
      </c>
      <c r="L541" s="11">
        <f t="shared" si="542"/>
        <v>0</v>
      </c>
      <c r="M541" s="37"/>
      <c r="N541" s="142"/>
      <c r="O541" s="268">
        <f t="shared" ref="O541:X541" si="545">+O540+10</f>
        <v>41</v>
      </c>
      <c r="P541" s="268">
        <f t="shared" si="545"/>
        <v>42</v>
      </c>
      <c r="Q541" s="268">
        <f t="shared" si="545"/>
        <v>43</v>
      </c>
      <c r="R541" s="268">
        <f t="shared" si="545"/>
        <v>44</v>
      </c>
      <c r="S541" s="268">
        <f t="shared" si="545"/>
        <v>45</v>
      </c>
      <c r="T541" s="268">
        <f t="shared" si="545"/>
        <v>46</v>
      </c>
      <c r="U541" s="268">
        <f t="shared" si="545"/>
        <v>47</v>
      </c>
      <c r="V541" s="268">
        <f t="shared" si="545"/>
        <v>48</v>
      </c>
      <c r="W541" s="268">
        <f t="shared" si="545"/>
        <v>49</v>
      </c>
      <c r="X541" s="268">
        <f t="shared" si="545"/>
        <v>50</v>
      </c>
    </row>
    <row r="542" spans="2:24" ht="15.75" thickBot="1" x14ac:dyDescent="0.3">
      <c r="B542" s="23" t="s">
        <v>5</v>
      </c>
      <c r="C542" s="10">
        <f t="shared" si="542"/>
        <v>0</v>
      </c>
      <c r="D542" s="154">
        <f t="shared" si="542"/>
        <v>0</v>
      </c>
      <c r="E542" s="154">
        <f t="shared" si="542"/>
        <v>0</v>
      </c>
      <c r="F542" s="154">
        <f t="shared" si="542"/>
        <v>0</v>
      </c>
      <c r="G542" s="145">
        <f t="shared" si="542"/>
        <v>0</v>
      </c>
      <c r="H542" s="2">
        <f t="shared" si="542"/>
        <v>0</v>
      </c>
      <c r="I542" s="2">
        <f t="shared" si="542"/>
        <v>0</v>
      </c>
      <c r="J542" s="2">
        <f t="shared" si="542"/>
        <v>0</v>
      </c>
      <c r="K542" s="2">
        <f t="shared" si="542"/>
        <v>0</v>
      </c>
      <c r="L542" s="11">
        <f t="shared" si="542"/>
        <v>0</v>
      </c>
      <c r="M542" s="37"/>
      <c r="N542" s="142"/>
      <c r="O542" s="268">
        <f t="shared" ref="O542:X542" si="546">+O541+10</f>
        <v>51</v>
      </c>
      <c r="P542" s="268">
        <f t="shared" si="546"/>
        <v>52</v>
      </c>
      <c r="Q542" s="268">
        <f t="shared" si="546"/>
        <v>53</v>
      </c>
      <c r="R542" s="268">
        <f t="shared" si="546"/>
        <v>54</v>
      </c>
      <c r="S542" s="268">
        <f t="shared" si="546"/>
        <v>55</v>
      </c>
      <c r="T542" s="268">
        <f t="shared" si="546"/>
        <v>56</v>
      </c>
      <c r="U542" s="268">
        <f t="shared" si="546"/>
        <v>57</v>
      </c>
      <c r="V542" s="268">
        <f t="shared" si="546"/>
        <v>58</v>
      </c>
      <c r="W542" s="268">
        <f t="shared" si="546"/>
        <v>59</v>
      </c>
      <c r="X542" s="268">
        <f t="shared" si="546"/>
        <v>60</v>
      </c>
    </row>
    <row r="543" spans="2:24" ht="15.75" thickBot="1" x14ac:dyDescent="0.3">
      <c r="B543" s="23" t="s">
        <v>6</v>
      </c>
      <c r="C543" s="23">
        <f t="shared" si="542"/>
        <v>0</v>
      </c>
      <c r="D543" s="7">
        <f t="shared" si="542"/>
        <v>0</v>
      </c>
      <c r="E543" s="8">
        <f t="shared" si="542"/>
        <v>0</v>
      </c>
      <c r="F543" s="9">
        <f t="shared" si="542"/>
        <v>0</v>
      </c>
      <c r="G543" s="4">
        <f t="shared" si="542"/>
        <v>0</v>
      </c>
      <c r="H543" s="2">
        <f t="shared" si="542"/>
        <v>0</v>
      </c>
      <c r="I543" s="5">
        <f t="shared" si="542"/>
        <v>0</v>
      </c>
      <c r="J543" s="5">
        <f t="shared" si="542"/>
        <v>0</v>
      </c>
      <c r="K543" s="5">
        <f t="shared" si="542"/>
        <v>0</v>
      </c>
      <c r="L543" s="11">
        <f t="shared" si="542"/>
        <v>0</v>
      </c>
      <c r="M543" s="37"/>
      <c r="N543" s="142"/>
      <c r="O543" s="268">
        <f t="shared" ref="O543:X543" si="547">+O542+10</f>
        <v>61</v>
      </c>
      <c r="P543" s="268">
        <f t="shared" si="547"/>
        <v>62</v>
      </c>
      <c r="Q543" s="268">
        <f t="shared" si="547"/>
        <v>63</v>
      </c>
      <c r="R543" s="268">
        <f t="shared" si="547"/>
        <v>64</v>
      </c>
      <c r="S543" s="268">
        <f t="shared" si="547"/>
        <v>65</v>
      </c>
      <c r="T543" s="268">
        <f t="shared" si="547"/>
        <v>66</v>
      </c>
      <c r="U543" s="268">
        <f t="shared" si="547"/>
        <v>67</v>
      </c>
      <c r="V543" s="268">
        <f t="shared" si="547"/>
        <v>68</v>
      </c>
      <c r="W543" s="268">
        <f t="shared" si="547"/>
        <v>69</v>
      </c>
      <c r="X543" s="268">
        <f t="shared" si="547"/>
        <v>70</v>
      </c>
    </row>
    <row r="544" spans="2:24" x14ac:dyDescent="0.25">
      <c r="B544" s="23" t="s">
        <v>7</v>
      </c>
      <c r="C544" s="23">
        <f t="shared" si="542"/>
        <v>0</v>
      </c>
      <c r="D544" s="10">
        <f t="shared" si="542"/>
        <v>0</v>
      </c>
      <c r="E544" s="144">
        <f t="shared" si="542"/>
        <v>0</v>
      </c>
      <c r="F544" s="11">
        <f t="shared" si="542"/>
        <v>0</v>
      </c>
      <c r="G544" s="4">
        <f t="shared" si="542"/>
        <v>0</v>
      </c>
      <c r="H544" s="3">
        <f t="shared" si="542"/>
        <v>0</v>
      </c>
      <c r="I544" s="7">
        <f t="shared" si="542"/>
        <v>0</v>
      </c>
      <c r="J544" s="8">
        <f t="shared" si="542"/>
        <v>0</v>
      </c>
      <c r="K544" s="9">
        <f t="shared" si="542"/>
        <v>0</v>
      </c>
      <c r="L544" s="17">
        <f t="shared" si="542"/>
        <v>0</v>
      </c>
      <c r="M544" s="37"/>
      <c r="N544" s="142"/>
      <c r="O544" s="268">
        <f t="shared" ref="O544:X544" si="548">+O543+10</f>
        <v>71</v>
      </c>
      <c r="P544" s="268">
        <f t="shared" si="548"/>
        <v>72</v>
      </c>
      <c r="Q544" s="268">
        <f t="shared" si="548"/>
        <v>73</v>
      </c>
      <c r="R544" s="268">
        <f t="shared" si="548"/>
        <v>74</v>
      </c>
      <c r="S544" s="268">
        <f t="shared" si="548"/>
        <v>75</v>
      </c>
      <c r="T544" s="268">
        <f t="shared" si="548"/>
        <v>76</v>
      </c>
      <c r="U544" s="268">
        <f t="shared" si="548"/>
        <v>77</v>
      </c>
      <c r="V544" s="268">
        <f t="shared" si="548"/>
        <v>78</v>
      </c>
      <c r="W544" s="268">
        <f t="shared" si="548"/>
        <v>79</v>
      </c>
      <c r="X544" s="268">
        <f t="shared" si="548"/>
        <v>80</v>
      </c>
    </row>
    <row r="545" spans="2:24" ht="15.75" thickBot="1" x14ac:dyDescent="0.3">
      <c r="B545" s="23" t="s">
        <v>8</v>
      </c>
      <c r="C545" s="157">
        <f t="shared" si="542"/>
        <v>0</v>
      </c>
      <c r="D545" s="12">
        <f t="shared" si="542"/>
        <v>0</v>
      </c>
      <c r="E545" s="13">
        <f t="shared" si="542"/>
        <v>0</v>
      </c>
      <c r="F545" s="14">
        <f t="shared" si="542"/>
        <v>0</v>
      </c>
      <c r="G545" s="4">
        <f t="shared" si="542"/>
        <v>0</v>
      </c>
      <c r="H545" s="3">
        <f t="shared" si="542"/>
        <v>0</v>
      </c>
      <c r="I545" s="10">
        <f t="shared" si="542"/>
        <v>0</v>
      </c>
      <c r="J545" s="27">
        <f t="shared" si="542"/>
        <v>0</v>
      </c>
      <c r="K545" s="11">
        <f t="shared" si="542"/>
        <v>0</v>
      </c>
      <c r="L545" s="17">
        <f t="shared" si="542"/>
        <v>0</v>
      </c>
      <c r="M545" s="37"/>
      <c r="N545" s="142"/>
      <c r="O545" s="268">
        <f t="shared" ref="O545:X545" si="549">+O544+10</f>
        <v>81</v>
      </c>
      <c r="P545" s="268">
        <f t="shared" si="549"/>
        <v>82</v>
      </c>
      <c r="Q545" s="268">
        <f t="shared" si="549"/>
        <v>83</v>
      </c>
      <c r="R545" s="268">
        <f t="shared" si="549"/>
        <v>84</v>
      </c>
      <c r="S545" s="268">
        <f t="shared" si="549"/>
        <v>85</v>
      </c>
      <c r="T545" s="268">
        <f t="shared" si="549"/>
        <v>86</v>
      </c>
      <c r="U545" s="268">
        <f t="shared" si="549"/>
        <v>87</v>
      </c>
      <c r="V545" s="268">
        <f t="shared" si="549"/>
        <v>88</v>
      </c>
      <c r="W545" s="268">
        <f t="shared" si="549"/>
        <v>89</v>
      </c>
      <c r="X545" s="268">
        <f t="shared" si="549"/>
        <v>90</v>
      </c>
    </row>
    <row r="546" spans="2:24" ht="15.75" thickBot="1" x14ac:dyDescent="0.3">
      <c r="B546" s="26" t="s">
        <v>9</v>
      </c>
      <c r="C546" s="158" t="s">
        <v>10</v>
      </c>
      <c r="D546" s="156">
        <f t="shared" ref="D546:L546" si="550">COUNTIF(rd4tm6,P546)</f>
        <v>0</v>
      </c>
      <c r="E546" s="155">
        <f t="shared" si="550"/>
        <v>0</v>
      </c>
      <c r="F546" s="155">
        <f t="shared" si="550"/>
        <v>0</v>
      </c>
      <c r="G546" s="13">
        <f t="shared" si="550"/>
        <v>0</v>
      </c>
      <c r="H546" s="19">
        <f t="shared" si="550"/>
        <v>0</v>
      </c>
      <c r="I546" s="12">
        <f t="shared" si="550"/>
        <v>0</v>
      </c>
      <c r="J546" s="13">
        <f t="shared" si="550"/>
        <v>0</v>
      </c>
      <c r="K546" s="14">
        <f t="shared" si="550"/>
        <v>0</v>
      </c>
      <c r="L546" s="20">
        <f t="shared" si="550"/>
        <v>0</v>
      </c>
      <c r="M546" s="37"/>
      <c r="N546" s="142"/>
      <c r="O546" s="268">
        <f t="shared" ref="O546:X546" si="551">+O545+10</f>
        <v>91</v>
      </c>
      <c r="P546" s="268">
        <f t="shared" si="551"/>
        <v>92</v>
      </c>
      <c r="Q546" s="268">
        <f t="shared" si="551"/>
        <v>93</v>
      </c>
      <c r="R546" s="268">
        <f t="shared" si="551"/>
        <v>94</v>
      </c>
      <c r="S546" s="268">
        <f t="shared" si="551"/>
        <v>95</v>
      </c>
      <c r="T546" s="268">
        <f t="shared" si="551"/>
        <v>96</v>
      </c>
      <c r="U546" s="268">
        <f t="shared" si="551"/>
        <v>97</v>
      </c>
      <c r="V546" s="268">
        <f t="shared" si="551"/>
        <v>98</v>
      </c>
      <c r="W546" s="268">
        <f t="shared" si="551"/>
        <v>99</v>
      </c>
      <c r="X546" s="268">
        <f t="shared" si="551"/>
        <v>100</v>
      </c>
    </row>
    <row r="547" spans="2:24" ht="15.75" thickBot="1" x14ac:dyDescent="0.3"/>
    <row r="548" spans="2:24" ht="19.5" thickBot="1" x14ac:dyDescent="0.3">
      <c r="B548" s="136" t="s">
        <v>59</v>
      </c>
      <c r="C548" s="137">
        <f>+C533</f>
        <v>4</v>
      </c>
      <c r="D548" s="350" t="s">
        <v>138</v>
      </c>
      <c r="E548" s="351"/>
      <c r="M548" s="257"/>
      <c r="P548" s="263"/>
      <c r="Q548" s="263"/>
      <c r="R548" s="263"/>
      <c r="S548" s="263"/>
      <c r="T548" s="263"/>
      <c r="U548" s="263"/>
      <c r="V548" s="263"/>
      <c r="W548" s="263"/>
      <c r="X548" s="263"/>
    </row>
    <row r="549" spans="2:24" ht="21" x14ac:dyDescent="0.25">
      <c r="B549" s="305" t="s">
        <v>86</v>
      </c>
      <c r="C549" s="306"/>
      <c r="D549" s="306"/>
      <c r="E549" s="306"/>
      <c r="F549" s="306"/>
      <c r="G549" s="306"/>
      <c r="H549" s="306"/>
      <c r="I549" s="306"/>
      <c r="J549" s="306"/>
      <c r="K549" s="306"/>
      <c r="L549" s="307"/>
      <c r="M549" s="258"/>
      <c r="N549" s="281"/>
      <c r="O549" s="264"/>
      <c r="P549" s="264"/>
      <c r="Q549" s="264"/>
      <c r="R549" s="264"/>
      <c r="S549" s="264"/>
      <c r="T549" s="264"/>
      <c r="U549" s="264"/>
      <c r="V549" s="264"/>
      <c r="W549" s="264"/>
      <c r="X549" s="264"/>
    </row>
    <row r="550" spans="2:24" ht="21.75" thickBot="1" x14ac:dyDescent="0.3">
      <c r="B550" s="308"/>
      <c r="C550" s="309"/>
      <c r="D550" s="309"/>
      <c r="E550" s="309"/>
      <c r="F550" s="309"/>
      <c r="G550" s="309"/>
      <c r="H550" s="309"/>
      <c r="I550" s="309"/>
      <c r="J550" s="309"/>
      <c r="K550" s="309"/>
      <c r="L550" s="310"/>
      <c r="M550" s="258"/>
      <c r="N550" s="281"/>
      <c r="O550" s="264"/>
      <c r="P550" s="264"/>
      <c r="Q550" s="264"/>
      <c r="R550" s="264"/>
      <c r="S550" s="264"/>
      <c r="T550" s="264"/>
      <c r="U550" s="264"/>
      <c r="V550" s="264"/>
      <c r="W550" s="264"/>
      <c r="X550" s="264"/>
    </row>
    <row r="551" spans="2:24" ht="15.75" thickBot="1" x14ac:dyDescent="0.3">
      <c r="B551" s="31" t="s">
        <v>11</v>
      </c>
      <c r="C551" s="28">
        <v>1</v>
      </c>
      <c r="D551" s="24">
        <v>2</v>
      </c>
      <c r="E551" s="24">
        <v>3</v>
      </c>
      <c r="F551" s="24">
        <v>4</v>
      </c>
      <c r="G551" s="24">
        <v>5</v>
      </c>
      <c r="H551" s="24">
        <v>6</v>
      </c>
      <c r="I551" s="24">
        <v>7</v>
      </c>
      <c r="J551" s="24">
        <v>8</v>
      </c>
      <c r="K551" s="24">
        <v>9</v>
      </c>
      <c r="L551" s="25">
        <v>10</v>
      </c>
      <c r="M551" s="37"/>
      <c r="N551" s="142"/>
    </row>
    <row r="552" spans="2:24" x14ac:dyDescent="0.25">
      <c r="B552" s="29" t="s">
        <v>0</v>
      </c>
      <c r="C552" s="7">
        <f t="shared" ref="C552:L553" si="552">COUNTIF(rd4tm7,O552)-1</f>
        <v>0</v>
      </c>
      <c r="D552" s="8">
        <f t="shared" si="552"/>
        <v>0</v>
      </c>
      <c r="E552" s="8">
        <f t="shared" si="552"/>
        <v>0</v>
      </c>
      <c r="F552" s="8">
        <f t="shared" si="552"/>
        <v>0</v>
      </c>
      <c r="G552" s="8">
        <f t="shared" si="552"/>
        <v>0</v>
      </c>
      <c r="H552" s="8">
        <f t="shared" si="552"/>
        <v>0</v>
      </c>
      <c r="I552" s="22">
        <f t="shared" si="552"/>
        <v>0</v>
      </c>
      <c r="J552" s="7">
        <f t="shared" si="552"/>
        <v>0</v>
      </c>
      <c r="K552" s="8">
        <f t="shared" si="552"/>
        <v>0</v>
      </c>
      <c r="L552" s="76">
        <f t="shared" si="552"/>
        <v>0</v>
      </c>
      <c r="M552" s="259"/>
      <c r="N552" s="282"/>
      <c r="O552" s="265">
        <v>1</v>
      </c>
      <c r="P552" s="266">
        <f>+O552+1</f>
        <v>2</v>
      </c>
      <c r="Q552" s="266">
        <f t="shared" ref="Q552" si="553">+P552+1</f>
        <v>3</v>
      </c>
      <c r="R552" s="266">
        <f t="shared" ref="R552" si="554">+Q552+1</f>
        <v>4</v>
      </c>
      <c r="S552" s="266">
        <f t="shared" ref="S552" si="555">+R552+1</f>
        <v>5</v>
      </c>
      <c r="T552" s="266">
        <f t="shared" ref="T552" si="556">+S552+1</f>
        <v>6</v>
      </c>
      <c r="U552" s="266">
        <f t="shared" ref="U552" si="557">+T552+1</f>
        <v>7</v>
      </c>
      <c r="V552" s="266">
        <f t="shared" ref="V552" si="558">+U552+1</f>
        <v>8</v>
      </c>
      <c r="W552" s="266">
        <v>9</v>
      </c>
      <c r="X552" s="266">
        <v>10</v>
      </c>
    </row>
    <row r="553" spans="2:24" ht="15.75" thickBot="1" x14ac:dyDescent="0.3">
      <c r="B553" s="23" t="s">
        <v>1</v>
      </c>
      <c r="C553" s="269">
        <f t="shared" si="552"/>
        <v>0</v>
      </c>
      <c r="D553" s="5">
        <f t="shared" si="552"/>
        <v>0</v>
      </c>
      <c r="E553" s="5">
        <f t="shared" si="552"/>
        <v>0</v>
      </c>
      <c r="F553" s="5">
        <f t="shared" si="552"/>
        <v>0</v>
      </c>
      <c r="G553" s="2">
        <f t="shared" si="552"/>
        <v>0</v>
      </c>
      <c r="H553" s="2">
        <f t="shared" si="552"/>
        <v>0</v>
      </c>
      <c r="I553" s="3">
        <f t="shared" si="552"/>
        <v>0</v>
      </c>
      <c r="J553" s="10">
        <f t="shared" si="552"/>
        <v>0</v>
      </c>
      <c r="K553" s="2">
        <f t="shared" si="552"/>
        <v>0</v>
      </c>
      <c r="L553" s="11">
        <f t="shared" si="552"/>
        <v>0</v>
      </c>
      <c r="M553" s="37"/>
      <c r="N553" s="142"/>
      <c r="O553" s="268">
        <f>+O552+10</f>
        <v>11</v>
      </c>
      <c r="P553" s="268">
        <f t="shared" ref="P553:X553" si="559">+P552+10</f>
        <v>12</v>
      </c>
      <c r="Q553" s="268">
        <f t="shared" si="559"/>
        <v>13</v>
      </c>
      <c r="R553" s="268">
        <f t="shared" si="559"/>
        <v>14</v>
      </c>
      <c r="S553" s="268">
        <f t="shared" si="559"/>
        <v>15</v>
      </c>
      <c r="T553" s="268">
        <f t="shared" si="559"/>
        <v>16</v>
      </c>
      <c r="U553" s="268">
        <f t="shared" si="559"/>
        <v>17</v>
      </c>
      <c r="V553" s="268">
        <f t="shared" si="559"/>
        <v>18</v>
      </c>
      <c r="W553" s="268">
        <f t="shared" si="559"/>
        <v>19</v>
      </c>
      <c r="X553" s="268">
        <f t="shared" si="559"/>
        <v>20</v>
      </c>
    </row>
    <row r="554" spans="2:24" ht="15.75" thickBot="1" x14ac:dyDescent="0.3">
      <c r="B554" s="23" t="s">
        <v>2</v>
      </c>
      <c r="C554" s="23">
        <f t="shared" ref="C554:L560" si="560">COUNTIF(rd4tm7,O554)</f>
        <v>0</v>
      </c>
      <c r="D554" s="7">
        <f t="shared" si="560"/>
        <v>0</v>
      </c>
      <c r="E554" s="8">
        <f t="shared" si="560"/>
        <v>0</v>
      </c>
      <c r="F554" s="9">
        <f t="shared" si="560"/>
        <v>0</v>
      </c>
      <c r="G554" s="4">
        <f t="shared" si="560"/>
        <v>0</v>
      </c>
      <c r="H554" s="2">
        <f t="shared" si="560"/>
        <v>0</v>
      </c>
      <c r="I554" s="3">
        <f t="shared" si="560"/>
        <v>0</v>
      </c>
      <c r="J554" s="12">
        <f t="shared" si="560"/>
        <v>0</v>
      </c>
      <c r="K554" s="13">
        <f t="shared" si="560"/>
        <v>0</v>
      </c>
      <c r="L554" s="14">
        <f t="shared" si="560"/>
        <v>0</v>
      </c>
      <c r="M554" s="37"/>
      <c r="N554" s="142"/>
      <c r="O554" s="268">
        <f t="shared" ref="O554:X554" si="561">+O553+10</f>
        <v>21</v>
      </c>
      <c r="P554" s="268">
        <f t="shared" si="561"/>
        <v>22</v>
      </c>
      <c r="Q554" s="268">
        <f t="shared" si="561"/>
        <v>23</v>
      </c>
      <c r="R554" s="268">
        <f t="shared" si="561"/>
        <v>24</v>
      </c>
      <c r="S554" s="268">
        <f t="shared" si="561"/>
        <v>25</v>
      </c>
      <c r="T554" s="268">
        <f t="shared" si="561"/>
        <v>26</v>
      </c>
      <c r="U554" s="268">
        <f t="shared" si="561"/>
        <v>27</v>
      </c>
      <c r="V554" s="268">
        <f t="shared" si="561"/>
        <v>28</v>
      </c>
      <c r="W554" s="268">
        <f t="shared" si="561"/>
        <v>29</v>
      </c>
      <c r="X554" s="268">
        <f t="shared" si="561"/>
        <v>30</v>
      </c>
    </row>
    <row r="555" spans="2:24" x14ac:dyDescent="0.25">
      <c r="B555" s="23" t="s">
        <v>3</v>
      </c>
      <c r="C555" s="23">
        <f t="shared" si="560"/>
        <v>0</v>
      </c>
      <c r="D555" s="10">
        <f t="shared" si="560"/>
        <v>0</v>
      </c>
      <c r="E555" s="27">
        <f t="shared" si="560"/>
        <v>0</v>
      </c>
      <c r="F555" s="11">
        <f t="shared" si="560"/>
        <v>0</v>
      </c>
      <c r="G555" s="4">
        <f t="shared" si="560"/>
        <v>0</v>
      </c>
      <c r="H555" s="2">
        <f t="shared" si="560"/>
        <v>0</v>
      </c>
      <c r="I555" s="2">
        <f t="shared" si="560"/>
        <v>0</v>
      </c>
      <c r="J555" s="6">
        <f t="shared" si="560"/>
        <v>0</v>
      </c>
      <c r="K555" s="6">
        <f t="shared" si="560"/>
        <v>0</v>
      </c>
      <c r="L555" s="16">
        <f t="shared" si="560"/>
        <v>0</v>
      </c>
      <c r="M555" s="37"/>
      <c r="N555" s="142"/>
      <c r="O555" s="268">
        <f t="shared" ref="O555:X555" si="562">+O554+10</f>
        <v>31</v>
      </c>
      <c r="P555" s="268">
        <f t="shared" si="562"/>
        <v>32</v>
      </c>
      <c r="Q555" s="268">
        <f t="shared" si="562"/>
        <v>33</v>
      </c>
      <c r="R555" s="268">
        <f t="shared" si="562"/>
        <v>34</v>
      </c>
      <c r="S555" s="268">
        <f t="shared" si="562"/>
        <v>35</v>
      </c>
      <c r="T555" s="268">
        <f t="shared" si="562"/>
        <v>36</v>
      </c>
      <c r="U555" s="268">
        <f t="shared" si="562"/>
        <v>37</v>
      </c>
      <c r="V555" s="268">
        <f t="shared" si="562"/>
        <v>38</v>
      </c>
      <c r="W555" s="268">
        <f t="shared" si="562"/>
        <v>39</v>
      </c>
      <c r="X555" s="268">
        <f t="shared" si="562"/>
        <v>40</v>
      </c>
    </row>
    <row r="556" spans="2:24" ht="15.75" thickBot="1" x14ac:dyDescent="0.3">
      <c r="B556" s="23" t="s">
        <v>4</v>
      </c>
      <c r="C556" s="23">
        <f t="shared" si="560"/>
        <v>0</v>
      </c>
      <c r="D556" s="12">
        <f t="shared" si="560"/>
        <v>0</v>
      </c>
      <c r="E556" s="13">
        <f t="shared" si="560"/>
        <v>0</v>
      </c>
      <c r="F556" s="14">
        <f t="shared" si="560"/>
        <v>0</v>
      </c>
      <c r="G556" s="4">
        <f t="shared" si="560"/>
        <v>0</v>
      </c>
      <c r="H556" s="2">
        <f t="shared" si="560"/>
        <v>0</v>
      </c>
      <c r="I556" s="2">
        <f t="shared" si="560"/>
        <v>0</v>
      </c>
      <c r="J556" s="2">
        <f t="shared" si="560"/>
        <v>0</v>
      </c>
      <c r="K556" s="2">
        <f t="shared" si="560"/>
        <v>0</v>
      </c>
      <c r="L556" s="11">
        <f t="shared" si="560"/>
        <v>0</v>
      </c>
      <c r="M556" s="37"/>
      <c r="N556" s="142"/>
      <c r="O556" s="268">
        <f t="shared" ref="O556:X556" si="563">+O555+10</f>
        <v>41</v>
      </c>
      <c r="P556" s="268">
        <f t="shared" si="563"/>
        <v>42</v>
      </c>
      <c r="Q556" s="268">
        <f t="shared" si="563"/>
        <v>43</v>
      </c>
      <c r="R556" s="268">
        <f t="shared" si="563"/>
        <v>44</v>
      </c>
      <c r="S556" s="268">
        <f t="shared" si="563"/>
        <v>45</v>
      </c>
      <c r="T556" s="268">
        <f t="shared" si="563"/>
        <v>46</v>
      </c>
      <c r="U556" s="268">
        <f t="shared" si="563"/>
        <v>47</v>
      </c>
      <c r="V556" s="268">
        <f t="shared" si="563"/>
        <v>48</v>
      </c>
      <c r="W556" s="268">
        <f t="shared" si="563"/>
        <v>49</v>
      </c>
      <c r="X556" s="268">
        <f t="shared" si="563"/>
        <v>50</v>
      </c>
    </row>
    <row r="557" spans="2:24" ht="15.75" thickBot="1" x14ac:dyDescent="0.3">
      <c r="B557" s="23" t="s">
        <v>5</v>
      </c>
      <c r="C557" s="10">
        <f t="shared" si="560"/>
        <v>0</v>
      </c>
      <c r="D557" s="154">
        <f t="shared" si="560"/>
        <v>0</v>
      </c>
      <c r="E557" s="154">
        <f t="shared" si="560"/>
        <v>0</v>
      </c>
      <c r="F557" s="154">
        <f t="shared" si="560"/>
        <v>0</v>
      </c>
      <c r="G557" s="145">
        <f t="shared" si="560"/>
        <v>0</v>
      </c>
      <c r="H557" s="2">
        <f t="shared" si="560"/>
        <v>0</v>
      </c>
      <c r="I557" s="2">
        <f t="shared" si="560"/>
        <v>0</v>
      </c>
      <c r="J557" s="2">
        <f t="shared" si="560"/>
        <v>0</v>
      </c>
      <c r="K557" s="2">
        <f t="shared" si="560"/>
        <v>0</v>
      </c>
      <c r="L557" s="11">
        <f t="shared" si="560"/>
        <v>0</v>
      </c>
      <c r="M557" s="37"/>
      <c r="N557" s="142"/>
      <c r="O557" s="268">
        <f t="shared" ref="O557:X557" si="564">+O556+10</f>
        <v>51</v>
      </c>
      <c r="P557" s="268">
        <f t="shared" si="564"/>
        <v>52</v>
      </c>
      <c r="Q557" s="268">
        <f t="shared" si="564"/>
        <v>53</v>
      </c>
      <c r="R557" s="268">
        <f t="shared" si="564"/>
        <v>54</v>
      </c>
      <c r="S557" s="268">
        <f t="shared" si="564"/>
        <v>55</v>
      </c>
      <c r="T557" s="268">
        <f t="shared" si="564"/>
        <v>56</v>
      </c>
      <c r="U557" s="268">
        <f t="shared" si="564"/>
        <v>57</v>
      </c>
      <c r="V557" s="268">
        <f t="shared" si="564"/>
        <v>58</v>
      </c>
      <c r="W557" s="268">
        <f t="shared" si="564"/>
        <v>59</v>
      </c>
      <c r="X557" s="268">
        <f t="shared" si="564"/>
        <v>60</v>
      </c>
    </row>
    <row r="558" spans="2:24" ht="15.75" thickBot="1" x14ac:dyDescent="0.3">
      <c r="B558" s="23" t="s">
        <v>6</v>
      </c>
      <c r="C558" s="23">
        <f t="shared" si="560"/>
        <v>0</v>
      </c>
      <c r="D558" s="7">
        <f t="shared" si="560"/>
        <v>0</v>
      </c>
      <c r="E558" s="8">
        <f t="shared" si="560"/>
        <v>0</v>
      </c>
      <c r="F558" s="9">
        <f t="shared" si="560"/>
        <v>0</v>
      </c>
      <c r="G558" s="4">
        <f t="shared" si="560"/>
        <v>0</v>
      </c>
      <c r="H558" s="2">
        <f t="shared" si="560"/>
        <v>0</v>
      </c>
      <c r="I558" s="5">
        <f t="shared" si="560"/>
        <v>0</v>
      </c>
      <c r="J558" s="5">
        <f t="shared" si="560"/>
        <v>0</v>
      </c>
      <c r="K558" s="5">
        <f t="shared" si="560"/>
        <v>0</v>
      </c>
      <c r="L558" s="11">
        <f t="shared" si="560"/>
        <v>0</v>
      </c>
      <c r="M558" s="37"/>
      <c r="N558" s="142"/>
      <c r="O558" s="268">
        <f t="shared" ref="O558:X558" si="565">+O557+10</f>
        <v>61</v>
      </c>
      <c r="P558" s="268">
        <f t="shared" si="565"/>
        <v>62</v>
      </c>
      <c r="Q558" s="268">
        <f t="shared" si="565"/>
        <v>63</v>
      </c>
      <c r="R558" s="268">
        <f t="shared" si="565"/>
        <v>64</v>
      </c>
      <c r="S558" s="268">
        <f t="shared" si="565"/>
        <v>65</v>
      </c>
      <c r="T558" s="268">
        <f t="shared" si="565"/>
        <v>66</v>
      </c>
      <c r="U558" s="268">
        <f t="shared" si="565"/>
        <v>67</v>
      </c>
      <c r="V558" s="268">
        <f t="shared" si="565"/>
        <v>68</v>
      </c>
      <c r="W558" s="268">
        <f t="shared" si="565"/>
        <v>69</v>
      </c>
      <c r="X558" s="268">
        <f t="shared" si="565"/>
        <v>70</v>
      </c>
    </row>
    <row r="559" spans="2:24" x14ac:dyDescent="0.25">
      <c r="B559" s="23" t="s">
        <v>7</v>
      </c>
      <c r="C559" s="23">
        <f t="shared" si="560"/>
        <v>0</v>
      </c>
      <c r="D559" s="10">
        <f t="shared" si="560"/>
        <v>0</v>
      </c>
      <c r="E559" s="144">
        <f t="shared" si="560"/>
        <v>0</v>
      </c>
      <c r="F559" s="11">
        <f t="shared" si="560"/>
        <v>0</v>
      </c>
      <c r="G559" s="4">
        <f t="shared" si="560"/>
        <v>0</v>
      </c>
      <c r="H559" s="3">
        <f t="shared" si="560"/>
        <v>0</v>
      </c>
      <c r="I559" s="7">
        <f t="shared" si="560"/>
        <v>0</v>
      </c>
      <c r="J559" s="8">
        <f t="shared" si="560"/>
        <v>0</v>
      </c>
      <c r="K559" s="9">
        <f t="shared" si="560"/>
        <v>0</v>
      </c>
      <c r="L559" s="17">
        <f t="shared" si="560"/>
        <v>0</v>
      </c>
      <c r="M559" s="37"/>
      <c r="N559" s="142"/>
      <c r="O559" s="268">
        <f t="shared" ref="O559:X559" si="566">+O558+10</f>
        <v>71</v>
      </c>
      <c r="P559" s="268">
        <f t="shared" si="566"/>
        <v>72</v>
      </c>
      <c r="Q559" s="268">
        <f t="shared" si="566"/>
        <v>73</v>
      </c>
      <c r="R559" s="268">
        <f t="shared" si="566"/>
        <v>74</v>
      </c>
      <c r="S559" s="268">
        <f t="shared" si="566"/>
        <v>75</v>
      </c>
      <c r="T559" s="268">
        <f t="shared" si="566"/>
        <v>76</v>
      </c>
      <c r="U559" s="268">
        <f t="shared" si="566"/>
        <v>77</v>
      </c>
      <c r="V559" s="268">
        <f t="shared" si="566"/>
        <v>78</v>
      </c>
      <c r="W559" s="268">
        <f t="shared" si="566"/>
        <v>79</v>
      </c>
      <c r="X559" s="268">
        <f t="shared" si="566"/>
        <v>80</v>
      </c>
    </row>
    <row r="560" spans="2:24" ht="15.75" thickBot="1" x14ac:dyDescent="0.3">
      <c r="B560" s="23" t="s">
        <v>8</v>
      </c>
      <c r="C560" s="157">
        <f t="shared" si="560"/>
        <v>0</v>
      </c>
      <c r="D560" s="12">
        <f t="shared" si="560"/>
        <v>0</v>
      </c>
      <c r="E560" s="13">
        <f t="shared" si="560"/>
        <v>0</v>
      </c>
      <c r="F560" s="14">
        <f t="shared" si="560"/>
        <v>0</v>
      </c>
      <c r="G560" s="4">
        <f t="shared" si="560"/>
        <v>0</v>
      </c>
      <c r="H560" s="3">
        <f t="shared" si="560"/>
        <v>0</v>
      </c>
      <c r="I560" s="10">
        <f t="shared" si="560"/>
        <v>0</v>
      </c>
      <c r="J560" s="27">
        <f t="shared" si="560"/>
        <v>0</v>
      </c>
      <c r="K560" s="11">
        <f t="shared" si="560"/>
        <v>0</v>
      </c>
      <c r="L560" s="17">
        <f t="shared" si="560"/>
        <v>0</v>
      </c>
      <c r="M560" s="37"/>
      <c r="N560" s="142"/>
      <c r="O560" s="268">
        <f t="shared" ref="O560:X560" si="567">+O559+10</f>
        <v>81</v>
      </c>
      <c r="P560" s="268">
        <f t="shared" si="567"/>
        <v>82</v>
      </c>
      <c r="Q560" s="268">
        <f t="shared" si="567"/>
        <v>83</v>
      </c>
      <c r="R560" s="268">
        <f t="shared" si="567"/>
        <v>84</v>
      </c>
      <c r="S560" s="268">
        <f t="shared" si="567"/>
        <v>85</v>
      </c>
      <c r="T560" s="268">
        <f t="shared" si="567"/>
        <v>86</v>
      </c>
      <c r="U560" s="268">
        <f t="shared" si="567"/>
        <v>87</v>
      </c>
      <c r="V560" s="268">
        <f t="shared" si="567"/>
        <v>88</v>
      </c>
      <c r="W560" s="268">
        <f t="shared" si="567"/>
        <v>89</v>
      </c>
      <c r="X560" s="268">
        <f t="shared" si="567"/>
        <v>90</v>
      </c>
    </row>
    <row r="561" spans="2:24" ht="15.75" thickBot="1" x14ac:dyDescent="0.3">
      <c r="B561" s="26" t="s">
        <v>9</v>
      </c>
      <c r="C561" s="158" t="s">
        <v>10</v>
      </c>
      <c r="D561" s="156">
        <f t="shared" ref="D561:L561" si="568">COUNTIF(rd4tm7,P561)</f>
        <v>0</v>
      </c>
      <c r="E561" s="155">
        <f t="shared" si="568"/>
        <v>0</v>
      </c>
      <c r="F561" s="155">
        <f t="shared" si="568"/>
        <v>0</v>
      </c>
      <c r="G561" s="13">
        <f t="shared" si="568"/>
        <v>0</v>
      </c>
      <c r="H561" s="19">
        <f t="shared" si="568"/>
        <v>0</v>
      </c>
      <c r="I561" s="12">
        <f t="shared" si="568"/>
        <v>0</v>
      </c>
      <c r="J561" s="13">
        <f t="shared" si="568"/>
        <v>0</v>
      </c>
      <c r="K561" s="14">
        <f t="shared" si="568"/>
        <v>0</v>
      </c>
      <c r="L561" s="20">
        <f t="shared" si="568"/>
        <v>0</v>
      </c>
      <c r="M561" s="37"/>
      <c r="N561" s="142"/>
      <c r="O561" s="268">
        <f t="shared" ref="O561:X561" si="569">+O560+10</f>
        <v>91</v>
      </c>
      <c r="P561" s="268">
        <f t="shared" si="569"/>
        <v>92</v>
      </c>
      <c r="Q561" s="268">
        <f t="shared" si="569"/>
        <v>93</v>
      </c>
      <c r="R561" s="268">
        <f t="shared" si="569"/>
        <v>94</v>
      </c>
      <c r="S561" s="268">
        <f t="shared" si="569"/>
        <v>95</v>
      </c>
      <c r="T561" s="268">
        <f t="shared" si="569"/>
        <v>96</v>
      </c>
      <c r="U561" s="268">
        <f t="shared" si="569"/>
        <v>97</v>
      </c>
      <c r="V561" s="268">
        <f t="shared" si="569"/>
        <v>98</v>
      </c>
      <c r="W561" s="268">
        <f t="shared" si="569"/>
        <v>99</v>
      </c>
      <c r="X561" s="268">
        <f t="shared" si="569"/>
        <v>100</v>
      </c>
    </row>
    <row r="562" spans="2:24" ht="15.75" thickBot="1" x14ac:dyDescent="0.3"/>
    <row r="563" spans="2:24" ht="19.5" thickBot="1" x14ac:dyDescent="0.3">
      <c r="B563" s="136" t="s">
        <v>59</v>
      </c>
      <c r="C563" s="137">
        <f>+C548</f>
        <v>4</v>
      </c>
      <c r="D563" s="350" t="s">
        <v>139</v>
      </c>
      <c r="E563" s="351"/>
      <c r="M563" s="257"/>
      <c r="P563" s="263"/>
      <c r="Q563" s="263"/>
      <c r="R563" s="263"/>
      <c r="S563" s="263"/>
      <c r="T563" s="263"/>
      <c r="U563" s="263"/>
      <c r="V563" s="263"/>
      <c r="W563" s="263"/>
      <c r="X563" s="263"/>
    </row>
    <row r="564" spans="2:24" ht="21" x14ac:dyDescent="0.25">
      <c r="B564" s="305" t="s">
        <v>86</v>
      </c>
      <c r="C564" s="306"/>
      <c r="D564" s="306"/>
      <c r="E564" s="306"/>
      <c r="F564" s="306"/>
      <c r="G564" s="306"/>
      <c r="H564" s="306"/>
      <c r="I564" s="306"/>
      <c r="J564" s="306"/>
      <c r="K564" s="306"/>
      <c r="L564" s="307"/>
      <c r="M564" s="258"/>
      <c r="N564" s="281"/>
      <c r="O564" s="264"/>
      <c r="P564" s="264"/>
      <c r="Q564" s="264"/>
      <c r="R564" s="264"/>
      <c r="S564" s="264"/>
      <c r="T564" s="264"/>
      <c r="U564" s="264"/>
      <c r="V564" s="264"/>
      <c r="W564" s="264"/>
      <c r="X564" s="264"/>
    </row>
    <row r="565" spans="2:24" ht="21.75" thickBot="1" x14ac:dyDescent="0.3">
      <c r="B565" s="308"/>
      <c r="C565" s="309"/>
      <c r="D565" s="309"/>
      <c r="E565" s="309"/>
      <c r="F565" s="309"/>
      <c r="G565" s="309"/>
      <c r="H565" s="309"/>
      <c r="I565" s="309"/>
      <c r="J565" s="309"/>
      <c r="K565" s="309"/>
      <c r="L565" s="310"/>
      <c r="M565" s="258"/>
      <c r="N565" s="281"/>
      <c r="O565" s="264"/>
      <c r="P565" s="264"/>
      <c r="Q565" s="264"/>
      <c r="R565" s="264"/>
      <c r="S565" s="264"/>
      <c r="T565" s="264"/>
      <c r="U565" s="264"/>
      <c r="V565" s="264"/>
      <c r="W565" s="264"/>
      <c r="X565" s="264"/>
    </row>
    <row r="566" spans="2:24" ht="15.75" thickBot="1" x14ac:dyDescent="0.3">
      <c r="B566" s="31" t="s">
        <v>11</v>
      </c>
      <c r="C566" s="28">
        <v>1</v>
      </c>
      <c r="D566" s="24">
        <v>2</v>
      </c>
      <c r="E566" s="24">
        <v>3</v>
      </c>
      <c r="F566" s="24">
        <v>4</v>
      </c>
      <c r="G566" s="24">
        <v>5</v>
      </c>
      <c r="H566" s="24">
        <v>6</v>
      </c>
      <c r="I566" s="24">
        <v>7</v>
      </c>
      <c r="J566" s="24">
        <v>8</v>
      </c>
      <c r="K566" s="24">
        <v>9</v>
      </c>
      <c r="L566" s="25">
        <v>10</v>
      </c>
      <c r="M566" s="37"/>
      <c r="N566" s="142"/>
    </row>
    <row r="567" spans="2:24" x14ac:dyDescent="0.25">
      <c r="B567" s="29" t="s">
        <v>0</v>
      </c>
      <c r="C567" s="7">
        <f t="shared" ref="C567:L568" si="570">COUNTIF(rd4tm8,O567)-1</f>
        <v>0</v>
      </c>
      <c r="D567" s="8">
        <f t="shared" si="570"/>
        <v>0</v>
      </c>
      <c r="E567" s="8">
        <f t="shared" si="570"/>
        <v>0</v>
      </c>
      <c r="F567" s="8">
        <f t="shared" si="570"/>
        <v>0</v>
      </c>
      <c r="G567" s="8">
        <f t="shared" si="570"/>
        <v>0</v>
      </c>
      <c r="H567" s="8">
        <f t="shared" si="570"/>
        <v>0</v>
      </c>
      <c r="I567" s="22">
        <f t="shared" si="570"/>
        <v>0</v>
      </c>
      <c r="J567" s="7">
        <f t="shared" si="570"/>
        <v>0</v>
      </c>
      <c r="K567" s="8">
        <f t="shared" si="570"/>
        <v>0</v>
      </c>
      <c r="L567" s="76">
        <f t="shared" si="570"/>
        <v>0</v>
      </c>
      <c r="M567" s="259"/>
      <c r="N567" s="282"/>
      <c r="O567" s="265">
        <v>1</v>
      </c>
      <c r="P567" s="266">
        <f>+O567+1</f>
        <v>2</v>
      </c>
      <c r="Q567" s="266">
        <f t="shared" ref="Q567" si="571">+P567+1</f>
        <v>3</v>
      </c>
      <c r="R567" s="266">
        <f t="shared" ref="R567" si="572">+Q567+1</f>
        <v>4</v>
      </c>
      <c r="S567" s="266">
        <f t="shared" ref="S567" si="573">+R567+1</f>
        <v>5</v>
      </c>
      <c r="T567" s="266">
        <f t="shared" ref="T567" si="574">+S567+1</f>
        <v>6</v>
      </c>
      <c r="U567" s="266">
        <f t="shared" ref="U567" si="575">+T567+1</f>
        <v>7</v>
      </c>
      <c r="V567" s="266">
        <f t="shared" ref="V567" si="576">+U567+1</f>
        <v>8</v>
      </c>
      <c r="W567" s="266">
        <v>9</v>
      </c>
      <c r="X567" s="266">
        <v>10</v>
      </c>
    </row>
    <row r="568" spans="2:24" ht="15.75" thickBot="1" x14ac:dyDescent="0.3">
      <c r="B568" s="23" t="s">
        <v>1</v>
      </c>
      <c r="C568" s="269">
        <f t="shared" si="570"/>
        <v>0</v>
      </c>
      <c r="D568" s="5">
        <f t="shared" si="570"/>
        <v>0</v>
      </c>
      <c r="E568" s="5">
        <f t="shared" si="570"/>
        <v>0</v>
      </c>
      <c r="F568" s="5">
        <f t="shared" si="570"/>
        <v>0</v>
      </c>
      <c r="G568" s="2">
        <f t="shared" si="570"/>
        <v>0</v>
      </c>
      <c r="H568" s="2">
        <f t="shared" si="570"/>
        <v>0</v>
      </c>
      <c r="I568" s="3">
        <f t="shared" si="570"/>
        <v>0</v>
      </c>
      <c r="J568" s="10">
        <f t="shared" si="570"/>
        <v>0</v>
      </c>
      <c r="K568" s="2">
        <f t="shared" si="570"/>
        <v>0</v>
      </c>
      <c r="L568" s="11">
        <f t="shared" si="570"/>
        <v>0</v>
      </c>
      <c r="M568" s="37"/>
      <c r="N568" s="142"/>
      <c r="O568" s="268">
        <f>+O567+10</f>
        <v>11</v>
      </c>
      <c r="P568" s="268">
        <f t="shared" ref="P568:X568" si="577">+P567+10</f>
        <v>12</v>
      </c>
      <c r="Q568" s="268">
        <f t="shared" si="577"/>
        <v>13</v>
      </c>
      <c r="R568" s="268">
        <f t="shared" si="577"/>
        <v>14</v>
      </c>
      <c r="S568" s="268">
        <f t="shared" si="577"/>
        <v>15</v>
      </c>
      <c r="T568" s="268">
        <f t="shared" si="577"/>
        <v>16</v>
      </c>
      <c r="U568" s="268">
        <f t="shared" si="577"/>
        <v>17</v>
      </c>
      <c r="V568" s="268">
        <f t="shared" si="577"/>
        <v>18</v>
      </c>
      <c r="W568" s="268">
        <f t="shared" si="577"/>
        <v>19</v>
      </c>
      <c r="X568" s="268">
        <f t="shared" si="577"/>
        <v>20</v>
      </c>
    </row>
    <row r="569" spans="2:24" ht="15.75" thickBot="1" x14ac:dyDescent="0.3">
      <c r="B569" s="23" t="s">
        <v>2</v>
      </c>
      <c r="C569" s="23">
        <f t="shared" ref="C569:L575" si="578">COUNTIF(rd4tm8,O569)</f>
        <v>0</v>
      </c>
      <c r="D569" s="7">
        <f t="shared" si="578"/>
        <v>0</v>
      </c>
      <c r="E569" s="8">
        <f t="shared" si="578"/>
        <v>0</v>
      </c>
      <c r="F569" s="9">
        <f t="shared" si="578"/>
        <v>0</v>
      </c>
      <c r="G569" s="4">
        <f t="shared" si="578"/>
        <v>0</v>
      </c>
      <c r="H569" s="2">
        <f t="shared" si="578"/>
        <v>0</v>
      </c>
      <c r="I569" s="3">
        <f t="shared" si="578"/>
        <v>0</v>
      </c>
      <c r="J569" s="12">
        <f t="shared" si="578"/>
        <v>0</v>
      </c>
      <c r="K569" s="13">
        <f t="shared" si="578"/>
        <v>0</v>
      </c>
      <c r="L569" s="14">
        <f t="shared" si="578"/>
        <v>0</v>
      </c>
      <c r="M569" s="37"/>
      <c r="N569" s="142"/>
      <c r="O569" s="268">
        <f t="shared" ref="O569:X569" si="579">+O568+10</f>
        <v>21</v>
      </c>
      <c r="P569" s="268">
        <f t="shared" si="579"/>
        <v>22</v>
      </c>
      <c r="Q569" s="268">
        <f t="shared" si="579"/>
        <v>23</v>
      </c>
      <c r="R569" s="268">
        <f t="shared" si="579"/>
        <v>24</v>
      </c>
      <c r="S569" s="268">
        <f t="shared" si="579"/>
        <v>25</v>
      </c>
      <c r="T569" s="268">
        <f t="shared" si="579"/>
        <v>26</v>
      </c>
      <c r="U569" s="268">
        <f t="shared" si="579"/>
        <v>27</v>
      </c>
      <c r="V569" s="268">
        <f t="shared" si="579"/>
        <v>28</v>
      </c>
      <c r="W569" s="268">
        <f t="shared" si="579"/>
        <v>29</v>
      </c>
      <c r="X569" s="268">
        <f t="shared" si="579"/>
        <v>30</v>
      </c>
    </row>
    <row r="570" spans="2:24" x14ac:dyDescent="0.25">
      <c r="B570" s="23" t="s">
        <v>3</v>
      </c>
      <c r="C570" s="23">
        <f t="shared" si="578"/>
        <v>0</v>
      </c>
      <c r="D570" s="10">
        <f t="shared" si="578"/>
        <v>0</v>
      </c>
      <c r="E570" s="27">
        <f t="shared" si="578"/>
        <v>0</v>
      </c>
      <c r="F570" s="11">
        <f t="shared" si="578"/>
        <v>0</v>
      </c>
      <c r="G570" s="4">
        <f t="shared" si="578"/>
        <v>0</v>
      </c>
      <c r="H570" s="2">
        <f t="shared" si="578"/>
        <v>0</v>
      </c>
      <c r="I570" s="2">
        <f t="shared" si="578"/>
        <v>0</v>
      </c>
      <c r="J570" s="6">
        <f t="shared" si="578"/>
        <v>0</v>
      </c>
      <c r="K570" s="6">
        <f t="shared" si="578"/>
        <v>0</v>
      </c>
      <c r="L570" s="16">
        <f t="shared" si="578"/>
        <v>0</v>
      </c>
      <c r="M570" s="37"/>
      <c r="N570" s="142"/>
      <c r="O570" s="268">
        <f t="shared" ref="O570:X570" si="580">+O569+10</f>
        <v>31</v>
      </c>
      <c r="P570" s="268">
        <f t="shared" si="580"/>
        <v>32</v>
      </c>
      <c r="Q570" s="268">
        <f t="shared" si="580"/>
        <v>33</v>
      </c>
      <c r="R570" s="268">
        <f t="shared" si="580"/>
        <v>34</v>
      </c>
      <c r="S570" s="268">
        <f t="shared" si="580"/>
        <v>35</v>
      </c>
      <c r="T570" s="268">
        <f t="shared" si="580"/>
        <v>36</v>
      </c>
      <c r="U570" s="268">
        <f t="shared" si="580"/>
        <v>37</v>
      </c>
      <c r="V570" s="268">
        <f t="shared" si="580"/>
        <v>38</v>
      </c>
      <c r="W570" s="268">
        <f t="shared" si="580"/>
        <v>39</v>
      </c>
      <c r="X570" s="268">
        <f t="shared" si="580"/>
        <v>40</v>
      </c>
    </row>
    <row r="571" spans="2:24" ht="15.75" thickBot="1" x14ac:dyDescent="0.3">
      <c r="B571" s="23" t="s">
        <v>4</v>
      </c>
      <c r="C571" s="23">
        <f t="shared" si="578"/>
        <v>0</v>
      </c>
      <c r="D571" s="12">
        <f t="shared" si="578"/>
        <v>0</v>
      </c>
      <c r="E571" s="13">
        <f t="shared" si="578"/>
        <v>0</v>
      </c>
      <c r="F571" s="14">
        <f t="shared" si="578"/>
        <v>0</v>
      </c>
      <c r="G571" s="4">
        <f t="shared" si="578"/>
        <v>0</v>
      </c>
      <c r="H571" s="2">
        <f t="shared" si="578"/>
        <v>0</v>
      </c>
      <c r="I571" s="2">
        <f t="shared" si="578"/>
        <v>0</v>
      </c>
      <c r="J571" s="2">
        <f t="shared" si="578"/>
        <v>0</v>
      </c>
      <c r="K571" s="2">
        <f t="shared" si="578"/>
        <v>0</v>
      </c>
      <c r="L571" s="11">
        <f t="shared" si="578"/>
        <v>0</v>
      </c>
      <c r="M571" s="37"/>
      <c r="N571" s="142"/>
      <c r="O571" s="268">
        <f t="shared" ref="O571:X571" si="581">+O570+10</f>
        <v>41</v>
      </c>
      <c r="P571" s="268">
        <f t="shared" si="581"/>
        <v>42</v>
      </c>
      <c r="Q571" s="268">
        <f t="shared" si="581"/>
        <v>43</v>
      </c>
      <c r="R571" s="268">
        <f t="shared" si="581"/>
        <v>44</v>
      </c>
      <c r="S571" s="268">
        <f t="shared" si="581"/>
        <v>45</v>
      </c>
      <c r="T571" s="268">
        <f t="shared" si="581"/>
        <v>46</v>
      </c>
      <c r="U571" s="268">
        <f t="shared" si="581"/>
        <v>47</v>
      </c>
      <c r="V571" s="268">
        <f t="shared" si="581"/>
        <v>48</v>
      </c>
      <c r="W571" s="268">
        <f t="shared" si="581"/>
        <v>49</v>
      </c>
      <c r="X571" s="268">
        <f t="shared" si="581"/>
        <v>50</v>
      </c>
    </row>
    <row r="572" spans="2:24" ht="15.75" thickBot="1" x14ac:dyDescent="0.3">
      <c r="B572" s="23" t="s">
        <v>5</v>
      </c>
      <c r="C572" s="10">
        <f t="shared" si="578"/>
        <v>0</v>
      </c>
      <c r="D572" s="154">
        <f t="shared" si="578"/>
        <v>0</v>
      </c>
      <c r="E572" s="154">
        <f t="shared" si="578"/>
        <v>0</v>
      </c>
      <c r="F572" s="154">
        <f t="shared" si="578"/>
        <v>0</v>
      </c>
      <c r="G572" s="145">
        <f t="shared" si="578"/>
        <v>0</v>
      </c>
      <c r="H572" s="2">
        <f t="shared" si="578"/>
        <v>0</v>
      </c>
      <c r="I572" s="2">
        <f t="shared" si="578"/>
        <v>0</v>
      </c>
      <c r="J572" s="2">
        <f t="shared" si="578"/>
        <v>0</v>
      </c>
      <c r="K572" s="2">
        <f t="shared" si="578"/>
        <v>0</v>
      </c>
      <c r="L572" s="11">
        <f t="shared" si="578"/>
        <v>0</v>
      </c>
      <c r="M572" s="37"/>
      <c r="N572" s="142"/>
      <c r="O572" s="268">
        <f t="shared" ref="O572:X572" si="582">+O571+10</f>
        <v>51</v>
      </c>
      <c r="P572" s="268">
        <f t="shared" si="582"/>
        <v>52</v>
      </c>
      <c r="Q572" s="268">
        <f t="shared" si="582"/>
        <v>53</v>
      </c>
      <c r="R572" s="268">
        <f t="shared" si="582"/>
        <v>54</v>
      </c>
      <c r="S572" s="268">
        <f t="shared" si="582"/>
        <v>55</v>
      </c>
      <c r="T572" s="268">
        <f t="shared" si="582"/>
        <v>56</v>
      </c>
      <c r="U572" s="268">
        <f t="shared" si="582"/>
        <v>57</v>
      </c>
      <c r="V572" s="268">
        <f t="shared" si="582"/>
        <v>58</v>
      </c>
      <c r="W572" s="268">
        <f t="shared" si="582"/>
        <v>59</v>
      </c>
      <c r="X572" s="268">
        <f t="shared" si="582"/>
        <v>60</v>
      </c>
    </row>
    <row r="573" spans="2:24" ht="15.75" thickBot="1" x14ac:dyDescent="0.3">
      <c r="B573" s="23" t="s">
        <v>6</v>
      </c>
      <c r="C573" s="23">
        <f t="shared" si="578"/>
        <v>0</v>
      </c>
      <c r="D573" s="7">
        <f t="shared" si="578"/>
        <v>0</v>
      </c>
      <c r="E573" s="8">
        <f t="shared" si="578"/>
        <v>0</v>
      </c>
      <c r="F573" s="9">
        <f t="shared" si="578"/>
        <v>0</v>
      </c>
      <c r="G573" s="4">
        <f t="shared" si="578"/>
        <v>0</v>
      </c>
      <c r="H573" s="2">
        <f t="shared" si="578"/>
        <v>0</v>
      </c>
      <c r="I573" s="5">
        <f t="shared" si="578"/>
        <v>0</v>
      </c>
      <c r="J573" s="5">
        <f t="shared" si="578"/>
        <v>0</v>
      </c>
      <c r="K573" s="5">
        <f t="shared" si="578"/>
        <v>0</v>
      </c>
      <c r="L573" s="11">
        <f t="shared" si="578"/>
        <v>0</v>
      </c>
      <c r="M573" s="37"/>
      <c r="N573" s="142"/>
      <c r="O573" s="268">
        <f t="shared" ref="O573:X573" si="583">+O572+10</f>
        <v>61</v>
      </c>
      <c r="P573" s="268">
        <f t="shared" si="583"/>
        <v>62</v>
      </c>
      <c r="Q573" s="268">
        <f t="shared" si="583"/>
        <v>63</v>
      </c>
      <c r="R573" s="268">
        <f t="shared" si="583"/>
        <v>64</v>
      </c>
      <c r="S573" s="268">
        <f t="shared" si="583"/>
        <v>65</v>
      </c>
      <c r="T573" s="268">
        <f t="shared" si="583"/>
        <v>66</v>
      </c>
      <c r="U573" s="268">
        <f t="shared" si="583"/>
        <v>67</v>
      </c>
      <c r="V573" s="268">
        <f t="shared" si="583"/>
        <v>68</v>
      </c>
      <c r="W573" s="268">
        <f t="shared" si="583"/>
        <v>69</v>
      </c>
      <c r="X573" s="268">
        <f t="shared" si="583"/>
        <v>70</v>
      </c>
    </row>
    <row r="574" spans="2:24" x14ac:dyDescent="0.25">
      <c r="B574" s="23" t="s">
        <v>7</v>
      </c>
      <c r="C574" s="23">
        <f t="shared" si="578"/>
        <v>0</v>
      </c>
      <c r="D574" s="10">
        <f t="shared" si="578"/>
        <v>0</v>
      </c>
      <c r="E574" s="144">
        <f t="shared" si="578"/>
        <v>0</v>
      </c>
      <c r="F574" s="11">
        <f t="shared" si="578"/>
        <v>0</v>
      </c>
      <c r="G574" s="4">
        <f t="shared" si="578"/>
        <v>0</v>
      </c>
      <c r="H574" s="3">
        <f t="shared" si="578"/>
        <v>0</v>
      </c>
      <c r="I574" s="7">
        <f t="shared" si="578"/>
        <v>0</v>
      </c>
      <c r="J574" s="8">
        <f t="shared" si="578"/>
        <v>0</v>
      </c>
      <c r="K574" s="9">
        <f t="shared" si="578"/>
        <v>0</v>
      </c>
      <c r="L574" s="17">
        <f t="shared" si="578"/>
        <v>0</v>
      </c>
      <c r="M574" s="37"/>
      <c r="N574" s="142"/>
      <c r="O574" s="268">
        <f t="shared" ref="O574:X574" si="584">+O573+10</f>
        <v>71</v>
      </c>
      <c r="P574" s="268">
        <f t="shared" si="584"/>
        <v>72</v>
      </c>
      <c r="Q574" s="268">
        <f t="shared" si="584"/>
        <v>73</v>
      </c>
      <c r="R574" s="268">
        <f t="shared" si="584"/>
        <v>74</v>
      </c>
      <c r="S574" s="268">
        <f t="shared" si="584"/>
        <v>75</v>
      </c>
      <c r="T574" s="268">
        <f t="shared" si="584"/>
        <v>76</v>
      </c>
      <c r="U574" s="268">
        <f t="shared" si="584"/>
        <v>77</v>
      </c>
      <c r="V574" s="268">
        <f t="shared" si="584"/>
        <v>78</v>
      </c>
      <c r="W574" s="268">
        <f t="shared" si="584"/>
        <v>79</v>
      </c>
      <c r="X574" s="268">
        <f t="shared" si="584"/>
        <v>80</v>
      </c>
    </row>
    <row r="575" spans="2:24" ht="15.75" thickBot="1" x14ac:dyDescent="0.3">
      <c r="B575" s="23" t="s">
        <v>8</v>
      </c>
      <c r="C575" s="157">
        <f t="shared" si="578"/>
        <v>0</v>
      </c>
      <c r="D575" s="12">
        <f t="shared" si="578"/>
        <v>0</v>
      </c>
      <c r="E575" s="13">
        <f t="shared" si="578"/>
        <v>0</v>
      </c>
      <c r="F575" s="14">
        <f t="shared" si="578"/>
        <v>0</v>
      </c>
      <c r="G575" s="4">
        <f t="shared" si="578"/>
        <v>0</v>
      </c>
      <c r="H575" s="3">
        <f t="shared" si="578"/>
        <v>0</v>
      </c>
      <c r="I575" s="10">
        <f t="shared" si="578"/>
        <v>0</v>
      </c>
      <c r="J575" s="27">
        <f t="shared" si="578"/>
        <v>0</v>
      </c>
      <c r="K575" s="11">
        <f t="shared" si="578"/>
        <v>0</v>
      </c>
      <c r="L575" s="17">
        <f t="shared" si="578"/>
        <v>0</v>
      </c>
      <c r="M575" s="37"/>
      <c r="N575" s="142"/>
      <c r="O575" s="268">
        <f t="shared" ref="O575:X575" si="585">+O574+10</f>
        <v>81</v>
      </c>
      <c r="P575" s="268">
        <f t="shared" si="585"/>
        <v>82</v>
      </c>
      <c r="Q575" s="268">
        <f t="shared" si="585"/>
        <v>83</v>
      </c>
      <c r="R575" s="268">
        <f t="shared" si="585"/>
        <v>84</v>
      </c>
      <c r="S575" s="268">
        <f t="shared" si="585"/>
        <v>85</v>
      </c>
      <c r="T575" s="268">
        <f t="shared" si="585"/>
        <v>86</v>
      </c>
      <c r="U575" s="268">
        <f t="shared" si="585"/>
        <v>87</v>
      </c>
      <c r="V575" s="268">
        <f t="shared" si="585"/>
        <v>88</v>
      </c>
      <c r="W575" s="268">
        <f t="shared" si="585"/>
        <v>89</v>
      </c>
      <c r="X575" s="268">
        <f t="shared" si="585"/>
        <v>90</v>
      </c>
    </row>
    <row r="576" spans="2:24" ht="15.75" thickBot="1" x14ac:dyDescent="0.3">
      <c r="B576" s="26" t="s">
        <v>9</v>
      </c>
      <c r="C576" s="158" t="s">
        <v>10</v>
      </c>
      <c r="D576" s="156">
        <f t="shared" ref="D576:L576" si="586">COUNTIF(rd4tm8,P576)</f>
        <v>0</v>
      </c>
      <c r="E576" s="155">
        <f t="shared" si="586"/>
        <v>0</v>
      </c>
      <c r="F576" s="155">
        <f t="shared" si="586"/>
        <v>0</v>
      </c>
      <c r="G576" s="13">
        <f t="shared" si="586"/>
        <v>0</v>
      </c>
      <c r="H576" s="19">
        <f t="shared" si="586"/>
        <v>0</v>
      </c>
      <c r="I576" s="12">
        <f t="shared" si="586"/>
        <v>0</v>
      </c>
      <c r="J576" s="13">
        <f t="shared" si="586"/>
        <v>0</v>
      </c>
      <c r="K576" s="14">
        <f t="shared" si="586"/>
        <v>0</v>
      </c>
      <c r="L576" s="20">
        <f t="shared" si="586"/>
        <v>0</v>
      </c>
      <c r="M576" s="37"/>
      <c r="N576" s="142"/>
      <c r="O576" s="268">
        <f t="shared" ref="O576:X576" si="587">+O575+10</f>
        <v>91</v>
      </c>
      <c r="P576" s="268">
        <f t="shared" si="587"/>
        <v>92</v>
      </c>
      <c r="Q576" s="268">
        <f t="shared" si="587"/>
        <v>93</v>
      </c>
      <c r="R576" s="268">
        <f t="shared" si="587"/>
        <v>94</v>
      </c>
      <c r="S576" s="268">
        <f t="shared" si="587"/>
        <v>95</v>
      </c>
      <c r="T576" s="268">
        <f t="shared" si="587"/>
        <v>96</v>
      </c>
      <c r="U576" s="268">
        <f t="shared" si="587"/>
        <v>97</v>
      </c>
      <c r="V576" s="268">
        <f t="shared" si="587"/>
        <v>98</v>
      </c>
      <c r="W576" s="268">
        <f t="shared" si="587"/>
        <v>99</v>
      </c>
      <c r="X576" s="268">
        <f t="shared" si="587"/>
        <v>100</v>
      </c>
    </row>
    <row r="577" spans="2:24" ht="15.75" thickBot="1" x14ac:dyDescent="0.3"/>
    <row r="578" spans="2:24" ht="19.5" thickBot="1" x14ac:dyDescent="0.3">
      <c r="B578" s="136" t="s">
        <v>59</v>
      </c>
      <c r="C578" s="137">
        <f>+C563</f>
        <v>4</v>
      </c>
      <c r="D578" s="350" t="s">
        <v>140</v>
      </c>
      <c r="E578" s="351"/>
      <c r="M578" s="257"/>
      <c r="P578" s="263"/>
      <c r="Q578" s="263"/>
      <c r="R578" s="263"/>
      <c r="S578" s="263"/>
      <c r="T578" s="263"/>
      <c r="U578" s="263"/>
      <c r="V578" s="263"/>
      <c r="W578" s="263"/>
      <c r="X578" s="263"/>
    </row>
    <row r="579" spans="2:24" ht="21" x14ac:dyDescent="0.25">
      <c r="B579" s="305" t="s">
        <v>86</v>
      </c>
      <c r="C579" s="306"/>
      <c r="D579" s="306"/>
      <c r="E579" s="306"/>
      <c r="F579" s="306"/>
      <c r="G579" s="306"/>
      <c r="H579" s="306"/>
      <c r="I579" s="306"/>
      <c r="J579" s="306"/>
      <c r="K579" s="306"/>
      <c r="L579" s="307"/>
      <c r="M579" s="258"/>
      <c r="N579" s="281"/>
      <c r="O579" s="264"/>
      <c r="P579" s="264"/>
      <c r="Q579" s="264"/>
      <c r="R579" s="264"/>
      <c r="S579" s="264"/>
      <c r="T579" s="264"/>
      <c r="U579" s="264"/>
      <c r="V579" s="264"/>
      <c r="W579" s="264"/>
      <c r="X579" s="264"/>
    </row>
    <row r="580" spans="2:24" ht="21.75" thickBot="1" x14ac:dyDescent="0.3">
      <c r="B580" s="308"/>
      <c r="C580" s="309"/>
      <c r="D580" s="309"/>
      <c r="E580" s="309"/>
      <c r="F580" s="309"/>
      <c r="G580" s="309"/>
      <c r="H580" s="309"/>
      <c r="I580" s="309"/>
      <c r="J580" s="309"/>
      <c r="K580" s="309"/>
      <c r="L580" s="310"/>
      <c r="M580" s="258"/>
      <c r="N580" s="281"/>
      <c r="O580" s="264"/>
      <c r="P580" s="264"/>
      <c r="Q580" s="264"/>
      <c r="R580" s="264"/>
      <c r="S580" s="264"/>
      <c r="T580" s="264"/>
      <c r="U580" s="264"/>
      <c r="V580" s="264"/>
      <c r="W580" s="264"/>
      <c r="X580" s="264"/>
    </row>
    <row r="581" spans="2:24" ht="15.75" thickBot="1" x14ac:dyDescent="0.3">
      <c r="B581" s="31" t="s">
        <v>11</v>
      </c>
      <c r="C581" s="28">
        <v>1</v>
      </c>
      <c r="D581" s="24">
        <v>2</v>
      </c>
      <c r="E581" s="24">
        <v>3</v>
      </c>
      <c r="F581" s="24">
        <v>4</v>
      </c>
      <c r="G581" s="24">
        <v>5</v>
      </c>
      <c r="H581" s="24">
        <v>6</v>
      </c>
      <c r="I581" s="24">
        <v>7</v>
      </c>
      <c r="J581" s="24">
        <v>8</v>
      </c>
      <c r="K581" s="24">
        <v>9</v>
      </c>
      <c r="L581" s="25">
        <v>10</v>
      </c>
      <c r="M581" s="37"/>
      <c r="N581" s="142"/>
    </row>
    <row r="582" spans="2:24" x14ac:dyDescent="0.25">
      <c r="B582" s="29" t="s">
        <v>0</v>
      </c>
      <c r="C582" s="7">
        <f t="shared" ref="C582:L583" si="588">COUNTIF(rd4tm9,O582)-1</f>
        <v>0</v>
      </c>
      <c r="D582" s="8">
        <f t="shared" si="588"/>
        <v>0</v>
      </c>
      <c r="E582" s="8">
        <f t="shared" si="588"/>
        <v>0</v>
      </c>
      <c r="F582" s="8">
        <f t="shared" si="588"/>
        <v>0</v>
      </c>
      <c r="G582" s="8">
        <f t="shared" si="588"/>
        <v>0</v>
      </c>
      <c r="H582" s="8">
        <f t="shared" si="588"/>
        <v>0</v>
      </c>
      <c r="I582" s="22">
        <f t="shared" si="588"/>
        <v>0</v>
      </c>
      <c r="J582" s="7">
        <f t="shared" si="588"/>
        <v>0</v>
      </c>
      <c r="K582" s="8">
        <f t="shared" si="588"/>
        <v>0</v>
      </c>
      <c r="L582" s="76">
        <f t="shared" si="588"/>
        <v>0</v>
      </c>
      <c r="M582" s="259"/>
      <c r="N582" s="282"/>
      <c r="O582" s="265">
        <v>1</v>
      </c>
      <c r="P582" s="266">
        <f>+O582+1</f>
        <v>2</v>
      </c>
      <c r="Q582" s="266">
        <f t="shared" ref="Q582" si="589">+P582+1</f>
        <v>3</v>
      </c>
      <c r="R582" s="266">
        <f t="shared" ref="R582" si="590">+Q582+1</f>
        <v>4</v>
      </c>
      <c r="S582" s="266">
        <f t="shared" ref="S582" si="591">+R582+1</f>
        <v>5</v>
      </c>
      <c r="T582" s="266">
        <f t="shared" ref="T582" si="592">+S582+1</f>
        <v>6</v>
      </c>
      <c r="U582" s="266">
        <f t="shared" ref="U582" si="593">+T582+1</f>
        <v>7</v>
      </c>
      <c r="V582" s="266">
        <f t="shared" ref="V582" si="594">+U582+1</f>
        <v>8</v>
      </c>
      <c r="W582" s="266">
        <v>9</v>
      </c>
      <c r="X582" s="266">
        <v>10</v>
      </c>
    </row>
    <row r="583" spans="2:24" ht="15.75" thickBot="1" x14ac:dyDescent="0.3">
      <c r="B583" s="23" t="s">
        <v>1</v>
      </c>
      <c r="C583" s="269">
        <f t="shared" si="588"/>
        <v>0</v>
      </c>
      <c r="D583" s="5">
        <f t="shared" si="588"/>
        <v>0</v>
      </c>
      <c r="E583" s="5">
        <f t="shared" si="588"/>
        <v>0</v>
      </c>
      <c r="F583" s="5">
        <f t="shared" si="588"/>
        <v>0</v>
      </c>
      <c r="G583" s="2">
        <f t="shared" si="588"/>
        <v>0</v>
      </c>
      <c r="H583" s="2">
        <f t="shared" si="588"/>
        <v>0</v>
      </c>
      <c r="I583" s="3">
        <f t="shared" si="588"/>
        <v>0</v>
      </c>
      <c r="J583" s="10">
        <f t="shared" si="588"/>
        <v>0</v>
      </c>
      <c r="K583" s="2">
        <f t="shared" si="588"/>
        <v>0</v>
      </c>
      <c r="L583" s="11">
        <f t="shared" si="588"/>
        <v>0</v>
      </c>
      <c r="M583" s="37"/>
      <c r="N583" s="142"/>
      <c r="O583" s="268">
        <f>+O582+10</f>
        <v>11</v>
      </c>
      <c r="P583" s="268">
        <f t="shared" ref="P583:X583" si="595">+P582+10</f>
        <v>12</v>
      </c>
      <c r="Q583" s="268">
        <f t="shared" si="595"/>
        <v>13</v>
      </c>
      <c r="R583" s="268">
        <f t="shared" si="595"/>
        <v>14</v>
      </c>
      <c r="S583" s="268">
        <f t="shared" si="595"/>
        <v>15</v>
      </c>
      <c r="T583" s="268">
        <f t="shared" si="595"/>
        <v>16</v>
      </c>
      <c r="U583" s="268">
        <f t="shared" si="595"/>
        <v>17</v>
      </c>
      <c r="V583" s="268">
        <f t="shared" si="595"/>
        <v>18</v>
      </c>
      <c r="W583" s="268">
        <f t="shared" si="595"/>
        <v>19</v>
      </c>
      <c r="X583" s="268">
        <f t="shared" si="595"/>
        <v>20</v>
      </c>
    </row>
    <row r="584" spans="2:24" ht="15.75" thickBot="1" x14ac:dyDescent="0.3">
      <c r="B584" s="23" t="s">
        <v>2</v>
      </c>
      <c r="C584" s="23">
        <f t="shared" ref="C584:L590" si="596">COUNTIF(rd4tm9,O584)</f>
        <v>0</v>
      </c>
      <c r="D584" s="7">
        <f t="shared" si="596"/>
        <v>0</v>
      </c>
      <c r="E584" s="8">
        <f t="shared" si="596"/>
        <v>0</v>
      </c>
      <c r="F584" s="9">
        <f t="shared" si="596"/>
        <v>0</v>
      </c>
      <c r="G584" s="4">
        <f t="shared" si="596"/>
        <v>0</v>
      </c>
      <c r="H584" s="2">
        <f t="shared" si="596"/>
        <v>0</v>
      </c>
      <c r="I584" s="3">
        <f t="shared" si="596"/>
        <v>0</v>
      </c>
      <c r="J584" s="12">
        <f t="shared" si="596"/>
        <v>0</v>
      </c>
      <c r="K584" s="13">
        <f t="shared" si="596"/>
        <v>0</v>
      </c>
      <c r="L584" s="14">
        <f t="shared" si="596"/>
        <v>0</v>
      </c>
      <c r="M584" s="37"/>
      <c r="N584" s="142"/>
      <c r="O584" s="268">
        <f t="shared" ref="O584:X584" si="597">+O583+10</f>
        <v>21</v>
      </c>
      <c r="P584" s="268">
        <f t="shared" si="597"/>
        <v>22</v>
      </c>
      <c r="Q584" s="268">
        <f t="shared" si="597"/>
        <v>23</v>
      </c>
      <c r="R584" s="268">
        <f t="shared" si="597"/>
        <v>24</v>
      </c>
      <c r="S584" s="268">
        <f t="shared" si="597"/>
        <v>25</v>
      </c>
      <c r="T584" s="268">
        <f t="shared" si="597"/>
        <v>26</v>
      </c>
      <c r="U584" s="268">
        <f t="shared" si="597"/>
        <v>27</v>
      </c>
      <c r="V584" s="268">
        <f t="shared" si="597"/>
        <v>28</v>
      </c>
      <c r="W584" s="268">
        <f t="shared" si="597"/>
        <v>29</v>
      </c>
      <c r="X584" s="268">
        <f t="shared" si="597"/>
        <v>30</v>
      </c>
    </row>
    <row r="585" spans="2:24" x14ac:dyDescent="0.25">
      <c r="B585" s="23" t="s">
        <v>3</v>
      </c>
      <c r="C585" s="23">
        <f t="shared" si="596"/>
        <v>0</v>
      </c>
      <c r="D585" s="10">
        <f t="shared" si="596"/>
        <v>0</v>
      </c>
      <c r="E585" s="27">
        <f t="shared" si="596"/>
        <v>0</v>
      </c>
      <c r="F585" s="11">
        <f t="shared" si="596"/>
        <v>0</v>
      </c>
      <c r="G585" s="4">
        <f t="shared" si="596"/>
        <v>0</v>
      </c>
      <c r="H585" s="2">
        <f t="shared" si="596"/>
        <v>0</v>
      </c>
      <c r="I585" s="2">
        <f t="shared" si="596"/>
        <v>0</v>
      </c>
      <c r="J585" s="6">
        <f t="shared" si="596"/>
        <v>0</v>
      </c>
      <c r="K585" s="6">
        <f t="shared" si="596"/>
        <v>0</v>
      </c>
      <c r="L585" s="16">
        <f t="shared" si="596"/>
        <v>0</v>
      </c>
      <c r="M585" s="37"/>
      <c r="N585" s="142"/>
      <c r="O585" s="268">
        <f t="shared" ref="O585:X585" si="598">+O584+10</f>
        <v>31</v>
      </c>
      <c r="P585" s="268">
        <f t="shared" si="598"/>
        <v>32</v>
      </c>
      <c r="Q585" s="268">
        <f t="shared" si="598"/>
        <v>33</v>
      </c>
      <c r="R585" s="268">
        <f t="shared" si="598"/>
        <v>34</v>
      </c>
      <c r="S585" s="268">
        <f t="shared" si="598"/>
        <v>35</v>
      </c>
      <c r="T585" s="268">
        <f t="shared" si="598"/>
        <v>36</v>
      </c>
      <c r="U585" s="268">
        <f t="shared" si="598"/>
        <v>37</v>
      </c>
      <c r="V585" s="268">
        <f t="shared" si="598"/>
        <v>38</v>
      </c>
      <c r="W585" s="268">
        <f t="shared" si="598"/>
        <v>39</v>
      </c>
      <c r="X585" s="268">
        <f t="shared" si="598"/>
        <v>40</v>
      </c>
    </row>
    <row r="586" spans="2:24" ht="15.75" thickBot="1" x14ac:dyDescent="0.3">
      <c r="B586" s="23" t="s">
        <v>4</v>
      </c>
      <c r="C586" s="23">
        <f t="shared" si="596"/>
        <v>0</v>
      </c>
      <c r="D586" s="12">
        <f t="shared" si="596"/>
        <v>0</v>
      </c>
      <c r="E586" s="13">
        <f t="shared" si="596"/>
        <v>0</v>
      </c>
      <c r="F586" s="14">
        <f t="shared" si="596"/>
        <v>0</v>
      </c>
      <c r="G586" s="4">
        <f t="shared" si="596"/>
        <v>0</v>
      </c>
      <c r="H586" s="2">
        <f t="shared" si="596"/>
        <v>0</v>
      </c>
      <c r="I586" s="2">
        <f t="shared" si="596"/>
        <v>0</v>
      </c>
      <c r="J586" s="2">
        <f t="shared" si="596"/>
        <v>0</v>
      </c>
      <c r="K586" s="2">
        <f t="shared" si="596"/>
        <v>0</v>
      </c>
      <c r="L586" s="11">
        <f t="shared" si="596"/>
        <v>0</v>
      </c>
      <c r="M586" s="37"/>
      <c r="N586" s="142"/>
      <c r="O586" s="268">
        <f t="shared" ref="O586:X586" si="599">+O585+10</f>
        <v>41</v>
      </c>
      <c r="P586" s="268">
        <f t="shared" si="599"/>
        <v>42</v>
      </c>
      <c r="Q586" s="268">
        <f t="shared" si="599"/>
        <v>43</v>
      </c>
      <c r="R586" s="268">
        <f t="shared" si="599"/>
        <v>44</v>
      </c>
      <c r="S586" s="268">
        <f t="shared" si="599"/>
        <v>45</v>
      </c>
      <c r="T586" s="268">
        <f t="shared" si="599"/>
        <v>46</v>
      </c>
      <c r="U586" s="268">
        <f t="shared" si="599"/>
        <v>47</v>
      </c>
      <c r="V586" s="268">
        <f t="shared" si="599"/>
        <v>48</v>
      </c>
      <c r="W586" s="268">
        <f t="shared" si="599"/>
        <v>49</v>
      </c>
      <c r="X586" s="268">
        <f t="shared" si="599"/>
        <v>50</v>
      </c>
    </row>
    <row r="587" spans="2:24" ht="15.75" thickBot="1" x14ac:dyDescent="0.3">
      <c r="B587" s="23" t="s">
        <v>5</v>
      </c>
      <c r="C587" s="10">
        <f t="shared" si="596"/>
        <v>0</v>
      </c>
      <c r="D587" s="154">
        <f t="shared" si="596"/>
        <v>0</v>
      </c>
      <c r="E587" s="154">
        <f t="shared" si="596"/>
        <v>0</v>
      </c>
      <c r="F587" s="154">
        <f t="shared" si="596"/>
        <v>0</v>
      </c>
      <c r="G587" s="145">
        <f t="shared" si="596"/>
        <v>0</v>
      </c>
      <c r="H587" s="2">
        <f t="shared" si="596"/>
        <v>0</v>
      </c>
      <c r="I587" s="2">
        <f t="shared" si="596"/>
        <v>0</v>
      </c>
      <c r="J587" s="2">
        <f t="shared" si="596"/>
        <v>0</v>
      </c>
      <c r="K587" s="2">
        <f t="shared" si="596"/>
        <v>0</v>
      </c>
      <c r="L587" s="11">
        <f t="shared" si="596"/>
        <v>0</v>
      </c>
      <c r="M587" s="37"/>
      <c r="N587" s="142"/>
      <c r="O587" s="268">
        <f t="shared" ref="O587:X587" si="600">+O586+10</f>
        <v>51</v>
      </c>
      <c r="P587" s="268">
        <f t="shared" si="600"/>
        <v>52</v>
      </c>
      <c r="Q587" s="268">
        <f t="shared" si="600"/>
        <v>53</v>
      </c>
      <c r="R587" s="268">
        <f t="shared" si="600"/>
        <v>54</v>
      </c>
      <c r="S587" s="268">
        <f t="shared" si="600"/>
        <v>55</v>
      </c>
      <c r="T587" s="268">
        <f t="shared" si="600"/>
        <v>56</v>
      </c>
      <c r="U587" s="268">
        <f t="shared" si="600"/>
        <v>57</v>
      </c>
      <c r="V587" s="268">
        <f t="shared" si="600"/>
        <v>58</v>
      </c>
      <c r="W587" s="268">
        <f t="shared" si="600"/>
        <v>59</v>
      </c>
      <c r="X587" s="268">
        <f t="shared" si="600"/>
        <v>60</v>
      </c>
    </row>
    <row r="588" spans="2:24" ht="15.75" thickBot="1" x14ac:dyDescent="0.3">
      <c r="B588" s="23" t="s">
        <v>6</v>
      </c>
      <c r="C588" s="23">
        <f t="shared" si="596"/>
        <v>0</v>
      </c>
      <c r="D588" s="7">
        <f t="shared" si="596"/>
        <v>0</v>
      </c>
      <c r="E588" s="8">
        <f t="shared" si="596"/>
        <v>0</v>
      </c>
      <c r="F588" s="9">
        <f t="shared" si="596"/>
        <v>0</v>
      </c>
      <c r="G588" s="4">
        <f t="shared" si="596"/>
        <v>0</v>
      </c>
      <c r="H588" s="2">
        <f t="shared" si="596"/>
        <v>0</v>
      </c>
      <c r="I588" s="5">
        <f t="shared" si="596"/>
        <v>0</v>
      </c>
      <c r="J588" s="5">
        <f t="shared" si="596"/>
        <v>0</v>
      </c>
      <c r="K588" s="5">
        <f t="shared" si="596"/>
        <v>0</v>
      </c>
      <c r="L588" s="11">
        <f t="shared" si="596"/>
        <v>0</v>
      </c>
      <c r="M588" s="37"/>
      <c r="N588" s="142"/>
      <c r="O588" s="268">
        <f t="shared" ref="O588:X588" si="601">+O587+10</f>
        <v>61</v>
      </c>
      <c r="P588" s="268">
        <f t="shared" si="601"/>
        <v>62</v>
      </c>
      <c r="Q588" s="268">
        <f t="shared" si="601"/>
        <v>63</v>
      </c>
      <c r="R588" s="268">
        <f t="shared" si="601"/>
        <v>64</v>
      </c>
      <c r="S588" s="268">
        <f t="shared" si="601"/>
        <v>65</v>
      </c>
      <c r="T588" s="268">
        <f t="shared" si="601"/>
        <v>66</v>
      </c>
      <c r="U588" s="268">
        <f t="shared" si="601"/>
        <v>67</v>
      </c>
      <c r="V588" s="268">
        <f t="shared" si="601"/>
        <v>68</v>
      </c>
      <c r="W588" s="268">
        <f t="shared" si="601"/>
        <v>69</v>
      </c>
      <c r="X588" s="268">
        <f t="shared" si="601"/>
        <v>70</v>
      </c>
    </row>
    <row r="589" spans="2:24" x14ac:dyDescent="0.25">
      <c r="B589" s="23" t="s">
        <v>7</v>
      </c>
      <c r="C589" s="23">
        <f t="shared" si="596"/>
        <v>0</v>
      </c>
      <c r="D589" s="10">
        <f t="shared" si="596"/>
        <v>0</v>
      </c>
      <c r="E589" s="144">
        <f t="shared" si="596"/>
        <v>0</v>
      </c>
      <c r="F589" s="11">
        <f t="shared" si="596"/>
        <v>0</v>
      </c>
      <c r="G589" s="4">
        <f t="shared" si="596"/>
        <v>0</v>
      </c>
      <c r="H589" s="3">
        <f t="shared" si="596"/>
        <v>0</v>
      </c>
      <c r="I589" s="7">
        <f t="shared" si="596"/>
        <v>0</v>
      </c>
      <c r="J589" s="8">
        <f t="shared" si="596"/>
        <v>0</v>
      </c>
      <c r="K589" s="9">
        <f t="shared" si="596"/>
        <v>0</v>
      </c>
      <c r="L589" s="17">
        <f t="shared" si="596"/>
        <v>0</v>
      </c>
      <c r="M589" s="37"/>
      <c r="N589" s="142"/>
      <c r="O589" s="268">
        <f t="shared" ref="O589:X589" si="602">+O588+10</f>
        <v>71</v>
      </c>
      <c r="P589" s="268">
        <f t="shared" si="602"/>
        <v>72</v>
      </c>
      <c r="Q589" s="268">
        <f t="shared" si="602"/>
        <v>73</v>
      </c>
      <c r="R589" s="268">
        <f t="shared" si="602"/>
        <v>74</v>
      </c>
      <c r="S589" s="268">
        <f t="shared" si="602"/>
        <v>75</v>
      </c>
      <c r="T589" s="268">
        <f t="shared" si="602"/>
        <v>76</v>
      </c>
      <c r="U589" s="268">
        <f t="shared" si="602"/>
        <v>77</v>
      </c>
      <c r="V589" s="268">
        <f t="shared" si="602"/>
        <v>78</v>
      </c>
      <c r="W589" s="268">
        <f t="shared" si="602"/>
        <v>79</v>
      </c>
      <c r="X589" s="268">
        <f t="shared" si="602"/>
        <v>80</v>
      </c>
    </row>
    <row r="590" spans="2:24" ht="15.75" thickBot="1" x14ac:dyDescent="0.3">
      <c r="B590" s="23" t="s">
        <v>8</v>
      </c>
      <c r="C590" s="157">
        <f t="shared" si="596"/>
        <v>0</v>
      </c>
      <c r="D590" s="12">
        <f t="shared" si="596"/>
        <v>0</v>
      </c>
      <c r="E590" s="13">
        <f t="shared" si="596"/>
        <v>0</v>
      </c>
      <c r="F590" s="14">
        <f t="shared" si="596"/>
        <v>0</v>
      </c>
      <c r="G590" s="4">
        <f t="shared" si="596"/>
        <v>0</v>
      </c>
      <c r="H590" s="3">
        <f t="shared" si="596"/>
        <v>0</v>
      </c>
      <c r="I590" s="10">
        <f t="shared" si="596"/>
        <v>0</v>
      </c>
      <c r="J590" s="27">
        <f t="shared" si="596"/>
        <v>0</v>
      </c>
      <c r="K590" s="11">
        <f t="shared" si="596"/>
        <v>0</v>
      </c>
      <c r="L590" s="17">
        <f t="shared" si="596"/>
        <v>0</v>
      </c>
      <c r="M590" s="37"/>
      <c r="N590" s="142"/>
      <c r="O590" s="268">
        <f t="shared" ref="O590:X590" si="603">+O589+10</f>
        <v>81</v>
      </c>
      <c r="P590" s="268">
        <f t="shared" si="603"/>
        <v>82</v>
      </c>
      <c r="Q590" s="268">
        <f t="shared" si="603"/>
        <v>83</v>
      </c>
      <c r="R590" s="268">
        <f t="shared" si="603"/>
        <v>84</v>
      </c>
      <c r="S590" s="268">
        <f t="shared" si="603"/>
        <v>85</v>
      </c>
      <c r="T590" s="268">
        <f t="shared" si="603"/>
        <v>86</v>
      </c>
      <c r="U590" s="268">
        <f t="shared" si="603"/>
        <v>87</v>
      </c>
      <c r="V590" s="268">
        <f t="shared" si="603"/>
        <v>88</v>
      </c>
      <c r="W590" s="268">
        <f t="shared" si="603"/>
        <v>89</v>
      </c>
      <c r="X590" s="268">
        <f t="shared" si="603"/>
        <v>90</v>
      </c>
    </row>
    <row r="591" spans="2:24" ht="15.75" thickBot="1" x14ac:dyDescent="0.3">
      <c r="B591" s="26" t="s">
        <v>9</v>
      </c>
      <c r="C591" s="158" t="s">
        <v>10</v>
      </c>
      <c r="D591" s="156">
        <f t="shared" ref="D591:L591" si="604">COUNTIF(rd4tm9,P591)</f>
        <v>0</v>
      </c>
      <c r="E591" s="155">
        <f t="shared" si="604"/>
        <v>0</v>
      </c>
      <c r="F591" s="155">
        <f t="shared" si="604"/>
        <v>0</v>
      </c>
      <c r="G591" s="13">
        <f t="shared" si="604"/>
        <v>0</v>
      </c>
      <c r="H591" s="19">
        <f t="shared" si="604"/>
        <v>0</v>
      </c>
      <c r="I591" s="12">
        <f t="shared" si="604"/>
        <v>0</v>
      </c>
      <c r="J591" s="13">
        <f t="shared" si="604"/>
        <v>0</v>
      </c>
      <c r="K591" s="14">
        <f t="shared" si="604"/>
        <v>0</v>
      </c>
      <c r="L591" s="20">
        <f t="shared" si="604"/>
        <v>0</v>
      </c>
      <c r="M591" s="37"/>
      <c r="N591" s="142"/>
      <c r="O591" s="268">
        <f t="shared" ref="O591:X591" si="605">+O590+10</f>
        <v>91</v>
      </c>
      <c r="P591" s="268">
        <f t="shared" si="605"/>
        <v>92</v>
      </c>
      <c r="Q591" s="268">
        <f t="shared" si="605"/>
        <v>93</v>
      </c>
      <c r="R591" s="268">
        <f t="shared" si="605"/>
        <v>94</v>
      </c>
      <c r="S591" s="268">
        <f t="shared" si="605"/>
        <v>95</v>
      </c>
      <c r="T591" s="268">
        <f t="shared" si="605"/>
        <v>96</v>
      </c>
      <c r="U591" s="268">
        <f t="shared" si="605"/>
        <v>97</v>
      </c>
      <c r="V591" s="268">
        <f t="shared" si="605"/>
        <v>98</v>
      </c>
      <c r="W591" s="268">
        <f t="shared" si="605"/>
        <v>99</v>
      </c>
      <c r="X591" s="268">
        <f t="shared" si="605"/>
        <v>100</v>
      </c>
    </row>
    <row r="592" spans="2:24" ht="15.75" thickBot="1" x14ac:dyDescent="0.3"/>
    <row r="593" spans="2:24" ht="19.5" thickBot="1" x14ac:dyDescent="0.3">
      <c r="B593" s="136" t="s">
        <v>59</v>
      </c>
      <c r="C593" s="137">
        <f>+C578</f>
        <v>4</v>
      </c>
      <c r="D593" s="350" t="s">
        <v>141</v>
      </c>
      <c r="E593" s="351"/>
      <c r="M593" s="257"/>
      <c r="P593" s="263"/>
      <c r="Q593" s="263"/>
      <c r="R593" s="263"/>
      <c r="S593" s="263"/>
      <c r="T593" s="263"/>
      <c r="U593" s="263"/>
      <c r="V593" s="263"/>
      <c r="W593" s="263"/>
      <c r="X593" s="263"/>
    </row>
    <row r="594" spans="2:24" ht="21" x14ac:dyDescent="0.25">
      <c r="B594" s="305" t="s">
        <v>86</v>
      </c>
      <c r="C594" s="306"/>
      <c r="D594" s="306"/>
      <c r="E594" s="306"/>
      <c r="F594" s="306"/>
      <c r="G594" s="306"/>
      <c r="H594" s="306"/>
      <c r="I594" s="306"/>
      <c r="J594" s="306"/>
      <c r="K594" s="306"/>
      <c r="L594" s="307"/>
      <c r="M594" s="258"/>
      <c r="N594" s="281"/>
      <c r="O594" s="264"/>
      <c r="P594" s="264"/>
      <c r="Q594" s="264"/>
      <c r="R594" s="264"/>
      <c r="S594" s="264"/>
      <c r="T594" s="264"/>
      <c r="U594" s="264"/>
      <c r="V594" s="264"/>
      <c r="W594" s="264"/>
      <c r="X594" s="264"/>
    </row>
    <row r="595" spans="2:24" ht="21.75" thickBot="1" x14ac:dyDescent="0.3">
      <c r="B595" s="308"/>
      <c r="C595" s="309"/>
      <c r="D595" s="309"/>
      <c r="E595" s="309"/>
      <c r="F595" s="309"/>
      <c r="G595" s="309"/>
      <c r="H595" s="309"/>
      <c r="I595" s="309"/>
      <c r="J595" s="309"/>
      <c r="K595" s="309"/>
      <c r="L595" s="310"/>
      <c r="M595" s="258"/>
      <c r="N595" s="281"/>
      <c r="O595" s="264"/>
      <c r="P595" s="264"/>
      <c r="Q595" s="264"/>
      <c r="R595" s="264"/>
      <c r="S595" s="264"/>
      <c r="T595" s="264"/>
      <c r="U595" s="264"/>
      <c r="V595" s="264"/>
      <c r="W595" s="264"/>
      <c r="X595" s="264"/>
    </row>
    <row r="596" spans="2:24" ht="15.75" thickBot="1" x14ac:dyDescent="0.3">
      <c r="B596" s="31" t="s">
        <v>11</v>
      </c>
      <c r="C596" s="28">
        <v>1</v>
      </c>
      <c r="D596" s="24">
        <v>2</v>
      </c>
      <c r="E596" s="24">
        <v>3</v>
      </c>
      <c r="F596" s="24">
        <v>4</v>
      </c>
      <c r="G596" s="24">
        <v>5</v>
      </c>
      <c r="H596" s="24">
        <v>6</v>
      </c>
      <c r="I596" s="24">
        <v>7</v>
      </c>
      <c r="J596" s="24">
        <v>8</v>
      </c>
      <c r="K596" s="24">
        <v>9</v>
      </c>
      <c r="L596" s="25">
        <v>10</v>
      </c>
      <c r="M596" s="37"/>
      <c r="N596" s="142"/>
    </row>
    <row r="597" spans="2:24" x14ac:dyDescent="0.25">
      <c r="B597" s="29" t="s">
        <v>0</v>
      </c>
      <c r="C597" s="7">
        <f t="shared" ref="C597:L598" si="606">COUNTIF(rd4tm10,O597)-1</f>
        <v>0</v>
      </c>
      <c r="D597" s="8">
        <f t="shared" si="606"/>
        <v>0</v>
      </c>
      <c r="E597" s="8">
        <f t="shared" si="606"/>
        <v>0</v>
      </c>
      <c r="F597" s="8">
        <f t="shared" si="606"/>
        <v>0</v>
      </c>
      <c r="G597" s="8">
        <f t="shared" si="606"/>
        <v>0</v>
      </c>
      <c r="H597" s="8">
        <f t="shared" si="606"/>
        <v>0</v>
      </c>
      <c r="I597" s="22">
        <f t="shared" si="606"/>
        <v>0</v>
      </c>
      <c r="J597" s="7">
        <f t="shared" si="606"/>
        <v>0</v>
      </c>
      <c r="K597" s="8">
        <f t="shared" si="606"/>
        <v>0</v>
      </c>
      <c r="L597" s="76">
        <f t="shared" si="606"/>
        <v>0</v>
      </c>
      <c r="M597" s="259"/>
      <c r="N597" s="282"/>
      <c r="O597" s="265">
        <v>1</v>
      </c>
      <c r="P597" s="266">
        <f>+O597+1</f>
        <v>2</v>
      </c>
      <c r="Q597" s="266">
        <f t="shared" ref="Q597" si="607">+P597+1</f>
        <v>3</v>
      </c>
      <c r="R597" s="266">
        <f t="shared" ref="R597" si="608">+Q597+1</f>
        <v>4</v>
      </c>
      <c r="S597" s="266">
        <f t="shared" ref="S597" si="609">+R597+1</f>
        <v>5</v>
      </c>
      <c r="T597" s="266">
        <f t="shared" ref="T597" si="610">+S597+1</f>
        <v>6</v>
      </c>
      <c r="U597" s="266">
        <f t="shared" ref="U597" si="611">+T597+1</f>
        <v>7</v>
      </c>
      <c r="V597" s="266">
        <f t="shared" ref="V597" si="612">+U597+1</f>
        <v>8</v>
      </c>
      <c r="W597" s="266">
        <v>9</v>
      </c>
      <c r="X597" s="266">
        <v>10</v>
      </c>
    </row>
    <row r="598" spans="2:24" ht="15.75" thickBot="1" x14ac:dyDescent="0.3">
      <c r="B598" s="23" t="s">
        <v>1</v>
      </c>
      <c r="C598" s="269">
        <f t="shared" si="606"/>
        <v>0</v>
      </c>
      <c r="D598" s="5">
        <f t="shared" si="606"/>
        <v>0</v>
      </c>
      <c r="E598" s="5">
        <f t="shared" si="606"/>
        <v>0</v>
      </c>
      <c r="F598" s="5">
        <f t="shared" si="606"/>
        <v>0</v>
      </c>
      <c r="G598" s="2">
        <f t="shared" si="606"/>
        <v>0</v>
      </c>
      <c r="H598" s="2">
        <f t="shared" si="606"/>
        <v>0</v>
      </c>
      <c r="I598" s="3">
        <f t="shared" si="606"/>
        <v>0</v>
      </c>
      <c r="J598" s="10">
        <f t="shared" si="606"/>
        <v>0</v>
      </c>
      <c r="K598" s="2">
        <f t="shared" si="606"/>
        <v>0</v>
      </c>
      <c r="L598" s="11">
        <f t="shared" si="606"/>
        <v>0</v>
      </c>
      <c r="M598" s="37"/>
      <c r="N598" s="142"/>
      <c r="O598" s="268">
        <f>+O597+10</f>
        <v>11</v>
      </c>
      <c r="P598" s="268">
        <f t="shared" ref="P598:X598" si="613">+P597+10</f>
        <v>12</v>
      </c>
      <c r="Q598" s="268">
        <f t="shared" si="613"/>
        <v>13</v>
      </c>
      <c r="R598" s="268">
        <f t="shared" si="613"/>
        <v>14</v>
      </c>
      <c r="S598" s="268">
        <f t="shared" si="613"/>
        <v>15</v>
      </c>
      <c r="T598" s="268">
        <f t="shared" si="613"/>
        <v>16</v>
      </c>
      <c r="U598" s="268">
        <f t="shared" si="613"/>
        <v>17</v>
      </c>
      <c r="V598" s="268">
        <f t="shared" si="613"/>
        <v>18</v>
      </c>
      <c r="W598" s="268">
        <f t="shared" si="613"/>
        <v>19</v>
      </c>
      <c r="X598" s="268">
        <f t="shared" si="613"/>
        <v>20</v>
      </c>
    </row>
    <row r="599" spans="2:24" ht="15.75" thickBot="1" x14ac:dyDescent="0.3">
      <c r="B599" s="23" t="s">
        <v>2</v>
      </c>
      <c r="C599" s="23">
        <f t="shared" ref="C599:L605" si="614">COUNTIF(rd4tm10,O599)</f>
        <v>0</v>
      </c>
      <c r="D599" s="7">
        <f t="shared" si="614"/>
        <v>0</v>
      </c>
      <c r="E599" s="8">
        <f t="shared" si="614"/>
        <v>0</v>
      </c>
      <c r="F599" s="9">
        <f t="shared" si="614"/>
        <v>0</v>
      </c>
      <c r="G599" s="4">
        <f t="shared" si="614"/>
        <v>0</v>
      </c>
      <c r="H599" s="2">
        <f t="shared" si="614"/>
        <v>0</v>
      </c>
      <c r="I599" s="3">
        <f t="shared" si="614"/>
        <v>0</v>
      </c>
      <c r="J599" s="12">
        <f t="shared" si="614"/>
        <v>0</v>
      </c>
      <c r="K599" s="13">
        <f t="shared" si="614"/>
        <v>0</v>
      </c>
      <c r="L599" s="14">
        <f t="shared" si="614"/>
        <v>0</v>
      </c>
      <c r="M599" s="37"/>
      <c r="N599" s="142"/>
      <c r="O599" s="268">
        <f t="shared" ref="O599:X599" si="615">+O598+10</f>
        <v>21</v>
      </c>
      <c r="P599" s="268">
        <f t="shared" si="615"/>
        <v>22</v>
      </c>
      <c r="Q599" s="268">
        <f t="shared" si="615"/>
        <v>23</v>
      </c>
      <c r="R599" s="268">
        <f t="shared" si="615"/>
        <v>24</v>
      </c>
      <c r="S599" s="268">
        <f t="shared" si="615"/>
        <v>25</v>
      </c>
      <c r="T599" s="268">
        <f t="shared" si="615"/>
        <v>26</v>
      </c>
      <c r="U599" s="268">
        <f t="shared" si="615"/>
        <v>27</v>
      </c>
      <c r="V599" s="268">
        <f t="shared" si="615"/>
        <v>28</v>
      </c>
      <c r="W599" s="268">
        <f t="shared" si="615"/>
        <v>29</v>
      </c>
      <c r="X599" s="268">
        <f t="shared" si="615"/>
        <v>30</v>
      </c>
    </row>
    <row r="600" spans="2:24" x14ac:dyDescent="0.25">
      <c r="B600" s="23" t="s">
        <v>3</v>
      </c>
      <c r="C600" s="23">
        <f t="shared" si="614"/>
        <v>0</v>
      </c>
      <c r="D600" s="10">
        <f t="shared" si="614"/>
        <v>0</v>
      </c>
      <c r="E600" s="27">
        <f t="shared" si="614"/>
        <v>0</v>
      </c>
      <c r="F600" s="11">
        <f t="shared" si="614"/>
        <v>0</v>
      </c>
      <c r="G600" s="4">
        <f t="shared" si="614"/>
        <v>0</v>
      </c>
      <c r="H600" s="2">
        <f t="shared" si="614"/>
        <v>0</v>
      </c>
      <c r="I600" s="2">
        <f t="shared" si="614"/>
        <v>0</v>
      </c>
      <c r="J600" s="6">
        <f t="shared" si="614"/>
        <v>0</v>
      </c>
      <c r="K600" s="6">
        <f t="shared" si="614"/>
        <v>0</v>
      </c>
      <c r="L600" s="16">
        <f t="shared" si="614"/>
        <v>0</v>
      </c>
      <c r="M600" s="37"/>
      <c r="N600" s="142"/>
      <c r="O600" s="268">
        <f t="shared" ref="O600:X600" si="616">+O599+10</f>
        <v>31</v>
      </c>
      <c r="P600" s="268">
        <f t="shared" si="616"/>
        <v>32</v>
      </c>
      <c r="Q600" s="268">
        <f t="shared" si="616"/>
        <v>33</v>
      </c>
      <c r="R600" s="268">
        <f t="shared" si="616"/>
        <v>34</v>
      </c>
      <c r="S600" s="268">
        <f t="shared" si="616"/>
        <v>35</v>
      </c>
      <c r="T600" s="268">
        <f t="shared" si="616"/>
        <v>36</v>
      </c>
      <c r="U600" s="268">
        <f t="shared" si="616"/>
        <v>37</v>
      </c>
      <c r="V600" s="268">
        <f t="shared" si="616"/>
        <v>38</v>
      </c>
      <c r="W600" s="268">
        <f t="shared" si="616"/>
        <v>39</v>
      </c>
      <c r="X600" s="268">
        <f t="shared" si="616"/>
        <v>40</v>
      </c>
    </row>
    <row r="601" spans="2:24" ht="15.75" thickBot="1" x14ac:dyDescent="0.3">
      <c r="B601" s="23" t="s">
        <v>4</v>
      </c>
      <c r="C601" s="23">
        <f t="shared" si="614"/>
        <v>0</v>
      </c>
      <c r="D601" s="12">
        <f t="shared" si="614"/>
        <v>0</v>
      </c>
      <c r="E601" s="13">
        <f t="shared" si="614"/>
        <v>0</v>
      </c>
      <c r="F601" s="14">
        <f t="shared" si="614"/>
        <v>0</v>
      </c>
      <c r="G601" s="4">
        <f t="shared" si="614"/>
        <v>0</v>
      </c>
      <c r="H601" s="2">
        <f t="shared" si="614"/>
        <v>0</v>
      </c>
      <c r="I601" s="2">
        <f t="shared" si="614"/>
        <v>0</v>
      </c>
      <c r="J601" s="2">
        <f t="shared" si="614"/>
        <v>0</v>
      </c>
      <c r="K601" s="2">
        <f t="shared" si="614"/>
        <v>0</v>
      </c>
      <c r="L601" s="11">
        <f t="shared" si="614"/>
        <v>0</v>
      </c>
      <c r="M601" s="37"/>
      <c r="N601" s="142"/>
      <c r="O601" s="268">
        <f t="shared" ref="O601:X601" si="617">+O600+10</f>
        <v>41</v>
      </c>
      <c r="P601" s="268">
        <f t="shared" si="617"/>
        <v>42</v>
      </c>
      <c r="Q601" s="268">
        <f t="shared" si="617"/>
        <v>43</v>
      </c>
      <c r="R601" s="268">
        <f t="shared" si="617"/>
        <v>44</v>
      </c>
      <c r="S601" s="268">
        <f t="shared" si="617"/>
        <v>45</v>
      </c>
      <c r="T601" s="268">
        <f t="shared" si="617"/>
        <v>46</v>
      </c>
      <c r="U601" s="268">
        <f t="shared" si="617"/>
        <v>47</v>
      </c>
      <c r="V601" s="268">
        <f t="shared" si="617"/>
        <v>48</v>
      </c>
      <c r="W601" s="268">
        <f t="shared" si="617"/>
        <v>49</v>
      </c>
      <c r="X601" s="268">
        <f t="shared" si="617"/>
        <v>50</v>
      </c>
    </row>
    <row r="602" spans="2:24" ht="15.75" thickBot="1" x14ac:dyDescent="0.3">
      <c r="B602" s="23" t="s">
        <v>5</v>
      </c>
      <c r="C602" s="10">
        <f t="shared" si="614"/>
        <v>0</v>
      </c>
      <c r="D602" s="154">
        <f t="shared" si="614"/>
        <v>0</v>
      </c>
      <c r="E602" s="154">
        <f t="shared" si="614"/>
        <v>0</v>
      </c>
      <c r="F602" s="154">
        <f t="shared" si="614"/>
        <v>0</v>
      </c>
      <c r="G602" s="145">
        <f t="shared" si="614"/>
        <v>0</v>
      </c>
      <c r="H602" s="2">
        <f t="shared" si="614"/>
        <v>0</v>
      </c>
      <c r="I602" s="2">
        <f t="shared" si="614"/>
        <v>0</v>
      </c>
      <c r="J602" s="2">
        <f t="shared" si="614"/>
        <v>0</v>
      </c>
      <c r="K602" s="2">
        <f t="shared" si="614"/>
        <v>0</v>
      </c>
      <c r="L602" s="11">
        <f t="shared" si="614"/>
        <v>0</v>
      </c>
      <c r="M602" s="37"/>
      <c r="N602" s="142"/>
      <c r="O602" s="268">
        <f t="shared" ref="O602:X602" si="618">+O601+10</f>
        <v>51</v>
      </c>
      <c r="P602" s="268">
        <f t="shared" si="618"/>
        <v>52</v>
      </c>
      <c r="Q602" s="268">
        <f t="shared" si="618"/>
        <v>53</v>
      </c>
      <c r="R602" s="268">
        <f t="shared" si="618"/>
        <v>54</v>
      </c>
      <c r="S602" s="268">
        <f t="shared" si="618"/>
        <v>55</v>
      </c>
      <c r="T602" s="268">
        <f t="shared" si="618"/>
        <v>56</v>
      </c>
      <c r="U602" s="268">
        <f t="shared" si="618"/>
        <v>57</v>
      </c>
      <c r="V602" s="268">
        <f t="shared" si="618"/>
        <v>58</v>
      </c>
      <c r="W602" s="268">
        <f t="shared" si="618"/>
        <v>59</v>
      </c>
      <c r="X602" s="268">
        <f t="shared" si="618"/>
        <v>60</v>
      </c>
    </row>
    <row r="603" spans="2:24" ht="15.75" thickBot="1" x14ac:dyDescent="0.3">
      <c r="B603" s="23" t="s">
        <v>6</v>
      </c>
      <c r="C603" s="23">
        <f t="shared" si="614"/>
        <v>0</v>
      </c>
      <c r="D603" s="7">
        <f t="shared" si="614"/>
        <v>0</v>
      </c>
      <c r="E603" s="8">
        <f t="shared" si="614"/>
        <v>0</v>
      </c>
      <c r="F603" s="9">
        <f t="shared" si="614"/>
        <v>0</v>
      </c>
      <c r="G603" s="4">
        <f t="shared" si="614"/>
        <v>0</v>
      </c>
      <c r="H603" s="2">
        <f t="shared" si="614"/>
        <v>0</v>
      </c>
      <c r="I603" s="5">
        <f t="shared" si="614"/>
        <v>0</v>
      </c>
      <c r="J603" s="5">
        <f t="shared" si="614"/>
        <v>0</v>
      </c>
      <c r="K603" s="5">
        <f t="shared" si="614"/>
        <v>0</v>
      </c>
      <c r="L603" s="11">
        <f t="shared" si="614"/>
        <v>0</v>
      </c>
      <c r="M603" s="37"/>
      <c r="N603" s="142"/>
      <c r="O603" s="268">
        <f t="shared" ref="O603:X603" si="619">+O602+10</f>
        <v>61</v>
      </c>
      <c r="P603" s="268">
        <f t="shared" si="619"/>
        <v>62</v>
      </c>
      <c r="Q603" s="268">
        <f t="shared" si="619"/>
        <v>63</v>
      </c>
      <c r="R603" s="268">
        <f t="shared" si="619"/>
        <v>64</v>
      </c>
      <c r="S603" s="268">
        <f t="shared" si="619"/>
        <v>65</v>
      </c>
      <c r="T603" s="268">
        <f t="shared" si="619"/>
        <v>66</v>
      </c>
      <c r="U603" s="268">
        <f t="shared" si="619"/>
        <v>67</v>
      </c>
      <c r="V603" s="268">
        <f t="shared" si="619"/>
        <v>68</v>
      </c>
      <c r="W603" s="268">
        <f t="shared" si="619"/>
        <v>69</v>
      </c>
      <c r="X603" s="268">
        <f t="shared" si="619"/>
        <v>70</v>
      </c>
    </row>
    <row r="604" spans="2:24" x14ac:dyDescent="0.25">
      <c r="B604" s="23" t="s">
        <v>7</v>
      </c>
      <c r="C604" s="23">
        <f t="shared" si="614"/>
        <v>0</v>
      </c>
      <c r="D604" s="10">
        <f t="shared" si="614"/>
        <v>0</v>
      </c>
      <c r="E604" s="144">
        <f t="shared" si="614"/>
        <v>0</v>
      </c>
      <c r="F604" s="11">
        <f t="shared" si="614"/>
        <v>0</v>
      </c>
      <c r="G604" s="4">
        <f t="shared" si="614"/>
        <v>0</v>
      </c>
      <c r="H604" s="3">
        <f t="shared" si="614"/>
        <v>0</v>
      </c>
      <c r="I604" s="7">
        <f t="shared" si="614"/>
        <v>0</v>
      </c>
      <c r="J604" s="8">
        <f t="shared" si="614"/>
        <v>0</v>
      </c>
      <c r="K604" s="9">
        <f t="shared" si="614"/>
        <v>0</v>
      </c>
      <c r="L604" s="17">
        <f t="shared" si="614"/>
        <v>0</v>
      </c>
      <c r="M604" s="37"/>
      <c r="N604" s="142"/>
      <c r="O604" s="268">
        <f t="shared" ref="O604:X604" si="620">+O603+10</f>
        <v>71</v>
      </c>
      <c r="P604" s="268">
        <f t="shared" si="620"/>
        <v>72</v>
      </c>
      <c r="Q604" s="268">
        <f t="shared" si="620"/>
        <v>73</v>
      </c>
      <c r="R604" s="268">
        <f t="shared" si="620"/>
        <v>74</v>
      </c>
      <c r="S604" s="268">
        <f t="shared" si="620"/>
        <v>75</v>
      </c>
      <c r="T604" s="268">
        <f t="shared" si="620"/>
        <v>76</v>
      </c>
      <c r="U604" s="268">
        <f t="shared" si="620"/>
        <v>77</v>
      </c>
      <c r="V604" s="268">
        <f t="shared" si="620"/>
        <v>78</v>
      </c>
      <c r="W604" s="268">
        <f t="shared" si="620"/>
        <v>79</v>
      </c>
      <c r="X604" s="268">
        <f t="shared" si="620"/>
        <v>80</v>
      </c>
    </row>
    <row r="605" spans="2:24" ht="15.75" thickBot="1" x14ac:dyDescent="0.3">
      <c r="B605" s="23" t="s">
        <v>8</v>
      </c>
      <c r="C605" s="157">
        <f t="shared" si="614"/>
        <v>0</v>
      </c>
      <c r="D605" s="12">
        <f t="shared" si="614"/>
        <v>0</v>
      </c>
      <c r="E605" s="13">
        <f t="shared" si="614"/>
        <v>0</v>
      </c>
      <c r="F605" s="14">
        <f t="shared" si="614"/>
        <v>0</v>
      </c>
      <c r="G605" s="4">
        <f t="shared" si="614"/>
        <v>0</v>
      </c>
      <c r="H605" s="3">
        <f t="shared" si="614"/>
        <v>0</v>
      </c>
      <c r="I605" s="10">
        <f t="shared" si="614"/>
        <v>0</v>
      </c>
      <c r="J605" s="27">
        <f t="shared" si="614"/>
        <v>0</v>
      </c>
      <c r="K605" s="11">
        <f t="shared" si="614"/>
        <v>0</v>
      </c>
      <c r="L605" s="17">
        <f t="shared" si="614"/>
        <v>0</v>
      </c>
      <c r="M605" s="37"/>
      <c r="N605" s="142"/>
      <c r="O605" s="268">
        <f t="shared" ref="O605:X605" si="621">+O604+10</f>
        <v>81</v>
      </c>
      <c r="P605" s="268">
        <f t="shared" si="621"/>
        <v>82</v>
      </c>
      <c r="Q605" s="268">
        <f t="shared" si="621"/>
        <v>83</v>
      </c>
      <c r="R605" s="268">
        <f t="shared" si="621"/>
        <v>84</v>
      </c>
      <c r="S605" s="268">
        <f t="shared" si="621"/>
        <v>85</v>
      </c>
      <c r="T605" s="268">
        <f t="shared" si="621"/>
        <v>86</v>
      </c>
      <c r="U605" s="268">
        <f t="shared" si="621"/>
        <v>87</v>
      </c>
      <c r="V605" s="268">
        <f t="shared" si="621"/>
        <v>88</v>
      </c>
      <c r="W605" s="268">
        <f t="shared" si="621"/>
        <v>89</v>
      </c>
      <c r="X605" s="268">
        <f t="shared" si="621"/>
        <v>90</v>
      </c>
    </row>
    <row r="606" spans="2:24" ht="15.75" thickBot="1" x14ac:dyDescent="0.3">
      <c r="B606" s="26" t="s">
        <v>9</v>
      </c>
      <c r="C606" s="158" t="s">
        <v>10</v>
      </c>
      <c r="D606" s="156">
        <f t="shared" ref="D606:L606" si="622">COUNTIF(rd4tm10,P606)</f>
        <v>0</v>
      </c>
      <c r="E606" s="155">
        <f t="shared" si="622"/>
        <v>0</v>
      </c>
      <c r="F606" s="155">
        <f t="shared" si="622"/>
        <v>0</v>
      </c>
      <c r="G606" s="13">
        <f t="shared" si="622"/>
        <v>0</v>
      </c>
      <c r="H606" s="19">
        <f t="shared" si="622"/>
        <v>0</v>
      </c>
      <c r="I606" s="12">
        <f t="shared" si="622"/>
        <v>0</v>
      </c>
      <c r="J606" s="13">
        <f t="shared" si="622"/>
        <v>0</v>
      </c>
      <c r="K606" s="14">
        <f t="shared" si="622"/>
        <v>0</v>
      </c>
      <c r="L606" s="20">
        <f t="shared" si="622"/>
        <v>0</v>
      </c>
      <c r="M606" s="37"/>
      <c r="N606" s="142"/>
      <c r="O606" s="268">
        <f t="shared" ref="O606:X606" si="623">+O605+10</f>
        <v>91</v>
      </c>
      <c r="P606" s="268">
        <f t="shared" si="623"/>
        <v>92</v>
      </c>
      <c r="Q606" s="268">
        <f t="shared" si="623"/>
        <v>93</v>
      </c>
      <c r="R606" s="268">
        <f t="shared" si="623"/>
        <v>94</v>
      </c>
      <c r="S606" s="268">
        <f t="shared" si="623"/>
        <v>95</v>
      </c>
      <c r="T606" s="268">
        <f t="shared" si="623"/>
        <v>96</v>
      </c>
      <c r="U606" s="268">
        <f t="shared" si="623"/>
        <v>97</v>
      </c>
      <c r="V606" s="268">
        <f t="shared" si="623"/>
        <v>98</v>
      </c>
      <c r="W606" s="268">
        <f t="shared" si="623"/>
        <v>99</v>
      </c>
      <c r="X606" s="268">
        <f t="shared" si="623"/>
        <v>100</v>
      </c>
    </row>
    <row r="608" spans="2:24" ht="15.75" thickBot="1" x14ac:dyDescent="0.3"/>
    <row r="609" spans="2:25" ht="19.5" thickBot="1" x14ac:dyDescent="0.3">
      <c r="B609" s="136" t="s">
        <v>59</v>
      </c>
      <c r="C609" s="137">
        <v>5</v>
      </c>
      <c r="D609" s="350" t="s">
        <v>132</v>
      </c>
      <c r="E609" s="351"/>
      <c r="M609" s="257"/>
      <c r="P609" s="263"/>
      <c r="Q609" s="263"/>
      <c r="R609" s="263"/>
      <c r="S609" s="263"/>
      <c r="T609" s="263"/>
      <c r="U609" s="263"/>
      <c r="V609" s="263"/>
      <c r="W609" s="263"/>
      <c r="X609" s="263"/>
      <c r="Y609" s="263"/>
    </row>
    <row r="610" spans="2:25" ht="21" x14ac:dyDescent="0.25">
      <c r="B610" s="305" t="s">
        <v>86</v>
      </c>
      <c r="C610" s="306"/>
      <c r="D610" s="306"/>
      <c r="E610" s="306"/>
      <c r="F610" s="306"/>
      <c r="G610" s="306"/>
      <c r="H610" s="306"/>
      <c r="I610" s="306"/>
      <c r="J610" s="306"/>
      <c r="K610" s="306"/>
      <c r="L610" s="307"/>
      <c r="M610" s="258"/>
      <c r="N610" s="281"/>
      <c r="O610" s="264"/>
      <c r="P610" s="264"/>
      <c r="Q610" s="264"/>
      <c r="R610" s="264"/>
      <c r="S610" s="264"/>
      <c r="T610" s="264"/>
      <c r="U610" s="264"/>
      <c r="V610" s="264"/>
      <c r="W610" s="264"/>
      <c r="X610" s="264"/>
      <c r="Y610" s="264"/>
    </row>
    <row r="611" spans="2:25" ht="21.75" thickBot="1" x14ac:dyDescent="0.3">
      <c r="B611" s="308"/>
      <c r="C611" s="309"/>
      <c r="D611" s="309"/>
      <c r="E611" s="309"/>
      <c r="F611" s="309"/>
      <c r="G611" s="309"/>
      <c r="H611" s="309"/>
      <c r="I611" s="309"/>
      <c r="J611" s="309"/>
      <c r="K611" s="309"/>
      <c r="L611" s="310"/>
      <c r="M611" s="258"/>
      <c r="N611" s="281"/>
      <c r="O611" s="264"/>
      <c r="P611" s="264"/>
      <c r="Q611" s="264"/>
      <c r="R611" s="264"/>
      <c r="S611" s="264"/>
      <c r="T611" s="264"/>
      <c r="U611" s="264"/>
      <c r="V611" s="264"/>
      <c r="W611" s="264"/>
      <c r="X611" s="264"/>
      <c r="Y611" s="264"/>
    </row>
    <row r="612" spans="2:25" ht="15.75" thickBot="1" x14ac:dyDescent="0.3">
      <c r="B612" s="31" t="s">
        <v>11</v>
      </c>
      <c r="C612" s="28">
        <v>1</v>
      </c>
      <c r="D612" s="24">
        <v>2</v>
      </c>
      <c r="E612" s="24">
        <v>3</v>
      </c>
      <c r="F612" s="24">
        <v>4</v>
      </c>
      <c r="G612" s="24">
        <v>5</v>
      </c>
      <c r="H612" s="24">
        <v>6</v>
      </c>
      <c r="I612" s="24">
        <v>7</v>
      </c>
      <c r="J612" s="24">
        <v>8</v>
      </c>
      <c r="K612" s="24">
        <v>9</v>
      </c>
      <c r="L612" s="25">
        <v>10</v>
      </c>
      <c r="M612" s="37"/>
      <c r="N612" s="142"/>
      <c r="Y612" s="169"/>
    </row>
    <row r="613" spans="2:25" x14ac:dyDescent="0.25">
      <c r="B613" s="29" t="s">
        <v>0</v>
      </c>
      <c r="C613" s="7">
        <f t="shared" ref="C613:L614" si="624">COUNTIF(rd5tm1,O613)-1</f>
        <v>0</v>
      </c>
      <c r="D613" s="8">
        <f t="shared" si="624"/>
        <v>0</v>
      </c>
      <c r="E613" s="8">
        <f t="shared" si="624"/>
        <v>0</v>
      </c>
      <c r="F613" s="8">
        <f t="shared" si="624"/>
        <v>0</v>
      </c>
      <c r="G613" s="8">
        <f t="shared" si="624"/>
        <v>0</v>
      </c>
      <c r="H613" s="8">
        <f t="shared" si="624"/>
        <v>0</v>
      </c>
      <c r="I613" s="22">
        <f t="shared" si="624"/>
        <v>0</v>
      </c>
      <c r="J613" s="7">
        <f t="shared" si="624"/>
        <v>0</v>
      </c>
      <c r="K613" s="8">
        <f t="shared" si="624"/>
        <v>0</v>
      </c>
      <c r="L613" s="76">
        <f t="shared" si="624"/>
        <v>0</v>
      </c>
      <c r="M613" s="259"/>
      <c r="N613" s="282"/>
      <c r="O613" s="265">
        <v>1</v>
      </c>
      <c r="P613" s="266">
        <f>+O613+1</f>
        <v>2</v>
      </c>
      <c r="Q613" s="266">
        <f t="shared" ref="Q613" si="625">+P613+1</f>
        <v>3</v>
      </c>
      <c r="R613" s="266">
        <f t="shared" ref="R613" si="626">+Q613+1</f>
        <v>4</v>
      </c>
      <c r="S613" s="266">
        <f t="shared" ref="S613" si="627">+R613+1</f>
        <v>5</v>
      </c>
      <c r="T613" s="266">
        <f t="shared" ref="T613" si="628">+S613+1</f>
        <v>6</v>
      </c>
      <c r="U613" s="266">
        <f t="shared" ref="U613" si="629">+T613+1</f>
        <v>7</v>
      </c>
      <c r="V613" s="266">
        <f t="shared" ref="V613" si="630">+U613+1</f>
        <v>8</v>
      </c>
      <c r="W613" s="266">
        <v>9</v>
      </c>
      <c r="X613" s="266">
        <v>10</v>
      </c>
      <c r="Y613" s="267"/>
    </row>
    <row r="614" spans="2:25" ht="15.75" thickBot="1" x14ac:dyDescent="0.3">
      <c r="B614" s="23" t="s">
        <v>1</v>
      </c>
      <c r="C614" s="269">
        <f t="shared" si="624"/>
        <v>0</v>
      </c>
      <c r="D614" s="5">
        <f t="shared" si="624"/>
        <v>0</v>
      </c>
      <c r="E614" s="5">
        <f t="shared" si="624"/>
        <v>0</v>
      </c>
      <c r="F614" s="5">
        <f t="shared" si="624"/>
        <v>0</v>
      </c>
      <c r="G614" s="2">
        <f t="shared" si="624"/>
        <v>0</v>
      </c>
      <c r="H614" s="2">
        <f t="shared" si="624"/>
        <v>0</v>
      </c>
      <c r="I614" s="3">
        <f t="shared" si="624"/>
        <v>0</v>
      </c>
      <c r="J614" s="10">
        <f t="shared" si="624"/>
        <v>0</v>
      </c>
      <c r="K614" s="2">
        <f t="shared" si="624"/>
        <v>0</v>
      </c>
      <c r="L614" s="11">
        <f t="shared" si="624"/>
        <v>0</v>
      </c>
      <c r="M614" s="37"/>
      <c r="N614" s="142"/>
      <c r="O614" s="268">
        <f>+O613+10</f>
        <v>11</v>
      </c>
      <c r="P614" s="268">
        <f t="shared" ref="P614:X614" si="631">+P613+10</f>
        <v>12</v>
      </c>
      <c r="Q614" s="268">
        <f t="shared" si="631"/>
        <v>13</v>
      </c>
      <c r="R614" s="268">
        <f t="shared" si="631"/>
        <v>14</v>
      </c>
      <c r="S614" s="268">
        <f t="shared" si="631"/>
        <v>15</v>
      </c>
      <c r="T614" s="268">
        <f t="shared" si="631"/>
        <v>16</v>
      </c>
      <c r="U614" s="268">
        <f t="shared" si="631"/>
        <v>17</v>
      </c>
      <c r="V614" s="268">
        <f t="shared" si="631"/>
        <v>18</v>
      </c>
      <c r="W614" s="268">
        <f t="shared" si="631"/>
        <v>19</v>
      </c>
      <c r="X614" s="268">
        <f t="shared" si="631"/>
        <v>20</v>
      </c>
      <c r="Y614" s="169"/>
    </row>
    <row r="615" spans="2:25" ht="15.75" thickBot="1" x14ac:dyDescent="0.3">
      <c r="B615" s="23" t="s">
        <v>2</v>
      </c>
      <c r="C615" s="23">
        <f t="shared" ref="C615:L621" si="632">COUNTIF(rd5tm1,O615)</f>
        <v>0</v>
      </c>
      <c r="D615" s="7">
        <f t="shared" si="632"/>
        <v>0</v>
      </c>
      <c r="E615" s="8">
        <f t="shared" si="632"/>
        <v>0</v>
      </c>
      <c r="F615" s="9">
        <f t="shared" si="632"/>
        <v>0</v>
      </c>
      <c r="G615" s="4">
        <f t="shared" si="632"/>
        <v>0</v>
      </c>
      <c r="H615" s="2">
        <f t="shared" si="632"/>
        <v>0</v>
      </c>
      <c r="I615" s="3">
        <f t="shared" si="632"/>
        <v>0</v>
      </c>
      <c r="J615" s="12">
        <f t="shared" si="632"/>
        <v>0</v>
      </c>
      <c r="K615" s="13">
        <f t="shared" si="632"/>
        <v>0</v>
      </c>
      <c r="L615" s="14">
        <f t="shared" si="632"/>
        <v>0</v>
      </c>
      <c r="M615" s="37"/>
      <c r="N615" s="142"/>
      <c r="O615" s="268">
        <f t="shared" ref="O615:X622" si="633">+O614+10</f>
        <v>21</v>
      </c>
      <c r="P615" s="268">
        <f t="shared" si="633"/>
        <v>22</v>
      </c>
      <c r="Q615" s="268">
        <f t="shared" si="633"/>
        <v>23</v>
      </c>
      <c r="R615" s="268">
        <f t="shared" si="633"/>
        <v>24</v>
      </c>
      <c r="S615" s="268">
        <f t="shared" si="633"/>
        <v>25</v>
      </c>
      <c r="T615" s="268">
        <f t="shared" si="633"/>
        <v>26</v>
      </c>
      <c r="U615" s="268">
        <f t="shared" si="633"/>
        <v>27</v>
      </c>
      <c r="V615" s="268">
        <f t="shared" si="633"/>
        <v>28</v>
      </c>
      <c r="W615" s="268">
        <f t="shared" si="633"/>
        <v>29</v>
      </c>
      <c r="X615" s="268">
        <f t="shared" si="633"/>
        <v>30</v>
      </c>
      <c r="Y615" s="169"/>
    </row>
    <row r="616" spans="2:25" x14ac:dyDescent="0.25">
      <c r="B616" s="23" t="s">
        <v>3</v>
      </c>
      <c r="C616" s="23">
        <f t="shared" si="632"/>
        <v>0</v>
      </c>
      <c r="D616" s="10">
        <f t="shared" si="632"/>
        <v>0</v>
      </c>
      <c r="E616" s="27">
        <f t="shared" si="632"/>
        <v>0</v>
      </c>
      <c r="F616" s="11">
        <f t="shared" si="632"/>
        <v>0</v>
      </c>
      <c r="G616" s="4">
        <f t="shared" si="632"/>
        <v>0</v>
      </c>
      <c r="H616" s="2">
        <f t="shared" si="632"/>
        <v>0</v>
      </c>
      <c r="I616" s="2">
        <f t="shared" si="632"/>
        <v>0</v>
      </c>
      <c r="J616" s="6">
        <f t="shared" si="632"/>
        <v>0</v>
      </c>
      <c r="K616" s="6">
        <f t="shared" si="632"/>
        <v>0</v>
      </c>
      <c r="L616" s="16">
        <f t="shared" si="632"/>
        <v>0</v>
      </c>
      <c r="M616" s="37"/>
      <c r="N616" s="142"/>
      <c r="O616" s="268">
        <f t="shared" si="633"/>
        <v>31</v>
      </c>
      <c r="P616" s="268">
        <f t="shared" si="633"/>
        <v>32</v>
      </c>
      <c r="Q616" s="268">
        <f t="shared" si="633"/>
        <v>33</v>
      </c>
      <c r="R616" s="268">
        <f t="shared" si="633"/>
        <v>34</v>
      </c>
      <c r="S616" s="268">
        <f t="shared" si="633"/>
        <v>35</v>
      </c>
      <c r="T616" s="268">
        <f t="shared" si="633"/>
        <v>36</v>
      </c>
      <c r="U616" s="268">
        <f t="shared" si="633"/>
        <v>37</v>
      </c>
      <c r="V616" s="268">
        <f t="shared" si="633"/>
        <v>38</v>
      </c>
      <c r="W616" s="268">
        <f t="shared" si="633"/>
        <v>39</v>
      </c>
      <c r="X616" s="268">
        <f t="shared" si="633"/>
        <v>40</v>
      </c>
      <c r="Y616" s="169"/>
    </row>
    <row r="617" spans="2:25" ht="15.75" thickBot="1" x14ac:dyDescent="0.3">
      <c r="B617" s="23" t="s">
        <v>4</v>
      </c>
      <c r="C617" s="23">
        <f t="shared" si="632"/>
        <v>0</v>
      </c>
      <c r="D617" s="12">
        <f t="shared" si="632"/>
        <v>0</v>
      </c>
      <c r="E617" s="13">
        <f t="shared" si="632"/>
        <v>0</v>
      </c>
      <c r="F617" s="14">
        <f t="shared" si="632"/>
        <v>0</v>
      </c>
      <c r="G617" s="4">
        <f t="shared" si="632"/>
        <v>0</v>
      </c>
      <c r="H617" s="2">
        <f t="shared" si="632"/>
        <v>0</v>
      </c>
      <c r="I617" s="2">
        <f t="shared" si="632"/>
        <v>0</v>
      </c>
      <c r="J617" s="2">
        <f t="shared" si="632"/>
        <v>0</v>
      </c>
      <c r="K617" s="2">
        <f t="shared" si="632"/>
        <v>0</v>
      </c>
      <c r="L617" s="11">
        <f t="shared" si="632"/>
        <v>0</v>
      </c>
      <c r="M617" s="37"/>
      <c r="N617" s="142"/>
      <c r="O617" s="268">
        <f t="shared" si="633"/>
        <v>41</v>
      </c>
      <c r="P617" s="268">
        <f t="shared" si="633"/>
        <v>42</v>
      </c>
      <c r="Q617" s="268">
        <f t="shared" si="633"/>
        <v>43</v>
      </c>
      <c r="R617" s="268">
        <f t="shared" si="633"/>
        <v>44</v>
      </c>
      <c r="S617" s="268">
        <f t="shared" si="633"/>
        <v>45</v>
      </c>
      <c r="T617" s="268">
        <f t="shared" si="633"/>
        <v>46</v>
      </c>
      <c r="U617" s="268">
        <f t="shared" si="633"/>
        <v>47</v>
      </c>
      <c r="V617" s="268">
        <f t="shared" si="633"/>
        <v>48</v>
      </c>
      <c r="W617" s="268">
        <f t="shared" si="633"/>
        <v>49</v>
      </c>
      <c r="X617" s="268">
        <f t="shared" si="633"/>
        <v>50</v>
      </c>
      <c r="Y617" s="169"/>
    </row>
    <row r="618" spans="2:25" ht="15.75" thickBot="1" x14ac:dyDescent="0.3">
      <c r="B618" s="23" t="s">
        <v>5</v>
      </c>
      <c r="C618" s="10">
        <f t="shared" si="632"/>
        <v>0</v>
      </c>
      <c r="D618" s="154">
        <f t="shared" si="632"/>
        <v>0</v>
      </c>
      <c r="E618" s="154">
        <f t="shared" si="632"/>
        <v>0</v>
      </c>
      <c r="F618" s="154">
        <f t="shared" si="632"/>
        <v>0</v>
      </c>
      <c r="G618" s="145">
        <f t="shared" si="632"/>
        <v>0</v>
      </c>
      <c r="H618" s="2">
        <f t="shared" si="632"/>
        <v>0</v>
      </c>
      <c r="I618" s="2">
        <f t="shared" si="632"/>
        <v>0</v>
      </c>
      <c r="J618" s="2">
        <f t="shared" si="632"/>
        <v>0</v>
      </c>
      <c r="K618" s="2">
        <f t="shared" si="632"/>
        <v>0</v>
      </c>
      <c r="L618" s="11">
        <f t="shared" si="632"/>
        <v>0</v>
      </c>
      <c r="M618" s="37"/>
      <c r="N618" s="142"/>
      <c r="O618" s="268">
        <f t="shared" si="633"/>
        <v>51</v>
      </c>
      <c r="P618" s="268">
        <f t="shared" si="633"/>
        <v>52</v>
      </c>
      <c r="Q618" s="268">
        <f t="shared" si="633"/>
        <v>53</v>
      </c>
      <c r="R618" s="268">
        <f t="shared" si="633"/>
        <v>54</v>
      </c>
      <c r="S618" s="268">
        <f t="shared" si="633"/>
        <v>55</v>
      </c>
      <c r="T618" s="268">
        <f t="shared" si="633"/>
        <v>56</v>
      </c>
      <c r="U618" s="268">
        <f t="shared" si="633"/>
        <v>57</v>
      </c>
      <c r="V618" s="268">
        <f t="shared" si="633"/>
        <v>58</v>
      </c>
      <c r="W618" s="268">
        <f t="shared" si="633"/>
        <v>59</v>
      </c>
      <c r="X618" s="268">
        <f t="shared" si="633"/>
        <v>60</v>
      </c>
      <c r="Y618" s="169"/>
    </row>
    <row r="619" spans="2:25" ht="15.75" thickBot="1" x14ac:dyDescent="0.3">
      <c r="B619" s="23" t="s">
        <v>6</v>
      </c>
      <c r="C619" s="23">
        <f t="shared" si="632"/>
        <v>0</v>
      </c>
      <c r="D619" s="7">
        <f t="shared" si="632"/>
        <v>0</v>
      </c>
      <c r="E619" s="8">
        <f t="shared" si="632"/>
        <v>0</v>
      </c>
      <c r="F619" s="9">
        <f t="shared" si="632"/>
        <v>0</v>
      </c>
      <c r="G619" s="4">
        <f t="shared" si="632"/>
        <v>0</v>
      </c>
      <c r="H619" s="2">
        <f t="shared" si="632"/>
        <v>0</v>
      </c>
      <c r="I619" s="5">
        <f t="shared" si="632"/>
        <v>0</v>
      </c>
      <c r="J619" s="5">
        <f t="shared" si="632"/>
        <v>0</v>
      </c>
      <c r="K619" s="5">
        <f t="shared" si="632"/>
        <v>0</v>
      </c>
      <c r="L619" s="11">
        <f t="shared" si="632"/>
        <v>0</v>
      </c>
      <c r="M619" s="37"/>
      <c r="N619" s="142"/>
      <c r="O619" s="268">
        <f t="shared" si="633"/>
        <v>61</v>
      </c>
      <c r="P619" s="268">
        <f t="shared" si="633"/>
        <v>62</v>
      </c>
      <c r="Q619" s="268">
        <f t="shared" si="633"/>
        <v>63</v>
      </c>
      <c r="R619" s="268">
        <f t="shared" si="633"/>
        <v>64</v>
      </c>
      <c r="S619" s="268">
        <f t="shared" si="633"/>
        <v>65</v>
      </c>
      <c r="T619" s="268">
        <f t="shared" si="633"/>
        <v>66</v>
      </c>
      <c r="U619" s="268">
        <f t="shared" si="633"/>
        <v>67</v>
      </c>
      <c r="V619" s="268">
        <f t="shared" si="633"/>
        <v>68</v>
      </c>
      <c r="W619" s="268">
        <f t="shared" si="633"/>
        <v>69</v>
      </c>
      <c r="X619" s="268">
        <f t="shared" si="633"/>
        <v>70</v>
      </c>
      <c r="Y619" s="169"/>
    </row>
    <row r="620" spans="2:25" x14ac:dyDescent="0.25">
      <c r="B620" s="23" t="s">
        <v>7</v>
      </c>
      <c r="C620" s="23">
        <f t="shared" si="632"/>
        <v>0</v>
      </c>
      <c r="D620" s="10">
        <f t="shared" si="632"/>
        <v>0</v>
      </c>
      <c r="E620" s="144">
        <f t="shared" si="632"/>
        <v>0</v>
      </c>
      <c r="F620" s="11">
        <f t="shared" si="632"/>
        <v>0</v>
      </c>
      <c r="G620" s="4">
        <f t="shared" si="632"/>
        <v>0</v>
      </c>
      <c r="H620" s="3">
        <f t="shared" si="632"/>
        <v>0</v>
      </c>
      <c r="I620" s="7">
        <f t="shared" si="632"/>
        <v>0</v>
      </c>
      <c r="J620" s="8">
        <f t="shared" si="632"/>
        <v>0</v>
      </c>
      <c r="K620" s="9">
        <f t="shared" si="632"/>
        <v>0</v>
      </c>
      <c r="L620" s="17">
        <f t="shared" si="632"/>
        <v>0</v>
      </c>
      <c r="M620" s="37"/>
      <c r="N620" s="142"/>
      <c r="O620" s="268">
        <f t="shared" si="633"/>
        <v>71</v>
      </c>
      <c r="P620" s="268">
        <f t="shared" si="633"/>
        <v>72</v>
      </c>
      <c r="Q620" s="268">
        <f t="shared" si="633"/>
        <v>73</v>
      </c>
      <c r="R620" s="268">
        <f t="shared" si="633"/>
        <v>74</v>
      </c>
      <c r="S620" s="268">
        <f t="shared" si="633"/>
        <v>75</v>
      </c>
      <c r="T620" s="268">
        <f t="shared" si="633"/>
        <v>76</v>
      </c>
      <c r="U620" s="268">
        <f t="shared" si="633"/>
        <v>77</v>
      </c>
      <c r="V620" s="268">
        <f t="shared" si="633"/>
        <v>78</v>
      </c>
      <c r="W620" s="268">
        <f t="shared" si="633"/>
        <v>79</v>
      </c>
      <c r="X620" s="268">
        <f t="shared" si="633"/>
        <v>80</v>
      </c>
      <c r="Y620" s="169"/>
    </row>
    <row r="621" spans="2:25" ht="15.75" thickBot="1" x14ac:dyDescent="0.3">
      <c r="B621" s="23" t="s">
        <v>8</v>
      </c>
      <c r="C621" s="157">
        <f t="shared" si="632"/>
        <v>0</v>
      </c>
      <c r="D621" s="12">
        <f t="shared" si="632"/>
        <v>0</v>
      </c>
      <c r="E621" s="13">
        <f t="shared" si="632"/>
        <v>0</v>
      </c>
      <c r="F621" s="14">
        <f t="shared" si="632"/>
        <v>0</v>
      </c>
      <c r="G621" s="4">
        <f t="shared" si="632"/>
        <v>0</v>
      </c>
      <c r="H621" s="3">
        <f t="shared" si="632"/>
        <v>0</v>
      </c>
      <c r="I621" s="10">
        <f t="shared" si="632"/>
        <v>0</v>
      </c>
      <c r="J621" s="27">
        <f t="shared" si="632"/>
        <v>0</v>
      </c>
      <c r="K621" s="11">
        <f t="shared" si="632"/>
        <v>0</v>
      </c>
      <c r="L621" s="17">
        <f t="shared" si="632"/>
        <v>0</v>
      </c>
      <c r="M621" s="37"/>
      <c r="N621" s="142"/>
      <c r="O621" s="268">
        <f t="shared" si="633"/>
        <v>81</v>
      </c>
      <c r="P621" s="268">
        <f t="shared" si="633"/>
        <v>82</v>
      </c>
      <c r="Q621" s="268">
        <f t="shared" si="633"/>
        <v>83</v>
      </c>
      <c r="R621" s="268">
        <f t="shared" si="633"/>
        <v>84</v>
      </c>
      <c r="S621" s="268">
        <f t="shared" si="633"/>
        <v>85</v>
      </c>
      <c r="T621" s="268">
        <f t="shared" si="633"/>
        <v>86</v>
      </c>
      <c r="U621" s="268">
        <f t="shared" si="633"/>
        <v>87</v>
      </c>
      <c r="V621" s="268">
        <f t="shared" si="633"/>
        <v>88</v>
      </c>
      <c r="W621" s="268">
        <f t="shared" si="633"/>
        <v>89</v>
      </c>
      <c r="X621" s="268">
        <f t="shared" si="633"/>
        <v>90</v>
      </c>
      <c r="Y621" s="169"/>
    </row>
    <row r="622" spans="2:25" ht="15.75" thickBot="1" x14ac:dyDescent="0.3">
      <c r="B622" s="26" t="s">
        <v>9</v>
      </c>
      <c r="C622" s="158" t="s">
        <v>10</v>
      </c>
      <c r="D622" s="156">
        <f t="shared" ref="D622:L622" si="634">COUNTIF(rd5tm1,P622)</f>
        <v>0</v>
      </c>
      <c r="E622" s="155">
        <f t="shared" si="634"/>
        <v>0</v>
      </c>
      <c r="F622" s="155">
        <f t="shared" si="634"/>
        <v>0</v>
      </c>
      <c r="G622" s="13">
        <f t="shared" si="634"/>
        <v>0</v>
      </c>
      <c r="H622" s="19">
        <f t="shared" si="634"/>
        <v>0</v>
      </c>
      <c r="I622" s="12">
        <f t="shared" si="634"/>
        <v>0</v>
      </c>
      <c r="J622" s="13">
        <f t="shared" si="634"/>
        <v>0</v>
      </c>
      <c r="K622" s="14">
        <f t="shared" si="634"/>
        <v>0</v>
      </c>
      <c r="L622" s="20">
        <f t="shared" si="634"/>
        <v>0</v>
      </c>
      <c r="M622" s="37"/>
      <c r="N622" s="142"/>
      <c r="O622" s="268">
        <f t="shared" si="633"/>
        <v>91</v>
      </c>
      <c r="P622" s="268">
        <f t="shared" si="633"/>
        <v>92</v>
      </c>
      <c r="Q622" s="268">
        <f t="shared" si="633"/>
        <v>93</v>
      </c>
      <c r="R622" s="268">
        <f t="shared" si="633"/>
        <v>94</v>
      </c>
      <c r="S622" s="268">
        <f t="shared" si="633"/>
        <v>95</v>
      </c>
      <c r="T622" s="268">
        <f t="shared" si="633"/>
        <v>96</v>
      </c>
      <c r="U622" s="268">
        <f t="shared" si="633"/>
        <v>97</v>
      </c>
      <c r="V622" s="268">
        <f t="shared" si="633"/>
        <v>98</v>
      </c>
      <c r="W622" s="268">
        <f t="shared" si="633"/>
        <v>99</v>
      </c>
      <c r="X622" s="268">
        <f t="shared" si="633"/>
        <v>100</v>
      </c>
      <c r="Y622" s="169"/>
    </row>
    <row r="623" spans="2:25" ht="15.75" thickBot="1" x14ac:dyDescent="0.3">
      <c r="M623" s="257"/>
      <c r="P623" s="263"/>
      <c r="Q623" s="263"/>
      <c r="R623" s="263"/>
      <c r="S623" s="263"/>
      <c r="T623" s="263"/>
      <c r="U623" s="263"/>
      <c r="V623" s="263"/>
      <c r="W623" s="263"/>
      <c r="X623" s="263"/>
      <c r="Y623" s="263"/>
    </row>
    <row r="624" spans="2:25" ht="19.5" thickBot="1" x14ac:dyDescent="0.3">
      <c r="B624" s="136" t="s">
        <v>59</v>
      </c>
      <c r="C624" s="137">
        <f>+C609</f>
        <v>5</v>
      </c>
      <c r="D624" s="350" t="s">
        <v>133</v>
      </c>
      <c r="E624" s="351"/>
      <c r="M624" s="257"/>
      <c r="P624" s="263"/>
      <c r="Q624" s="263"/>
      <c r="R624" s="263"/>
      <c r="S624" s="263"/>
      <c r="T624" s="263"/>
      <c r="U624" s="263"/>
      <c r="V624" s="263"/>
      <c r="W624" s="263"/>
      <c r="X624" s="263"/>
    </row>
    <row r="625" spans="2:24" ht="21" x14ac:dyDescent="0.25">
      <c r="B625" s="305" t="s">
        <v>86</v>
      </c>
      <c r="C625" s="306"/>
      <c r="D625" s="306"/>
      <c r="E625" s="306"/>
      <c r="F625" s="306"/>
      <c r="G625" s="306"/>
      <c r="H625" s="306"/>
      <c r="I625" s="306"/>
      <c r="J625" s="306"/>
      <c r="K625" s="306"/>
      <c r="L625" s="307"/>
      <c r="M625" s="258"/>
      <c r="N625" s="281"/>
      <c r="O625" s="264"/>
      <c r="P625" s="264"/>
      <c r="Q625" s="264"/>
      <c r="R625" s="264"/>
      <c r="S625" s="264"/>
      <c r="T625" s="264"/>
      <c r="U625" s="264"/>
      <c r="V625" s="264"/>
      <c r="W625" s="264"/>
      <c r="X625" s="264"/>
    </row>
    <row r="626" spans="2:24" ht="21.75" thickBot="1" x14ac:dyDescent="0.3">
      <c r="B626" s="308"/>
      <c r="C626" s="309"/>
      <c r="D626" s="309"/>
      <c r="E626" s="309"/>
      <c r="F626" s="309"/>
      <c r="G626" s="309"/>
      <c r="H626" s="309"/>
      <c r="I626" s="309"/>
      <c r="J626" s="309"/>
      <c r="K626" s="309"/>
      <c r="L626" s="310"/>
      <c r="M626" s="258"/>
      <c r="N626" s="281"/>
      <c r="O626" s="264"/>
      <c r="P626" s="264"/>
      <c r="Q626" s="264"/>
      <c r="R626" s="264"/>
      <c r="S626" s="264"/>
      <c r="T626" s="264"/>
      <c r="U626" s="264"/>
      <c r="V626" s="264"/>
      <c r="W626" s="264"/>
      <c r="X626" s="264"/>
    </row>
    <row r="627" spans="2:24" ht="15.75" thickBot="1" x14ac:dyDescent="0.3">
      <c r="B627" s="31" t="s">
        <v>11</v>
      </c>
      <c r="C627" s="28">
        <v>1</v>
      </c>
      <c r="D627" s="24">
        <v>2</v>
      </c>
      <c r="E627" s="24">
        <v>3</v>
      </c>
      <c r="F627" s="24">
        <v>4</v>
      </c>
      <c r="G627" s="24">
        <v>5</v>
      </c>
      <c r="H627" s="24">
        <v>6</v>
      </c>
      <c r="I627" s="24">
        <v>7</v>
      </c>
      <c r="J627" s="24">
        <v>8</v>
      </c>
      <c r="K627" s="24">
        <v>9</v>
      </c>
      <c r="L627" s="25">
        <v>10</v>
      </c>
      <c r="M627" s="37"/>
      <c r="N627" s="142"/>
    </row>
    <row r="628" spans="2:24" x14ac:dyDescent="0.25">
      <c r="B628" s="29" t="s">
        <v>0</v>
      </c>
      <c r="C628" s="7">
        <f t="shared" ref="C628:L629" si="635">COUNTIF(rd5tm2,O628)-1</f>
        <v>0</v>
      </c>
      <c r="D628" s="8">
        <f t="shared" si="635"/>
        <v>0</v>
      </c>
      <c r="E628" s="8">
        <f t="shared" si="635"/>
        <v>0</v>
      </c>
      <c r="F628" s="8">
        <f t="shared" si="635"/>
        <v>0</v>
      </c>
      <c r="G628" s="8">
        <f t="shared" si="635"/>
        <v>0</v>
      </c>
      <c r="H628" s="8">
        <f t="shared" si="635"/>
        <v>0</v>
      </c>
      <c r="I628" s="22">
        <f t="shared" si="635"/>
        <v>0</v>
      </c>
      <c r="J628" s="7">
        <f t="shared" si="635"/>
        <v>0</v>
      </c>
      <c r="K628" s="8">
        <f t="shared" si="635"/>
        <v>0</v>
      </c>
      <c r="L628" s="76">
        <f t="shared" si="635"/>
        <v>0</v>
      </c>
      <c r="M628" s="259"/>
      <c r="N628" s="282"/>
      <c r="O628" s="265">
        <v>1</v>
      </c>
      <c r="P628" s="266">
        <f>+O628+1</f>
        <v>2</v>
      </c>
      <c r="Q628" s="266">
        <f t="shared" ref="Q628" si="636">+P628+1</f>
        <v>3</v>
      </c>
      <c r="R628" s="266">
        <f t="shared" ref="R628" si="637">+Q628+1</f>
        <v>4</v>
      </c>
      <c r="S628" s="266">
        <f t="shared" ref="S628" si="638">+R628+1</f>
        <v>5</v>
      </c>
      <c r="T628" s="266">
        <f t="shared" ref="T628" si="639">+S628+1</f>
        <v>6</v>
      </c>
      <c r="U628" s="266">
        <f t="shared" ref="U628" si="640">+T628+1</f>
        <v>7</v>
      </c>
      <c r="V628" s="266">
        <f t="shared" ref="V628" si="641">+U628+1</f>
        <v>8</v>
      </c>
      <c r="W628" s="266">
        <v>9</v>
      </c>
      <c r="X628" s="266">
        <v>10</v>
      </c>
    </row>
    <row r="629" spans="2:24" ht="15.75" thickBot="1" x14ac:dyDescent="0.3">
      <c r="B629" s="23" t="s">
        <v>1</v>
      </c>
      <c r="C629" s="269">
        <f t="shared" si="635"/>
        <v>0</v>
      </c>
      <c r="D629" s="5">
        <f t="shared" si="635"/>
        <v>0</v>
      </c>
      <c r="E629" s="5">
        <f t="shared" si="635"/>
        <v>0</v>
      </c>
      <c r="F629" s="5">
        <f t="shared" si="635"/>
        <v>0</v>
      </c>
      <c r="G629" s="2">
        <f t="shared" si="635"/>
        <v>0</v>
      </c>
      <c r="H629" s="2">
        <f t="shared" si="635"/>
        <v>0</v>
      </c>
      <c r="I629" s="3">
        <f t="shared" si="635"/>
        <v>0</v>
      </c>
      <c r="J629" s="10">
        <f t="shared" si="635"/>
        <v>0</v>
      </c>
      <c r="K629" s="2">
        <f t="shared" si="635"/>
        <v>0</v>
      </c>
      <c r="L629" s="11">
        <f t="shared" si="635"/>
        <v>0</v>
      </c>
      <c r="M629" s="37"/>
      <c r="N629" s="142"/>
      <c r="O629" s="268">
        <f>+O628+10</f>
        <v>11</v>
      </c>
      <c r="P629" s="268">
        <f t="shared" ref="P629:X629" si="642">+P628+10</f>
        <v>12</v>
      </c>
      <c r="Q629" s="268">
        <f t="shared" si="642"/>
        <v>13</v>
      </c>
      <c r="R629" s="268">
        <f t="shared" si="642"/>
        <v>14</v>
      </c>
      <c r="S629" s="268">
        <f t="shared" si="642"/>
        <v>15</v>
      </c>
      <c r="T629" s="268">
        <f t="shared" si="642"/>
        <v>16</v>
      </c>
      <c r="U629" s="268">
        <f t="shared" si="642"/>
        <v>17</v>
      </c>
      <c r="V629" s="268">
        <f t="shared" si="642"/>
        <v>18</v>
      </c>
      <c r="W629" s="268">
        <f t="shared" si="642"/>
        <v>19</v>
      </c>
      <c r="X629" s="268">
        <f t="shared" si="642"/>
        <v>20</v>
      </c>
    </row>
    <row r="630" spans="2:24" ht="15.75" thickBot="1" x14ac:dyDescent="0.3">
      <c r="B630" s="23" t="s">
        <v>2</v>
      </c>
      <c r="C630" s="23">
        <f t="shared" ref="C630:L636" si="643">COUNTIF(rd5tm2,O630)</f>
        <v>0</v>
      </c>
      <c r="D630" s="7">
        <f t="shared" si="643"/>
        <v>0</v>
      </c>
      <c r="E630" s="8">
        <f t="shared" si="643"/>
        <v>0</v>
      </c>
      <c r="F630" s="9">
        <f t="shared" si="643"/>
        <v>0</v>
      </c>
      <c r="G630" s="4">
        <f t="shared" si="643"/>
        <v>0</v>
      </c>
      <c r="H630" s="2">
        <f t="shared" si="643"/>
        <v>0</v>
      </c>
      <c r="I630" s="3">
        <f t="shared" si="643"/>
        <v>0</v>
      </c>
      <c r="J630" s="12">
        <f t="shared" si="643"/>
        <v>0</v>
      </c>
      <c r="K630" s="13">
        <f t="shared" si="643"/>
        <v>0</v>
      </c>
      <c r="L630" s="14">
        <f t="shared" si="643"/>
        <v>0</v>
      </c>
      <c r="M630" s="37"/>
      <c r="N630" s="142"/>
      <c r="O630" s="268">
        <f t="shared" ref="O630:X630" si="644">+O629+10</f>
        <v>21</v>
      </c>
      <c r="P630" s="268">
        <f t="shared" si="644"/>
        <v>22</v>
      </c>
      <c r="Q630" s="268">
        <f t="shared" si="644"/>
        <v>23</v>
      </c>
      <c r="R630" s="268">
        <f t="shared" si="644"/>
        <v>24</v>
      </c>
      <c r="S630" s="268">
        <f t="shared" si="644"/>
        <v>25</v>
      </c>
      <c r="T630" s="268">
        <f t="shared" si="644"/>
        <v>26</v>
      </c>
      <c r="U630" s="268">
        <f t="shared" si="644"/>
        <v>27</v>
      </c>
      <c r="V630" s="268">
        <f t="shared" si="644"/>
        <v>28</v>
      </c>
      <c r="W630" s="268">
        <f t="shared" si="644"/>
        <v>29</v>
      </c>
      <c r="X630" s="268">
        <f t="shared" si="644"/>
        <v>30</v>
      </c>
    </row>
    <row r="631" spans="2:24" x14ac:dyDescent="0.25">
      <c r="B631" s="23" t="s">
        <v>3</v>
      </c>
      <c r="C631" s="23">
        <f t="shared" si="643"/>
        <v>0</v>
      </c>
      <c r="D631" s="10">
        <f t="shared" si="643"/>
        <v>0</v>
      </c>
      <c r="E631" s="27">
        <f t="shared" si="643"/>
        <v>0</v>
      </c>
      <c r="F631" s="11">
        <f t="shared" si="643"/>
        <v>0</v>
      </c>
      <c r="G631" s="4">
        <f t="shared" si="643"/>
        <v>0</v>
      </c>
      <c r="H631" s="2">
        <f t="shared" si="643"/>
        <v>0</v>
      </c>
      <c r="I631" s="2">
        <f t="shared" si="643"/>
        <v>0</v>
      </c>
      <c r="J631" s="6">
        <f t="shared" si="643"/>
        <v>0</v>
      </c>
      <c r="K631" s="6">
        <f t="shared" si="643"/>
        <v>0</v>
      </c>
      <c r="L631" s="16">
        <f t="shared" si="643"/>
        <v>0</v>
      </c>
      <c r="M631" s="37"/>
      <c r="N631" s="142"/>
      <c r="O631" s="268">
        <f t="shared" ref="O631:X631" si="645">+O630+10</f>
        <v>31</v>
      </c>
      <c r="P631" s="268">
        <f t="shared" si="645"/>
        <v>32</v>
      </c>
      <c r="Q631" s="268">
        <f t="shared" si="645"/>
        <v>33</v>
      </c>
      <c r="R631" s="268">
        <f t="shared" si="645"/>
        <v>34</v>
      </c>
      <c r="S631" s="268">
        <f t="shared" si="645"/>
        <v>35</v>
      </c>
      <c r="T631" s="268">
        <f t="shared" si="645"/>
        <v>36</v>
      </c>
      <c r="U631" s="268">
        <f t="shared" si="645"/>
        <v>37</v>
      </c>
      <c r="V631" s="268">
        <f t="shared" si="645"/>
        <v>38</v>
      </c>
      <c r="W631" s="268">
        <f t="shared" si="645"/>
        <v>39</v>
      </c>
      <c r="X631" s="268">
        <f t="shared" si="645"/>
        <v>40</v>
      </c>
    </row>
    <row r="632" spans="2:24" ht="15.75" thickBot="1" x14ac:dyDescent="0.3">
      <c r="B632" s="23" t="s">
        <v>4</v>
      </c>
      <c r="C632" s="23">
        <f t="shared" si="643"/>
        <v>0</v>
      </c>
      <c r="D632" s="12">
        <f t="shared" si="643"/>
        <v>0</v>
      </c>
      <c r="E632" s="13">
        <f t="shared" si="643"/>
        <v>0</v>
      </c>
      <c r="F632" s="14">
        <f t="shared" si="643"/>
        <v>0</v>
      </c>
      <c r="G632" s="4">
        <f t="shared" si="643"/>
        <v>0</v>
      </c>
      <c r="H632" s="2">
        <f t="shared" si="643"/>
        <v>0</v>
      </c>
      <c r="I632" s="2">
        <f t="shared" si="643"/>
        <v>0</v>
      </c>
      <c r="J632" s="2">
        <f t="shared" si="643"/>
        <v>0</v>
      </c>
      <c r="K632" s="2">
        <f t="shared" si="643"/>
        <v>0</v>
      </c>
      <c r="L632" s="11">
        <f t="shared" si="643"/>
        <v>0</v>
      </c>
      <c r="M632" s="37"/>
      <c r="N632" s="142"/>
      <c r="O632" s="268">
        <f t="shared" ref="O632:X632" si="646">+O631+10</f>
        <v>41</v>
      </c>
      <c r="P632" s="268">
        <f t="shared" si="646"/>
        <v>42</v>
      </c>
      <c r="Q632" s="268">
        <f t="shared" si="646"/>
        <v>43</v>
      </c>
      <c r="R632" s="268">
        <f t="shared" si="646"/>
        <v>44</v>
      </c>
      <c r="S632" s="268">
        <f t="shared" si="646"/>
        <v>45</v>
      </c>
      <c r="T632" s="268">
        <f t="shared" si="646"/>
        <v>46</v>
      </c>
      <c r="U632" s="268">
        <f t="shared" si="646"/>
        <v>47</v>
      </c>
      <c r="V632" s="268">
        <f t="shared" si="646"/>
        <v>48</v>
      </c>
      <c r="W632" s="268">
        <f t="shared" si="646"/>
        <v>49</v>
      </c>
      <c r="X632" s="268">
        <f t="shared" si="646"/>
        <v>50</v>
      </c>
    </row>
    <row r="633" spans="2:24" ht="15.75" thickBot="1" x14ac:dyDescent="0.3">
      <c r="B633" s="23" t="s">
        <v>5</v>
      </c>
      <c r="C633" s="10">
        <f t="shared" si="643"/>
        <v>0</v>
      </c>
      <c r="D633" s="154">
        <f t="shared" si="643"/>
        <v>0</v>
      </c>
      <c r="E633" s="154">
        <f t="shared" si="643"/>
        <v>0</v>
      </c>
      <c r="F633" s="154">
        <f t="shared" si="643"/>
        <v>0</v>
      </c>
      <c r="G633" s="145">
        <f t="shared" si="643"/>
        <v>0</v>
      </c>
      <c r="H633" s="2">
        <f t="shared" si="643"/>
        <v>0</v>
      </c>
      <c r="I633" s="2">
        <f t="shared" si="643"/>
        <v>0</v>
      </c>
      <c r="J633" s="2">
        <f t="shared" si="643"/>
        <v>0</v>
      </c>
      <c r="K633" s="2">
        <f t="shared" si="643"/>
        <v>0</v>
      </c>
      <c r="L633" s="11">
        <f t="shared" si="643"/>
        <v>0</v>
      </c>
      <c r="M633" s="37"/>
      <c r="N633" s="142"/>
      <c r="O633" s="268">
        <f t="shared" ref="O633:X633" si="647">+O632+10</f>
        <v>51</v>
      </c>
      <c r="P633" s="268">
        <f t="shared" si="647"/>
        <v>52</v>
      </c>
      <c r="Q633" s="268">
        <f t="shared" si="647"/>
        <v>53</v>
      </c>
      <c r="R633" s="268">
        <f t="shared" si="647"/>
        <v>54</v>
      </c>
      <c r="S633" s="268">
        <f t="shared" si="647"/>
        <v>55</v>
      </c>
      <c r="T633" s="268">
        <f t="shared" si="647"/>
        <v>56</v>
      </c>
      <c r="U633" s="268">
        <f t="shared" si="647"/>
        <v>57</v>
      </c>
      <c r="V633" s="268">
        <f t="shared" si="647"/>
        <v>58</v>
      </c>
      <c r="W633" s="268">
        <f t="shared" si="647"/>
        <v>59</v>
      </c>
      <c r="X633" s="268">
        <f t="shared" si="647"/>
        <v>60</v>
      </c>
    </row>
    <row r="634" spans="2:24" ht="15.75" thickBot="1" x14ac:dyDescent="0.3">
      <c r="B634" s="23" t="s">
        <v>6</v>
      </c>
      <c r="C634" s="23">
        <f t="shared" si="643"/>
        <v>0</v>
      </c>
      <c r="D634" s="7">
        <f t="shared" si="643"/>
        <v>0</v>
      </c>
      <c r="E634" s="8">
        <f t="shared" si="643"/>
        <v>0</v>
      </c>
      <c r="F634" s="9">
        <f t="shared" si="643"/>
        <v>0</v>
      </c>
      <c r="G634" s="4">
        <f t="shared" si="643"/>
        <v>0</v>
      </c>
      <c r="H634" s="2">
        <f t="shared" si="643"/>
        <v>0</v>
      </c>
      <c r="I634" s="5">
        <f t="shared" si="643"/>
        <v>0</v>
      </c>
      <c r="J634" s="5">
        <f t="shared" si="643"/>
        <v>0</v>
      </c>
      <c r="K634" s="5">
        <f t="shared" si="643"/>
        <v>0</v>
      </c>
      <c r="L634" s="11">
        <f t="shared" si="643"/>
        <v>0</v>
      </c>
      <c r="M634" s="37"/>
      <c r="N634" s="142"/>
      <c r="O634" s="268">
        <f t="shared" ref="O634:X634" si="648">+O633+10</f>
        <v>61</v>
      </c>
      <c r="P634" s="268">
        <f t="shared" si="648"/>
        <v>62</v>
      </c>
      <c r="Q634" s="268">
        <f t="shared" si="648"/>
        <v>63</v>
      </c>
      <c r="R634" s="268">
        <f t="shared" si="648"/>
        <v>64</v>
      </c>
      <c r="S634" s="268">
        <f t="shared" si="648"/>
        <v>65</v>
      </c>
      <c r="T634" s="268">
        <f t="shared" si="648"/>
        <v>66</v>
      </c>
      <c r="U634" s="268">
        <f t="shared" si="648"/>
        <v>67</v>
      </c>
      <c r="V634" s="268">
        <f t="shared" si="648"/>
        <v>68</v>
      </c>
      <c r="W634" s="268">
        <f t="shared" si="648"/>
        <v>69</v>
      </c>
      <c r="X634" s="268">
        <f t="shared" si="648"/>
        <v>70</v>
      </c>
    </row>
    <row r="635" spans="2:24" x14ac:dyDescent="0.25">
      <c r="B635" s="23" t="s">
        <v>7</v>
      </c>
      <c r="C635" s="23">
        <f t="shared" si="643"/>
        <v>0</v>
      </c>
      <c r="D635" s="10">
        <f t="shared" si="643"/>
        <v>0</v>
      </c>
      <c r="E635" s="144">
        <f t="shared" si="643"/>
        <v>0</v>
      </c>
      <c r="F635" s="11">
        <f t="shared" si="643"/>
        <v>0</v>
      </c>
      <c r="G635" s="4">
        <f t="shared" si="643"/>
        <v>0</v>
      </c>
      <c r="H635" s="3">
        <f t="shared" si="643"/>
        <v>0</v>
      </c>
      <c r="I635" s="7">
        <f t="shared" si="643"/>
        <v>0</v>
      </c>
      <c r="J635" s="8">
        <f t="shared" si="643"/>
        <v>0</v>
      </c>
      <c r="K635" s="9">
        <f t="shared" si="643"/>
        <v>0</v>
      </c>
      <c r="L635" s="17">
        <f t="shared" si="643"/>
        <v>0</v>
      </c>
      <c r="M635" s="37"/>
      <c r="N635" s="142"/>
      <c r="O635" s="268">
        <f t="shared" ref="O635:X635" si="649">+O634+10</f>
        <v>71</v>
      </c>
      <c r="P635" s="268">
        <f t="shared" si="649"/>
        <v>72</v>
      </c>
      <c r="Q635" s="268">
        <f t="shared" si="649"/>
        <v>73</v>
      </c>
      <c r="R635" s="268">
        <f t="shared" si="649"/>
        <v>74</v>
      </c>
      <c r="S635" s="268">
        <f t="shared" si="649"/>
        <v>75</v>
      </c>
      <c r="T635" s="268">
        <f t="shared" si="649"/>
        <v>76</v>
      </c>
      <c r="U635" s="268">
        <f t="shared" si="649"/>
        <v>77</v>
      </c>
      <c r="V635" s="268">
        <f t="shared" si="649"/>
        <v>78</v>
      </c>
      <c r="W635" s="268">
        <f t="shared" si="649"/>
        <v>79</v>
      </c>
      <c r="X635" s="268">
        <f t="shared" si="649"/>
        <v>80</v>
      </c>
    </row>
    <row r="636" spans="2:24" ht="15.75" thickBot="1" x14ac:dyDescent="0.3">
      <c r="B636" s="23" t="s">
        <v>8</v>
      </c>
      <c r="C636" s="157">
        <f t="shared" si="643"/>
        <v>0</v>
      </c>
      <c r="D636" s="12">
        <f t="shared" si="643"/>
        <v>0</v>
      </c>
      <c r="E636" s="13">
        <f t="shared" si="643"/>
        <v>0</v>
      </c>
      <c r="F636" s="14">
        <f t="shared" si="643"/>
        <v>0</v>
      </c>
      <c r="G636" s="4">
        <f t="shared" si="643"/>
        <v>0</v>
      </c>
      <c r="H636" s="3">
        <f t="shared" si="643"/>
        <v>0</v>
      </c>
      <c r="I636" s="10">
        <f t="shared" si="643"/>
        <v>0</v>
      </c>
      <c r="J636" s="27">
        <f t="shared" si="643"/>
        <v>0</v>
      </c>
      <c r="K636" s="11">
        <f t="shared" si="643"/>
        <v>0</v>
      </c>
      <c r="L636" s="17">
        <f t="shared" si="643"/>
        <v>0</v>
      </c>
      <c r="M636" s="37"/>
      <c r="N636" s="142"/>
      <c r="O636" s="268">
        <f t="shared" ref="O636:X636" si="650">+O635+10</f>
        <v>81</v>
      </c>
      <c r="P636" s="268">
        <f t="shared" si="650"/>
        <v>82</v>
      </c>
      <c r="Q636" s="268">
        <f t="shared" si="650"/>
        <v>83</v>
      </c>
      <c r="R636" s="268">
        <f t="shared" si="650"/>
        <v>84</v>
      </c>
      <c r="S636" s="268">
        <f t="shared" si="650"/>
        <v>85</v>
      </c>
      <c r="T636" s="268">
        <f t="shared" si="650"/>
        <v>86</v>
      </c>
      <c r="U636" s="268">
        <f t="shared" si="650"/>
        <v>87</v>
      </c>
      <c r="V636" s="268">
        <f t="shared" si="650"/>
        <v>88</v>
      </c>
      <c r="W636" s="268">
        <f t="shared" si="650"/>
        <v>89</v>
      </c>
      <c r="X636" s="268">
        <f t="shared" si="650"/>
        <v>90</v>
      </c>
    </row>
    <row r="637" spans="2:24" ht="15.75" thickBot="1" x14ac:dyDescent="0.3">
      <c r="B637" s="26" t="s">
        <v>9</v>
      </c>
      <c r="C637" s="158" t="s">
        <v>10</v>
      </c>
      <c r="D637" s="156">
        <f t="shared" ref="D637:L637" si="651">COUNTIF(rd5tm2,P637)</f>
        <v>0</v>
      </c>
      <c r="E637" s="155">
        <f t="shared" si="651"/>
        <v>0</v>
      </c>
      <c r="F637" s="155">
        <f t="shared" si="651"/>
        <v>0</v>
      </c>
      <c r="G637" s="13">
        <f t="shared" si="651"/>
        <v>0</v>
      </c>
      <c r="H637" s="19">
        <f t="shared" si="651"/>
        <v>0</v>
      </c>
      <c r="I637" s="12">
        <f t="shared" si="651"/>
        <v>0</v>
      </c>
      <c r="J637" s="13">
        <f t="shared" si="651"/>
        <v>0</v>
      </c>
      <c r="K637" s="14">
        <f t="shared" si="651"/>
        <v>0</v>
      </c>
      <c r="L637" s="20">
        <f t="shared" si="651"/>
        <v>0</v>
      </c>
      <c r="M637" s="37"/>
      <c r="N637" s="142"/>
      <c r="O637" s="268">
        <f t="shared" ref="O637:X637" si="652">+O636+10</f>
        <v>91</v>
      </c>
      <c r="P637" s="268">
        <f t="shared" si="652"/>
        <v>92</v>
      </c>
      <c r="Q637" s="268">
        <f t="shared" si="652"/>
        <v>93</v>
      </c>
      <c r="R637" s="268">
        <f t="shared" si="652"/>
        <v>94</v>
      </c>
      <c r="S637" s="268">
        <f t="shared" si="652"/>
        <v>95</v>
      </c>
      <c r="T637" s="268">
        <f t="shared" si="652"/>
        <v>96</v>
      </c>
      <c r="U637" s="268">
        <f t="shared" si="652"/>
        <v>97</v>
      </c>
      <c r="V637" s="268">
        <f t="shared" si="652"/>
        <v>98</v>
      </c>
      <c r="W637" s="268">
        <f t="shared" si="652"/>
        <v>99</v>
      </c>
      <c r="X637" s="268">
        <f t="shared" si="652"/>
        <v>100</v>
      </c>
    </row>
    <row r="638" spans="2:24" ht="15.75" thickBot="1" x14ac:dyDescent="0.3"/>
    <row r="639" spans="2:24" ht="19.5" thickBot="1" x14ac:dyDescent="0.3">
      <c r="B639" s="136" t="s">
        <v>59</v>
      </c>
      <c r="C639" s="137">
        <f>+C624</f>
        <v>5</v>
      </c>
      <c r="D639" s="350" t="s">
        <v>134</v>
      </c>
      <c r="E639" s="351"/>
      <c r="M639" s="257"/>
      <c r="P639" s="263"/>
      <c r="Q639" s="263"/>
      <c r="R639" s="263"/>
      <c r="S639" s="263"/>
      <c r="T639" s="263"/>
      <c r="U639" s="263"/>
      <c r="V639" s="263"/>
      <c r="W639" s="263"/>
      <c r="X639" s="263"/>
    </row>
    <row r="640" spans="2:24" ht="21" x14ac:dyDescent="0.25">
      <c r="B640" s="305" t="s">
        <v>86</v>
      </c>
      <c r="C640" s="306"/>
      <c r="D640" s="306"/>
      <c r="E640" s="306"/>
      <c r="F640" s="306"/>
      <c r="G640" s="306"/>
      <c r="H640" s="306"/>
      <c r="I640" s="306"/>
      <c r="J640" s="306"/>
      <c r="K640" s="306"/>
      <c r="L640" s="307"/>
      <c r="M640" s="258"/>
      <c r="N640" s="281"/>
      <c r="O640" s="264"/>
      <c r="P640" s="264"/>
      <c r="Q640" s="264"/>
      <c r="R640" s="264"/>
      <c r="S640" s="264"/>
      <c r="T640" s="264"/>
      <c r="U640" s="264"/>
      <c r="V640" s="264"/>
      <c r="W640" s="264"/>
      <c r="X640" s="264"/>
    </row>
    <row r="641" spans="2:24" ht="21.75" thickBot="1" x14ac:dyDescent="0.3">
      <c r="B641" s="308"/>
      <c r="C641" s="309"/>
      <c r="D641" s="309"/>
      <c r="E641" s="309"/>
      <c r="F641" s="309"/>
      <c r="G641" s="309"/>
      <c r="H641" s="309"/>
      <c r="I641" s="309"/>
      <c r="J641" s="309"/>
      <c r="K641" s="309"/>
      <c r="L641" s="310"/>
      <c r="M641" s="258"/>
      <c r="N641" s="281"/>
      <c r="O641" s="264"/>
      <c r="P641" s="264"/>
      <c r="Q641" s="264"/>
      <c r="R641" s="264"/>
      <c r="S641" s="264"/>
      <c r="T641" s="264"/>
      <c r="U641" s="264"/>
      <c r="V641" s="264"/>
      <c r="W641" s="264"/>
      <c r="X641" s="264"/>
    </row>
    <row r="642" spans="2:24" ht="15.75" thickBot="1" x14ac:dyDescent="0.3">
      <c r="B642" s="31" t="s">
        <v>11</v>
      </c>
      <c r="C642" s="28">
        <v>1</v>
      </c>
      <c r="D642" s="24">
        <v>2</v>
      </c>
      <c r="E642" s="24">
        <v>3</v>
      </c>
      <c r="F642" s="24">
        <v>4</v>
      </c>
      <c r="G642" s="24">
        <v>5</v>
      </c>
      <c r="H642" s="24">
        <v>6</v>
      </c>
      <c r="I642" s="24">
        <v>7</v>
      </c>
      <c r="J642" s="24">
        <v>8</v>
      </c>
      <c r="K642" s="24">
        <v>9</v>
      </c>
      <c r="L642" s="25">
        <v>10</v>
      </c>
      <c r="M642" s="37"/>
      <c r="N642" s="142"/>
    </row>
    <row r="643" spans="2:24" x14ac:dyDescent="0.25">
      <c r="B643" s="29" t="s">
        <v>0</v>
      </c>
      <c r="C643" s="7">
        <f t="shared" ref="C643:L644" si="653">COUNTIF(rd5tm3,O643)-1</f>
        <v>0</v>
      </c>
      <c r="D643" s="8">
        <f t="shared" si="653"/>
        <v>0</v>
      </c>
      <c r="E643" s="8">
        <f t="shared" si="653"/>
        <v>0</v>
      </c>
      <c r="F643" s="8">
        <f t="shared" si="653"/>
        <v>0</v>
      </c>
      <c r="G643" s="8">
        <f t="shared" si="653"/>
        <v>0</v>
      </c>
      <c r="H643" s="8">
        <f t="shared" si="653"/>
        <v>0</v>
      </c>
      <c r="I643" s="22">
        <f t="shared" si="653"/>
        <v>0</v>
      </c>
      <c r="J643" s="7">
        <f t="shared" si="653"/>
        <v>0</v>
      </c>
      <c r="K643" s="8">
        <f t="shared" si="653"/>
        <v>0</v>
      </c>
      <c r="L643" s="76">
        <f t="shared" si="653"/>
        <v>0</v>
      </c>
      <c r="M643" s="259"/>
      <c r="N643" s="282"/>
      <c r="O643" s="265">
        <v>1</v>
      </c>
      <c r="P643" s="266">
        <f>+O643+1</f>
        <v>2</v>
      </c>
      <c r="Q643" s="266">
        <f t="shared" ref="Q643" si="654">+P643+1</f>
        <v>3</v>
      </c>
      <c r="R643" s="266">
        <f t="shared" ref="R643" si="655">+Q643+1</f>
        <v>4</v>
      </c>
      <c r="S643" s="266">
        <f t="shared" ref="S643" si="656">+R643+1</f>
        <v>5</v>
      </c>
      <c r="T643" s="266">
        <f t="shared" ref="T643" si="657">+S643+1</f>
        <v>6</v>
      </c>
      <c r="U643" s="266">
        <f t="shared" ref="U643" si="658">+T643+1</f>
        <v>7</v>
      </c>
      <c r="V643" s="266">
        <f t="shared" ref="V643" si="659">+U643+1</f>
        <v>8</v>
      </c>
      <c r="W643" s="266">
        <v>9</v>
      </c>
      <c r="X643" s="266">
        <v>10</v>
      </c>
    </row>
    <row r="644" spans="2:24" ht="15.75" thickBot="1" x14ac:dyDescent="0.3">
      <c r="B644" s="23" t="s">
        <v>1</v>
      </c>
      <c r="C644" s="269">
        <f t="shared" si="653"/>
        <v>0</v>
      </c>
      <c r="D644" s="5">
        <f t="shared" si="653"/>
        <v>0</v>
      </c>
      <c r="E644" s="5">
        <f t="shared" si="653"/>
        <v>0</v>
      </c>
      <c r="F644" s="5">
        <f t="shared" si="653"/>
        <v>0</v>
      </c>
      <c r="G644" s="2">
        <f t="shared" si="653"/>
        <v>0</v>
      </c>
      <c r="H644" s="2">
        <f t="shared" si="653"/>
        <v>0</v>
      </c>
      <c r="I644" s="3">
        <f t="shared" si="653"/>
        <v>0</v>
      </c>
      <c r="J644" s="10">
        <f t="shared" si="653"/>
        <v>0</v>
      </c>
      <c r="K644" s="2">
        <f t="shared" si="653"/>
        <v>0</v>
      </c>
      <c r="L644" s="11">
        <f t="shared" si="653"/>
        <v>0</v>
      </c>
      <c r="M644" s="37"/>
      <c r="N644" s="142"/>
      <c r="O644" s="268">
        <f>+O643+10</f>
        <v>11</v>
      </c>
      <c r="P644" s="268">
        <f t="shared" ref="P644:X644" si="660">+P643+10</f>
        <v>12</v>
      </c>
      <c r="Q644" s="268">
        <f t="shared" si="660"/>
        <v>13</v>
      </c>
      <c r="R644" s="268">
        <f t="shared" si="660"/>
        <v>14</v>
      </c>
      <c r="S644" s="268">
        <f t="shared" si="660"/>
        <v>15</v>
      </c>
      <c r="T644" s="268">
        <f t="shared" si="660"/>
        <v>16</v>
      </c>
      <c r="U644" s="268">
        <f t="shared" si="660"/>
        <v>17</v>
      </c>
      <c r="V644" s="268">
        <f t="shared" si="660"/>
        <v>18</v>
      </c>
      <c r="W644" s="268">
        <f t="shared" si="660"/>
        <v>19</v>
      </c>
      <c r="X644" s="268">
        <f t="shared" si="660"/>
        <v>20</v>
      </c>
    </row>
    <row r="645" spans="2:24" ht="15.75" thickBot="1" x14ac:dyDescent="0.3">
      <c r="B645" s="23" t="s">
        <v>2</v>
      </c>
      <c r="C645" s="23">
        <f t="shared" ref="C645:L651" si="661">COUNTIF(rd5tm3,O645)</f>
        <v>0</v>
      </c>
      <c r="D645" s="7">
        <f t="shared" si="661"/>
        <v>0</v>
      </c>
      <c r="E645" s="8">
        <f t="shared" si="661"/>
        <v>0</v>
      </c>
      <c r="F645" s="9">
        <f t="shared" si="661"/>
        <v>0</v>
      </c>
      <c r="G645" s="4">
        <f t="shared" si="661"/>
        <v>0</v>
      </c>
      <c r="H645" s="2">
        <f t="shared" si="661"/>
        <v>0</v>
      </c>
      <c r="I645" s="3">
        <f t="shared" si="661"/>
        <v>0</v>
      </c>
      <c r="J645" s="12">
        <f t="shared" si="661"/>
        <v>0</v>
      </c>
      <c r="K645" s="13">
        <f t="shared" si="661"/>
        <v>0</v>
      </c>
      <c r="L645" s="14">
        <f t="shared" si="661"/>
        <v>0</v>
      </c>
      <c r="M645" s="37"/>
      <c r="N645" s="142"/>
      <c r="O645" s="268">
        <f t="shared" ref="O645:X645" si="662">+O644+10</f>
        <v>21</v>
      </c>
      <c r="P645" s="268">
        <f t="shared" si="662"/>
        <v>22</v>
      </c>
      <c r="Q645" s="268">
        <f t="shared" si="662"/>
        <v>23</v>
      </c>
      <c r="R645" s="268">
        <f t="shared" si="662"/>
        <v>24</v>
      </c>
      <c r="S645" s="268">
        <f t="shared" si="662"/>
        <v>25</v>
      </c>
      <c r="T645" s="268">
        <f t="shared" si="662"/>
        <v>26</v>
      </c>
      <c r="U645" s="268">
        <f t="shared" si="662"/>
        <v>27</v>
      </c>
      <c r="V645" s="268">
        <f t="shared" si="662"/>
        <v>28</v>
      </c>
      <c r="W645" s="268">
        <f t="shared" si="662"/>
        <v>29</v>
      </c>
      <c r="X645" s="268">
        <f t="shared" si="662"/>
        <v>30</v>
      </c>
    </row>
    <row r="646" spans="2:24" x14ac:dyDescent="0.25">
      <c r="B646" s="23" t="s">
        <v>3</v>
      </c>
      <c r="C646" s="23">
        <f t="shared" si="661"/>
        <v>0</v>
      </c>
      <c r="D646" s="10">
        <f t="shared" si="661"/>
        <v>0</v>
      </c>
      <c r="E646" s="27">
        <f t="shared" si="661"/>
        <v>0</v>
      </c>
      <c r="F646" s="11">
        <f t="shared" si="661"/>
        <v>0</v>
      </c>
      <c r="G646" s="4">
        <f t="shared" si="661"/>
        <v>0</v>
      </c>
      <c r="H646" s="2">
        <f t="shared" si="661"/>
        <v>0</v>
      </c>
      <c r="I646" s="2">
        <f t="shared" si="661"/>
        <v>0</v>
      </c>
      <c r="J646" s="6">
        <f t="shared" si="661"/>
        <v>0</v>
      </c>
      <c r="K646" s="6">
        <f t="shared" si="661"/>
        <v>0</v>
      </c>
      <c r="L646" s="16">
        <f t="shared" si="661"/>
        <v>0</v>
      </c>
      <c r="M646" s="37"/>
      <c r="N646" s="142"/>
      <c r="O646" s="268">
        <f t="shared" ref="O646:X646" si="663">+O645+10</f>
        <v>31</v>
      </c>
      <c r="P646" s="268">
        <f t="shared" si="663"/>
        <v>32</v>
      </c>
      <c r="Q646" s="268">
        <f t="shared" si="663"/>
        <v>33</v>
      </c>
      <c r="R646" s="268">
        <f t="shared" si="663"/>
        <v>34</v>
      </c>
      <c r="S646" s="268">
        <f t="shared" si="663"/>
        <v>35</v>
      </c>
      <c r="T646" s="268">
        <f t="shared" si="663"/>
        <v>36</v>
      </c>
      <c r="U646" s="268">
        <f t="shared" si="663"/>
        <v>37</v>
      </c>
      <c r="V646" s="268">
        <f t="shared" si="663"/>
        <v>38</v>
      </c>
      <c r="W646" s="268">
        <f t="shared" si="663"/>
        <v>39</v>
      </c>
      <c r="X646" s="268">
        <f t="shared" si="663"/>
        <v>40</v>
      </c>
    </row>
    <row r="647" spans="2:24" ht="15.75" thickBot="1" x14ac:dyDescent="0.3">
      <c r="B647" s="23" t="s">
        <v>4</v>
      </c>
      <c r="C647" s="23">
        <f t="shared" si="661"/>
        <v>0</v>
      </c>
      <c r="D647" s="12">
        <f t="shared" si="661"/>
        <v>0</v>
      </c>
      <c r="E647" s="13">
        <f t="shared" si="661"/>
        <v>0</v>
      </c>
      <c r="F647" s="14">
        <f t="shared" si="661"/>
        <v>0</v>
      </c>
      <c r="G647" s="4">
        <f t="shared" si="661"/>
        <v>0</v>
      </c>
      <c r="H647" s="2">
        <f t="shared" si="661"/>
        <v>0</v>
      </c>
      <c r="I647" s="2">
        <f t="shared" si="661"/>
        <v>0</v>
      </c>
      <c r="J647" s="2">
        <f t="shared" si="661"/>
        <v>0</v>
      </c>
      <c r="K647" s="2">
        <f t="shared" si="661"/>
        <v>0</v>
      </c>
      <c r="L647" s="11">
        <f t="shared" si="661"/>
        <v>0</v>
      </c>
      <c r="M647" s="37"/>
      <c r="N647" s="142"/>
      <c r="O647" s="268">
        <f t="shared" ref="O647:X647" si="664">+O646+10</f>
        <v>41</v>
      </c>
      <c r="P647" s="268">
        <f t="shared" si="664"/>
        <v>42</v>
      </c>
      <c r="Q647" s="268">
        <f t="shared" si="664"/>
        <v>43</v>
      </c>
      <c r="R647" s="268">
        <f t="shared" si="664"/>
        <v>44</v>
      </c>
      <c r="S647" s="268">
        <f t="shared" si="664"/>
        <v>45</v>
      </c>
      <c r="T647" s="268">
        <f t="shared" si="664"/>
        <v>46</v>
      </c>
      <c r="U647" s="268">
        <f t="shared" si="664"/>
        <v>47</v>
      </c>
      <c r="V647" s="268">
        <f t="shared" si="664"/>
        <v>48</v>
      </c>
      <c r="W647" s="268">
        <f t="shared" si="664"/>
        <v>49</v>
      </c>
      <c r="X647" s="268">
        <f t="shared" si="664"/>
        <v>50</v>
      </c>
    </row>
    <row r="648" spans="2:24" ht="15.75" thickBot="1" x14ac:dyDescent="0.3">
      <c r="B648" s="23" t="s">
        <v>5</v>
      </c>
      <c r="C648" s="10">
        <f t="shared" si="661"/>
        <v>0</v>
      </c>
      <c r="D648" s="154">
        <f t="shared" si="661"/>
        <v>0</v>
      </c>
      <c r="E648" s="154">
        <f t="shared" si="661"/>
        <v>0</v>
      </c>
      <c r="F648" s="154">
        <f t="shared" si="661"/>
        <v>0</v>
      </c>
      <c r="G648" s="145">
        <f t="shared" si="661"/>
        <v>0</v>
      </c>
      <c r="H648" s="2">
        <f t="shared" si="661"/>
        <v>0</v>
      </c>
      <c r="I648" s="2">
        <f t="shared" si="661"/>
        <v>0</v>
      </c>
      <c r="J648" s="2">
        <f t="shared" si="661"/>
        <v>0</v>
      </c>
      <c r="K648" s="2">
        <f t="shared" si="661"/>
        <v>0</v>
      </c>
      <c r="L648" s="11">
        <f t="shared" si="661"/>
        <v>0</v>
      </c>
      <c r="M648" s="37"/>
      <c r="N648" s="142"/>
      <c r="O648" s="268">
        <f t="shared" ref="O648:X648" si="665">+O647+10</f>
        <v>51</v>
      </c>
      <c r="P648" s="268">
        <f t="shared" si="665"/>
        <v>52</v>
      </c>
      <c r="Q648" s="268">
        <f t="shared" si="665"/>
        <v>53</v>
      </c>
      <c r="R648" s="268">
        <f t="shared" si="665"/>
        <v>54</v>
      </c>
      <c r="S648" s="268">
        <f t="shared" si="665"/>
        <v>55</v>
      </c>
      <c r="T648" s="268">
        <f t="shared" si="665"/>
        <v>56</v>
      </c>
      <c r="U648" s="268">
        <f t="shared" si="665"/>
        <v>57</v>
      </c>
      <c r="V648" s="268">
        <f t="shared" si="665"/>
        <v>58</v>
      </c>
      <c r="W648" s="268">
        <f t="shared" si="665"/>
        <v>59</v>
      </c>
      <c r="X648" s="268">
        <f t="shared" si="665"/>
        <v>60</v>
      </c>
    </row>
    <row r="649" spans="2:24" ht="15.75" thickBot="1" x14ac:dyDescent="0.3">
      <c r="B649" s="23" t="s">
        <v>6</v>
      </c>
      <c r="C649" s="23">
        <f t="shared" si="661"/>
        <v>0</v>
      </c>
      <c r="D649" s="7">
        <f t="shared" si="661"/>
        <v>0</v>
      </c>
      <c r="E649" s="8">
        <f t="shared" si="661"/>
        <v>0</v>
      </c>
      <c r="F649" s="9">
        <f t="shared" si="661"/>
        <v>0</v>
      </c>
      <c r="G649" s="4">
        <f t="shared" si="661"/>
        <v>0</v>
      </c>
      <c r="H649" s="2">
        <f t="shared" si="661"/>
        <v>0</v>
      </c>
      <c r="I649" s="5">
        <f t="shared" si="661"/>
        <v>0</v>
      </c>
      <c r="J649" s="5">
        <f t="shared" si="661"/>
        <v>0</v>
      </c>
      <c r="K649" s="5">
        <f t="shared" si="661"/>
        <v>0</v>
      </c>
      <c r="L649" s="11">
        <f t="shared" si="661"/>
        <v>0</v>
      </c>
      <c r="M649" s="37"/>
      <c r="N649" s="142"/>
      <c r="O649" s="268">
        <f t="shared" ref="O649:X649" si="666">+O648+10</f>
        <v>61</v>
      </c>
      <c r="P649" s="268">
        <f t="shared" si="666"/>
        <v>62</v>
      </c>
      <c r="Q649" s="268">
        <f t="shared" si="666"/>
        <v>63</v>
      </c>
      <c r="R649" s="268">
        <f t="shared" si="666"/>
        <v>64</v>
      </c>
      <c r="S649" s="268">
        <f t="shared" si="666"/>
        <v>65</v>
      </c>
      <c r="T649" s="268">
        <f t="shared" si="666"/>
        <v>66</v>
      </c>
      <c r="U649" s="268">
        <f t="shared" si="666"/>
        <v>67</v>
      </c>
      <c r="V649" s="268">
        <f t="shared" si="666"/>
        <v>68</v>
      </c>
      <c r="W649" s="268">
        <f t="shared" si="666"/>
        <v>69</v>
      </c>
      <c r="X649" s="268">
        <f t="shared" si="666"/>
        <v>70</v>
      </c>
    </row>
    <row r="650" spans="2:24" x14ac:dyDescent="0.25">
      <c r="B650" s="23" t="s">
        <v>7</v>
      </c>
      <c r="C650" s="23">
        <f t="shared" si="661"/>
        <v>0</v>
      </c>
      <c r="D650" s="10">
        <f t="shared" si="661"/>
        <v>0</v>
      </c>
      <c r="E650" s="144">
        <f t="shared" si="661"/>
        <v>0</v>
      </c>
      <c r="F650" s="11">
        <f t="shared" si="661"/>
        <v>0</v>
      </c>
      <c r="G650" s="4">
        <f t="shared" si="661"/>
        <v>0</v>
      </c>
      <c r="H650" s="3">
        <f t="shared" si="661"/>
        <v>0</v>
      </c>
      <c r="I650" s="7">
        <f t="shared" si="661"/>
        <v>0</v>
      </c>
      <c r="J650" s="8">
        <f t="shared" si="661"/>
        <v>0</v>
      </c>
      <c r="K650" s="9">
        <f t="shared" si="661"/>
        <v>0</v>
      </c>
      <c r="L650" s="17">
        <f t="shared" si="661"/>
        <v>0</v>
      </c>
      <c r="M650" s="37"/>
      <c r="N650" s="142"/>
      <c r="O650" s="268">
        <f t="shared" ref="O650:X650" si="667">+O649+10</f>
        <v>71</v>
      </c>
      <c r="P650" s="268">
        <f t="shared" si="667"/>
        <v>72</v>
      </c>
      <c r="Q650" s="268">
        <f t="shared" si="667"/>
        <v>73</v>
      </c>
      <c r="R650" s="268">
        <f t="shared" si="667"/>
        <v>74</v>
      </c>
      <c r="S650" s="268">
        <f t="shared" si="667"/>
        <v>75</v>
      </c>
      <c r="T650" s="268">
        <f t="shared" si="667"/>
        <v>76</v>
      </c>
      <c r="U650" s="268">
        <f t="shared" si="667"/>
        <v>77</v>
      </c>
      <c r="V650" s="268">
        <f t="shared" si="667"/>
        <v>78</v>
      </c>
      <c r="W650" s="268">
        <f t="shared" si="667"/>
        <v>79</v>
      </c>
      <c r="X650" s="268">
        <f t="shared" si="667"/>
        <v>80</v>
      </c>
    </row>
    <row r="651" spans="2:24" ht="15.75" thickBot="1" x14ac:dyDescent="0.3">
      <c r="B651" s="23" t="s">
        <v>8</v>
      </c>
      <c r="C651" s="157">
        <f t="shared" si="661"/>
        <v>0</v>
      </c>
      <c r="D651" s="12">
        <f t="shared" si="661"/>
        <v>0</v>
      </c>
      <c r="E651" s="13">
        <f t="shared" si="661"/>
        <v>0</v>
      </c>
      <c r="F651" s="14">
        <f t="shared" si="661"/>
        <v>0</v>
      </c>
      <c r="G651" s="4">
        <f t="shared" si="661"/>
        <v>0</v>
      </c>
      <c r="H651" s="3">
        <f t="shared" si="661"/>
        <v>0</v>
      </c>
      <c r="I651" s="10">
        <f t="shared" si="661"/>
        <v>0</v>
      </c>
      <c r="J651" s="27">
        <f t="shared" si="661"/>
        <v>0</v>
      </c>
      <c r="K651" s="11">
        <f t="shared" si="661"/>
        <v>0</v>
      </c>
      <c r="L651" s="17">
        <f t="shared" si="661"/>
        <v>0</v>
      </c>
      <c r="M651" s="37"/>
      <c r="N651" s="142"/>
      <c r="O651" s="268">
        <f t="shared" ref="O651:X651" si="668">+O650+10</f>
        <v>81</v>
      </c>
      <c r="P651" s="268">
        <f t="shared" si="668"/>
        <v>82</v>
      </c>
      <c r="Q651" s="268">
        <f t="shared" si="668"/>
        <v>83</v>
      </c>
      <c r="R651" s="268">
        <f t="shared" si="668"/>
        <v>84</v>
      </c>
      <c r="S651" s="268">
        <f t="shared" si="668"/>
        <v>85</v>
      </c>
      <c r="T651" s="268">
        <f t="shared" si="668"/>
        <v>86</v>
      </c>
      <c r="U651" s="268">
        <f t="shared" si="668"/>
        <v>87</v>
      </c>
      <c r="V651" s="268">
        <f t="shared" si="668"/>
        <v>88</v>
      </c>
      <c r="W651" s="268">
        <f t="shared" si="668"/>
        <v>89</v>
      </c>
      <c r="X651" s="268">
        <f t="shared" si="668"/>
        <v>90</v>
      </c>
    </row>
    <row r="652" spans="2:24" ht="15.75" thickBot="1" x14ac:dyDescent="0.3">
      <c r="B652" s="26" t="s">
        <v>9</v>
      </c>
      <c r="C652" s="158" t="s">
        <v>10</v>
      </c>
      <c r="D652" s="156">
        <f t="shared" ref="D652:L652" si="669">COUNTIF(rd5tm3,P652)</f>
        <v>0</v>
      </c>
      <c r="E652" s="155">
        <f t="shared" si="669"/>
        <v>0</v>
      </c>
      <c r="F652" s="155">
        <f t="shared" si="669"/>
        <v>0</v>
      </c>
      <c r="G652" s="13">
        <f t="shared" si="669"/>
        <v>0</v>
      </c>
      <c r="H652" s="19">
        <f t="shared" si="669"/>
        <v>0</v>
      </c>
      <c r="I652" s="12">
        <f t="shared" si="669"/>
        <v>0</v>
      </c>
      <c r="J652" s="13">
        <f t="shared" si="669"/>
        <v>0</v>
      </c>
      <c r="K652" s="14">
        <f t="shared" si="669"/>
        <v>0</v>
      </c>
      <c r="L652" s="20">
        <f t="shared" si="669"/>
        <v>0</v>
      </c>
      <c r="M652" s="37"/>
      <c r="N652" s="142"/>
      <c r="O652" s="268">
        <f t="shared" ref="O652:X652" si="670">+O651+10</f>
        <v>91</v>
      </c>
      <c r="P652" s="268">
        <f t="shared" si="670"/>
        <v>92</v>
      </c>
      <c r="Q652" s="268">
        <f t="shared" si="670"/>
        <v>93</v>
      </c>
      <c r="R652" s="268">
        <f t="shared" si="670"/>
        <v>94</v>
      </c>
      <c r="S652" s="268">
        <f t="shared" si="670"/>
        <v>95</v>
      </c>
      <c r="T652" s="268">
        <f t="shared" si="670"/>
        <v>96</v>
      </c>
      <c r="U652" s="268">
        <f t="shared" si="670"/>
        <v>97</v>
      </c>
      <c r="V652" s="268">
        <f t="shared" si="670"/>
        <v>98</v>
      </c>
      <c r="W652" s="268">
        <f t="shared" si="670"/>
        <v>99</v>
      </c>
      <c r="X652" s="268">
        <f t="shared" si="670"/>
        <v>100</v>
      </c>
    </row>
    <row r="653" spans="2:24" ht="15.75" thickBot="1" x14ac:dyDescent="0.3"/>
    <row r="654" spans="2:24" ht="19.5" thickBot="1" x14ac:dyDescent="0.3">
      <c r="B654" s="136" t="s">
        <v>59</v>
      </c>
      <c r="C654" s="137">
        <f>+C639</f>
        <v>5</v>
      </c>
      <c r="D654" s="350" t="s">
        <v>135</v>
      </c>
      <c r="E654" s="351"/>
      <c r="M654" s="257"/>
      <c r="P654" s="263"/>
      <c r="Q654" s="263"/>
      <c r="R654" s="263"/>
      <c r="S654" s="263"/>
      <c r="T654" s="263"/>
      <c r="U654" s="263"/>
      <c r="V654" s="263"/>
      <c r="W654" s="263"/>
      <c r="X654" s="263"/>
    </row>
    <row r="655" spans="2:24" ht="21" x14ac:dyDescent="0.25">
      <c r="B655" s="305" t="s">
        <v>86</v>
      </c>
      <c r="C655" s="306"/>
      <c r="D655" s="306"/>
      <c r="E655" s="306"/>
      <c r="F655" s="306"/>
      <c r="G655" s="306"/>
      <c r="H655" s="306"/>
      <c r="I655" s="306"/>
      <c r="J655" s="306"/>
      <c r="K655" s="306"/>
      <c r="L655" s="307"/>
      <c r="M655" s="258"/>
      <c r="N655" s="281"/>
      <c r="O655" s="264"/>
      <c r="P655" s="264"/>
      <c r="Q655" s="264"/>
      <c r="R655" s="264"/>
      <c r="S655" s="264"/>
      <c r="T655" s="264"/>
      <c r="U655" s="264"/>
      <c r="V655" s="264"/>
      <c r="W655" s="264"/>
      <c r="X655" s="264"/>
    </row>
    <row r="656" spans="2:24" ht="21.75" thickBot="1" x14ac:dyDescent="0.3">
      <c r="B656" s="308"/>
      <c r="C656" s="309"/>
      <c r="D656" s="309"/>
      <c r="E656" s="309"/>
      <c r="F656" s="309"/>
      <c r="G656" s="309"/>
      <c r="H656" s="309"/>
      <c r="I656" s="309"/>
      <c r="J656" s="309"/>
      <c r="K656" s="309"/>
      <c r="L656" s="310"/>
      <c r="M656" s="258"/>
      <c r="N656" s="281"/>
      <c r="O656" s="264"/>
      <c r="P656" s="264"/>
      <c r="Q656" s="264"/>
      <c r="R656" s="264"/>
      <c r="S656" s="264"/>
      <c r="T656" s="264"/>
      <c r="U656" s="264"/>
      <c r="V656" s="264"/>
      <c r="W656" s="264"/>
      <c r="X656" s="264"/>
    </row>
    <row r="657" spans="2:24" ht="15.75" thickBot="1" x14ac:dyDescent="0.3">
      <c r="B657" s="31" t="s">
        <v>11</v>
      </c>
      <c r="C657" s="28">
        <v>1</v>
      </c>
      <c r="D657" s="24">
        <v>2</v>
      </c>
      <c r="E657" s="24">
        <v>3</v>
      </c>
      <c r="F657" s="24">
        <v>4</v>
      </c>
      <c r="G657" s="24">
        <v>5</v>
      </c>
      <c r="H657" s="24">
        <v>6</v>
      </c>
      <c r="I657" s="24">
        <v>7</v>
      </c>
      <c r="J657" s="24">
        <v>8</v>
      </c>
      <c r="K657" s="24">
        <v>9</v>
      </c>
      <c r="L657" s="25">
        <v>10</v>
      </c>
      <c r="M657" s="37"/>
      <c r="N657" s="142"/>
    </row>
    <row r="658" spans="2:24" x14ac:dyDescent="0.25">
      <c r="B658" s="29" t="s">
        <v>0</v>
      </c>
      <c r="C658" s="7">
        <f t="shared" ref="C658:L659" si="671">COUNTIF(rd5tm4,O658)-1</f>
        <v>0</v>
      </c>
      <c r="D658" s="8">
        <f t="shared" si="671"/>
        <v>0</v>
      </c>
      <c r="E658" s="8">
        <f t="shared" si="671"/>
        <v>0</v>
      </c>
      <c r="F658" s="8">
        <f t="shared" si="671"/>
        <v>0</v>
      </c>
      <c r="G658" s="8">
        <f t="shared" si="671"/>
        <v>0</v>
      </c>
      <c r="H658" s="8">
        <f t="shared" si="671"/>
        <v>0</v>
      </c>
      <c r="I658" s="22">
        <f t="shared" si="671"/>
        <v>0</v>
      </c>
      <c r="J658" s="7">
        <f t="shared" si="671"/>
        <v>0</v>
      </c>
      <c r="K658" s="8">
        <f t="shared" si="671"/>
        <v>0</v>
      </c>
      <c r="L658" s="76">
        <f t="shared" si="671"/>
        <v>0</v>
      </c>
      <c r="M658" s="259"/>
      <c r="N658" s="282"/>
      <c r="O658" s="265">
        <v>1</v>
      </c>
      <c r="P658" s="266">
        <f>+O658+1</f>
        <v>2</v>
      </c>
      <c r="Q658" s="266">
        <f t="shared" ref="Q658" si="672">+P658+1</f>
        <v>3</v>
      </c>
      <c r="R658" s="266">
        <f t="shared" ref="R658" si="673">+Q658+1</f>
        <v>4</v>
      </c>
      <c r="S658" s="266">
        <f t="shared" ref="S658" si="674">+R658+1</f>
        <v>5</v>
      </c>
      <c r="T658" s="266">
        <f t="shared" ref="T658" si="675">+S658+1</f>
        <v>6</v>
      </c>
      <c r="U658" s="266">
        <f t="shared" ref="U658" si="676">+T658+1</f>
        <v>7</v>
      </c>
      <c r="V658" s="266">
        <f t="shared" ref="V658" si="677">+U658+1</f>
        <v>8</v>
      </c>
      <c r="W658" s="266">
        <v>9</v>
      </c>
      <c r="X658" s="266">
        <v>10</v>
      </c>
    </row>
    <row r="659" spans="2:24" ht="15.75" thickBot="1" x14ac:dyDescent="0.3">
      <c r="B659" s="23" t="s">
        <v>1</v>
      </c>
      <c r="C659" s="269">
        <f t="shared" si="671"/>
        <v>0</v>
      </c>
      <c r="D659" s="5">
        <f t="shared" si="671"/>
        <v>0</v>
      </c>
      <c r="E659" s="5">
        <f t="shared" si="671"/>
        <v>0</v>
      </c>
      <c r="F659" s="5">
        <f t="shared" si="671"/>
        <v>0</v>
      </c>
      <c r="G659" s="2">
        <f t="shared" si="671"/>
        <v>0</v>
      </c>
      <c r="H659" s="2">
        <f t="shared" si="671"/>
        <v>0</v>
      </c>
      <c r="I659" s="3">
        <f t="shared" si="671"/>
        <v>0</v>
      </c>
      <c r="J659" s="10">
        <f t="shared" si="671"/>
        <v>0</v>
      </c>
      <c r="K659" s="2">
        <f t="shared" si="671"/>
        <v>0</v>
      </c>
      <c r="L659" s="11">
        <f t="shared" si="671"/>
        <v>0</v>
      </c>
      <c r="M659" s="37"/>
      <c r="N659" s="142"/>
      <c r="O659" s="268">
        <f>+O658+10</f>
        <v>11</v>
      </c>
      <c r="P659" s="268">
        <f t="shared" ref="P659:X659" si="678">+P658+10</f>
        <v>12</v>
      </c>
      <c r="Q659" s="268">
        <f t="shared" si="678"/>
        <v>13</v>
      </c>
      <c r="R659" s="268">
        <f t="shared" si="678"/>
        <v>14</v>
      </c>
      <c r="S659" s="268">
        <f t="shared" si="678"/>
        <v>15</v>
      </c>
      <c r="T659" s="268">
        <f t="shared" si="678"/>
        <v>16</v>
      </c>
      <c r="U659" s="268">
        <f t="shared" si="678"/>
        <v>17</v>
      </c>
      <c r="V659" s="268">
        <f t="shared" si="678"/>
        <v>18</v>
      </c>
      <c r="W659" s="268">
        <f t="shared" si="678"/>
        <v>19</v>
      </c>
      <c r="X659" s="268">
        <f t="shared" si="678"/>
        <v>20</v>
      </c>
    </row>
    <row r="660" spans="2:24" ht="15.75" thickBot="1" x14ac:dyDescent="0.3">
      <c r="B660" s="23" t="s">
        <v>2</v>
      </c>
      <c r="C660" s="23">
        <f t="shared" ref="C660:L666" si="679">COUNTIF(rd5tm4,O660)</f>
        <v>0</v>
      </c>
      <c r="D660" s="7">
        <f t="shared" si="679"/>
        <v>0</v>
      </c>
      <c r="E660" s="8">
        <f t="shared" si="679"/>
        <v>0</v>
      </c>
      <c r="F660" s="9">
        <f t="shared" si="679"/>
        <v>0</v>
      </c>
      <c r="G660" s="4">
        <f t="shared" si="679"/>
        <v>0</v>
      </c>
      <c r="H660" s="2">
        <f t="shared" si="679"/>
        <v>0</v>
      </c>
      <c r="I660" s="3">
        <f t="shared" si="679"/>
        <v>0</v>
      </c>
      <c r="J660" s="12">
        <f t="shared" si="679"/>
        <v>0</v>
      </c>
      <c r="K660" s="13">
        <f t="shared" si="679"/>
        <v>0</v>
      </c>
      <c r="L660" s="14">
        <f t="shared" si="679"/>
        <v>0</v>
      </c>
      <c r="M660" s="37"/>
      <c r="N660" s="142"/>
      <c r="O660" s="268">
        <f t="shared" ref="O660:X660" si="680">+O659+10</f>
        <v>21</v>
      </c>
      <c r="P660" s="268">
        <f t="shared" si="680"/>
        <v>22</v>
      </c>
      <c r="Q660" s="268">
        <f t="shared" si="680"/>
        <v>23</v>
      </c>
      <c r="R660" s="268">
        <f t="shared" si="680"/>
        <v>24</v>
      </c>
      <c r="S660" s="268">
        <f t="shared" si="680"/>
        <v>25</v>
      </c>
      <c r="T660" s="268">
        <f t="shared" si="680"/>
        <v>26</v>
      </c>
      <c r="U660" s="268">
        <f t="shared" si="680"/>
        <v>27</v>
      </c>
      <c r="V660" s="268">
        <f t="shared" si="680"/>
        <v>28</v>
      </c>
      <c r="W660" s="268">
        <f t="shared" si="680"/>
        <v>29</v>
      </c>
      <c r="X660" s="268">
        <f t="shared" si="680"/>
        <v>30</v>
      </c>
    </row>
    <row r="661" spans="2:24" x14ac:dyDescent="0.25">
      <c r="B661" s="23" t="s">
        <v>3</v>
      </c>
      <c r="C661" s="23">
        <f t="shared" si="679"/>
        <v>0</v>
      </c>
      <c r="D661" s="10">
        <f t="shared" si="679"/>
        <v>0</v>
      </c>
      <c r="E661" s="27">
        <f t="shared" si="679"/>
        <v>0</v>
      </c>
      <c r="F661" s="11">
        <f t="shared" si="679"/>
        <v>0</v>
      </c>
      <c r="G661" s="4">
        <f t="shared" si="679"/>
        <v>0</v>
      </c>
      <c r="H661" s="2">
        <f t="shared" si="679"/>
        <v>0</v>
      </c>
      <c r="I661" s="2">
        <f t="shared" si="679"/>
        <v>0</v>
      </c>
      <c r="J661" s="6">
        <f t="shared" si="679"/>
        <v>0</v>
      </c>
      <c r="K661" s="6">
        <f t="shared" si="679"/>
        <v>0</v>
      </c>
      <c r="L661" s="16">
        <f t="shared" si="679"/>
        <v>0</v>
      </c>
      <c r="M661" s="37"/>
      <c r="N661" s="142"/>
      <c r="O661" s="268">
        <f t="shared" ref="O661:X661" si="681">+O660+10</f>
        <v>31</v>
      </c>
      <c r="P661" s="268">
        <f t="shared" si="681"/>
        <v>32</v>
      </c>
      <c r="Q661" s="268">
        <f t="shared" si="681"/>
        <v>33</v>
      </c>
      <c r="R661" s="268">
        <f t="shared" si="681"/>
        <v>34</v>
      </c>
      <c r="S661" s="268">
        <f t="shared" si="681"/>
        <v>35</v>
      </c>
      <c r="T661" s="268">
        <f t="shared" si="681"/>
        <v>36</v>
      </c>
      <c r="U661" s="268">
        <f t="shared" si="681"/>
        <v>37</v>
      </c>
      <c r="V661" s="268">
        <f t="shared" si="681"/>
        <v>38</v>
      </c>
      <c r="W661" s="268">
        <f t="shared" si="681"/>
        <v>39</v>
      </c>
      <c r="X661" s="268">
        <f t="shared" si="681"/>
        <v>40</v>
      </c>
    </row>
    <row r="662" spans="2:24" ht="15.75" thickBot="1" x14ac:dyDescent="0.3">
      <c r="B662" s="23" t="s">
        <v>4</v>
      </c>
      <c r="C662" s="23">
        <f t="shared" si="679"/>
        <v>0</v>
      </c>
      <c r="D662" s="12">
        <f t="shared" si="679"/>
        <v>0</v>
      </c>
      <c r="E662" s="13">
        <f t="shared" si="679"/>
        <v>0</v>
      </c>
      <c r="F662" s="14">
        <f t="shared" si="679"/>
        <v>0</v>
      </c>
      <c r="G662" s="4">
        <f t="shared" si="679"/>
        <v>0</v>
      </c>
      <c r="H662" s="2">
        <f t="shared" si="679"/>
        <v>0</v>
      </c>
      <c r="I662" s="2">
        <f t="shared" si="679"/>
        <v>0</v>
      </c>
      <c r="J662" s="2">
        <f t="shared" si="679"/>
        <v>0</v>
      </c>
      <c r="K662" s="2">
        <f t="shared" si="679"/>
        <v>0</v>
      </c>
      <c r="L662" s="11">
        <f t="shared" si="679"/>
        <v>0</v>
      </c>
      <c r="M662" s="37"/>
      <c r="N662" s="142"/>
      <c r="O662" s="268">
        <f t="shared" ref="O662:X662" si="682">+O661+10</f>
        <v>41</v>
      </c>
      <c r="P662" s="268">
        <f t="shared" si="682"/>
        <v>42</v>
      </c>
      <c r="Q662" s="268">
        <f t="shared" si="682"/>
        <v>43</v>
      </c>
      <c r="R662" s="268">
        <f t="shared" si="682"/>
        <v>44</v>
      </c>
      <c r="S662" s="268">
        <f t="shared" si="682"/>
        <v>45</v>
      </c>
      <c r="T662" s="268">
        <f t="shared" si="682"/>
        <v>46</v>
      </c>
      <c r="U662" s="268">
        <f t="shared" si="682"/>
        <v>47</v>
      </c>
      <c r="V662" s="268">
        <f t="shared" si="682"/>
        <v>48</v>
      </c>
      <c r="W662" s="268">
        <f t="shared" si="682"/>
        <v>49</v>
      </c>
      <c r="X662" s="268">
        <f t="shared" si="682"/>
        <v>50</v>
      </c>
    </row>
    <row r="663" spans="2:24" ht="15.75" thickBot="1" x14ac:dyDescent="0.3">
      <c r="B663" s="23" t="s">
        <v>5</v>
      </c>
      <c r="C663" s="10">
        <f t="shared" si="679"/>
        <v>0</v>
      </c>
      <c r="D663" s="154">
        <f t="shared" si="679"/>
        <v>0</v>
      </c>
      <c r="E663" s="154">
        <f t="shared" si="679"/>
        <v>0</v>
      </c>
      <c r="F663" s="154">
        <f t="shared" si="679"/>
        <v>0</v>
      </c>
      <c r="G663" s="145">
        <f t="shared" si="679"/>
        <v>0</v>
      </c>
      <c r="H663" s="2">
        <f t="shared" si="679"/>
        <v>0</v>
      </c>
      <c r="I663" s="2">
        <f t="shared" si="679"/>
        <v>0</v>
      </c>
      <c r="J663" s="2">
        <f t="shared" si="679"/>
        <v>0</v>
      </c>
      <c r="K663" s="2">
        <f t="shared" si="679"/>
        <v>0</v>
      </c>
      <c r="L663" s="11">
        <f t="shared" si="679"/>
        <v>0</v>
      </c>
      <c r="M663" s="37"/>
      <c r="N663" s="142"/>
      <c r="O663" s="268">
        <f t="shared" ref="O663:X663" si="683">+O662+10</f>
        <v>51</v>
      </c>
      <c r="P663" s="268">
        <f t="shared" si="683"/>
        <v>52</v>
      </c>
      <c r="Q663" s="268">
        <f t="shared" si="683"/>
        <v>53</v>
      </c>
      <c r="R663" s="268">
        <f t="shared" si="683"/>
        <v>54</v>
      </c>
      <c r="S663" s="268">
        <f t="shared" si="683"/>
        <v>55</v>
      </c>
      <c r="T663" s="268">
        <f t="shared" si="683"/>
        <v>56</v>
      </c>
      <c r="U663" s="268">
        <f t="shared" si="683"/>
        <v>57</v>
      </c>
      <c r="V663" s="268">
        <f t="shared" si="683"/>
        <v>58</v>
      </c>
      <c r="W663" s="268">
        <f t="shared" si="683"/>
        <v>59</v>
      </c>
      <c r="X663" s="268">
        <f t="shared" si="683"/>
        <v>60</v>
      </c>
    </row>
    <row r="664" spans="2:24" ht="15.75" thickBot="1" x14ac:dyDescent="0.3">
      <c r="B664" s="23" t="s">
        <v>6</v>
      </c>
      <c r="C664" s="23">
        <f t="shared" si="679"/>
        <v>0</v>
      </c>
      <c r="D664" s="7">
        <f t="shared" si="679"/>
        <v>0</v>
      </c>
      <c r="E664" s="8">
        <f t="shared" si="679"/>
        <v>0</v>
      </c>
      <c r="F664" s="9">
        <f t="shared" si="679"/>
        <v>0</v>
      </c>
      <c r="G664" s="4">
        <f t="shared" si="679"/>
        <v>0</v>
      </c>
      <c r="H664" s="2">
        <f t="shared" si="679"/>
        <v>0</v>
      </c>
      <c r="I664" s="5">
        <f t="shared" si="679"/>
        <v>0</v>
      </c>
      <c r="J664" s="5">
        <f t="shared" si="679"/>
        <v>0</v>
      </c>
      <c r="K664" s="5">
        <f t="shared" si="679"/>
        <v>0</v>
      </c>
      <c r="L664" s="11">
        <f t="shared" si="679"/>
        <v>0</v>
      </c>
      <c r="M664" s="37"/>
      <c r="N664" s="142"/>
      <c r="O664" s="268">
        <f t="shared" ref="O664:X664" si="684">+O663+10</f>
        <v>61</v>
      </c>
      <c r="P664" s="268">
        <f t="shared" si="684"/>
        <v>62</v>
      </c>
      <c r="Q664" s="268">
        <f t="shared" si="684"/>
        <v>63</v>
      </c>
      <c r="R664" s="268">
        <f t="shared" si="684"/>
        <v>64</v>
      </c>
      <c r="S664" s="268">
        <f t="shared" si="684"/>
        <v>65</v>
      </c>
      <c r="T664" s="268">
        <f t="shared" si="684"/>
        <v>66</v>
      </c>
      <c r="U664" s="268">
        <f t="shared" si="684"/>
        <v>67</v>
      </c>
      <c r="V664" s="268">
        <f t="shared" si="684"/>
        <v>68</v>
      </c>
      <c r="W664" s="268">
        <f t="shared" si="684"/>
        <v>69</v>
      </c>
      <c r="X664" s="268">
        <f t="shared" si="684"/>
        <v>70</v>
      </c>
    </row>
    <row r="665" spans="2:24" x14ac:dyDescent="0.25">
      <c r="B665" s="23" t="s">
        <v>7</v>
      </c>
      <c r="C665" s="23">
        <f t="shared" si="679"/>
        <v>0</v>
      </c>
      <c r="D665" s="10">
        <f t="shared" si="679"/>
        <v>0</v>
      </c>
      <c r="E665" s="144">
        <f t="shared" si="679"/>
        <v>0</v>
      </c>
      <c r="F665" s="11">
        <f t="shared" si="679"/>
        <v>0</v>
      </c>
      <c r="G665" s="4">
        <f t="shared" si="679"/>
        <v>0</v>
      </c>
      <c r="H665" s="3">
        <f t="shared" si="679"/>
        <v>0</v>
      </c>
      <c r="I665" s="7">
        <f t="shared" si="679"/>
        <v>0</v>
      </c>
      <c r="J665" s="8">
        <f t="shared" si="679"/>
        <v>0</v>
      </c>
      <c r="K665" s="9">
        <f t="shared" si="679"/>
        <v>0</v>
      </c>
      <c r="L665" s="17">
        <f t="shared" si="679"/>
        <v>0</v>
      </c>
      <c r="M665" s="37"/>
      <c r="N665" s="142"/>
      <c r="O665" s="268">
        <f t="shared" ref="O665:X665" si="685">+O664+10</f>
        <v>71</v>
      </c>
      <c r="P665" s="268">
        <f t="shared" si="685"/>
        <v>72</v>
      </c>
      <c r="Q665" s="268">
        <f t="shared" si="685"/>
        <v>73</v>
      </c>
      <c r="R665" s="268">
        <f t="shared" si="685"/>
        <v>74</v>
      </c>
      <c r="S665" s="268">
        <f t="shared" si="685"/>
        <v>75</v>
      </c>
      <c r="T665" s="268">
        <f t="shared" si="685"/>
        <v>76</v>
      </c>
      <c r="U665" s="268">
        <f t="shared" si="685"/>
        <v>77</v>
      </c>
      <c r="V665" s="268">
        <f t="shared" si="685"/>
        <v>78</v>
      </c>
      <c r="W665" s="268">
        <f t="shared" si="685"/>
        <v>79</v>
      </c>
      <c r="X665" s="268">
        <f t="shared" si="685"/>
        <v>80</v>
      </c>
    </row>
    <row r="666" spans="2:24" ht="15.75" thickBot="1" x14ac:dyDescent="0.3">
      <c r="B666" s="23" t="s">
        <v>8</v>
      </c>
      <c r="C666" s="157">
        <f t="shared" si="679"/>
        <v>0</v>
      </c>
      <c r="D666" s="12">
        <f t="shared" si="679"/>
        <v>0</v>
      </c>
      <c r="E666" s="13">
        <f t="shared" si="679"/>
        <v>0</v>
      </c>
      <c r="F666" s="14">
        <f t="shared" si="679"/>
        <v>0</v>
      </c>
      <c r="G666" s="4">
        <f t="shared" si="679"/>
        <v>0</v>
      </c>
      <c r="H666" s="3">
        <f t="shared" si="679"/>
        <v>0</v>
      </c>
      <c r="I666" s="10">
        <f t="shared" si="679"/>
        <v>0</v>
      </c>
      <c r="J666" s="27">
        <f t="shared" si="679"/>
        <v>0</v>
      </c>
      <c r="K666" s="11">
        <f t="shared" si="679"/>
        <v>0</v>
      </c>
      <c r="L666" s="17">
        <f t="shared" si="679"/>
        <v>0</v>
      </c>
      <c r="M666" s="37"/>
      <c r="N666" s="142"/>
      <c r="O666" s="268">
        <f t="shared" ref="O666:X666" si="686">+O665+10</f>
        <v>81</v>
      </c>
      <c r="P666" s="268">
        <f t="shared" si="686"/>
        <v>82</v>
      </c>
      <c r="Q666" s="268">
        <f t="shared" si="686"/>
        <v>83</v>
      </c>
      <c r="R666" s="268">
        <f t="shared" si="686"/>
        <v>84</v>
      </c>
      <c r="S666" s="268">
        <f t="shared" si="686"/>
        <v>85</v>
      </c>
      <c r="T666" s="268">
        <f t="shared" si="686"/>
        <v>86</v>
      </c>
      <c r="U666" s="268">
        <f t="shared" si="686"/>
        <v>87</v>
      </c>
      <c r="V666" s="268">
        <f t="shared" si="686"/>
        <v>88</v>
      </c>
      <c r="W666" s="268">
        <f t="shared" si="686"/>
        <v>89</v>
      </c>
      <c r="X666" s="268">
        <f t="shared" si="686"/>
        <v>90</v>
      </c>
    </row>
    <row r="667" spans="2:24" ht="15.75" thickBot="1" x14ac:dyDescent="0.3">
      <c r="B667" s="26" t="s">
        <v>9</v>
      </c>
      <c r="C667" s="158" t="s">
        <v>10</v>
      </c>
      <c r="D667" s="156">
        <f t="shared" ref="D667:L667" si="687">COUNTIF(rd5tm4,P667)</f>
        <v>0</v>
      </c>
      <c r="E667" s="155">
        <f t="shared" si="687"/>
        <v>0</v>
      </c>
      <c r="F667" s="155">
        <f t="shared" si="687"/>
        <v>0</v>
      </c>
      <c r="G667" s="13">
        <f t="shared" si="687"/>
        <v>0</v>
      </c>
      <c r="H667" s="19">
        <f t="shared" si="687"/>
        <v>0</v>
      </c>
      <c r="I667" s="12">
        <f t="shared" si="687"/>
        <v>0</v>
      </c>
      <c r="J667" s="13">
        <f t="shared" si="687"/>
        <v>0</v>
      </c>
      <c r="K667" s="14">
        <f t="shared" si="687"/>
        <v>0</v>
      </c>
      <c r="L667" s="20">
        <f t="shared" si="687"/>
        <v>0</v>
      </c>
      <c r="M667" s="37"/>
      <c r="N667" s="142"/>
      <c r="O667" s="268">
        <f t="shared" ref="O667:X667" si="688">+O666+10</f>
        <v>91</v>
      </c>
      <c r="P667" s="268">
        <f t="shared" si="688"/>
        <v>92</v>
      </c>
      <c r="Q667" s="268">
        <f t="shared" si="688"/>
        <v>93</v>
      </c>
      <c r="R667" s="268">
        <f t="shared" si="688"/>
        <v>94</v>
      </c>
      <c r="S667" s="268">
        <f t="shared" si="688"/>
        <v>95</v>
      </c>
      <c r="T667" s="268">
        <f t="shared" si="688"/>
        <v>96</v>
      </c>
      <c r="U667" s="268">
        <f t="shared" si="688"/>
        <v>97</v>
      </c>
      <c r="V667" s="268">
        <f t="shared" si="688"/>
        <v>98</v>
      </c>
      <c r="W667" s="268">
        <f t="shared" si="688"/>
        <v>99</v>
      </c>
      <c r="X667" s="268">
        <f t="shared" si="688"/>
        <v>100</v>
      </c>
    </row>
    <row r="668" spans="2:24" ht="15.75" thickBot="1" x14ac:dyDescent="0.3"/>
    <row r="669" spans="2:24" ht="19.5" thickBot="1" x14ac:dyDescent="0.3">
      <c r="B669" s="136" t="s">
        <v>59</v>
      </c>
      <c r="C669" s="137">
        <f>+C654</f>
        <v>5</v>
      </c>
      <c r="D669" s="350" t="s">
        <v>136</v>
      </c>
      <c r="E669" s="351"/>
      <c r="M669" s="257"/>
      <c r="P669" s="263"/>
      <c r="Q669" s="263"/>
      <c r="R669" s="263"/>
      <c r="S669" s="263"/>
      <c r="T669" s="263"/>
      <c r="U669" s="263"/>
      <c r="V669" s="263"/>
      <c r="W669" s="263"/>
      <c r="X669" s="263"/>
    </row>
    <row r="670" spans="2:24" ht="21" x14ac:dyDescent="0.25">
      <c r="B670" s="305" t="s">
        <v>86</v>
      </c>
      <c r="C670" s="306"/>
      <c r="D670" s="306"/>
      <c r="E670" s="306"/>
      <c r="F670" s="306"/>
      <c r="G670" s="306"/>
      <c r="H670" s="306"/>
      <c r="I670" s="306"/>
      <c r="J670" s="306"/>
      <c r="K670" s="306"/>
      <c r="L670" s="307"/>
      <c r="M670" s="258"/>
      <c r="N670" s="281"/>
      <c r="O670" s="264"/>
      <c r="P670" s="264"/>
      <c r="Q670" s="264"/>
      <c r="R670" s="264"/>
      <c r="S670" s="264"/>
      <c r="T670" s="264"/>
      <c r="U670" s="264"/>
      <c r="V670" s="264"/>
      <c r="W670" s="264"/>
      <c r="X670" s="264"/>
    </row>
    <row r="671" spans="2:24" ht="21.75" thickBot="1" x14ac:dyDescent="0.3">
      <c r="B671" s="308"/>
      <c r="C671" s="309"/>
      <c r="D671" s="309"/>
      <c r="E671" s="309"/>
      <c r="F671" s="309"/>
      <c r="G671" s="309"/>
      <c r="H671" s="309"/>
      <c r="I671" s="309"/>
      <c r="J671" s="309"/>
      <c r="K671" s="309"/>
      <c r="L671" s="310"/>
      <c r="M671" s="258"/>
      <c r="N671" s="281"/>
      <c r="O671" s="264"/>
      <c r="P671" s="264"/>
      <c r="Q671" s="264"/>
      <c r="R671" s="264"/>
      <c r="S671" s="264"/>
      <c r="T671" s="264"/>
      <c r="U671" s="264"/>
      <c r="V671" s="264"/>
      <c r="W671" s="264"/>
      <c r="X671" s="264"/>
    </row>
    <row r="672" spans="2:24" ht="15.75" thickBot="1" x14ac:dyDescent="0.3">
      <c r="B672" s="31" t="s">
        <v>11</v>
      </c>
      <c r="C672" s="28">
        <v>1</v>
      </c>
      <c r="D672" s="24">
        <v>2</v>
      </c>
      <c r="E672" s="24">
        <v>3</v>
      </c>
      <c r="F672" s="24">
        <v>4</v>
      </c>
      <c r="G672" s="24">
        <v>5</v>
      </c>
      <c r="H672" s="24">
        <v>6</v>
      </c>
      <c r="I672" s="24">
        <v>7</v>
      </c>
      <c r="J672" s="24">
        <v>8</v>
      </c>
      <c r="K672" s="24">
        <v>9</v>
      </c>
      <c r="L672" s="25">
        <v>10</v>
      </c>
      <c r="M672" s="37"/>
      <c r="N672" s="142"/>
    </row>
    <row r="673" spans="2:24" x14ac:dyDescent="0.25">
      <c r="B673" s="29" t="s">
        <v>0</v>
      </c>
      <c r="C673" s="7">
        <f t="shared" ref="C673:L674" si="689">COUNTIF(rd5tm5,O673)-1</f>
        <v>0</v>
      </c>
      <c r="D673" s="8">
        <f t="shared" si="689"/>
        <v>0</v>
      </c>
      <c r="E673" s="8">
        <f t="shared" si="689"/>
        <v>0</v>
      </c>
      <c r="F673" s="8">
        <f t="shared" si="689"/>
        <v>0</v>
      </c>
      <c r="G673" s="8">
        <f t="shared" si="689"/>
        <v>0</v>
      </c>
      <c r="H673" s="8">
        <f t="shared" si="689"/>
        <v>0</v>
      </c>
      <c r="I673" s="22">
        <f t="shared" si="689"/>
        <v>0</v>
      </c>
      <c r="J673" s="7">
        <f t="shared" si="689"/>
        <v>0</v>
      </c>
      <c r="K673" s="8">
        <f t="shared" si="689"/>
        <v>0</v>
      </c>
      <c r="L673" s="76">
        <f t="shared" si="689"/>
        <v>0</v>
      </c>
      <c r="M673" s="259"/>
      <c r="N673" s="282"/>
      <c r="O673" s="265">
        <v>1</v>
      </c>
      <c r="P673" s="266">
        <f>+O673+1</f>
        <v>2</v>
      </c>
      <c r="Q673" s="266">
        <f t="shared" ref="Q673" si="690">+P673+1</f>
        <v>3</v>
      </c>
      <c r="R673" s="266">
        <f t="shared" ref="R673" si="691">+Q673+1</f>
        <v>4</v>
      </c>
      <c r="S673" s="266">
        <f t="shared" ref="S673" si="692">+R673+1</f>
        <v>5</v>
      </c>
      <c r="T673" s="266">
        <f t="shared" ref="T673" si="693">+S673+1</f>
        <v>6</v>
      </c>
      <c r="U673" s="266">
        <f t="shared" ref="U673" si="694">+T673+1</f>
        <v>7</v>
      </c>
      <c r="V673" s="266">
        <f t="shared" ref="V673" si="695">+U673+1</f>
        <v>8</v>
      </c>
      <c r="W673" s="266">
        <v>9</v>
      </c>
      <c r="X673" s="266">
        <v>10</v>
      </c>
    </row>
    <row r="674" spans="2:24" ht="15.75" thickBot="1" x14ac:dyDescent="0.3">
      <c r="B674" s="23" t="s">
        <v>1</v>
      </c>
      <c r="C674" s="269">
        <f t="shared" si="689"/>
        <v>0</v>
      </c>
      <c r="D674" s="5">
        <f t="shared" si="689"/>
        <v>0</v>
      </c>
      <c r="E674" s="5">
        <f t="shared" si="689"/>
        <v>0</v>
      </c>
      <c r="F674" s="5">
        <f t="shared" si="689"/>
        <v>0</v>
      </c>
      <c r="G674" s="2">
        <f t="shared" si="689"/>
        <v>0</v>
      </c>
      <c r="H674" s="2">
        <f t="shared" si="689"/>
        <v>0</v>
      </c>
      <c r="I674" s="3">
        <f t="shared" si="689"/>
        <v>0</v>
      </c>
      <c r="J674" s="10">
        <f t="shared" si="689"/>
        <v>0</v>
      </c>
      <c r="K674" s="2">
        <f t="shared" si="689"/>
        <v>0</v>
      </c>
      <c r="L674" s="11">
        <f t="shared" si="689"/>
        <v>0</v>
      </c>
      <c r="M674" s="37"/>
      <c r="N674" s="142"/>
      <c r="O674" s="268">
        <f>+O673+10</f>
        <v>11</v>
      </c>
      <c r="P674" s="268">
        <f t="shared" ref="P674:X674" si="696">+P673+10</f>
        <v>12</v>
      </c>
      <c r="Q674" s="268">
        <f t="shared" si="696"/>
        <v>13</v>
      </c>
      <c r="R674" s="268">
        <f t="shared" si="696"/>
        <v>14</v>
      </c>
      <c r="S674" s="268">
        <f t="shared" si="696"/>
        <v>15</v>
      </c>
      <c r="T674" s="268">
        <f t="shared" si="696"/>
        <v>16</v>
      </c>
      <c r="U674" s="268">
        <f t="shared" si="696"/>
        <v>17</v>
      </c>
      <c r="V674" s="268">
        <f t="shared" si="696"/>
        <v>18</v>
      </c>
      <c r="W674" s="268">
        <f t="shared" si="696"/>
        <v>19</v>
      </c>
      <c r="X674" s="268">
        <f t="shared" si="696"/>
        <v>20</v>
      </c>
    </row>
    <row r="675" spans="2:24" ht="15.75" thickBot="1" x14ac:dyDescent="0.3">
      <c r="B675" s="23" t="s">
        <v>2</v>
      </c>
      <c r="C675" s="23">
        <f t="shared" ref="C675:L681" si="697">COUNTIF(rd5tm5,O675)</f>
        <v>0</v>
      </c>
      <c r="D675" s="7">
        <f t="shared" si="697"/>
        <v>0</v>
      </c>
      <c r="E675" s="8">
        <f t="shared" si="697"/>
        <v>0</v>
      </c>
      <c r="F675" s="9">
        <f t="shared" si="697"/>
        <v>0</v>
      </c>
      <c r="G675" s="4">
        <f t="shared" si="697"/>
        <v>0</v>
      </c>
      <c r="H675" s="2">
        <f t="shared" si="697"/>
        <v>0</v>
      </c>
      <c r="I675" s="3">
        <f t="shared" si="697"/>
        <v>0</v>
      </c>
      <c r="J675" s="12">
        <f t="shared" si="697"/>
        <v>0</v>
      </c>
      <c r="K675" s="13">
        <f t="shared" si="697"/>
        <v>0</v>
      </c>
      <c r="L675" s="14">
        <f t="shared" si="697"/>
        <v>0</v>
      </c>
      <c r="M675" s="37"/>
      <c r="N675" s="142"/>
      <c r="O675" s="268">
        <f t="shared" ref="O675:X675" si="698">+O674+10</f>
        <v>21</v>
      </c>
      <c r="P675" s="268">
        <f t="shared" si="698"/>
        <v>22</v>
      </c>
      <c r="Q675" s="268">
        <f t="shared" si="698"/>
        <v>23</v>
      </c>
      <c r="R675" s="268">
        <f t="shared" si="698"/>
        <v>24</v>
      </c>
      <c r="S675" s="268">
        <f t="shared" si="698"/>
        <v>25</v>
      </c>
      <c r="T675" s="268">
        <f t="shared" si="698"/>
        <v>26</v>
      </c>
      <c r="U675" s="268">
        <f t="shared" si="698"/>
        <v>27</v>
      </c>
      <c r="V675" s="268">
        <f t="shared" si="698"/>
        <v>28</v>
      </c>
      <c r="W675" s="268">
        <f t="shared" si="698"/>
        <v>29</v>
      </c>
      <c r="X675" s="268">
        <f t="shared" si="698"/>
        <v>30</v>
      </c>
    </row>
    <row r="676" spans="2:24" x14ac:dyDescent="0.25">
      <c r="B676" s="23" t="s">
        <v>3</v>
      </c>
      <c r="C676" s="23">
        <f t="shared" si="697"/>
        <v>0</v>
      </c>
      <c r="D676" s="10">
        <f t="shared" si="697"/>
        <v>0</v>
      </c>
      <c r="E676" s="27">
        <f t="shared" si="697"/>
        <v>0</v>
      </c>
      <c r="F676" s="11">
        <f t="shared" si="697"/>
        <v>0</v>
      </c>
      <c r="G676" s="4">
        <f t="shared" si="697"/>
        <v>0</v>
      </c>
      <c r="H676" s="2">
        <f t="shared" si="697"/>
        <v>0</v>
      </c>
      <c r="I676" s="2">
        <f t="shared" si="697"/>
        <v>0</v>
      </c>
      <c r="J676" s="6">
        <f t="shared" si="697"/>
        <v>0</v>
      </c>
      <c r="K676" s="6">
        <f t="shared" si="697"/>
        <v>0</v>
      </c>
      <c r="L676" s="16">
        <f t="shared" si="697"/>
        <v>0</v>
      </c>
      <c r="M676" s="37"/>
      <c r="N676" s="142"/>
      <c r="O676" s="268">
        <f t="shared" ref="O676:X676" si="699">+O675+10</f>
        <v>31</v>
      </c>
      <c r="P676" s="268">
        <f t="shared" si="699"/>
        <v>32</v>
      </c>
      <c r="Q676" s="268">
        <f t="shared" si="699"/>
        <v>33</v>
      </c>
      <c r="R676" s="268">
        <f t="shared" si="699"/>
        <v>34</v>
      </c>
      <c r="S676" s="268">
        <f t="shared" si="699"/>
        <v>35</v>
      </c>
      <c r="T676" s="268">
        <f t="shared" si="699"/>
        <v>36</v>
      </c>
      <c r="U676" s="268">
        <f t="shared" si="699"/>
        <v>37</v>
      </c>
      <c r="V676" s="268">
        <f t="shared" si="699"/>
        <v>38</v>
      </c>
      <c r="W676" s="268">
        <f t="shared" si="699"/>
        <v>39</v>
      </c>
      <c r="X676" s="268">
        <f t="shared" si="699"/>
        <v>40</v>
      </c>
    </row>
    <row r="677" spans="2:24" ht="15.75" thickBot="1" x14ac:dyDescent="0.3">
      <c r="B677" s="23" t="s">
        <v>4</v>
      </c>
      <c r="C677" s="23">
        <f t="shared" si="697"/>
        <v>0</v>
      </c>
      <c r="D677" s="12">
        <f t="shared" si="697"/>
        <v>0</v>
      </c>
      <c r="E677" s="13">
        <f t="shared" si="697"/>
        <v>0</v>
      </c>
      <c r="F677" s="14">
        <f t="shared" si="697"/>
        <v>0</v>
      </c>
      <c r="G677" s="4">
        <f t="shared" si="697"/>
        <v>0</v>
      </c>
      <c r="H677" s="2">
        <f t="shared" si="697"/>
        <v>0</v>
      </c>
      <c r="I677" s="2">
        <f t="shared" si="697"/>
        <v>0</v>
      </c>
      <c r="J677" s="2">
        <f t="shared" si="697"/>
        <v>0</v>
      </c>
      <c r="K677" s="2">
        <f t="shared" si="697"/>
        <v>0</v>
      </c>
      <c r="L677" s="11">
        <f t="shared" si="697"/>
        <v>0</v>
      </c>
      <c r="M677" s="37"/>
      <c r="N677" s="142"/>
      <c r="O677" s="268">
        <f t="shared" ref="O677:X677" si="700">+O676+10</f>
        <v>41</v>
      </c>
      <c r="P677" s="268">
        <f t="shared" si="700"/>
        <v>42</v>
      </c>
      <c r="Q677" s="268">
        <f t="shared" si="700"/>
        <v>43</v>
      </c>
      <c r="R677" s="268">
        <f t="shared" si="700"/>
        <v>44</v>
      </c>
      <c r="S677" s="268">
        <f t="shared" si="700"/>
        <v>45</v>
      </c>
      <c r="T677" s="268">
        <f t="shared" si="700"/>
        <v>46</v>
      </c>
      <c r="U677" s="268">
        <f t="shared" si="700"/>
        <v>47</v>
      </c>
      <c r="V677" s="268">
        <f t="shared" si="700"/>
        <v>48</v>
      </c>
      <c r="W677" s="268">
        <f t="shared" si="700"/>
        <v>49</v>
      </c>
      <c r="X677" s="268">
        <f t="shared" si="700"/>
        <v>50</v>
      </c>
    </row>
    <row r="678" spans="2:24" ht="15.75" thickBot="1" x14ac:dyDescent="0.3">
      <c r="B678" s="23" t="s">
        <v>5</v>
      </c>
      <c r="C678" s="10">
        <f t="shared" si="697"/>
        <v>0</v>
      </c>
      <c r="D678" s="154">
        <f t="shared" si="697"/>
        <v>0</v>
      </c>
      <c r="E678" s="154">
        <f t="shared" si="697"/>
        <v>0</v>
      </c>
      <c r="F678" s="154">
        <f t="shared" si="697"/>
        <v>0</v>
      </c>
      <c r="G678" s="145">
        <f t="shared" si="697"/>
        <v>0</v>
      </c>
      <c r="H678" s="2">
        <f t="shared" si="697"/>
        <v>0</v>
      </c>
      <c r="I678" s="2">
        <f t="shared" si="697"/>
        <v>0</v>
      </c>
      <c r="J678" s="2">
        <f t="shared" si="697"/>
        <v>0</v>
      </c>
      <c r="K678" s="2">
        <f t="shared" si="697"/>
        <v>0</v>
      </c>
      <c r="L678" s="11">
        <f t="shared" si="697"/>
        <v>0</v>
      </c>
      <c r="M678" s="37"/>
      <c r="N678" s="142"/>
      <c r="O678" s="268">
        <f t="shared" ref="O678:X678" si="701">+O677+10</f>
        <v>51</v>
      </c>
      <c r="P678" s="268">
        <f t="shared" si="701"/>
        <v>52</v>
      </c>
      <c r="Q678" s="268">
        <f t="shared" si="701"/>
        <v>53</v>
      </c>
      <c r="R678" s="268">
        <f t="shared" si="701"/>
        <v>54</v>
      </c>
      <c r="S678" s="268">
        <f t="shared" si="701"/>
        <v>55</v>
      </c>
      <c r="T678" s="268">
        <f t="shared" si="701"/>
        <v>56</v>
      </c>
      <c r="U678" s="268">
        <f t="shared" si="701"/>
        <v>57</v>
      </c>
      <c r="V678" s="268">
        <f t="shared" si="701"/>
        <v>58</v>
      </c>
      <c r="W678" s="268">
        <f t="shared" si="701"/>
        <v>59</v>
      </c>
      <c r="X678" s="268">
        <f t="shared" si="701"/>
        <v>60</v>
      </c>
    </row>
    <row r="679" spans="2:24" ht="15.75" thickBot="1" x14ac:dyDescent="0.3">
      <c r="B679" s="23" t="s">
        <v>6</v>
      </c>
      <c r="C679" s="23">
        <f t="shared" si="697"/>
        <v>0</v>
      </c>
      <c r="D679" s="7">
        <f t="shared" si="697"/>
        <v>0</v>
      </c>
      <c r="E679" s="8">
        <f t="shared" si="697"/>
        <v>0</v>
      </c>
      <c r="F679" s="9">
        <f t="shared" si="697"/>
        <v>0</v>
      </c>
      <c r="G679" s="4">
        <f t="shared" si="697"/>
        <v>0</v>
      </c>
      <c r="H679" s="2">
        <f t="shared" si="697"/>
        <v>0</v>
      </c>
      <c r="I679" s="5">
        <f t="shared" si="697"/>
        <v>0</v>
      </c>
      <c r="J679" s="5">
        <f t="shared" si="697"/>
        <v>0</v>
      </c>
      <c r="K679" s="5">
        <f t="shared" si="697"/>
        <v>0</v>
      </c>
      <c r="L679" s="11">
        <f t="shared" si="697"/>
        <v>0</v>
      </c>
      <c r="M679" s="37"/>
      <c r="N679" s="142"/>
      <c r="O679" s="268">
        <f t="shared" ref="O679:X679" si="702">+O678+10</f>
        <v>61</v>
      </c>
      <c r="P679" s="268">
        <f t="shared" si="702"/>
        <v>62</v>
      </c>
      <c r="Q679" s="268">
        <f t="shared" si="702"/>
        <v>63</v>
      </c>
      <c r="R679" s="268">
        <f t="shared" si="702"/>
        <v>64</v>
      </c>
      <c r="S679" s="268">
        <f t="shared" si="702"/>
        <v>65</v>
      </c>
      <c r="T679" s="268">
        <f t="shared" si="702"/>
        <v>66</v>
      </c>
      <c r="U679" s="268">
        <f t="shared" si="702"/>
        <v>67</v>
      </c>
      <c r="V679" s="268">
        <f t="shared" si="702"/>
        <v>68</v>
      </c>
      <c r="W679" s="268">
        <f t="shared" si="702"/>
        <v>69</v>
      </c>
      <c r="X679" s="268">
        <f t="shared" si="702"/>
        <v>70</v>
      </c>
    </row>
    <row r="680" spans="2:24" x14ac:dyDescent="0.25">
      <c r="B680" s="23" t="s">
        <v>7</v>
      </c>
      <c r="C680" s="23">
        <f t="shared" si="697"/>
        <v>0</v>
      </c>
      <c r="D680" s="10">
        <f t="shared" si="697"/>
        <v>0</v>
      </c>
      <c r="E680" s="144">
        <f t="shared" si="697"/>
        <v>0</v>
      </c>
      <c r="F680" s="11">
        <f t="shared" si="697"/>
        <v>0</v>
      </c>
      <c r="G680" s="4">
        <f t="shared" si="697"/>
        <v>0</v>
      </c>
      <c r="H680" s="3">
        <f t="shared" si="697"/>
        <v>0</v>
      </c>
      <c r="I680" s="7">
        <f t="shared" si="697"/>
        <v>0</v>
      </c>
      <c r="J680" s="8">
        <f t="shared" si="697"/>
        <v>0</v>
      </c>
      <c r="K680" s="9">
        <f t="shared" si="697"/>
        <v>0</v>
      </c>
      <c r="L680" s="17">
        <f t="shared" si="697"/>
        <v>0</v>
      </c>
      <c r="M680" s="37"/>
      <c r="N680" s="142"/>
      <c r="O680" s="268">
        <f t="shared" ref="O680:X680" si="703">+O679+10</f>
        <v>71</v>
      </c>
      <c r="P680" s="268">
        <f t="shared" si="703"/>
        <v>72</v>
      </c>
      <c r="Q680" s="268">
        <f t="shared" si="703"/>
        <v>73</v>
      </c>
      <c r="R680" s="268">
        <f t="shared" si="703"/>
        <v>74</v>
      </c>
      <c r="S680" s="268">
        <f t="shared" si="703"/>
        <v>75</v>
      </c>
      <c r="T680" s="268">
        <f t="shared" si="703"/>
        <v>76</v>
      </c>
      <c r="U680" s="268">
        <f t="shared" si="703"/>
        <v>77</v>
      </c>
      <c r="V680" s="268">
        <f t="shared" si="703"/>
        <v>78</v>
      </c>
      <c r="W680" s="268">
        <f t="shared" si="703"/>
        <v>79</v>
      </c>
      <c r="X680" s="268">
        <f t="shared" si="703"/>
        <v>80</v>
      </c>
    </row>
    <row r="681" spans="2:24" ht="15.75" thickBot="1" x14ac:dyDescent="0.3">
      <c r="B681" s="23" t="s">
        <v>8</v>
      </c>
      <c r="C681" s="157">
        <f t="shared" si="697"/>
        <v>0</v>
      </c>
      <c r="D681" s="12">
        <f t="shared" si="697"/>
        <v>0</v>
      </c>
      <c r="E681" s="13">
        <f t="shared" si="697"/>
        <v>0</v>
      </c>
      <c r="F681" s="14">
        <f t="shared" si="697"/>
        <v>0</v>
      </c>
      <c r="G681" s="4">
        <f t="shared" si="697"/>
        <v>0</v>
      </c>
      <c r="H681" s="3">
        <f t="shared" si="697"/>
        <v>0</v>
      </c>
      <c r="I681" s="10">
        <f t="shared" si="697"/>
        <v>0</v>
      </c>
      <c r="J681" s="27">
        <f t="shared" si="697"/>
        <v>0</v>
      </c>
      <c r="K681" s="11">
        <f t="shared" si="697"/>
        <v>0</v>
      </c>
      <c r="L681" s="17">
        <f t="shared" si="697"/>
        <v>0</v>
      </c>
      <c r="M681" s="37"/>
      <c r="N681" s="142"/>
      <c r="O681" s="268">
        <f t="shared" ref="O681:X681" si="704">+O680+10</f>
        <v>81</v>
      </c>
      <c r="P681" s="268">
        <f t="shared" si="704"/>
        <v>82</v>
      </c>
      <c r="Q681" s="268">
        <f t="shared" si="704"/>
        <v>83</v>
      </c>
      <c r="R681" s="268">
        <f t="shared" si="704"/>
        <v>84</v>
      </c>
      <c r="S681" s="268">
        <f t="shared" si="704"/>
        <v>85</v>
      </c>
      <c r="T681" s="268">
        <f t="shared" si="704"/>
        <v>86</v>
      </c>
      <c r="U681" s="268">
        <f t="shared" si="704"/>
        <v>87</v>
      </c>
      <c r="V681" s="268">
        <f t="shared" si="704"/>
        <v>88</v>
      </c>
      <c r="W681" s="268">
        <f t="shared" si="704"/>
        <v>89</v>
      </c>
      <c r="X681" s="268">
        <f t="shared" si="704"/>
        <v>90</v>
      </c>
    </row>
    <row r="682" spans="2:24" ht="15.75" thickBot="1" x14ac:dyDescent="0.3">
      <c r="B682" s="26" t="s">
        <v>9</v>
      </c>
      <c r="C682" s="158" t="s">
        <v>10</v>
      </c>
      <c r="D682" s="156">
        <f t="shared" ref="D682:L682" si="705">COUNTIF(rd5tm5,P682)</f>
        <v>0</v>
      </c>
      <c r="E682" s="155">
        <f t="shared" si="705"/>
        <v>0</v>
      </c>
      <c r="F682" s="155">
        <f t="shared" si="705"/>
        <v>0</v>
      </c>
      <c r="G682" s="13">
        <f t="shared" si="705"/>
        <v>0</v>
      </c>
      <c r="H682" s="19">
        <f t="shared" si="705"/>
        <v>0</v>
      </c>
      <c r="I682" s="12">
        <f t="shared" si="705"/>
        <v>0</v>
      </c>
      <c r="J682" s="13">
        <f t="shared" si="705"/>
        <v>0</v>
      </c>
      <c r="K682" s="14">
        <f t="shared" si="705"/>
        <v>0</v>
      </c>
      <c r="L682" s="20">
        <f t="shared" si="705"/>
        <v>0</v>
      </c>
      <c r="M682" s="37"/>
      <c r="N682" s="142"/>
      <c r="O682" s="268">
        <f t="shared" ref="O682:X682" si="706">+O681+10</f>
        <v>91</v>
      </c>
      <c r="P682" s="268">
        <f t="shared" si="706"/>
        <v>92</v>
      </c>
      <c r="Q682" s="268">
        <f t="shared" si="706"/>
        <v>93</v>
      </c>
      <c r="R682" s="268">
        <f t="shared" si="706"/>
        <v>94</v>
      </c>
      <c r="S682" s="268">
        <f t="shared" si="706"/>
        <v>95</v>
      </c>
      <c r="T682" s="268">
        <f t="shared" si="706"/>
        <v>96</v>
      </c>
      <c r="U682" s="268">
        <f t="shared" si="706"/>
        <v>97</v>
      </c>
      <c r="V682" s="268">
        <f t="shared" si="706"/>
        <v>98</v>
      </c>
      <c r="W682" s="268">
        <f t="shared" si="706"/>
        <v>99</v>
      </c>
      <c r="X682" s="268">
        <f t="shared" si="706"/>
        <v>100</v>
      </c>
    </row>
    <row r="683" spans="2:24" ht="15.75" thickBot="1" x14ac:dyDescent="0.3"/>
    <row r="684" spans="2:24" ht="19.5" thickBot="1" x14ac:dyDescent="0.3">
      <c r="B684" s="136" t="s">
        <v>59</v>
      </c>
      <c r="C684" s="137">
        <f>+C669</f>
        <v>5</v>
      </c>
      <c r="D684" s="350" t="s">
        <v>137</v>
      </c>
      <c r="E684" s="351"/>
      <c r="M684" s="257"/>
      <c r="P684" s="263"/>
      <c r="Q684" s="263"/>
      <c r="R684" s="263"/>
      <c r="S684" s="263"/>
      <c r="T684" s="263"/>
      <c r="U684" s="263"/>
      <c r="V684" s="263"/>
      <c r="W684" s="263"/>
      <c r="X684" s="263"/>
    </row>
    <row r="685" spans="2:24" ht="21" x14ac:dyDescent="0.25">
      <c r="B685" s="305" t="s">
        <v>86</v>
      </c>
      <c r="C685" s="306"/>
      <c r="D685" s="306"/>
      <c r="E685" s="306"/>
      <c r="F685" s="306"/>
      <c r="G685" s="306"/>
      <c r="H685" s="306"/>
      <c r="I685" s="306"/>
      <c r="J685" s="306"/>
      <c r="K685" s="306"/>
      <c r="L685" s="307"/>
      <c r="M685" s="258"/>
      <c r="N685" s="281"/>
      <c r="O685" s="264"/>
      <c r="P685" s="264"/>
      <c r="Q685" s="264"/>
      <c r="R685" s="264"/>
      <c r="S685" s="264"/>
      <c r="T685" s="264"/>
      <c r="U685" s="264"/>
      <c r="V685" s="264"/>
      <c r="W685" s="264"/>
      <c r="X685" s="264"/>
    </row>
    <row r="686" spans="2:24" ht="21.75" thickBot="1" x14ac:dyDescent="0.3">
      <c r="B686" s="308"/>
      <c r="C686" s="309"/>
      <c r="D686" s="309"/>
      <c r="E686" s="309"/>
      <c r="F686" s="309"/>
      <c r="G686" s="309"/>
      <c r="H686" s="309"/>
      <c r="I686" s="309"/>
      <c r="J686" s="309"/>
      <c r="K686" s="309"/>
      <c r="L686" s="310"/>
      <c r="M686" s="258"/>
      <c r="N686" s="281"/>
      <c r="O686" s="264"/>
      <c r="P686" s="264"/>
      <c r="Q686" s="264"/>
      <c r="R686" s="264"/>
      <c r="S686" s="264"/>
      <c r="T686" s="264"/>
      <c r="U686" s="264"/>
      <c r="V686" s="264"/>
      <c r="W686" s="264"/>
      <c r="X686" s="264"/>
    </row>
    <row r="687" spans="2:24" ht="15.75" thickBot="1" x14ac:dyDescent="0.3">
      <c r="B687" s="31" t="s">
        <v>11</v>
      </c>
      <c r="C687" s="28">
        <v>1</v>
      </c>
      <c r="D687" s="24">
        <v>2</v>
      </c>
      <c r="E687" s="24">
        <v>3</v>
      </c>
      <c r="F687" s="24">
        <v>4</v>
      </c>
      <c r="G687" s="24">
        <v>5</v>
      </c>
      <c r="H687" s="24">
        <v>6</v>
      </c>
      <c r="I687" s="24">
        <v>7</v>
      </c>
      <c r="J687" s="24">
        <v>8</v>
      </c>
      <c r="K687" s="24">
        <v>9</v>
      </c>
      <c r="L687" s="25">
        <v>10</v>
      </c>
      <c r="M687" s="37"/>
      <c r="N687" s="142"/>
    </row>
    <row r="688" spans="2:24" x14ac:dyDescent="0.25">
      <c r="B688" s="29" t="s">
        <v>0</v>
      </c>
      <c r="C688" s="7">
        <f t="shared" ref="C688:L689" si="707">COUNTIF(rd5tm6,O688)-1</f>
        <v>0</v>
      </c>
      <c r="D688" s="8">
        <f t="shared" si="707"/>
        <v>0</v>
      </c>
      <c r="E688" s="8">
        <f t="shared" si="707"/>
        <v>0</v>
      </c>
      <c r="F688" s="8">
        <f t="shared" si="707"/>
        <v>0</v>
      </c>
      <c r="G688" s="8">
        <f t="shared" si="707"/>
        <v>0</v>
      </c>
      <c r="H688" s="8">
        <f t="shared" si="707"/>
        <v>0</v>
      </c>
      <c r="I688" s="22">
        <f t="shared" si="707"/>
        <v>0</v>
      </c>
      <c r="J688" s="7">
        <f t="shared" si="707"/>
        <v>0</v>
      </c>
      <c r="K688" s="8">
        <f t="shared" si="707"/>
        <v>0</v>
      </c>
      <c r="L688" s="76">
        <f t="shared" si="707"/>
        <v>0</v>
      </c>
      <c r="M688" s="259"/>
      <c r="N688" s="282"/>
      <c r="O688" s="265">
        <v>1</v>
      </c>
      <c r="P688" s="266">
        <f>+O688+1</f>
        <v>2</v>
      </c>
      <c r="Q688" s="266">
        <f t="shared" ref="Q688" si="708">+P688+1</f>
        <v>3</v>
      </c>
      <c r="R688" s="266">
        <f t="shared" ref="R688" si="709">+Q688+1</f>
        <v>4</v>
      </c>
      <c r="S688" s="266">
        <f t="shared" ref="S688" si="710">+R688+1</f>
        <v>5</v>
      </c>
      <c r="T688" s="266">
        <f t="shared" ref="T688" si="711">+S688+1</f>
        <v>6</v>
      </c>
      <c r="U688" s="266">
        <f t="shared" ref="U688" si="712">+T688+1</f>
        <v>7</v>
      </c>
      <c r="V688" s="266">
        <f t="shared" ref="V688" si="713">+U688+1</f>
        <v>8</v>
      </c>
      <c r="W688" s="266">
        <v>9</v>
      </c>
      <c r="X688" s="266">
        <v>10</v>
      </c>
    </row>
    <row r="689" spans="2:24" ht="15.75" thickBot="1" x14ac:dyDescent="0.3">
      <c r="B689" s="23" t="s">
        <v>1</v>
      </c>
      <c r="C689" s="269">
        <f t="shared" si="707"/>
        <v>0</v>
      </c>
      <c r="D689" s="5">
        <f t="shared" si="707"/>
        <v>0</v>
      </c>
      <c r="E689" s="5">
        <f t="shared" si="707"/>
        <v>0</v>
      </c>
      <c r="F689" s="5">
        <f t="shared" si="707"/>
        <v>0</v>
      </c>
      <c r="G689" s="2">
        <f t="shared" si="707"/>
        <v>0</v>
      </c>
      <c r="H689" s="2">
        <f t="shared" si="707"/>
        <v>0</v>
      </c>
      <c r="I689" s="3">
        <f t="shared" si="707"/>
        <v>0</v>
      </c>
      <c r="J689" s="10">
        <f t="shared" si="707"/>
        <v>0</v>
      </c>
      <c r="K689" s="2">
        <f t="shared" si="707"/>
        <v>0</v>
      </c>
      <c r="L689" s="11">
        <f t="shared" si="707"/>
        <v>0</v>
      </c>
      <c r="M689" s="37"/>
      <c r="N689" s="142"/>
      <c r="O689" s="268">
        <f>+O688+10</f>
        <v>11</v>
      </c>
      <c r="P689" s="268">
        <f t="shared" ref="P689:X689" si="714">+P688+10</f>
        <v>12</v>
      </c>
      <c r="Q689" s="268">
        <f t="shared" si="714"/>
        <v>13</v>
      </c>
      <c r="R689" s="268">
        <f t="shared" si="714"/>
        <v>14</v>
      </c>
      <c r="S689" s="268">
        <f t="shared" si="714"/>
        <v>15</v>
      </c>
      <c r="T689" s="268">
        <f t="shared" si="714"/>
        <v>16</v>
      </c>
      <c r="U689" s="268">
        <f t="shared" si="714"/>
        <v>17</v>
      </c>
      <c r="V689" s="268">
        <f t="shared" si="714"/>
        <v>18</v>
      </c>
      <c r="W689" s="268">
        <f t="shared" si="714"/>
        <v>19</v>
      </c>
      <c r="X689" s="268">
        <f t="shared" si="714"/>
        <v>20</v>
      </c>
    </row>
    <row r="690" spans="2:24" ht="15.75" thickBot="1" x14ac:dyDescent="0.3">
      <c r="B690" s="23" t="s">
        <v>2</v>
      </c>
      <c r="C690" s="23">
        <f t="shared" ref="C690:L696" si="715">COUNTIF(rd5tm6,O690)</f>
        <v>0</v>
      </c>
      <c r="D690" s="7">
        <f t="shared" si="715"/>
        <v>0</v>
      </c>
      <c r="E690" s="8">
        <f t="shared" si="715"/>
        <v>0</v>
      </c>
      <c r="F690" s="9">
        <f t="shared" si="715"/>
        <v>0</v>
      </c>
      <c r="G690" s="4">
        <f t="shared" si="715"/>
        <v>0</v>
      </c>
      <c r="H690" s="2">
        <f t="shared" si="715"/>
        <v>0</v>
      </c>
      <c r="I690" s="3">
        <f t="shared" si="715"/>
        <v>0</v>
      </c>
      <c r="J690" s="12">
        <f t="shared" si="715"/>
        <v>0</v>
      </c>
      <c r="K690" s="13">
        <f t="shared" si="715"/>
        <v>0</v>
      </c>
      <c r="L690" s="14">
        <f t="shared" si="715"/>
        <v>0</v>
      </c>
      <c r="M690" s="37"/>
      <c r="N690" s="142"/>
      <c r="O690" s="268">
        <f t="shared" ref="O690:X690" si="716">+O689+10</f>
        <v>21</v>
      </c>
      <c r="P690" s="268">
        <f t="shared" si="716"/>
        <v>22</v>
      </c>
      <c r="Q690" s="268">
        <f t="shared" si="716"/>
        <v>23</v>
      </c>
      <c r="R690" s="268">
        <f t="shared" si="716"/>
        <v>24</v>
      </c>
      <c r="S690" s="268">
        <f t="shared" si="716"/>
        <v>25</v>
      </c>
      <c r="T690" s="268">
        <f t="shared" si="716"/>
        <v>26</v>
      </c>
      <c r="U690" s="268">
        <f t="shared" si="716"/>
        <v>27</v>
      </c>
      <c r="V690" s="268">
        <f t="shared" si="716"/>
        <v>28</v>
      </c>
      <c r="W690" s="268">
        <f t="shared" si="716"/>
        <v>29</v>
      </c>
      <c r="X690" s="268">
        <f t="shared" si="716"/>
        <v>30</v>
      </c>
    </row>
    <row r="691" spans="2:24" x14ac:dyDescent="0.25">
      <c r="B691" s="23" t="s">
        <v>3</v>
      </c>
      <c r="C691" s="23">
        <f t="shared" si="715"/>
        <v>0</v>
      </c>
      <c r="D691" s="10">
        <f t="shared" si="715"/>
        <v>0</v>
      </c>
      <c r="E691" s="27">
        <f t="shared" si="715"/>
        <v>0</v>
      </c>
      <c r="F691" s="11">
        <f t="shared" si="715"/>
        <v>0</v>
      </c>
      <c r="G691" s="4">
        <f t="shared" si="715"/>
        <v>0</v>
      </c>
      <c r="H691" s="2">
        <f t="shared" si="715"/>
        <v>0</v>
      </c>
      <c r="I691" s="2">
        <f t="shared" si="715"/>
        <v>0</v>
      </c>
      <c r="J691" s="6">
        <f t="shared" si="715"/>
        <v>0</v>
      </c>
      <c r="K691" s="6">
        <f t="shared" si="715"/>
        <v>0</v>
      </c>
      <c r="L691" s="16">
        <f t="shared" si="715"/>
        <v>0</v>
      </c>
      <c r="M691" s="37"/>
      <c r="N691" s="142"/>
      <c r="O691" s="268">
        <f t="shared" ref="O691:X691" si="717">+O690+10</f>
        <v>31</v>
      </c>
      <c r="P691" s="268">
        <f t="shared" si="717"/>
        <v>32</v>
      </c>
      <c r="Q691" s="268">
        <f t="shared" si="717"/>
        <v>33</v>
      </c>
      <c r="R691" s="268">
        <f t="shared" si="717"/>
        <v>34</v>
      </c>
      <c r="S691" s="268">
        <f t="shared" si="717"/>
        <v>35</v>
      </c>
      <c r="T691" s="268">
        <f t="shared" si="717"/>
        <v>36</v>
      </c>
      <c r="U691" s="268">
        <f t="shared" si="717"/>
        <v>37</v>
      </c>
      <c r="V691" s="268">
        <f t="shared" si="717"/>
        <v>38</v>
      </c>
      <c r="W691" s="268">
        <f t="shared" si="717"/>
        <v>39</v>
      </c>
      <c r="X691" s="268">
        <f t="shared" si="717"/>
        <v>40</v>
      </c>
    </row>
    <row r="692" spans="2:24" ht="15.75" thickBot="1" x14ac:dyDescent="0.3">
      <c r="B692" s="23" t="s">
        <v>4</v>
      </c>
      <c r="C692" s="23">
        <f t="shared" si="715"/>
        <v>0</v>
      </c>
      <c r="D692" s="12">
        <f t="shared" si="715"/>
        <v>0</v>
      </c>
      <c r="E692" s="13">
        <f t="shared" si="715"/>
        <v>0</v>
      </c>
      <c r="F692" s="14">
        <f t="shared" si="715"/>
        <v>0</v>
      </c>
      <c r="G692" s="4">
        <f t="shared" si="715"/>
        <v>0</v>
      </c>
      <c r="H692" s="2">
        <f t="shared" si="715"/>
        <v>0</v>
      </c>
      <c r="I692" s="2">
        <f t="shared" si="715"/>
        <v>0</v>
      </c>
      <c r="J692" s="2">
        <f t="shared" si="715"/>
        <v>0</v>
      </c>
      <c r="K692" s="2">
        <f t="shared" si="715"/>
        <v>0</v>
      </c>
      <c r="L692" s="11">
        <f t="shared" si="715"/>
        <v>0</v>
      </c>
      <c r="M692" s="37"/>
      <c r="N692" s="142"/>
      <c r="O692" s="268">
        <f t="shared" ref="O692:X692" si="718">+O691+10</f>
        <v>41</v>
      </c>
      <c r="P692" s="268">
        <f t="shared" si="718"/>
        <v>42</v>
      </c>
      <c r="Q692" s="268">
        <f t="shared" si="718"/>
        <v>43</v>
      </c>
      <c r="R692" s="268">
        <f t="shared" si="718"/>
        <v>44</v>
      </c>
      <c r="S692" s="268">
        <f t="shared" si="718"/>
        <v>45</v>
      </c>
      <c r="T692" s="268">
        <f t="shared" si="718"/>
        <v>46</v>
      </c>
      <c r="U692" s="268">
        <f t="shared" si="718"/>
        <v>47</v>
      </c>
      <c r="V692" s="268">
        <f t="shared" si="718"/>
        <v>48</v>
      </c>
      <c r="W692" s="268">
        <f t="shared" si="718"/>
        <v>49</v>
      </c>
      <c r="X692" s="268">
        <f t="shared" si="718"/>
        <v>50</v>
      </c>
    </row>
    <row r="693" spans="2:24" ht="15.75" thickBot="1" x14ac:dyDescent="0.3">
      <c r="B693" s="23" t="s">
        <v>5</v>
      </c>
      <c r="C693" s="10">
        <f t="shared" si="715"/>
        <v>0</v>
      </c>
      <c r="D693" s="154">
        <f t="shared" si="715"/>
        <v>0</v>
      </c>
      <c r="E693" s="154">
        <f t="shared" si="715"/>
        <v>0</v>
      </c>
      <c r="F693" s="154">
        <f t="shared" si="715"/>
        <v>0</v>
      </c>
      <c r="G693" s="145">
        <f t="shared" si="715"/>
        <v>0</v>
      </c>
      <c r="H693" s="2">
        <f t="shared" si="715"/>
        <v>0</v>
      </c>
      <c r="I693" s="2">
        <f t="shared" si="715"/>
        <v>0</v>
      </c>
      <c r="J693" s="2">
        <f t="shared" si="715"/>
        <v>0</v>
      </c>
      <c r="K693" s="2">
        <f t="shared" si="715"/>
        <v>0</v>
      </c>
      <c r="L693" s="11">
        <f t="shared" si="715"/>
        <v>0</v>
      </c>
      <c r="M693" s="37"/>
      <c r="N693" s="142"/>
      <c r="O693" s="268">
        <f t="shared" ref="O693:X693" si="719">+O692+10</f>
        <v>51</v>
      </c>
      <c r="P693" s="268">
        <f t="shared" si="719"/>
        <v>52</v>
      </c>
      <c r="Q693" s="268">
        <f t="shared" si="719"/>
        <v>53</v>
      </c>
      <c r="R693" s="268">
        <f t="shared" si="719"/>
        <v>54</v>
      </c>
      <c r="S693" s="268">
        <f t="shared" si="719"/>
        <v>55</v>
      </c>
      <c r="T693" s="268">
        <f t="shared" si="719"/>
        <v>56</v>
      </c>
      <c r="U693" s="268">
        <f t="shared" si="719"/>
        <v>57</v>
      </c>
      <c r="V693" s="268">
        <f t="shared" si="719"/>
        <v>58</v>
      </c>
      <c r="W693" s="268">
        <f t="shared" si="719"/>
        <v>59</v>
      </c>
      <c r="X693" s="268">
        <f t="shared" si="719"/>
        <v>60</v>
      </c>
    </row>
    <row r="694" spans="2:24" ht="15.75" thickBot="1" x14ac:dyDescent="0.3">
      <c r="B694" s="23" t="s">
        <v>6</v>
      </c>
      <c r="C694" s="23">
        <f t="shared" si="715"/>
        <v>0</v>
      </c>
      <c r="D694" s="7">
        <f t="shared" si="715"/>
        <v>0</v>
      </c>
      <c r="E694" s="8">
        <f t="shared" si="715"/>
        <v>0</v>
      </c>
      <c r="F694" s="9">
        <f t="shared" si="715"/>
        <v>0</v>
      </c>
      <c r="G694" s="4">
        <f t="shared" si="715"/>
        <v>0</v>
      </c>
      <c r="H694" s="2">
        <f t="shared" si="715"/>
        <v>0</v>
      </c>
      <c r="I694" s="5">
        <f t="shared" si="715"/>
        <v>0</v>
      </c>
      <c r="J694" s="5">
        <f t="shared" si="715"/>
        <v>0</v>
      </c>
      <c r="K694" s="5">
        <f t="shared" si="715"/>
        <v>0</v>
      </c>
      <c r="L694" s="11">
        <f t="shared" si="715"/>
        <v>0</v>
      </c>
      <c r="M694" s="37"/>
      <c r="N694" s="142"/>
      <c r="O694" s="268">
        <f t="shared" ref="O694:X694" si="720">+O693+10</f>
        <v>61</v>
      </c>
      <c r="P694" s="268">
        <f t="shared" si="720"/>
        <v>62</v>
      </c>
      <c r="Q694" s="268">
        <f t="shared" si="720"/>
        <v>63</v>
      </c>
      <c r="R694" s="268">
        <f t="shared" si="720"/>
        <v>64</v>
      </c>
      <c r="S694" s="268">
        <f t="shared" si="720"/>
        <v>65</v>
      </c>
      <c r="T694" s="268">
        <f t="shared" si="720"/>
        <v>66</v>
      </c>
      <c r="U694" s="268">
        <f t="shared" si="720"/>
        <v>67</v>
      </c>
      <c r="V694" s="268">
        <f t="shared" si="720"/>
        <v>68</v>
      </c>
      <c r="W694" s="268">
        <f t="shared" si="720"/>
        <v>69</v>
      </c>
      <c r="X694" s="268">
        <f t="shared" si="720"/>
        <v>70</v>
      </c>
    </row>
    <row r="695" spans="2:24" x14ac:dyDescent="0.25">
      <c r="B695" s="23" t="s">
        <v>7</v>
      </c>
      <c r="C695" s="23">
        <f t="shared" si="715"/>
        <v>0</v>
      </c>
      <c r="D695" s="10">
        <f t="shared" si="715"/>
        <v>0</v>
      </c>
      <c r="E695" s="144">
        <f t="shared" si="715"/>
        <v>0</v>
      </c>
      <c r="F695" s="11">
        <f t="shared" si="715"/>
        <v>0</v>
      </c>
      <c r="G695" s="4">
        <f t="shared" si="715"/>
        <v>0</v>
      </c>
      <c r="H695" s="3">
        <f t="shared" si="715"/>
        <v>0</v>
      </c>
      <c r="I695" s="7">
        <f t="shared" si="715"/>
        <v>0</v>
      </c>
      <c r="J695" s="8">
        <f t="shared" si="715"/>
        <v>0</v>
      </c>
      <c r="K695" s="9">
        <f t="shared" si="715"/>
        <v>0</v>
      </c>
      <c r="L695" s="17">
        <f t="shared" si="715"/>
        <v>0</v>
      </c>
      <c r="M695" s="37"/>
      <c r="N695" s="142"/>
      <c r="O695" s="268">
        <f t="shared" ref="O695:X695" si="721">+O694+10</f>
        <v>71</v>
      </c>
      <c r="P695" s="268">
        <f t="shared" si="721"/>
        <v>72</v>
      </c>
      <c r="Q695" s="268">
        <f t="shared" si="721"/>
        <v>73</v>
      </c>
      <c r="R695" s="268">
        <f t="shared" si="721"/>
        <v>74</v>
      </c>
      <c r="S695" s="268">
        <f t="shared" si="721"/>
        <v>75</v>
      </c>
      <c r="T695" s="268">
        <f t="shared" si="721"/>
        <v>76</v>
      </c>
      <c r="U695" s="268">
        <f t="shared" si="721"/>
        <v>77</v>
      </c>
      <c r="V695" s="268">
        <f t="shared" si="721"/>
        <v>78</v>
      </c>
      <c r="W695" s="268">
        <f t="shared" si="721"/>
        <v>79</v>
      </c>
      <c r="X695" s="268">
        <f t="shared" si="721"/>
        <v>80</v>
      </c>
    </row>
    <row r="696" spans="2:24" ht="15.75" thickBot="1" x14ac:dyDescent="0.3">
      <c r="B696" s="23" t="s">
        <v>8</v>
      </c>
      <c r="C696" s="157">
        <f t="shared" si="715"/>
        <v>0</v>
      </c>
      <c r="D696" s="12">
        <f t="shared" si="715"/>
        <v>0</v>
      </c>
      <c r="E696" s="13">
        <f t="shared" si="715"/>
        <v>0</v>
      </c>
      <c r="F696" s="14">
        <f t="shared" si="715"/>
        <v>0</v>
      </c>
      <c r="G696" s="4">
        <f t="shared" si="715"/>
        <v>0</v>
      </c>
      <c r="H696" s="3">
        <f t="shared" si="715"/>
        <v>0</v>
      </c>
      <c r="I696" s="10">
        <f t="shared" si="715"/>
        <v>0</v>
      </c>
      <c r="J696" s="27">
        <f t="shared" si="715"/>
        <v>0</v>
      </c>
      <c r="K696" s="11">
        <f t="shared" si="715"/>
        <v>0</v>
      </c>
      <c r="L696" s="17">
        <f t="shared" si="715"/>
        <v>0</v>
      </c>
      <c r="M696" s="37"/>
      <c r="N696" s="142"/>
      <c r="O696" s="268">
        <f t="shared" ref="O696:X696" si="722">+O695+10</f>
        <v>81</v>
      </c>
      <c r="P696" s="268">
        <f t="shared" si="722"/>
        <v>82</v>
      </c>
      <c r="Q696" s="268">
        <f t="shared" si="722"/>
        <v>83</v>
      </c>
      <c r="R696" s="268">
        <f t="shared" si="722"/>
        <v>84</v>
      </c>
      <c r="S696" s="268">
        <f t="shared" si="722"/>
        <v>85</v>
      </c>
      <c r="T696" s="268">
        <f t="shared" si="722"/>
        <v>86</v>
      </c>
      <c r="U696" s="268">
        <f t="shared" si="722"/>
        <v>87</v>
      </c>
      <c r="V696" s="268">
        <f t="shared" si="722"/>
        <v>88</v>
      </c>
      <c r="W696" s="268">
        <f t="shared" si="722"/>
        <v>89</v>
      </c>
      <c r="X696" s="268">
        <f t="shared" si="722"/>
        <v>90</v>
      </c>
    </row>
    <row r="697" spans="2:24" ht="15.75" thickBot="1" x14ac:dyDescent="0.3">
      <c r="B697" s="26" t="s">
        <v>9</v>
      </c>
      <c r="C697" s="158" t="s">
        <v>10</v>
      </c>
      <c r="D697" s="156">
        <f t="shared" ref="D697:L697" si="723">COUNTIF(rd5tm6,P697)</f>
        <v>0</v>
      </c>
      <c r="E697" s="155">
        <f t="shared" si="723"/>
        <v>0</v>
      </c>
      <c r="F697" s="155">
        <f t="shared" si="723"/>
        <v>0</v>
      </c>
      <c r="G697" s="13">
        <f t="shared" si="723"/>
        <v>0</v>
      </c>
      <c r="H697" s="19">
        <f t="shared" si="723"/>
        <v>0</v>
      </c>
      <c r="I697" s="12">
        <f t="shared" si="723"/>
        <v>0</v>
      </c>
      <c r="J697" s="13">
        <f t="shared" si="723"/>
        <v>0</v>
      </c>
      <c r="K697" s="14">
        <f t="shared" si="723"/>
        <v>0</v>
      </c>
      <c r="L697" s="20">
        <f t="shared" si="723"/>
        <v>0</v>
      </c>
      <c r="M697" s="37"/>
      <c r="N697" s="142"/>
      <c r="O697" s="268">
        <f t="shared" ref="O697:X697" si="724">+O696+10</f>
        <v>91</v>
      </c>
      <c r="P697" s="268">
        <f t="shared" si="724"/>
        <v>92</v>
      </c>
      <c r="Q697" s="268">
        <f t="shared" si="724"/>
        <v>93</v>
      </c>
      <c r="R697" s="268">
        <f t="shared" si="724"/>
        <v>94</v>
      </c>
      <c r="S697" s="268">
        <f t="shared" si="724"/>
        <v>95</v>
      </c>
      <c r="T697" s="268">
        <f t="shared" si="724"/>
        <v>96</v>
      </c>
      <c r="U697" s="268">
        <f t="shared" si="724"/>
        <v>97</v>
      </c>
      <c r="V697" s="268">
        <f t="shared" si="724"/>
        <v>98</v>
      </c>
      <c r="W697" s="268">
        <f t="shared" si="724"/>
        <v>99</v>
      </c>
      <c r="X697" s="268">
        <f t="shared" si="724"/>
        <v>100</v>
      </c>
    </row>
    <row r="698" spans="2:24" ht="15.75" thickBot="1" x14ac:dyDescent="0.3"/>
    <row r="699" spans="2:24" ht="19.5" thickBot="1" x14ac:dyDescent="0.3">
      <c r="B699" s="136" t="s">
        <v>59</v>
      </c>
      <c r="C699" s="137">
        <f>+C684</f>
        <v>5</v>
      </c>
      <c r="D699" s="350" t="s">
        <v>138</v>
      </c>
      <c r="E699" s="351"/>
      <c r="M699" s="257"/>
      <c r="P699" s="263"/>
      <c r="Q699" s="263"/>
      <c r="R699" s="263"/>
      <c r="S699" s="263"/>
      <c r="T699" s="263"/>
      <c r="U699" s="263"/>
      <c r="V699" s="263"/>
      <c r="W699" s="263"/>
      <c r="X699" s="263"/>
    </row>
    <row r="700" spans="2:24" ht="21" x14ac:dyDescent="0.25">
      <c r="B700" s="305" t="s">
        <v>86</v>
      </c>
      <c r="C700" s="306"/>
      <c r="D700" s="306"/>
      <c r="E700" s="306"/>
      <c r="F700" s="306"/>
      <c r="G700" s="306"/>
      <c r="H700" s="306"/>
      <c r="I700" s="306"/>
      <c r="J700" s="306"/>
      <c r="K700" s="306"/>
      <c r="L700" s="307"/>
      <c r="M700" s="258"/>
      <c r="N700" s="281"/>
      <c r="O700" s="264"/>
      <c r="P700" s="264"/>
      <c r="Q700" s="264"/>
      <c r="R700" s="264"/>
      <c r="S700" s="264"/>
      <c r="T700" s="264"/>
      <c r="U700" s="264"/>
      <c r="V700" s="264"/>
      <c r="W700" s="264"/>
      <c r="X700" s="264"/>
    </row>
    <row r="701" spans="2:24" ht="21.75" thickBot="1" x14ac:dyDescent="0.3">
      <c r="B701" s="308"/>
      <c r="C701" s="309"/>
      <c r="D701" s="309"/>
      <c r="E701" s="309"/>
      <c r="F701" s="309"/>
      <c r="G701" s="309"/>
      <c r="H701" s="309"/>
      <c r="I701" s="309"/>
      <c r="J701" s="309"/>
      <c r="K701" s="309"/>
      <c r="L701" s="310"/>
      <c r="M701" s="258"/>
      <c r="N701" s="281"/>
      <c r="O701" s="264"/>
      <c r="P701" s="264"/>
      <c r="Q701" s="264"/>
      <c r="R701" s="264"/>
      <c r="S701" s="264"/>
      <c r="T701" s="264"/>
      <c r="U701" s="264"/>
      <c r="V701" s="264"/>
      <c r="W701" s="264"/>
      <c r="X701" s="264"/>
    </row>
    <row r="702" spans="2:24" ht="15.75" thickBot="1" x14ac:dyDescent="0.3">
      <c r="B702" s="31" t="s">
        <v>11</v>
      </c>
      <c r="C702" s="28">
        <v>1</v>
      </c>
      <c r="D702" s="24">
        <v>2</v>
      </c>
      <c r="E702" s="24">
        <v>3</v>
      </c>
      <c r="F702" s="24">
        <v>4</v>
      </c>
      <c r="G702" s="24">
        <v>5</v>
      </c>
      <c r="H702" s="24">
        <v>6</v>
      </c>
      <c r="I702" s="24">
        <v>7</v>
      </c>
      <c r="J702" s="24">
        <v>8</v>
      </c>
      <c r="K702" s="24">
        <v>9</v>
      </c>
      <c r="L702" s="25">
        <v>10</v>
      </c>
      <c r="M702" s="37"/>
      <c r="N702" s="142"/>
    </row>
    <row r="703" spans="2:24" x14ac:dyDescent="0.25">
      <c r="B703" s="29" t="s">
        <v>0</v>
      </c>
      <c r="C703" s="7">
        <f t="shared" ref="C703:L704" si="725">COUNTIF(rd5tm7,O703)-1</f>
        <v>0</v>
      </c>
      <c r="D703" s="8">
        <f t="shared" si="725"/>
        <v>0</v>
      </c>
      <c r="E703" s="8">
        <f t="shared" si="725"/>
        <v>0</v>
      </c>
      <c r="F703" s="8">
        <f t="shared" si="725"/>
        <v>0</v>
      </c>
      <c r="G703" s="8">
        <f t="shared" si="725"/>
        <v>0</v>
      </c>
      <c r="H703" s="8">
        <f t="shared" si="725"/>
        <v>0</v>
      </c>
      <c r="I703" s="22">
        <f t="shared" si="725"/>
        <v>0</v>
      </c>
      <c r="J703" s="7">
        <f t="shared" si="725"/>
        <v>0</v>
      </c>
      <c r="K703" s="8">
        <f t="shared" si="725"/>
        <v>0</v>
      </c>
      <c r="L703" s="76">
        <f t="shared" si="725"/>
        <v>0</v>
      </c>
      <c r="M703" s="259"/>
      <c r="N703" s="282"/>
      <c r="O703" s="265">
        <v>1</v>
      </c>
      <c r="P703" s="266">
        <f>+O703+1</f>
        <v>2</v>
      </c>
      <c r="Q703" s="266">
        <f t="shared" ref="Q703" si="726">+P703+1</f>
        <v>3</v>
      </c>
      <c r="R703" s="266">
        <f t="shared" ref="R703" si="727">+Q703+1</f>
        <v>4</v>
      </c>
      <c r="S703" s="266">
        <f t="shared" ref="S703" si="728">+R703+1</f>
        <v>5</v>
      </c>
      <c r="T703" s="266">
        <f t="shared" ref="T703" si="729">+S703+1</f>
        <v>6</v>
      </c>
      <c r="U703" s="266">
        <f t="shared" ref="U703" si="730">+T703+1</f>
        <v>7</v>
      </c>
      <c r="V703" s="266">
        <f t="shared" ref="V703" si="731">+U703+1</f>
        <v>8</v>
      </c>
      <c r="W703" s="266">
        <v>9</v>
      </c>
      <c r="X703" s="266">
        <v>10</v>
      </c>
    </row>
    <row r="704" spans="2:24" ht="15.75" thickBot="1" x14ac:dyDescent="0.3">
      <c r="B704" s="23" t="s">
        <v>1</v>
      </c>
      <c r="C704" s="269">
        <f t="shared" si="725"/>
        <v>0</v>
      </c>
      <c r="D704" s="5">
        <f t="shared" si="725"/>
        <v>0</v>
      </c>
      <c r="E704" s="5">
        <f t="shared" si="725"/>
        <v>0</v>
      </c>
      <c r="F704" s="5">
        <f t="shared" si="725"/>
        <v>0</v>
      </c>
      <c r="G704" s="2">
        <f t="shared" si="725"/>
        <v>0</v>
      </c>
      <c r="H704" s="2">
        <f t="shared" si="725"/>
        <v>0</v>
      </c>
      <c r="I704" s="3">
        <f t="shared" si="725"/>
        <v>0</v>
      </c>
      <c r="J704" s="10">
        <f t="shared" si="725"/>
        <v>0</v>
      </c>
      <c r="K704" s="2">
        <f t="shared" si="725"/>
        <v>0</v>
      </c>
      <c r="L704" s="11">
        <f t="shared" si="725"/>
        <v>0</v>
      </c>
      <c r="M704" s="37"/>
      <c r="N704" s="142"/>
      <c r="O704" s="268">
        <f>+O703+10</f>
        <v>11</v>
      </c>
      <c r="P704" s="268">
        <f t="shared" ref="P704:X704" si="732">+P703+10</f>
        <v>12</v>
      </c>
      <c r="Q704" s="268">
        <f t="shared" si="732"/>
        <v>13</v>
      </c>
      <c r="R704" s="268">
        <f t="shared" si="732"/>
        <v>14</v>
      </c>
      <c r="S704" s="268">
        <f t="shared" si="732"/>
        <v>15</v>
      </c>
      <c r="T704" s="268">
        <f t="shared" si="732"/>
        <v>16</v>
      </c>
      <c r="U704" s="268">
        <f t="shared" si="732"/>
        <v>17</v>
      </c>
      <c r="V704" s="268">
        <f t="shared" si="732"/>
        <v>18</v>
      </c>
      <c r="W704" s="268">
        <f t="shared" si="732"/>
        <v>19</v>
      </c>
      <c r="X704" s="268">
        <f t="shared" si="732"/>
        <v>20</v>
      </c>
    </row>
    <row r="705" spans="2:24" ht="15.75" thickBot="1" x14ac:dyDescent="0.3">
      <c r="B705" s="23" t="s">
        <v>2</v>
      </c>
      <c r="C705" s="23">
        <f t="shared" ref="C705:L711" si="733">COUNTIF(rd5tm7,O705)</f>
        <v>0</v>
      </c>
      <c r="D705" s="7">
        <f t="shared" si="733"/>
        <v>0</v>
      </c>
      <c r="E705" s="8">
        <f t="shared" si="733"/>
        <v>0</v>
      </c>
      <c r="F705" s="9">
        <f t="shared" si="733"/>
        <v>0</v>
      </c>
      <c r="G705" s="4">
        <f t="shared" si="733"/>
        <v>0</v>
      </c>
      <c r="H705" s="2">
        <f t="shared" si="733"/>
        <v>0</v>
      </c>
      <c r="I705" s="3">
        <f t="shared" si="733"/>
        <v>0</v>
      </c>
      <c r="J705" s="12">
        <f t="shared" si="733"/>
        <v>0</v>
      </c>
      <c r="K705" s="13">
        <f t="shared" si="733"/>
        <v>0</v>
      </c>
      <c r="L705" s="14">
        <f t="shared" si="733"/>
        <v>0</v>
      </c>
      <c r="M705" s="37"/>
      <c r="N705" s="142"/>
      <c r="O705" s="268">
        <f t="shared" ref="O705:X705" si="734">+O704+10</f>
        <v>21</v>
      </c>
      <c r="P705" s="268">
        <f t="shared" si="734"/>
        <v>22</v>
      </c>
      <c r="Q705" s="268">
        <f t="shared" si="734"/>
        <v>23</v>
      </c>
      <c r="R705" s="268">
        <f t="shared" si="734"/>
        <v>24</v>
      </c>
      <c r="S705" s="268">
        <f t="shared" si="734"/>
        <v>25</v>
      </c>
      <c r="T705" s="268">
        <f t="shared" si="734"/>
        <v>26</v>
      </c>
      <c r="U705" s="268">
        <f t="shared" si="734"/>
        <v>27</v>
      </c>
      <c r="V705" s="268">
        <f t="shared" si="734"/>
        <v>28</v>
      </c>
      <c r="W705" s="268">
        <f t="shared" si="734"/>
        <v>29</v>
      </c>
      <c r="X705" s="268">
        <f t="shared" si="734"/>
        <v>30</v>
      </c>
    </row>
    <row r="706" spans="2:24" x14ac:dyDescent="0.25">
      <c r="B706" s="23" t="s">
        <v>3</v>
      </c>
      <c r="C706" s="23">
        <f t="shared" si="733"/>
        <v>0</v>
      </c>
      <c r="D706" s="10">
        <f t="shared" si="733"/>
        <v>0</v>
      </c>
      <c r="E706" s="27">
        <f t="shared" si="733"/>
        <v>0</v>
      </c>
      <c r="F706" s="11">
        <f t="shared" si="733"/>
        <v>0</v>
      </c>
      <c r="G706" s="4">
        <f t="shared" si="733"/>
        <v>0</v>
      </c>
      <c r="H706" s="2">
        <f t="shared" si="733"/>
        <v>0</v>
      </c>
      <c r="I706" s="2">
        <f t="shared" si="733"/>
        <v>0</v>
      </c>
      <c r="J706" s="6">
        <f t="shared" si="733"/>
        <v>0</v>
      </c>
      <c r="K706" s="6">
        <f t="shared" si="733"/>
        <v>0</v>
      </c>
      <c r="L706" s="16">
        <f t="shared" si="733"/>
        <v>0</v>
      </c>
      <c r="M706" s="37"/>
      <c r="N706" s="142"/>
      <c r="O706" s="268">
        <f t="shared" ref="O706:X706" si="735">+O705+10</f>
        <v>31</v>
      </c>
      <c r="P706" s="268">
        <f t="shared" si="735"/>
        <v>32</v>
      </c>
      <c r="Q706" s="268">
        <f t="shared" si="735"/>
        <v>33</v>
      </c>
      <c r="R706" s="268">
        <f t="shared" si="735"/>
        <v>34</v>
      </c>
      <c r="S706" s="268">
        <f t="shared" si="735"/>
        <v>35</v>
      </c>
      <c r="T706" s="268">
        <f t="shared" si="735"/>
        <v>36</v>
      </c>
      <c r="U706" s="268">
        <f t="shared" si="735"/>
        <v>37</v>
      </c>
      <c r="V706" s="268">
        <f t="shared" si="735"/>
        <v>38</v>
      </c>
      <c r="W706" s="268">
        <f t="shared" si="735"/>
        <v>39</v>
      </c>
      <c r="X706" s="268">
        <f t="shared" si="735"/>
        <v>40</v>
      </c>
    </row>
    <row r="707" spans="2:24" ht="15.75" thickBot="1" x14ac:dyDescent="0.3">
      <c r="B707" s="23" t="s">
        <v>4</v>
      </c>
      <c r="C707" s="23">
        <f t="shared" si="733"/>
        <v>0</v>
      </c>
      <c r="D707" s="12">
        <f t="shared" si="733"/>
        <v>0</v>
      </c>
      <c r="E707" s="13">
        <f t="shared" si="733"/>
        <v>0</v>
      </c>
      <c r="F707" s="14">
        <f t="shared" si="733"/>
        <v>0</v>
      </c>
      <c r="G707" s="4">
        <f t="shared" si="733"/>
        <v>0</v>
      </c>
      <c r="H707" s="2">
        <f t="shared" si="733"/>
        <v>0</v>
      </c>
      <c r="I707" s="2">
        <f t="shared" si="733"/>
        <v>0</v>
      </c>
      <c r="J707" s="2">
        <f t="shared" si="733"/>
        <v>0</v>
      </c>
      <c r="K707" s="2">
        <f t="shared" si="733"/>
        <v>0</v>
      </c>
      <c r="L707" s="11">
        <f t="shared" si="733"/>
        <v>0</v>
      </c>
      <c r="M707" s="37"/>
      <c r="N707" s="142"/>
      <c r="O707" s="268">
        <f t="shared" ref="O707:X707" si="736">+O706+10</f>
        <v>41</v>
      </c>
      <c r="P707" s="268">
        <f t="shared" si="736"/>
        <v>42</v>
      </c>
      <c r="Q707" s="268">
        <f t="shared" si="736"/>
        <v>43</v>
      </c>
      <c r="R707" s="268">
        <f t="shared" si="736"/>
        <v>44</v>
      </c>
      <c r="S707" s="268">
        <f t="shared" si="736"/>
        <v>45</v>
      </c>
      <c r="T707" s="268">
        <f t="shared" si="736"/>
        <v>46</v>
      </c>
      <c r="U707" s="268">
        <f t="shared" si="736"/>
        <v>47</v>
      </c>
      <c r="V707" s="268">
        <f t="shared" si="736"/>
        <v>48</v>
      </c>
      <c r="W707" s="268">
        <f t="shared" si="736"/>
        <v>49</v>
      </c>
      <c r="X707" s="268">
        <f t="shared" si="736"/>
        <v>50</v>
      </c>
    </row>
    <row r="708" spans="2:24" ht="15.75" thickBot="1" x14ac:dyDescent="0.3">
      <c r="B708" s="23" t="s">
        <v>5</v>
      </c>
      <c r="C708" s="10">
        <f t="shared" si="733"/>
        <v>0</v>
      </c>
      <c r="D708" s="154">
        <f t="shared" si="733"/>
        <v>0</v>
      </c>
      <c r="E708" s="154">
        <f t="shared" si="733"/>
        <v>0</v>
      </c>
      <c r="F708" s="154">
        <f t="shared" si="733"/>
        <v>0</v>
      </c>
      <c r="G708" s="145">
        <f t="shared" si="733"/>
        <v>0</v>
      </c>
      <c r="H708" s="2">
        <f t="shared" si="733"/>
        <v>0</v>
      </c>
      <c r="I708" s="2">
        <f t="shared" si="733"/>
        <v>0</v>
      </c>
      <c r="J708" s="2">
        <f t="shared" si="733"/>
        <v>0</v>
      </c>
      <c r="K708" s="2">
        <f t="shared" si="733"/>
        <v>0</v>
      </c>
      <c r="L708" s="11">
        <f t="shared" si="733"/>
        <v>0</v>
      </c>
      <c r="M708" s="37"/>
      <c r="N708" s="142"/>
      <c r="O708" s="268">
        <f t="shared" ref="O708:X708" si="737">+O707+10</f>
        <v>51</v>
      </c>
      <c r="P708" s="268">
        <f t="shared" si="737"/>
        <v>52</v>
      </c>
      <c r="Q708" s="268">
        <f t="shared" si="737"/>
        <v>53</v>
      </c>
      <c r="R708" s="268">
        <f t="shared" si="737"/>
        <v>54</v>
      </c>
      <c r="S708" s="268">
        <f t="shared" si="737"/>
        <v>55</v>
      </c>
      <c r="T708" s="268">
        <f t="shared" si="737"/>
        <v>56</v>
      </c>
      <c r="U708" s="268">
        <f t="shared" si="737"/>
        <v>57</v>
      </c>
      <c r="V708" s="268">
        <f t="shared" si="737"/>
        <v>58</v>
      </c>
      <c r="W708" s="268">
        <f t="shared" si="737"/>
        <v>59</v>
      </c>
      <c r="X708" s="268">
        <f t="shared" si="737"/>
        <v>60</v>
      </c>
    </row>
    <row r="709" spans="2:24" ht="15.75" thickBot="1" x14ac:dyDescent="0.3">
      <c r="B709" s="23" t="s">
        <v>6</v>
      </c>
      <c r="C709" s="23">
        <f t="shared" si="733"/>
        <v>0</v>
      </c>
      <c r="D709" s="7">
        <f t="shared" si="733"/>
        <v>0</v>
      </c>
      <c r="E709" s="8">
        <f t="shared" si="733"/>
        <v>0</v>
      </c>
      <c r="F709" s="9">
        <f t="shared" si="733"/>
        <v>0</v>
      </c>
      <c r="G709" s="4">
        <f t="shared" si="733"/>
        <v>0</v>
      </c>
      <c r="H709" s="2">
        <f t="shared" si="733"/>
        <v>0</v>
      </c>
      <c r="I709" s="5">
        <f t="shared" si="733"/>
        <v>0</v>
      </c>
      <c r="J709" s="5">
        <f t="shared" si="733"/>
        <v>0</v>
      </c>
      <c r="K709" s="5">
        <f t="shared" si="733"/>
        <v>0</v>
      </c>
      <c r="L709" s="11">
        <f t="shared" si="733"/>
        <v>0</v>
      </c>
      <c r="M709" s="37"/>
      <c r="N709" s="142"/>
      <c r="O709" s="268">
        <f t="shared" ref="O709:X709" si="738">+O708+10</f>
        <v>61</v>
      </c>
      <c r="P709" s="268">
        <f t="shared" si="738"/>
        <v>62</v>
      </c>
      <c r="Q709" s="268">
        <f t="shared" si="738"/>
        <v>63</v>
      </c>
      <c r="R709" s="268">
        <f t="shared" si="738"/>
        <v>64</v>
      </c>
      <c r="S709" s="268">
        <f t="shared" si="738"/>
        <v>65</v>
      </c>
      <c r="T709" s="268">
        <f t="shared" si="738"/>
        <v>66</v>
      </c>
      <c r="U709" s="268">
        <f t="shared" si="738"/>
        <v>67</v>
      </c>
      <c r="V709" s="268">
        <f t="shared" si="738"/>
        <v>68</v>
      </c>
      <c r="W709" s="268">
        <f t="shared" si="738"/>
        <v>69</v>
      </c>
      <c r="X709" s="268">
        <f t="shared" si="738"/>
        <v>70</v>
      </c>
    </row>
    <row r="710" spans="2:24" x14ac:dyDescent="0.25">
      <c r="B710" s="23" t="s">
        <v>7</v>
      </c>
      <c r="C710" s="23">
        <f t="shared" si="733"/>
        <v>0</v>
      </c>
      <c r="D710" s="10">
        <f t="shared" si="733"/>
        <v>0</v>
      </c>
      <c r="E710" s="144">
        <f t="shared" si="733"/>
        <v>0</v>
      </c>
      <c r="F710" s="11">
        <f t="shared" si="733"/>
        <v>0</v>
      </c>
      <c r="G710" s="4">
        <f t="shared" si="733"/>
        <v>0</v>
      </c>
      <c r="H710" s="3">
        <f t="shared" si="733"/>
        <v>0</v>
      </c>
      <c r="I710" s="7">
        <f t="shared" si="733"/>
        <v>0</v>
      </c>
      <c r="J710" s="8">
        <f t="shared" si="733"/>
        <v>0</v>
      </c>
      <c r="K710" s="9">
        <f t="shared" si="733"/>
        <v>0</v>
      </c>
      <c r="L710" s="17">
        <f t="shared" si="733"/>
        <v>0</v>
      </c>
      <c r="M710" s="37"/>
      <c r="N710" s="142"/>
      <c r="O710" s="268">
        <f t="shared" ref="O710:X710" si="739">+O709+10</f>
        <v>71</v>
      </c>
      <c r="P710" s="268">
        <f t="shared" si="739"/>
        <v>72</v>
      </c>
      <c r="Q710" s="268">
        <f t="shared" si="739"/>
        <v>73</v>
      </c>
      <c r="R710" s="268">
        <f t="shared" si="739"/>
        <v>74</v>
      </c>
      <c r="S710" s="268">
        <f t="shared" si="739"/>
        <v>75</v>
      </c>
      <c r="T710" s="268">
        <f t="shared" si="739"/>
        <v>76</v>
      </c>
      <c r="U710" s="268">
        <f t="shared" si="739"/>
        <v>77</v>
      </c>
      <c r="V710" s="268">
        <f t="shared" si="739"/>
        <v>78</v>
      </c>
      <c r="W710" s="268">
        <f t="shared" si="739"/>
        <v>79</v>
      </c>
      <c r="X710" s="268">
        <f t="shared" si="739"/>
        <v>80</v>
      </c>
    </row>
    <row r="711" spans="2:24" ht="15.75" thickBot="1" x14ac:dyDescent="0.3">
      <c r="B711" s="23" t="s">
        <v>8</v>
      </c>
      <c r="C711" s="157">
        <f t="shared" si="733"/>
        <v>0</v>
      </c>
      <c r="D711" s="12">
        <f t="shared" si="733"/>
        <v>0</v>
      </c>
      <c r="E711" s="13">
        <f t="shared" si="733"/>
        <v>0</v>
      </c>
      <c r="F711" s="14">
        <f t="shared" si="733"/>
        <v>0</v>
      </c>
      <c r="G711" s="4">
        <f t="shared" si="733"/>
        <v>0</v>
      </c>
      <c r="H711" s="3">
        <f t="shared" si="733"/>
        <v>0</v>
      </c>
      <c r="I711" s="10">
        <f t="shared" si="733"/>
        <v>0</v>
      </c>
      <c r="J711" s="27">
        <f t="shared" si="733"/>
        <v>0</v>
      </c>
      <c r="K711" s="11">
        <f t="shared" si="733"/>
        <v>0</v>
      </c>
      <c r="L711" s="17">
        <f t="shared" si="733"/>
        <v>0</v>
      </c>
      <c r="M711" s="37"/>
      <c r="N711" s="142"/>
      <c r="O711" s="268">
        <f t="shared" ref="O711:X711" si="740">+O710+10</f>
        <v>81</v>
      </c>
      <c r="P711" s="268">
        <f t="shared" si="740"/>
        <v>82</v>
      </c>
      <c r="Q711" s="268">
        <f t="shared" si="740"/>
        <v>83</v>
      </c>
      <c r="R711" s="268">
        <f t="shared" si="740"/>
        <v>84</v>
      </c>
      <c r="S711" s="268">
        <f t="shared" si="740"/>
        <v>85</v>
      </c>
      <c r="T711" s="268">
        <f t="shared" si="740"/>
        <v>86</v>
      </c>
      <c r="U711" s="268">
        <f t="shared" si="740"/>
        <v>87</v>
      </c>
      <c r="V711" s="268">
        <f t="shared" si="740"/>
        <v>88</v>
      </c>
      <c r="W711" s="268">
        <f t="shared" si="740"/>
        <v>89</v>
      </c>
      <c r="X711" s="268">
        <f t="shared" si="740"/>
        <v>90</v>
      </c>
    </row>
    <row r="712" spans="2:24" ht="15.75" thickBot="1" x14ac:dyDescent="0.3">
      <c r="B712" s="26" t="s">
        <v>9</v>
      </c>
      <c r="C712" s="158" t="s">
        <v>10</v>
      </c>
      <c r="D712" s="156">
        <f t="shared" ref="D712:L712" si="741">COUNTIF(rd5tm7,P712)</f>
        <v>0</v>
      </c>
      <c r="E712" s="155">
        <f t="shared" si="741"/>
        <v>0</v>
      </c>
      <c r="F712" s="155">
        <f t="shared" si="741"/>
        <v>0</v>
      </c>
      <c r="G712" s="13">
        <f t="shared" si="741"/>
        <v>0</v>
      </c>
      <c r="H712" s="19">
        <f t="shared" si="741"/>
        <v>0</v>
      </c>
      <c r="I712" s="12">
        <f t="shared" si="741"/>
        <v>0</v>
      </c>
      <c r="J712" s="13">
        <f t="shared" si="741"/>
        <v>0</v>
      </c>
      <c r="K712" s="14">
        <f t="shared" si="741"/>
        <v>0</v>
      </c>
      <c r="L712" s="20">
        <f t="shared" si="741"/>
        <v>0</v>
      </c>
      <c r="M712" s="37"/>
      <c r="N712" s="142"/>
      <c r="O712" s="268">
        <f t="shared" ref="O712:X712" si="742">+O711+10</f>
        <v>91</v>
      </c>
      <c r="P712" s="268">
        <f t="shared" si="742"/>
        <v>92</v>
      </c>
      <c r="Q712" s="268">
        <f t="shared" si="742"/>
        <v>93</v>
      </c>
      <c r="R712" s="268">
        <f t="shared" si="742"/>
        <v>94</v>
      </c>
      <c r="S712" s="268">
        <f t="shared" si="742"/>
        <v>95</v>
      </c>
      <c r="T712" s="268">
        <f t="shared" si="742"/>
        <v>96</v>
      </c>
      <c r="U712" s="268">
        <f t="shared" si="742"/>
        <v>97</v>
      </c>
      <c r="V712" s="268">
        <f t="shared" si="742"/>
        <v>98</v>
      </c>
      <c r="W712" s="268">
        <f t="shared" si="742"/>
        <v>99</v>
      </c>
      <c r="X712" s="268">
        <f t="shared" si="742"/>
        <v>100</v>
      </c>
    </row>
    <row r="713" spans="2:24" ht="15.75" thickBot="1" x14ac:dyDescent="0.3"/>
    <row r="714" spans="2:24" ht="19.5" thickBot="1" x14ac:dyDescent="0.3">
      <c r="B714" s="136" t="s">
        <v>59</v>
      </c>
      <c r="C714" s="137">
        <f>+C699</f>
        <v>5</v>
      </c>
      <c r="D714" s="350" t="s">
        <v>139</v>
      </c>
      <c r="E714" s="351"/>
      <c r="M714" s="257"/>
      <c r="P714" s="263"/>
      <c r="Q714" s="263"/>
      <c r="R714" s="263"/>
      <c r="S714" s="263"/>
      <c r="T714" s="263"/>
      <c r="U714" s="263"/>
      <c r="V714" s="263"/>
      <c r="W714" s="263"/>
      <c r="X714" s="263"/>
    </row>
    <row r="715" spans="2:24" ht="21" x14ac:dyDescent="0.25">
      <c r="B715" s="305" t="s">
        <v>86</v>
      </c>
      <c r="C715" s="306"/>
      <c r="D715" s="306"/>
      <c r="E715" s="306"/>
      <c r="F715" s="306"/>
      <c r="G715" s="306"/>
      <c r="H715" s="306"/>
      <c r="I715" s="306"/>
      <c r="J715" s="306"/>
      <c r="K715" s="306"/>
      <c r="L715" s="307"/>
      <c r="M715" s="258"/>
      <c r="N715" s="281"/>
      <c r="O715" s="264"/>
      <c r="P715" s="264"/>
      <c r="Q715" s="264"/>
      <c r="R715" s="264"/>
      <c r="S715" s="264"/>
      <c r="T715" s="264"/>
      <c r="U715" s="264"/>
      <c r="V715" s="264"/>
      <c r="W715" s="264"/>
      <c r="X715" s="264"/>
    </row>
    <row r="716" spans="2:24" ht="21.75" thickBot="1" x14ac:dyDescent="0.3">
      <c r="B716" s="308"/>
      <c r="C716" s="309"/>
      <c r="D716" s="309"/>
      <c r="E716" s="309"/>
      <c r="F716" s="309"/>
      <c r="G716" s="309"/>
      <c r="H716" s="309"/>
      <c r="I716" s="309"/>
      <c r="J716" s="309"/>
      <c r="K716" s="309"/>
      <c r="L716" s="310"/>
      <c r="M716" s="258"/>
      <c r="N716" s="281"/>
      <c r="O716" s="264"/>
      <c r="P716" s="264"/>
      <c r="Q716" s="264"/>
      <c r="R716" s="264"/>
      <c r="S716" s="264"/>
      <c r="T716" s="264"/>
      <c r="U716" s="264"/>
      <c r="V716" s="264"/>
      <c r="W716" s="264"/>
      <c r="X716" s="264"/>
    </row>
    <row r="717" spans="2:24" ht="15.75" thickBot="1" x14ac:dyDescent="0.3">
      <c r="B717" s="31" t="s">
        <v>11</v>
      </c>
      <c r="C717" s="28">
        <v>1</v>
      </c>
      <c r="D717" s="24">
        <v>2</v>
      </c>
      <c r="E717" s="24">
        <v>3</v>
      </c>
      <c r="F717" s="24">
        <v>4</v>
      </c>
      <c r="G717" s="24">
        <v>5</v>
      </c>
      <c r="H717" s="24">
        <v>6</v>
      </c>
      <c r="I717" s="24">
        <v>7</v>
      </c>
      <c r="J717" s="24">
        <v>8</v>
      </c>
      <c r="K717" s="24">
        <v>9</v>
      </c>
      <c r="L717" s="25">
        <v>10</v>
      </c>
      <c r="M717" s="37"/>
      <c r="N717" s="142"/>
    </row>
    <row r="718" spans="2:24" x14ac:dyDescent="0.25">
      <c r="B718" s="29" t="s">
        <v>0</v>
      </c>
      <c r="C718" s="7">
        <f t="shared" ref="C718:L719" si="743">COUNTIF(rd5tm8,O718)-1</f>
        <v>0</v>
      </c>
      <c r="D718" s="8">
        <f t="shared" si="743"/>
        <v>0</v>
      </c>
      <c r="E718" s="8">
        <f t="shared" si="743"/>
        <v>0</v>
      </c>
      <c r="F718" s="8">
        <f t="shared" si="743"/>
        <v>0</v>
      </c>
      <c r="G718" s="8">
        <f t="shared" si="743"/>
        <v>0</v>
      </c>
      <c r="H718" s="8">
        <f t="shared" si="743"/>
        <v>0</v>
      </c>
      <c r="I718" s="22">
        <f t="shared" si="743"/>
        <v>0</v>
      </c>
      <c r="J718" s="7">
        <f t="shared" si="743"/>
        <v>0</v>
      </c>
      <c r="K718" s="8">
        <f t="shared" si="743"/>
        <v>0</v>
      </c>
      <c r="L718" s="76">
        <f t="shared" si="743"/>
        <v>0</v>
      </c>
      <c r="M718" s="259"/>
      <c r="N718" s="282"/>
      <c r="O718" s="265">
        <v>1</v>
      </c>
      <c r="P718" s="266">
        <f>+O718+1</f>
        <v>2</v>
      </c>
      <c r="Q718" s="266">
        <f t="shared" ref="Q718" si="744">+P718+1</f>
        <v>3</v>
      </c>
      <c r="R718" s="266">
        <f t="shared" ref="R718" si="745">+Q718+1</f>
        <v>4</v>
      </c>
      <c r="S718" s="266">
        <f t="shared" ref="S718" si="746">+R718+1</f>
        <v>5</v>
      </c>
      <c r="T718" s="266">
        <f t="shared" ref="T718" si="747">+S718+1</f>
        <v>6</v>
      </c>
      <c r="U718" s="266">
        <f t="shared" ref="U718" si="748">+T718+1</f>
        <v>7</v>
      </c>
      <c r="V718" s="266">
        <f t="shared" ref="V718" si="749">+U718+1</f>
        <v>8</v>
      </c>
      <c r="W718" s="266">
        <v>9</v>
      </c>
      <c r="X718" s="266">
        <v>10</v>
      </c>
    </row>
    <row r="719" spans="2:24" ht="15.75" thickBot="1" x14ac:dyDescent="0.3">
      <c r="B719" s="23" t="s">
        <v>1</v>
      </c>
      <c r="C719" s="269">
        <f t="shared" si="743"/>
        <v>0</v>
      </c>
      <c r="D719" s="5">
        <f t="shared" si="743"/>
        <v>0</v>
      </c>
      <c r="E719" s="5">
        <f t="shared" si="743"/>
        <v>0</v>
      </c>
      <c r="F719" s="5">
        <f t="shared" si="743"/>
        <v>0</v>
      </c>
      <c r="G719" s="2">
        <f t="shared" si="743"/>
        <v>0</v>
      </c>
      <c r="H719" s="2">
        <f t="shared" si="743"/>
        <v>0</v>
      </c>
      <c r="I719" s="3">
        <f t="shared" si="743"/>
        <v>0</v>
      </c>
      <c r="J719" s="10">
        <f t="shared" si="743"/>
        <v>0</v>
      </c>
      <c r="K719" s="2">
        <f t="shared" si="743"/>
        <v>0</v>
      </c>
      <c r="L719" s="11">
        <f t="shared" si="743"/>
        <v>0</v>
      </c>
      <c r="M719" s="37"/>
      <c r="N719" s="142"/>
      <c r="O719" s="268">
        <f>+O718+10</f>
        <v>11</v>
      </c>
      <c r="P719" s="268">
        <f t="shared" ref="P719:X719" si="750">+P718+10</f>
        <v>12</v>
      </c>
      <c r="Q719" s="268">
        <f t="shared" si="750"/>
        <v>13</v>
      </c>
      <c r="R719" s="268">
        <f t="shared" si="750"/>
        <v>14</v>
      </c>
      <c r="S719" s="268">
        <f t="shared" si="750"/>
        <v>15</v>
      </c>
      <c r="T719" s="268">
        <f t="shared" si="750"/>
        <v>16</v>
      </c>
      <c r="U719" s="268">
        <f t="shared" si="750"/>
        <v>17</v>
      </c>
      <c r="V719" s="268">
        <f t="shared" si="750"/>
        <v>18</v>
      </c>
      <c r="W719" s="268">
        <f t="shared" si="750"/>
        <v>19</v>
      </c>
      <c r="X719" s="268">
        <f t="shared" si="750"/>
        <v>20</v>
      </c>
    </row>
    <row r="720" spans="2:24" ht="15.75" thickBot="1" x14ac:dyDescent="0.3">
      <c r="B720" s="23" t="s">
        <v>2</v>
      </c>
      <c r="C720" s="23">
        <f t="shared" ref="C720:L726" si="751">COUNTIF(rd5tm8,O720)</f>
        <v>0</v>
      </c>
      <c r="D720" s="7">
        <f t="shared" si="751"/>
        <v>0</v>
      </c>
      <c r="E720" s="8">
        <f t="shared" si="751"/>
        <v>0</v>
      </c>
      <c r="F720" s="9">
        <f t="shared" si="751"/>
        <v>0</v>
      </c>
      <c r="G720" s="4">
        <f t="shared" si="751"/>
        <v>0</v>
      </c>
      <c r="H720" s="2">
        <f t="shared" si="751"/>
        <v>0</v>
      </c>
      <c r="I720" s="3">
        <f t="shared" si="751"/>
        <v>0</v>
      </c>
      <c r="J720" s="12">
        <f t="shared" si="751"/>
        <v>0</v>
      </c>
      <c r="K720" s="13">
        <f t="shared" si="751"/>
        <v>0</v>
      </c>
      <c r="L720" s="14">
        <f t="shared" si="751"/>
        <v>0</v>
      </c>
      <c r="M720" s="37"/>
      <c r="N720" s="142"/>
      <c r="O720" s="268">
        <f t="shared" ref="O720:X720" si="752">+O719+10</f>
        <v>21</v>
      </c>
      <c r="P720" s="268">
        <f t="shared" si="752"/>
        <v>22</v>
      </c>
      <c r="Q720" s="268">
        <f t="shared" si="752"/>
        <v>23</v>
      </c>
      <c r="R720" s="268">
        <f t="shared" si="752"/>
        <v>24</v>
      </c>
      <c r="S720" s="268">
        <f t="shared" si="752"/>
        <v>25</v>
      </c>
      <c r="T720" s="268">
        <f t="shared" si="752"/>
        <v>26</v>
      </c>
      <c r="U720" s="268">
        <f t="shared" si="752"/>
        <v>27</v>
      </c>
      <c r="V720" s="268">
        <f t="shared" si="752"/>
        <v>28</v>
      </c>
      <c r="W720" s="268">
        <f t="shared" si="752"/>
        <v>29</v>
      </c>
      <c r="X720" s="268">
        <f t="shared" si="752"/>
        <v>30</v>
      </c>
    </row>
    <row r="721" spans="2:24" x14ac:dyDescent="0.25">
      <c r="B721" s="23" t="s">
        <v>3</v>
      </c>
      <c r="C721" s="23">
        <f t="shared" si="751"/>
        <v>0</v>
      </c>
      <c r="D721" s="10">
        <f t="shared" si="751"/>
        <v>0</v>
      </c>
      <c r="E721" s="27">
        <f t="shared" si="751"/>
        <v>0</v>
      </c>
      <c r="F721" s="11">
        <f t="shared" si="751"/>
        <v>0</v>
      </c>
      <c r="G721" s="4">
        <f t="shared" si="751"/>
        <v>0</v>
      </c>
      <c r="H721" s="2">
        <f t="shared" si="751"/>
        <v>0</v>
      </c>
      <c r="I721" s="2">
        <f t="shared" si="751"/>
        <v>0</v>
      </c>
      <c r="J721" s="6">
        <f t="shared" si="751"/>
        <v>0</v>
      </c>
      <c r="K721" s="6">
        <f t="shared" si="751"/>
        <v>0</v>
      </c>
      <c r="L721" s="16">
        <f t="shared" si="751"/>
        <v>0</v>
      </c>
      <c r="M721" s="37"/>
      <c r="N721" s="142"/>
      <c r="O721" s="268">
        <f t="shared" ref="O721:X721" si="753">+O720+10</f>
        <v>31</v>
      </c>
      <c r="P721" s="268">
        <f t="shared" si="753"/>
        <v>32</v>
      </c>
      <c r="Q721" s="268">
        <f t="shared" si="753"/>
        <v>33</v>
      </c>
      <c r="R721" s="268">
        <f t="shared" si="753"/>
        <v>34</v>
      </c>
      <c r="S721" s="268">
        <f t="shared" si="753"/>
        <v>35</v>
      </c>
      <c r="T721" s="268">
        <f t="shared" si="753"/>
        <v>36</v>
      </c>
      <c r="U721" s="268">
        <f t="shared" si="753"/>
        <v>37</v>
      </c>
      <c r="V721" s="268">
        <f t="shared" si="753"/>
        <v>38</v>
      </c>
      <c r="W721" s="268">
        <f t="shared" si="753"/>
        <v>39</v>
      </c>
      <c r="X721" s="268">
        <f t="shared" si="753"/>
        <v>40</v>
      </c>
    </row>
    <row r="722" spans="2:24" ht="15.75" thickBot="1" x14ac:dyDescent="0.3">
      <c r="B722" s="23" t="s">
        <v>4</v>
      </c>
      <c r="C722" s="23">
        <f t="shared" si="751"/>
        <v>0</v>
      </c>
      <c r="D722" s="12">
        <f t="shared" si="751"/>
        <v>0</v>
      </c>
      <c r="E722" s="13">
        <f t="shared" si="751"/>
        <v>0</v>
      </c>
      <c r="F722" s="14">
        <f t="shared" si="751"/>
        <v>0</v>
      </c>
      <c r="G722" s="4">
        <f t="shared" si="751"/>
        <v>0</v>
      </c>
      <c r="H722" s="2">
        <f t="shared" si="751"/>
        <v>0</v>
      </c>
      <c r="I722" s="2">
        <f t="shared" si="751"/>
        <v>0</v>
      </c>
      <c r="J722" s="2">
        <f t="shared" si="751"/>
        <v>0</v>
      </c>
      <c r="K722" s="2">
        <f t="shared" si="751"/>
        <v>0</v>
      </c>
      <c r="L722" s="11">
        <f t="shared" si="751"/>
        <v>0</v>
      </c>
      <c r="M722" s="37"/>
      <c r="N722" s="142"/>
      <c r="O722" s="268">
        <f t="shared" ref="O722:X722" si="754">+O721+10</f>
        <v>41</v>
      </c>
      <c r="P722" s="268">
        <f t="shared" si="754"/>
        <v>42</v>
      </c>
      <c r="Q722" s="268">
        <f t="shared" si="754"/>
        <v>43</v>
      </c>
      <c r="R722" s="268">
        <f t="shared" si="754"/>
        <v>44</v>
      </c>
      <c r="S722" s="268">
        <f t="shared" si="754"/>
        <v>45</v>
      </c>
      <c r="T722" s="268">
        <f t="shared" si="754"/>
        <v>46</v>
      </c>
      <c r="U722" s="268">
        <f t="shared" si="754"/>
        <v>47</v>
      </c>
      <c r="V722" s="268">
        <f t="shared" si="754"/>
        <v>48</v>
      </c>
      <c r="W722" s="268">
        <f t="shared" si="754"/>
        <v>49</v>
      </c>
      <c r="X722" s="268">
        <f t="shared" si="754"/>
        <v>50</v>
      </c>
    </row>
    <row r="723" spans="2:24" ht="15.75" thickBot="1" x14ac:dyDescent="0.3">
      <c r="B723" s="23" t="s">
        <v>5</v>
      </c>
      <c r="C723" s="10">
        <f t="shared" si="751"/>
        <v>0</v>
      </c>
      <c r="D723" s="154">
        <f t="shared" si="751"/>
        <v>0</v>
      </c>
      <c r="E723" s="154">
        <f t="shared" si="751"/>
        <v>0</v>
      </c>
      <c r="F723" s="154">
        <f t="shared" si="751"/>
        <v>0</v>
      </c>
      <c r="G723" s="145">
        <f t="shared" si="751"/>
        <v>0</v>
      </c>
      <c r="H723" s="2">
        <f t="shared" si="751"/>
        <v>0</v>
      </c>
      <c r="I723" s="2">
        <f t="shared" si="751"/>
        <v>0</v>
      </c>
      <c r="J723" s="2">
        <f t="shared" si="751"/>
        <v>0</v>
      </c>
      <c r="K723" s="2">
        <f t="shared" si="751"/>
        <v>0</v>
      </c>
      <c r="L723" s="11">
        <f t="shared" si="751"/>
        <v>0</v>
      </c>
      <c r="M723" s="37"/>
      <c r="N723" s="142"/>
      <c r="O723" s="268">
        <f t="shared" ref="O723:X723" si="755">+O722+10</f>
        <v>51</v>
      </c>
      <c r="P723" s="268">
        <f t="shared" si="755"/>
        <v>52</v>
      </c>
      <c r="Q723" s="268">
        <f t="shared" si="755"/>
        <v>53</v>
      </c>
      <c r="R723" s="268">
        <f t="shared" si="755"/>
        <v>54</v>
      </c>
      <c r="S723" s="268">
        <f t="shared" si="755"/>
        <v>55</v>
      </c>
      <c r="T723" s="268">
        <f t="shared" si="755"/>
        <v>56</v>
      </c>
      <c r="U723" s="268">
        <f t="shared" si="755"/>
        <v>57</v>
      </c>
      <c r="V723" s="268">
        <f t="shared" si="755"/>
        <v>58</v>
      </c>
      <c r="W723" s="268">
        <f t="shared" si="755"/>
        <v>59</v>
      </c>
      <c r="X723" s="268">
        <f t="shared" si="755"/>
        <v>60</v>
      </c>
    </row>
    <row r="724" spans="2:24" ht="15.75" thickBot="1" x14ac:dyDescent="0.3">
      <c r="B724" s="23" t="s">
        <v>6</v>
      </c>
      <c r="C724" s="23">
        <f t="shared" si="751"/>
        <v>0</v>
      </c>
      <c r="D724" s="7">
        <f t="shared" si="751"/>
        <v>0</v>
      </c>
      <c r="E724" s="8">
        <f t="shared" si="751"/>
        <v>0</v>
      </c>
      <c r="F724" s="9">
        <f t="shared" si="751"/>
        <v>0</v>
      </c>
      <c r="G724" s="4">
        <f t="shared" si="751"/>
        <v>0</v>
      </c>
      <c r="H724" s="2">
        <f t="shared" si="751"/>
        <v>0</v>
      </c>
      <c r="I724" s="5">
        <f t="shared" si="751"/>
        <v>0</v>
      </c>
      <c r="J724" s="5">
        <f t="shared" si="751"/>
        <v>0</v>
      </c>
      <c r="K724" s="5">
        <f t="shared" si="751"/>
        <v>0</v>
      </c>
      <c r="L724" s="11">
        <f t="shared" si="751"/>
        <v>0</v>
      </c>
      <c r="M724" s="37"/>
      <c r="N724" s="142"/>
      <c r="O724" s="268">
        <f t="shared" ref="O724:X724" si="756">+O723+10</f>
        <v>61</v>
      </c>
      <c r="P724" s="268">
        <f t="shared" si="756"/>
        <v>62</v>
      </c>
      <c r="Q724" s="268">
        <f t="shared" si="756"/>
        <v>63</v>
      </c>
      <c r="R724" s="268">
        <f t="shared" si="756"/>
        <v>64</v>
      </c>
      <c r="S724" s="268">
        <f t="shared" si="756"/>
        <v>65</v>
      </c>
      <c r="T724" s="268">
        <f t="shared" si="756"/>
        <v>66</v>
      </c>
      <c r="U724" s="268">
        <f t="shared" si="756"/>
        <v>67</v>
      </c>
      <c r="V724" s="268">
        <f t="shared" si="756"/>
        <v>68</v>
      </c>
      <c r="W724" s="268">
        <f t="shared" si="756"/>
        <v>69</v>
      </c>
      <c r="X724" s="268">
        <f t="shared" si="756"/>
        <v>70</v>
      </c>
    </row>
    <row r="725" spans="2:24" x14ac:dyDescent="0.25">
      <c r="B725" s="23" t="s">
        <v>7</v>
      </c>
      <c r="C725" s="23">
        <f t="shared" si="751"/>
        <v>0</v>
      </c>
      <c r="D725" s="10">
        <f t="shared" si="751"/>
        <v>0</v>
      </c>
      <c r="E725" s="144">
        <f t="shared" si="751"/>
        <v>0</v>
      </c>
      <c r="F725" s="11">
        <f t="shared" si="751"/>
        <v>0</v>
      </c>
      <c r="G725" s="4">
        <f t="shared" si="751"/>
        <v>0</v>
      </c>
      <c r="H725" s="3">
        <f t="shared" si="751"/>
        <v>0</v>
      </c>
      <c r="I725" s="7">
        <f t="shared" si="751"/>
        <v>0</v>
      </c>
      <c r="J725" s="8">
        <f t="shared" si="751"/>
        <v>0</v>
      </c>
      <c r="K725" s="9">
        <f t="shared" si="751"/>
        <v>0</v>
      </c>
      <c r="L725" s="17">
        <f t="shared" si="751"/>
        <v>0</v>
      </c>
      <c r="M725" s="37"/>
      <c r="N725" s="142"/>
      <c r="O725" s="268">
        <f t="shared" ref="O725:X725" si="757">+O724+10</f>
        <v>71</v>
      </c>
      <c r="P725" s="268">
        <f t="shared" si="757"/>
        <v>72</v>
      </c>
      <c r="Q725" s="268">
        <f t="shared" si="757"/>
        <v>73</v>
      </c>
      <c r="R725" s="268">
        <f t="shared" si="757"/>
        <v>74</v>
      </c>
      <c r="S725" s="268">
        <f t="shared" si="757"/>
        <v>75</v>
      </c>
      <c r="T725" s="268">
        <f t="shared" si="757"/>
        <v>76</v>
      </c>
      <c r="U725" s="268">
        <f t="shared" si="757"/>
        <v>77</v>
      </c>
      <c r="V725" s="268">
        <f t="shared" si="757"/>
        <v>78</v>
      </c>
      <c r="W725" s="268">
        <f t="shared" si="757"/>
        <v>79</v>
      </c>
      <c r="X725" s="268">
        <f t="shared" si="757"/>
        <v>80</v>
      </c>
    </row>
    <row r="726" spans="2:24" ht="15.75" thickBot="1" x14ac:dyDescent="0.3">
      <c r="B726" s="23" t="s">
        <v>8</v>
      </c>
      <c r="C726" s="157">
        <f t="shared" si="751"/>
        <v>0</v>
      </c>
      <c r="D726" s="12">
        <f t="shared" si="751"/>
        <v>0</v>
      </c>
      <c r="E726" s="13">
        <f t="shared" si="751"/>
        <v>0</v>
      </c>
      <c r="F726" s="14">
        <f t="shared" si="751"/>
        <v>0</v>
      </c>
      <c r="G726" s="4">
        <f t="shared" si="751"/>
        <v>0</v>
      </c>
      <c r="H726" s="3">
        <f t="shared" si="751"/>
        <v>0</v>
      </c>
      <c r="I726" s="10">
        <f t="shared" si="751"/>
        <v>0</v>
      </c>
      <c r="J726" s="27">
        <f t="shared" si="751"/>
        <v>0</v>
      </c>
      <c r="K726" s="11">
        <f t="shared" si="751"/>
        <v>0</v>
      </c>
      <c r="L726" s="17">
        <f t="shared" si="751"/>
        <v>0</v>
      </c>
      <c r="M726" s="37"/>
      <c r="N726" s="142"/>
      <c r="O726" s="268">
        <f t="shared" ref="O726:X726" si="758">+O725+10</f>
        <v>81</v>
      </c>
      <c r="P726" s="268">
        <f t="shared" si="758"/>
        <v>82</v>
      </c>
      <c r="Q726" s="268">
        <f t="shared" si="758"/>
        <v>83</v>
      </c>
      <c r="R726" s="268">
        <f t="shared" si="758"/>
        <v>84</v>
      </c>
      <c r="S726" s="268">
        <f t="shared" si="758"/>
        <v>85</v>
      </c>
      <c r="T726" s="268">
        <f t="shared" si="758"/>
        <v>86</v>
      </c>
      <c r="U726" s="268">
        <f t="shared" si="758"/>
        <v>87</v>
      </c>
      <c r="V726" s="268">
        <f t="shared" si="758"/>
        <v>88</v>
      </c>
      <c r="W726" s="268">
        <f t="shared" si="758"/>
        <v>89</v>
      </c>
      <c r="X726" s="268">
        <f t="shared" si="758"/>
        <v>90</v>
      </c>
    </row>
    <row r="727" spans="2:24" ht="15.75" thickBot="1" x14ac:dyDescent="0.3">
      <c r="B727" s="26" t="s">
        <v>9</v>
      </c>
      <c r="C727" s="158" t="s">
        <v>10</v>
      </c>
      <c r="D727" s="156">
        <f t="shared" ref="D727:L727" si="759">COUNTIF(rd5tm8,P727)</f>
        <v>0</v>
      </c>
      <c r="E727" s="155">
        <f t="shared" si="759"/>
        <v>0</v>
      </c>
      <c r="F727" s="155">
        <f t="shared" si="759"/>
        <v>0</v>
      </c>
      <c r="G727" s="13">
        <f t="shared" si="759"/>
        <v>0</v>
      </c>
      <c r="H727" s="19">
        <f t="shared" si="759"/>
        <v>0</v>
      </c>
      <c r="I727" s="12">
        <f t="shared" si="759"/>
        <v>0</v>
      </c>
      <c r="J727" s="13">
        <f t="shared" si="759"/>
        <v>0</v>
      </c>
      <c r="K727" s="14">
        <f t="shared" si="759"/>
        <v>0</v>
      </c>
      <c r="L727" s="20">
        <f t="shared" si="759"/>
        <v>0</v>
      </c>
      <c r="M727" s="37"/>
      <c r="N727" s="142"/>
      <c r="O727" s="268">
        <f t="shared" ref="O727:X727" si="760">+O726+10</f>
        <v>91</v>
      </c>
      <c r="P727" s="268">
        <f t="shared" si="760"/>
        <v>92</v>
      </c>
      <c r="Q727" s="268">
        <f t="shared" si="760"/>
        <v>93</v>
      </c>
      <c r="R727" s="268">
        <f t="shared" si="760"/>
        <v>94</v>
      </c>
      <c r="S727" s="268">
        <f t="shared" si="760"/>
        <v>95</v>
      </c>
      <c r="T727" s="268">
        <f t="shared" si="760"/>
        <v>96</v>
      </c>
      <c r="U727" s="268">
        <f t="shared" si="760"/>
        <v>97</v>
      </c>
      <c r="V727" s="268">
        <f t="shared" si="760"/>
        <v>98</v>
      </c>
      <c r="W727" s="268">
        <f t="shared" si="760"/>
        <v>99</v>
      </c>
      <c r="X727" s="268">
        <f t="shared" si="760"/>
        <v>100</v>
      </c>
    </row>
    <row r="728" spans="2:24" ht="15.75" thickBot="1" x14ac:dyDescent="0.3"/>
    <row r="729" spans="2:24" ht="19.5" thickBot="1" x14ac:dyDescent="0.3">
      <c r="B729" s="136" t="s">
        <v>59</v>
      </c>
      <c r="C729" s="137">
        <f>+C714</f>
        <v>5</v>
      </c>
      <c r="D729" s="350" t="s">
        <v>140</v>
      </c>
      <c r="E729" s="351"/>
      <c r="M729" s="257"/>
      <c r="P729" s="263"/>
      <c r="Q729" s="263"/>
      <c r="R729" s="263"/>
      <c r="S729" s="263"/>
      <c r="T729" s="263"/>
      <c r="U729" s="263"/>
      <c r="V729" s="263"/>
      <c r="W729" s="263"/>
      <c r="X729" s="263"/>
    </row>
    <row r="730" spans="2:24" ht="21" x14ac:dyDescent="0.25">
      <c r="B730" s="305" t="s">
        <v>86</v>
      </c>
      <c r="C730" s="306"/>
      <c r="D730" s="306"/>
      <c r="E730" s="306"/>
      <c r="F730" s="306"/>
      <c r="G730" s="306"/>
      <c r="H730" s="306"/>
      <c r="I730" s="306"/>
      <c r="J730" s="306"/>
      <c r="K730" s="306"/>
      <c r="L730" s="307"/>
      <c r="M730" s="258"/>
      <c r="N730" s="281"/>
      <c r="O730" s="264"/>
      <c r="P730" s="264"/>
      <c r="Q730" s="264"/>
      <c r="R730" s="264"/>
      <c r="S730" s="264"/>
      <c r="T730" s="264"/>
      <c r="U730" s="264"/>
      <c r="V730" s="264"/>
      <c r="W730" s="264"/>
      <c r="X730" s="264"/>
    </row>
    <row r="731" spans="2:24" ht="21.75" thickBot="1" x14ac:dyDescent="0.3">
      <c r="B731" s="308"/>
      <c r="C731" s="309"/>
      <c r="D731" s="309"/>
      <c r="E731" s="309"/>
      <c r="F731" s="309"/>
      <c r="G731" s="309"/>
      <c r="H731" s="309"/>
      <c r="I731" s="309"/>
      <c r="J731" s="309"/>
      <c r="K731" s="309"/>
      <c r="L731" s="310"/>
      <c r="M731" s="258"/>
      <c r="N731" s="281"/>
      <c r="O731" s="264"/>
      <c r="P731" s="264"/>
      <c r="Q731" s="264"/>
      <c r="R731" s="264"/>
      <c r="S731" s="264"/>
      <c r="T731" s="264"/>
      <c r="U731" s="264"/>
      <c r="V731" s="264"/>
      <c r="W731" s="264"/>
      <c r="X731" s="264"/>
    </row>
    <row r="732" spans="2:24" ht="15.75" thickBot="1" x14ac:dyDescent="0.3">
      <c r="B732" s="31" t="s">
        <v>11</v>
      </c>
      <c r="C732" s="28">
        <v>1</v>
      </c>
      <c r="D732" s="24">
        <v>2</v>
      </c>
      <c r="E732" s="24">
        <v>3</v>
      </c>
      <c r="F732" s="24">
        <v>4</v>
      </c>
      <c r="G732" s="24">
        <v>5</v>
      </c>
      <c r="H732" s="24">
        <v>6</v>
      </c>
      <c r="I732" s="24">
        <v>7</v>
      </c>
      <c r="J732" s="24">
        <v>8</v>
      </c>
      <c r="K732" s="24">
        <v>9</v>
      </c>
      <c r="L732" s="25">
        <v>10</v>
      </c>
      <c r="M732" s="37"/>
      <c r="N732" s="142"/>
    </row>
    <row r="733" spans="2:24" x14ac:dyDescent="0.25">
      <c r="B733" s="29" t="s">
        <v>0</v>
      </c>
      <c r="C733" s="7">
        <f t="shared" ref="C733:L734" si="761">COUNTIF(rd5tm9,O733)-1</f>
        <v>0</v>
      </c>
      <c r="D733" s="8">
        <f t="shared" si="761"/>
        <v>0</v>
      </c>
      <c r="E733" s="8">
        <f t="shared" si="761"/>
        <v>0</v>
      </c>
      <c r="F733" s="8">
        <f t="shared" si="761"/>
        <v>0</v>
      </c>
      <c r="G733" s="8">
        <f t="shared" si="761"/>
        <v>0</v>
      </c>
      <c r="H733" s="8">
        <f t="shared" si="761"/>
        <v>0</v>
      </c>
      <c r="I733" s="22">
        <f t="shared" si="761"/>
        <v>0</v>
      </c>
      <c r="J733" s="7">
        <f t="shared" si="761"/>
        <v>0</v>
      </c>
      <c r="K733" s="8">
        <f t="shared" si="761"/>
        <v>0</v>
      </c>
      <c r="L733" s="76">
        <f t="shared" si="761"/>
        <v>0</v>
      </c>
      <c r="M733" s="259"/>
      <c r="N733" s="282"/>
      <c r="O733" s="265">
        <v>1</v>
      </c>
      <c r="P733" s="266">
        <f>+O733+1</f>
        <v>2</v>
      </c>
      <c r="Q733" s="266">
        <f t="shared" ref="Q733" si="762">+P733+1</f>
        <v>3</v>
      </c>
      <c r="R733" s="266">
        <f t="shared" ref="R733" si="763">+Q733+1</f>
        <v>4</v>
      </c>
      <c r="S733" s="266">
        <f t="shared" ref="S733" si="764">+R733+1</f>
        <v>5</v>
      </c>
      <c r="T733" s="266">
        <f t="shared" ref="T733" si="765">+S733+1</f>
        <v>6</v>
      </c>
      <c r="U733" s="266">
        <f t="shared" ref="U733" si="766">+T733+1</f>
        <v>7</v>
      </c>
      <c r="V733" s="266">
        <f t="shared" ref="V733" si="767">+U733+1</f>
        <v>8</v>
      </c>
      <c r="W733" s="266">
        <v>9</v>
      </c>
      <c r="X733" s="266">
        <v>10</v>
      </c>
    </row>
    <row r="734" spans="2:24" ht="15.75" thickBot="1" x14ac:dyDescent="0.3">
      <c r="B734" s="23" t="s">
        <v>1</v>
      </c>
      <c r="C734" s="269">
        <f t="shared" si="761"/>
        <v>0</v>
      </c>
      <c r="D734" s="5">
        <f t="shared" si="761"/>
        <v>0</v>
      </c>
      <c r="E734" s="5">
        <f t="shared" si="761"/>
        <v>0</v>
      </c>
      <c r="F734" s="5">
        <f t="shared" si="761"/>
        <v>0</v>
      </c>
      <c r="G734" s="2">
        <f t="shared" si="761"/>
        <v>0</v>
      </c>
      <c r="H734" s="2">
        <f t="shared" si="761"/>
        <v>0</v>
      </c>
      <c r="I734" s="3">
        <f t="shared" si="761"/>
        <v>0</v>
      </c>
      <c r="J734" s="10">
        <f t="shared" si="761"/>
        <v>0</v>
      </c>
      <c r="K734" s="2">
        <f t="shared" si="761"/>
        <v>0</v>
      </c>
      <c r="L734" s="11">
        <f t="shared" si="761"/>
        <v>0</v>
      </c>
      <c r="M734" s="37"/>
      <c r="N734" s="142"/>
      <c r="O734" s="268">
        <f>+O733+10</f>
        <v>11</v>
      </c>
      <c r="P734" s="268">
        <f t="shared" ref="P734:X734" si="768">+P733+10</f>
        <v>12</v>
      </c>
      <c r="Q734" s="268">
        <f t="shared" si="768"/>
        <v>13</v>
      </c>
      <c r="R734" s="268">
        <f t="shared" si="768"/>
        <v>14</v>
      </c>
      <c r="S734" s="268">
        <f t="shared" si="768"/>
        <v>15</v>
      </c>
      <c r="T734" s="268">
        <f t="shared" si="768"/>
        <v>16</v>
      </c>
      <c r="U734" s="268">
        <f t="shared" si="768"/>
        <v>17</v>
      </c>
      <c r="V734" s="268">
        <f t="shared" si="768"/>
        <v>18</v>
      </c>
      <c r="W734" s="268">
        <f t="shared" si="768"/>
        <v>19</v>
      </c>
      <c r="X734" s="268">
        <f t="shared" si="768"/>
        <v>20</v>
      </c>
    </row>
    <row r="735" spans="2:24" ht="15.75" thickBot="1" x14ac:dyDescent="0.3">
      <c r="B735" s="23" t="s">
        <v>2</v>
      </c>
      <c r="C735" s="23">
        <f t="shared" ref="C735:L741" si="769">COUNTIF(rd5tm9,O735)</f>
        <v>0</v>
      </c>
      <c r="D735" s="7">
        <f t="shared" si="769"/>
        <v>0</v>
      </c>
      <c r="E735" s="8">
        <f t="shared" si="769"/>
        <v>0</v>
      </c>
      <c r="F735" s="9">
        <f t="shared" si="769"/>
        <v>0</v>
      </c>
      <c r="G735" s="4">
        <f t="shared" si="769"/>
        <v>0</v>
      </c>
      <c r="H735" s="2">
        <f t="shared" si="769"/>
        <v>0</v>
      </c>
      <c r="I735" s="3">
        <f t="shared" si="769"/>
        <v>0</v>
      </c>
      <c r="J735" s="12">
        <f t="shared" si="769"/>
        <v>0</v>
      </c>
      <c r="K735" s="13">
        <f t="shared" si="769"/>
        <v>0</v>
      </c>
      <c r="L735" s="14">
        <f t="shared" si="769"/>
        <v>0</v>
      </c>
      <c r="M735" s="37"/>
      <c r="N735" s="142"/>
      <c r="O735" s="268">
        <f t="shared" ref="O735:X735" si="770">+O734+10</f>
        <v>21</v>
      </c>
      <c r="P735" s="268">
        <f t="shared" si="770"/>
        <v>22</v>
      </c>
      <c r="Q735" s="268">
        <f t="shared" si="770"/>
        <v>23</v>
      </c>
      <c r="R735" s="268">
        <f t="shared" si="770"/>
        <v>24</v>
      </c>
      <c r="S735" s="268">
        <f t="shared" si="770"/>
        <v>25</v>
      </c>
      <c r="T735" s="268">
        <f t="shared" si="770"/>
        <v>26</v>
      </c>
      <c r="U735" s="268">
        <f t="shared" si="770"/>
        <v>27</v>
      </c>
      <c r="V735" s="268">
        <f t="shared" si="770"/>
        <v>28</v>
      </c>
      <c r="W735" s="268">
        <f t="shared" si="770"/>
        <v>29</v>
      </c>
      <c r="X735" s="268">
        <f t="shared" si="770"/>
        <v>30</v>
      </c>
    </row>
    <row r="736" spans="2:24" x14ac:dyDescent="0.25">
      <c r="B736" s="23" t="s">
        <v>3</v>
      </c>
      <c r="C736" s="23">
        <f t="shared" si="769"/>
        <v>0</v>
      </c>
      <c r="D736" s="10">
        <f t="shared" si="769"/>
        <v>0</v>
      </c>
      <c r="E736" s="27">
        <f t="shared" si="769"/>
        <v>0</v>
      </c>
      <c r="F736" s="11">
        <f t="shared" si="769"/>
        <v>0</v>
      </c>
      <c r="G736" s="4">
        <f t="shared" si="769"/>
        <v>0</v>
      </c>
      <c r="H736" s="2">
        <f t="shared" si="769"/>
        <v>0</v>
      </c>
      <c r="I736" s="2">
        <f t="shared" si="769"/>
        <v>0</v>
      </c>
      <c r="J736" s="6">
        <f t="shared" si="769"/>
        <v>0</v>
      </c>
      <c r="K736" s="6">
        <f t="shared" si="769"/>
        <v>0</v>
      </c>
      <c r="L736" s="16">
        <f t="shared" si="769"/>
        <v>0</v>
      </c>
      <c r="M736" s="37"/>
      <c r="N736" s="142"/>
      <c r="O736" s="268">
        <f t="shared" ref="O736:X736" si="771">+O735+10</f>
        <v>31</v>
      </c>
      <c r="P736" s="268">
        <f t="shared" si="771"/>
        <v>32</v>
      </c>
      <c r="Q736" s="268">
        <f t="shared" si="771"/>
        <v>33</v>
      </c>
      <c r="R736" s="268">
        <f t="shared" si="771"/>
        <v>34</v>
      </c>
      <c r="S736" s="268">
        <f t="shared" si="771"/>
        <v>35</v>
      </c>
      <c r="T736" s="268">
        <f t="shared" si="771"/>
        <v>36</v>
      </c>
      <c r="U736" s="268">
        <f t="shared" si="771"/>
        <v>37</v>
      </c>
      <c r="V736" s="268">
        <f t="shared" si="771"/>
        <v>38</v>
      </c>
      <c r="W736" s="268">
        <f t="shared" si="771"/>
        <v>39</v>
      </c>
      <c r="X736" s="268">
        <f t="shared" si="771"/>
        <v>40</v>
      </c>
    </row>
    <row r="737" spans="2:24" ht="15.75" thickBot="1" x14ac:dyDescent="0.3">
      <c r="B737" s="23" t="s">
        <v>4</v>
      </c>
      <c r="C737" s="23">
        <f t="shared" si="769"/>
        <v>0</v>
      </c>
      <c r="D737" s="12">
        <f t="shared" si="769"/>
        <v>0</v>
      </c>
      <c r="E737" s="13">
        <f t="shared" si="769"/>
        <v>0</v>
      </c>
      <c r="F737" s="14">
        <f t="shared" si="769"/>
        <v>0</v>
      </c>
      <c r="G737" s="4">
        <f t="shared" si="769"/>
        <v>0</v>
      </c>
      <c r="H737" s="2">
        <f t="shared" si="769"/>
        <v>0</v>
      </c>
      <c r="I737" s="2">
        <f t="shared" si="769"/>
        <v>0</v>
      </c>
      <c r="J737" s="2">
        <f t="shared" si="769"/>
        <v>0</v>
      </c>
      <c r="K737" s="2">
        <f t="shared" si="769"/>
        <v>0</v>
      </c>
      <c r="L737" s="11">
        <f t="shared" si="769"/>
        <v>0</v>
      </c>
      <c r="M737" s="37"/>
      <c r="N737" s="142"/>
      <c r="O737" s="268">
        <f t="shared" ref="O737:X737" si="772">+O736+10</f>
        <v>41</v>
      </c>
      <c r="P737" s="268">
        <f t="shared" si="772"/>
        <v>42</v>
      </c>
      <c r="Q737" s="268">
        <f t="shared" si="772"/>
        <v>43</v>
      </c>
      <c r="R737" s="268">
        <f t="shared" si="772"/>
        <v>44</v>
      </c>
      <c r="S737" s="268">
        <f t="shared" si="772"/>
        <v>45</v>
      </c>
      <c r="T737" s="268">
        <f t="shared" si="772"/>
        <v>46</v>
      </c>
      <c r="U737" s="268">
        <f t="shared" si="772"/>
        <v>47</v>
      </c>
      <c r="V737" s="268">
        <f t="shared" si="772"/>
        <v>48</v>
      </c>
      <c r="W737" s="268">
        <f t="shared" si="772"/>
        <v>49</v>
      </c>
      <c r="X737" s="268">
        <f t="shared" si="772"/>
        <v>50</v>
      </c>
    </row>
    <row r="738" spans="2:24" ht="15.75" thickBot="1" x14ac:dyDescent="0.3">
      <c r="B738" s="23" t="s">
        <v>5</v>
      </c>
      <c r="C738" s="10">
        <f t="shared" si="769"/>
        <v>0</v>
      </c>
      <c r="D738" s="154">
        <f t="shared" si="769"/>
        <v>0</v>
      </c>
      <c r="E738" s="154">
        <f t="shared" si="769"/>
        <v>0</v>
      </c>
      <c r="F738" s="154">
        <f t="shared" si="769"/>
        <v>0</v>
      </c>
      <c r="G738" s="145">
        <f t="shared" si="769"/>
        <v>0</v>
      </c>
      <c r="H738" s="2">
        <f t="shared" si="769"/>
        <v>0</v>
      </c>
      <c r="I738" s="2">
        <f t="shared" si="769"/>
        <v>0</v>
      </c>
      <c r="J738" s="2">
        <f t="shared" si="769"/>
        <v>0</v>
      </c>
      <c r="K738" s="2">
        <f t="shared" si="769"/>
        <v>0</v>
      </c>
      <c r="L738" s="11">
        <f t="shared" si="769"/>
        <v>0</v>
      </c>
      <c r="M738" s="37"/>
      <c r="N738" s="142"/>
      <c r="O738" s="268">
        <f t="shared" ref="O738:X738" si="773">+O737+10</f>
        <v>51</v>
      </c>
      <c r="P738" s="268">
        <f t="shared" si="773"/>
        <v>52</v>
      </c>
      <c r="Q738" s="268">
        <f t="shared" si="773"/>
        <v>53</v>
      </c>
      <c r="R738" s="268">
        <f t="shared" si="773"/>
        <v>54</v>
      </c>
      <c r="S738" s="268">
        <f t="shared" si="773"/>
        <v>55</v>
      </c>
      <c r="T738" s="268">
        <f t="shared" si="773"/>
        <v>56</v>
      </c>
      <c r="U738" s="268">
        <f t="shared" si="773"/>
        <v>57</v>
      </c>
      <c r="V738" s="268">
        <f t="shared" si="773"/>
        <v>58</v>
      </c>
      <c r="W738" s="268">
        <f t="shared" si="773"/>
        <v>59</v>
      </c>
      <c r="X738" s="268">
        <f t="shared" si="773"/>
        <v>60</v>
      </c>
    </row>
    <row r="739" spans="2:24" ht="15.75" thickBot="1" x14ac:dyDescent="0.3">
      <c r="B739" s="23" t="s">
        <v>6</v>
      </c>
      <c r="C739" s="23">
        <f t="shared" si="769"/>
        <v>0</v>
      </c>
      <c r="D739" s="7">
        <f t="shared" si="769"/>
        <v>0</v>
      </c>
      <c r="E739" s="8">
        <f t="shared" si="769"/>
        <v>0</v>
      </c>
      <c r="F739" s="9">
        <f t="shared" si="769"/>
        <v>0</v>
      </c>
      <c r="G739" s="4">
        <f t="shared" si="769"/>
        <v>0</v>
      </c>
      <c r="H739" s="2">
        <f t="shared" si="769"/>
        <v>0</v>
      </c>
      <c r="I739" s="5">
        <f t="shared" si="769"/>
        <v>0</v>
      </c>
      <c r="J739" s="5">
        <f t="shared" si="769"/>
        <v>0</v>
      </c>
      <c r="K739" s="5">
        <f t="shared" si="769"/>
        <v>0</v>
      </c>
      <c r="L739" s="11">
        <f t="shared" si="769"/>
        <v>0</v>
      </c>
      <c r="M739" s="37"/>
      <c r="N739" s="142"/>
      <c r="O739" s="268">
        <f t="shared" ref="O739:X739" si="774">+O738+10</f>
        <v>61</v>
      </c>
      <c r="P739" s="268">
        <f t="shared" si="774"/>
        <v>62</v>
      </c>
      <c r="Q739" s="268">
        <f t="shared" si="774"/>
        <v>63</v>
      </c>
      <c r="R739" s="268">
        <f t="shared" si="774"/>
        <v>64</v>
      </c>
      <c r="S739" s="268">
        <f t="shared" si="774"/>
        <v>65</v>
      </c>
      <c r="T739" s="268">
        <f t="shared" si="774"/>
        <v>66</v>
      </c>
      <c r="U739" s="268">
        <f t="shared" si="774"/>
        <v>67</v>
      </c>
      <c r="V739" s="268">
        <f t="shared" si="774"/>
        <v>68</v>
      </c>
      <c r="W739" s="268">
        <f t="shared" si="774"/>
        <v>69</v>
      </c>
      <c r="X739" s="268">
        <f t="shared" si="774"/>
        <v>70</v>
      </c>
    </row>
    <row r="740" spans="2:24" x14ac:dyDescent="0.25">
      <c r="B740" s="23" t="s">
        <v>7</v>
      </c>
      <c r="C740" s="23">
        <f t="shared" si="769"/>
        <v>0</v>
      </c>
      <c r="D740" s="10">
        <f t="shared" si="769"/>
        <v>0</v>
      </c>
      <c r="E740" s="144">
        <f t="shared" si="769"/>
        <v>0</v>
      </c>
      <c r="F740" s="11">
        <f t="shared" si="769"/>
        <v>0</v>
      </c>
      <c r="G740" s="4">
        <f t="shared" si="769"/>
        <v>0</v>
      </c>
      <c r="H740" s="3">
        <f t="shared" si="769"/>
        <v>0</v>
      </c>
      <c r="I740" s="7">
        <f t="shared" si="769"/>
        <v>0</v>
      </c>
      <c r="J740" s="8">
        <f t="shared" si="769"/>
        <v>0</v>
      </c>
      <c r="K740" s="9">
        <f t="shared" si="769"/>
        <v>0</v>
      </c>
      <c r="L740" s="17">
        <f t="shared" si="769"/>
        <v>0</v>
      </c>
      <c r="M740" s="37"/>
      <c r="N740" s="142"/>
      <c r="O740" s="268">
        <f t="shared" ref="O740:X740" si="775">+O739+10</f>
        <v>71</v>
      </c>
      <c r="P740" s="268">
        <f t="shared" si="775"/>
        <v>72</v>
      </c>
      <c r="Q740" s="268">
        <f t="shared" si="775"/>
        <v>73</v>
      </c>
      <c r="R740" s="268">
        <f t="shared" si="775"/>
        <v>74</v>
      </c>
      <c r="S740" s="268">
        <f t="shared" si="775"/>
        <v>75</v>
      </c>
      <c r="T740" s="268">
        <f t="shared" si="775"/>
        <v>76</v>
      </c>
      <c r="U740" s="268">
        <f t="shared" si="775"/>
        <v>77</v>
      </c>
      <c r="V740" s="268">
        <f t="shared" si="775"/>
        <v>78</v>
      </c>
      <c r="W740" s="268">
        <f t="shared" si="775"/>
        <v>79</v>
      </c>
      <c r="X740" s="268">
        <f t="shared" si="775"/>
        <v>80</v>
      </c>
    </row>
    <row r="741" spans="2:24" ht="15.75" thickBot="1" x14ac:dyDescent="0.3">
      <c r="B741" s="23" t="s">
        <v>8</v>
      </c>
      <c r="C741" s="157">
        <f t="shared" si="769"/>
        <v>0</v>
      </c>
      <c r="D741" s="12">
        <f t="shared" si="769"/>
        <v>0</v>
      </c>
      <c r="E741" s="13">
        <f t="shared" si="769"/>
        <v>0</v>
      </c>
      <c r="F741" s="14">
        <f t="shared" si="769"/>
        <v>0</v>
      </c>
      <c r="G741" s="4">
        <f t="shared" si="769"/>
        <v>0</v>
      </c>
      <c r="H741" s="3">
        <f t="shared" si="769"/>
        <v>0</v>
      </c>
      <c r="I741" s="10">
        <f t="shared" si="769"/>
        <v>0</v>
      </c>
      <c r="J741" s="27">
        <f t="shared" si="769"/>
        <v>0</v>
      </c>
      <c r="K741" s="11">
        <f t="shared" si="769"/>
        <v>0</v>
      </c>
      <c r="L741" s="17">
        <f t="shared" si="769"/>
        <v>0</v>
      </c>
      <c r="M741" s="37"/>
      <c r="N741" s="142"/>
      <c r="O741" s="268">
        <f t="shared" ref="O741:X741" si="776">+O740+10</f>
        <v>81</v>
      </c>
      <c r="P741" s="268">
        <f t="shared" si="776"/>
        <v>82</v>
      </c>
      <c r="Q741" s="268">
        <f t="shared" si="776"/>
        <v>83</v>
      </c>
      <c r="R741" s="268">
        <f t="shared" si="776"/>
        <v>84</v>
      </c>
      <c r="S741" s="268">
        <f t="shared" si="776"/>
        <v>85</v>
      </c>
      <c r="T741" s="268">
        <f t="shared" si="776"/>
        <v>86</v>
      </c>
      <c r="U741" s="268">
        <f t="shared" si="776"/>
        <v>87</v>
      </c>
      <c r="V741" s="268">
        <f t="shared" si="776"/>
        <v>88</v>
      </c>
      <c r="W741" s="268">
        <f t="shared" si="776"/>
        <v>89</v>
      </c>
      <c r="X741" s="268">
        <f t="shared" si="776"/>
        <v>90</v>
      </c>
    </row>
    <row r="742" spans="2:24" ht="15.75" thickBot="1" x14ac:dyDescent="0.3">
      <c r="B742" s="26" t="s">
        <v>9</v>
      </c>
      <c r="C742" s="158" t="s">
        <v>10</v>
      </c>
      <c r="D742" s="156">
        <f t="shared" ref="D742:L742" si="777">COUNTIF(rd5tm9,P742)</f>
        <v>0</v>
      </c>
      <c r="E742" s="155">
        <f t="shared" si="777"/>
        <v>0</v>
      </c>
      <c r="F742" s="155">
        <f t="shared" si="777"/>
        <v>0</v>
      </c>
      <c r="G742" s="13">
        <f t="shared" si="777"/>
        <v>0</v>
      </c>
      <c r="H742" s="19">
        <f t="shared" si="777"/>
        <v>0</v>
      </c>
      <c r="I742" s="12">
        <f t="shared" si="777"/>
        <v>0</v>
      </c>
      <c r="J742" s="13">
        <f t="shared" si="777"/>
        <v>0</v>
      </c>
      <c r="K742" s="14">
        <f t="shared" si="777"/>
        <v>0</v>
      </c>
      <c r="L742" s="20">
        <f t="shared" si="777"/>
        <v>0</v>
      </c>
      <c r="M742" s="37"/>
      <c r="N742" s="142"/>
      <c r="O742" s="268">
        <f t="shared" ref="O742:X742" si="778">+O741+10</f>
        <v>91</v>
      </c>
      <c r="P742" s="268">
        <f t="shared" si="778"/>
        <v>92</v>
      </c>
      <c r="Q742" s="268">
        <f t="shared" si="778"/>
        <v>93</v>
      </c>
      <c r="R742" s="268">
        <f t="shared" si="778"/>
        <v>94</v>
      </c>
      <c r="S742" s="268">
        <f t="shared" si="778"/>
        <v>95</v>
      </c>
      <c r="T742" s="268">
        <f t="shared" si="778"/>
        <v>96</v>
      </c>
      <c r="U742" s="268">
        <f t="shared" si="778"/>
        <v>97</v>
      </c>
      <c r="V742" s="268">
        <f t="shared" si="778"/>
        <v>98</v>
      </c>
      <c r="W742" s="268">
        <f t="shared" si="778"/>
        <v>99</v>
      </c>
      <c r="X742" s="268">
        <f t="shared" si="778"/>
        <v>100</v>
      </c>
    </row>
    <row r="743" spans="2:24" ht="15.75" thickBot="1" x14ac:dyDescent="0.3"/>
    <row r="744" spans="2:24" ht="19.5" thickBot="1" x14ac:dyDescent="0.3">
      <c r="B744" s="136" t="s">
        <v>59</v>
      </c>
      <c r="C744" s="137">
        <f>+C729</f>
        <v>5</v>
      </c>
      <c r="D744" s="350" t="s">
        <v>141</v>
      </c>
      <c r="E744" s="351"/>
      <c r="M744" s="257"/>
      <c r="P744" s="263"/>
      <c r="Q744" s="263"/>
      <c r="R744" s="263"/>
      <c r="S744" s="263"/>
      <c r="T744" s="263"/>
      <c r="U744" s="263"/>
      <c r="V744" s="263"/>
      <c r="W744" s="263"/>
      <c r="X744" s="263"/>
    </row>
    <row r="745" spans="2:24" ht="21" x14ac:dyDescent="0.25">
      <c r="B745" s="305" t="s">
        <v>86</v>
      </c>
      <c r="C745" s="306"/>
      <c r="D745" s="306"/>
      <c r="E745" s="306"/>
      <c r="F745" s="306"/>
      <c r="G745" s="306"/>
      <c r="H745" s="306"/>
      <c r="I745" s="306"/>
      <c r="J745" s="306"/>
      <c r="K745" s="306"/>
      <c r="L745" s="307"/>
      <c r="M745" s="258"/>
      <c r="N745" s="281"/>
      <c r="O745" s="264"/>
      <c r="P745" s="264"/>
      <c r="Q745" s="264"/>
      <c r="R745" s="264"/>
      <c r="S745" s="264"/>
      <c r="T745" s="264"/>
      <c r="U745" s="264"/>
      <c r="V745" s="264"/>
      <c r="W745" s="264"/>
      <c r="X745" s="264"/>
    </row>
    <row r="746" spans="2:24" ht="21.75" thickBot="1" x14ac:dyDescent="0.3">
      <c r="B746" s="308"/>
      <c r="C746" s="309"/>
      <c r="D746" s="309"/>
      <c r="E746" s="309"/>
      <c r="F746" s="309"/>
      <c r="G746" s="309"/>
      <c r="H746" s="309"/>
      <c r="I746" s="309"/>
      <c r="J746" s="309"/>
      <c r="K746" s="309"/>
      <c r="L746" s="310"/>
      <c r="M746" s="258"/>
      <c r="N746" s="281"/>
      <c r="O746" s="264"/>
      <c r="P746" s="264"/>
      <c r="Q746" s="264"/>
      <c r="R746" s="264"/>
      <c r="S746" s="264"/>
      <c r="T746" s="264"/>
      <c r="U746" s="264"/>
      <c r="V746" s="264"/>
      <c r="W746" s="264"/>
      <c r="X746" s="264"/>
    </row>
    <row r="747" spans="2:24" ht="15.75" thickBot="1" x14ac:dyDescent="0.3">
      <c r="B747" s="31" t="s">
        <v>11</v>
      </c>
      <c r="C747" s="28">
        <v>1</v>
      </c>
      <c r="D747" s="24">
        <v>2</v>
      </c>
      <c r="E747" s="24">
        <v>3</v>
      </c>
      <c r="F747" s="24">
        <v>4</v>
      </c>
      <c r="G747" s="24">
        <v>5</v>
      </c>
      <c r="H747" s="24">
        <v>6</v>
      </c>
      <c r="I747" s="24">
        <v>7</v>
      </c>
      <c r="J747" s="24">
        <v>8</v>
      </c>
      <c r="K747" s="24">
        <v>9</v>
      </c>
      <c r="L747" s="25">
        <v>10</v>
      </c>
      <c r="M747" s="37"/>
      <c r="N747" s="142"/>
    </row>
    <row r="748" spans="2:24" x14ac:dyDescent="0.25">
      <c r="B748" s="29" t="s">
        <v>0</v>
      </c>
      <c r="C748" s="7">
        <f t="shared" ref="C748:L749" si="779">COUNTIF(rd5tm10,O748)-1</f>
        <v>0</v>
      </c>
      <c r="D748" s="8">
        <f t="shared" si="779"/>
        <v>0</v>
      </c>
      <c r="E748" s="8">
        <f t="shared" si="779"/>
        <v>0</v>
      </c>
      <c r="F748" s="8">
        <f t="shared" si="779"/>
        <v>0</v>
      </c>
      <c r="G748" s="8">
        <f t="shared" si="779"/>
        <v>0</v>
      </c>
      <c r="H748" s="8">
        <f t="shared" si="779"/>
        <v>0</v>
      </c>
      <c r="I748" s="22">
        <f t="shared" si="779"/>
        <v>0</v>
      </c>
      <c r="J748" s="7">
        <f t="shared" si="779"/>
        <v>0</v>
      </c>
      <c r="K748" s="8">
        <f t="shared" si="779"/>
        <v>0</v>
      </c>
      <c r="L748" s="76">
        <f t="shared" si="779"/>
        <v>0</v>
      </c>
      <c r="M748" s="259"/>
      <c r="N748" s="282"/>
      <c r="O748" s="265">
        <v>1</v>
      </c>
      <c r="P748" s="266">
        <f>+O748+1</f>
        <v>2</v>
      </c>
      <c r="Q748" s="266">
        <f t="shared" ref="Q748" si="780">+P748+1</f>
        <v>3</v>
      </c>
      <c r="R748" s="266">
        <f t="shared" ref="R748" si="781">+Q748+1</f>
        <v>4</v>
      </c>
      <c r="S748" s="266">
        <f t="shared" ref="S748" si="782">+R748+1</f>
        <v>5</v>
      </c>
      <c r="T748" s="266">
        <f t="shared" ref="T748" si="783">+S748+1</f>
        <v>6</v>
      </c>
      <c r="U748" s="266">
        <f t="shared" ref="U748" si="784">+T748+1</f>
        <v>7</v>
      </c>
      <c r="V748" s="266">
        <f t="shared" ref="V748" si="785">+U748+1</f>
        <v>8</v>
      </c>
      <c r="W748" s="266">
        <v>9</v>
      </c>
      <c r="X748" s="266">
        <v>10</v>
      </c>
    </row>
    <row r="749" spans="2:24" ht="15.75" thickBot="1" x14ac:dyDescent="0.3">
      <c r="B749" s="23" t="s">
        <v>1</v>
      </c>
      <c r="C749" s="269">
        <f t="shared" si="779"/>
        <v>0</v>
      </c>
      <c r="D749" s="5">
        <f t="shared" si="779"/>
        <v>0</v>
      </c>
      <c r="E749" s="5">
        <f t="shared" si="779"/>
        <v>0</v>
      </c>
      <c r="F749" s="5">
        <f t="shared" si="779"/>
        <v>0</v>
      </c>
      <c r="G749" s="2">
        <f t="shared" si="779"/>
        <v>0</v>
      </c>
      <c r="H749" s="2">
        <f t="shared" si="779"/>
        <v>0</v>
      </c>
      <c r="I749" s="3">
        <f t="shared" si="779"/>
        <v>0</v>
      </c>
      <c r="J749" s="10">
        <f t="shared" si="779"/>
        <v>0</v>
      </c>
      <c r="K749" s="2">
        <f t="shared" si="779"/>
        <v>0</v>
      </c>
      <c r="L749" s="11">
        <f t="shared" si="779"/>
        <v>0</v>
      </c>
      <c r="M749" s="37"/>
      <c r="N749" s="142"/>
      <c r="O749" s="268">
        <f>+O748+10</f>
        <v>11</v>
      </c>
      <c r="P749" s="268">
        <f t="shared" ref="P749:X749" si="786">+P748+10</f>
        <v>12</v>
      </c>
      <c r="Q749" s="268">
        <f t="shared" si="786"/>
        <v>13</v>
      </c>
      <c r="R749" s="268">
        <f t="shared" si="786"/>
        <v>14</v>
      </c>
      <c r="S749" s="268">
        <f t="shared" si="786"/>
        <v>15</v>
      </c>
      <c r="T749" s="268">
        <f t="shared" si="786"/>
        <v>16</v>
      </c>
      <c r="U749" s="268">
        <f t="shared" si="786"/>
        <v>17</v>
      </c>
      <c r="V749" s="268">
        <f t="shared" si="786"/>
        <v>18</v>
      </c>
      <c r="W749" s="268">
        <f t="shared" si="786"/>
        <v>19</v>
      </c>
      <c r="X749" s="268">
        <f t="shared" si="786"/>
        <v>20</v>
      </c>
    </row>
    <row r="750" spans="2:24" ht="15.75" thickBot="1" x14ac:dyDescent="0.3">
      <c r="B750" s="23" t="s">
        <v>2</v>
      </c>
      <c r="C750" s="23">
        <f t="shared" ref="C750:L756" si="787">COUNTIF(rd5tm10,O750)</f>
        <v>0</v>
      </c>
      <c r="D750" s="7">
        <f t="shared" si="787"/>
        <v>0</v>
      </c>
      <c r="E750" s="8">
        <f t="shared" si="787"/>
        <v>0</v>
      </c>
      <c r="F750" s="9">
        <f t="shared" si="787"/>
        <v>0</v>
      </c>
      <c r="G750" s="4">
        <f t="shared" si="787"/>
        <v>0</v>
      </c>
      <c r="H750" s="2">
        <f t="shared" si="787"/>
        <v>0</v>
      </c>
      <c r="I750" s="3">
        <f t="shared" si="787"/>
        <v>0</v>
      </c>
      <c r="J750" s="12">
        <f t="shared" si="787"/>
        <v>0</v>
      </c>
      <c r="K750" s="13">
        <f t="shared" si="787"/>
        <v>0</v>
      </c>
      <c r="L750" s="14">
        <f t="shared" si="787"/>
        <v>0</v>
      </c>
      <c r="M750" s="37"/>
      <c r="N750" s="142"/>
      <c r="O750" s="268">
        <f t="shared" ref="O750:X750" si="788">+O749+10</f>
        <v>21</v>
      </c>
      <c r="P750" s="268">
        <f t="shared" si="788"/>
        <v>22</v>
      </c>
      <c r="Q750" s="268">
        <f t="shared" si="788"/>
        <v>23</v>
      </c>
      <c r="R750" s="268">
        <f t="shared" si="788"/>
        <v>24</v>
      </c>
      <c r="S750" s="268">
        <f t="shared" si="788"/>
        <v>25</v>
      </c>
      <c r="T750" s="268">
        <f t="shared" si="788"/>
        <v>26</v>
      </c>
      <c r="U750" s="268">
        <f t="shared" si="788"/>
        <v>27</v>
      </c>
      <c r="V750" s="268">
        <f t="shared" si="788"/>
        <v>28</v>
      </c>
      <c r="W750" s="268">
        <f t="shared" si="788"/>
        <v>29</v>
      </c>
      <c r="X750" s="268">
        <f t="shared" si="788"/>
        <v>30</v>
      </c>
    </row>
    <row r="751" spans="2:24" x14ac:dyDescent="0.25">
      <c r="B751" s="23" t="s">
        <v>3</v>
      </c>
      <c r="C751" s="23">
        <f t="shared" si="787"/>
        <v>0</v>
      </c>
      <c r="D751" s="10">
        <f t="shared" si="787"/>
        <v>0</v>
      </c>
      <c r="E751" s="27">
        <f t="shared" si="787"/>
        <v>0</v>
      </c>
      <c r="F751" s="11">
        <f t="shared" si="787"/>
        <v>0</v>
      </c>
      <c r="G751" s="4">
        <f t="shared" si="787"/>
        <v>0</v>
      </c>
      <c r="H751" s="2">
        <f t="shared" si="787"/>
        <v>0</v>
      </c>
      <c r="I751" s="2">
        <f t="shared" si="787"/>
        <v>0</v>
      </c>
      <c r="J751" s="6">
        <f t="shared" si="787"/>
        <v>0</v>
      </c>
      <c r="K751" s="6">
        <f t="shared" si="787"/>
        <v>0</v>
      </c>
      <c r="L751" s="16">
        <f t="shared" si="787"/>
        <v>0</v>
      </c>
      <c r="M751" s="37"/>
      <c r="N751" s="142"/>
      <c r="O751" s="268">
        <f t="shared" ref="O751:X751" si="789">+O750+10</f>
        <v>31</v>
      </c>
      <c r="P751" s="268">
        <f t="shared" si="789"/>
        <v>32</v>
      </c>
      <c r="Q751" s="268">
        <f t="shared" si="789"/>
        <v>33</v>
      </c>
      <c r="R751" s="268">
        <f t="shared" si="789"/>
        <v>34</v>
      </c>
      <c r="S751" s="268">
        <f t="shared" si="789"/>
        <v>35</v>
      </c>
      <c r="T751" s="268">
        <f t="shared" si="789"/>
        <v>36</v>
      </c>
      <c r="U751" s="268">
        <f t="shared" si="789"/>
        <v>37</v>
      </c>
      <c r="V751" s="268">
        <f t="shared" si="789"/>
        <v>38</v>
      </c>
      <c r="W751" s="268">
        <f t="shared" si="789"/>
        <v>39</v>
      </c>
      <c r="X751" s="268">
        <f t="shared" si="789"/>
        <v>40</v>
      </c>
    </row>
    <row r="752" spans="2:24" ht="15.75" thickBot="1" x14ac:dyDescent="0.3">
      <c r="B752" s="23" t="s">
        <v>4</v>
      </c>
      <c r="C752" s="23">
        <f t="shared" si="787"/>
        <v>0</v>
      </c>
      <c r="D752" s="12">
        <f t="shared" si="787"/>
        <v>0</v>
      </c>
      <c r="E752" s="13">
        <f t="shared" si="787"/>
        <v>0</v>
      </c>
      <c r="F752" s="14">
        <f t="shared" si="787"/>
        <v>0</v>
      </c>
      <c r="G752" s="4">
        <f t="shared" si="787"/>
        <v>0</v>
      </c>
      <c r="H752" s="2">
        <f t="shared" si="787"/>
        <v>0</v>
      </c>
      <c r="I752" s="2">
        <f t="shared" si="787"/>
        <v>0</v>
      </c>
      <c r="J752" s="2">
        <f t="shared" si="787"/>
        <v>0</v>
      </c>
      <c r="K752" s="2">
        <f t="shared" si="787"/>
        <v>0</v>
      </c>
      <c r="L752" s="11">
        <f t="shared" si="787"/>
        <v>0</v>
      </c>
      <c r="M752" s="37"/>
      <c r="N752" s="142"/>
      <c r="O752" s="268">
        <f t="shared" ref="O752:X752" si="790">+O751+10</f>
        <v>41</v>
      </c>
      <c r="P752" s="268">
        <f t="shared" si="790"/>
        <v>42</v>
      </c>
      <c r="Q752" s="268">
        <f t="shared" si="790"/>
        <v>43</v>
      </c>
      <c r="R752" s="268">
        <f t="shared" si="790"/>
        <v>44</v>
      </c>
      <c r="S752" s="268">
        <f t="shared" si="790"/>
        <v>45</v>
      </c>
      <c r="T752" s="268">
        <f t="shared" si="790"/>
        <v>46</v>
      </c>
      <c r="U752" s="268">
        <f t="shared" si="790"/>
        <v>47</v>
      </c>
      <c r="V752" s="268">
        <f t="shared" si="790"/>
        <v>48</v>
      </c>
      <c r="W752" s="268">
        <f t="shared" si="790"/>
        <v>49</v>
      </c>
      <c r="X752" s="268">
        <f t="shared" si="790"/>
        <v>50</v>
      </c>
    </row>
    <row r="753" spans="2:25" ht="15.75" thickBot="1" x14ac:dyDescent="0.3">
      <c r="B753" s="23" t="s">
        <v>5</v>
      </c>
      <c r="C753" s="10">
        <f t="shared" si="787"/>
        <v>0</v>
      </c>
      <c r="D753" s="154">
        <f t="shared" si="787"/>
        <v>0</v>
      </c>
      <c r="E753" s="154">
        <f t="shared" si="787"/>
        <v>0</v>
      </c>
      <c r="F753" s="154">
        <f t="shared" si="787"/>
        <v>0</v>
      </c>
      <c r="G753" s="145">
        <f t="shared" si="787"/>
        <v>0</v>
      </c>
      <c r="H753" s="2">
        <f t="shared" si="787"/>
        <v>0</v>
      </c>
      <c r="I753" s="2">
        <f t="shared" si="787"/>
        <v>0</v>
      </c>
      <c r="J753" s="2">
        <f t="shared" si="787"/>
        <v>0</v>
      </c>
      <c r="K753" s="2">
        <f t="shared" si="787"/>
        <v>0</v>
      </c>
      <c r="L753" s="11">
        <f t="shared" si="787"/>
        <v>0</v>
      </c>
      <c r="M753" s="37"/>
      <c r="N753" s="142"/>
      <c r="O753" s="268">
        <f t="shared" ref="O753:X753" si="791">+O752+10</f>
        <v>51</v>
      </c>
      <c r="P753" s="268">
        <f t="shared" si="791"/>
        <v>52</v>
      </c>
      <c r="Q753" s="268">
        <f t="shared" si="791"/>
        <v>53</v>
      </c>
      <c r="R753" s="268">
        <f t="shared" si="791"/>
        <v>54</v>
      </c>
      <c r="S753" s="268">
        <f t="shared" si="791"/>
        <v>55</v>
      </c>
      <c r="T753" s="268">
        <f t="shared" si="791"/>
        <v>56</v>
      </c>
      <c r="U753" s="268">
        <f t="shared" si="791"/>
        <v>57</v>
      </c>
      <c r="V753" s="268">
        <f t="shared" si="791"/>
        <v>58</v>
      </c>
      <c r="W753" s="268">
        <f t="shared" si="791"/>
        <v>59</v>
      </c>
      <c r="X753" s="268">
        <f t="shared" si="791"/>
        <v>60</v>
      </c>
    </row>
    <row r="754" spans="2:25" ht="15.75" thickBot="1" x14ac:dyDescent="0.3">
      <c r="B754" s="23" t="s">
        <v>6</v>
      </c>
      <c r="C754" s="23">
        <f t="shared" si="787"/>
        <v>0</v>
      </c>
      <c r="D754" s="7">
        <f t="shared" si="787"/>
        <v>0</v>
      </c>
      <c r="E754" s="8">
        <f t="shared" si="787"/>
        <v>0</v>
      </c>
      <c r="F754" s="9">
        <f t="shared" si="787"/>
        <v>0</v>
      </c>
      <c r="G754" s="4">
        <f t="shared" si="787"/>
        <v>0</v>
      </c>
      <c r="H754" s="2">
        <f t="shared" si="787"/>
        <v>0</v>
      </c>
      <c r="I754" s="5">
        <f t="shared" si="787"/>
        <v>0</v>
      </c>
      <c r="J754" s="5">
        <f t="shared" si="787"/>
        <v>0</v>
      </c>
      <c r="K754" s="5">
        <f t="shared" si="787"/>
        <v>0</v>
      </c>
      <c r="L754" s="11">
        <f t="shared" si="787"/>
        <v>0</v>
      </c>
      <c r="M754" s="37"/>
      <c r="N754" s="142"/>
      <c r="O754" s="268">
        <f t="shared" ref="O754:X754" si="792">+O753+10</f>
        <v>61</v>
      </c>
      <c r="P754" s="268">
        <f t="shared" si="792"/>
        <v>62</v>
      </c>
      <c r="Q754" s="268">
        <f t="shared" si="792"/>
        <v>63</v>
      </c>
      <c r="R754" s="268">
        <f t="shared" si="792"/>
        <v>64</v>
      </c>
      <c r="S754" s="268">
        <f t="shared" si="792"/>
        <v>65</v>
      </c>
      <c r="T754" s="268">
        <f t="shared" si="792"/>
        <v>66</v>
      </c>
      <c r="U754" s="268">
        <f t="shared" si="792"/>
        <v>67</v>
      </c>
      <c r="V754" s="268">
        <f t="shared" si="792"/>
        <v>68</v>
      </c>
      <c r="W754" s="268">
        <f t="shared" si="792"/>
        <v>69</v>
      </c>
      <c r="X754" s="268">
        <f t="shared" si="792"/>
        <v>70</v>
      </c>
    </row>
    <row r="755" spans="2:25" x14ac:dyDescent="0.25">
      <c r="B755" s="23" t="s">
        <v>7</v>
      </c>
      <c r="C755" s="23">
        <f t="shared" si="787"/>
        <v>0</v>
      </c>
      <c r="D755" s="10">
        <f t="shared" si="787"/>
        <v>0</v>
      </c>
      <c r="E755" s="144">
        <f t="shared" si="787"/>
        <v>0</v>
      </c>
      <c r="F755" s="11">
        <f t="shared" si="787"/>
        <v>0</v>
      </c>
      <c r="G755" s="4">
        <f t="shared" si="787"/>
        <v>0</v>
      </c>
      <c r="H755" s="3">
        <f t="shared" si="787"/>
        <v>0</v>
      </c>
      <c r="I755" s="7">
        <f t="shared" si="787"/>
        <v>0</v>
      </c>
      <c r="J755" s="8">
        <f t="shared" si="787"/>
        <v>0</v>
      </c>
      <c r="K755" s="9">
        <f t="shared" si="787"/>
        <v>0</v>
      </c>
      <c r="L755" s="17">
        <f t="shared" si="787"/>
        <v>0</v>
      </c>
      <c r="M755" s="37"/>
      <c r="N755" s="142"/>
      <c r="O755" s="268">
        <f t="shared" ref="O755:X755" si="793">+O754+10</f>
        <v>71</v>
      </c>
      <c r="P755" s="268">
        <f t="shared" si="793"/>
        <v>72</v>
      </c>
      <c r="Q755" s="268">
        <f t="shared" si="793"/>
        <v>73</v>
      </c>
      <c r="R755" s="268">
        <f t="shared" si="793"/>
        <v>74</v>
      </c>
      <c r="S755" s="268">
        <f t="shared" si="793"/>
        <v>75</v>
      </c>
      <c r="T755" s="268">
        <f t="shared" si="793"/>
        <v>76</v>
      </c>
      <c r="U755" s="268">
        <f t="shared" si="793"/>
        <v>77</v>
      </c>
      <c r="V755" s="268">
        <f t="shared" si="793"/>
        <v>78</v>
      </c>
      <c r="W755" s="268">
        <f t="shared" si="793"/>
        <v>79</v>
      </c>
      <c r="X755" s="268">
        <f t="shared" si="793"/>
        <v>80</v>
      </c>
    </row>
    <row r="756" spans="2:25" ht="15.75" thickBot="1" x14ac:dyDescent="0.3">
      <c r="B756" s="23" t="s">
        <v>8</v>
      </c>
      <c r="C756" s="157">
        <f t="shared" si="787"/>
        <v>0</v>
      </c>
      <c r="D756" s="12">
        <f t="shared" si="787"/>
        <v>0</v>
      </c>
      <c r="E756" s="13">
        <f t="shared" si="787"/>
        <v>0</v>
      </c>
      <c r="F756" s="14">
        <f t="shared" si="787"/>
        <v>0</v>
      </c>
      <c r="G756" s="4">
        <f t="shared" si="787"/>
        <v>0</v>
      </c>
      <c r="H756" s="3">
        <f t="shared" si="787"/>
        <v>0</v>
      </c>
      <c r="I756" s="10">
        <f t="shared" si="787"/>
        <v>0</v>
      </c>
      <c r="J756" s="27">
        <f t="shared" si="787"/>
        <v>0</v>
      </c>
      <c r="K756" s="11">
        <f t="shared" si="787"/>
        <v>0</v>
      </c>
      <c r="L756" s="17">
        <f t="shared" si="787"/>
        <v>0</v>
      </c>
      <c r="M756" s="37"/>
      <c r="N756" s="142"/>
      <c r="O756" s="268">
        <f t="shared" ref="O756:X756" si="794">+O755+10</f>
        <v>81</v>
      </c>
      <c r="P756" s="268">
        <f t="shared" si="794"/>
        <v>82</v>
      </c>
      <c r="Q756" s="268">
        <f t="shared" si="794"/>
        <v>83</v>
      </c>
      <c r="R756" s="268">
        <f t="shared" si="794"/>
        <v>84</v>
      </c>
      <c r="S756" s="268">
        <f t="shared" si="794"/>
        <v>85</v>
      </c>
      <c r="T756" s="268">
        <f t="shared" si="794"/>
        <v>86</v>
      </c>
      <c r="U756" s="268">
        <f t="shared" si="794"/>
        <v>87</v>
      </c>
      <c r="V756" s="268">
        <f t="shared" si="794"/>
        <v>88</v>
      </c>
      <c r="W756" s="268">
        <f t="shared" si="794"/>
        <v>89</v>
      </c>
      <c r="X756" s="268">
        <f t="shared" si="794"/>
        <v>90</v>
      </c>
    </row>
    <row r="757" spans="2:25" ht="15.75" thickBot="1" x14ac:dyDescent="0.3">
      <c r="B757" s="26" t="s">
        <v>9</v>
      </c>
      <c r="C757" s="158" t="s">
        <v>10</v>
      </c>
      <c r="D757" s="156">
        <f t="shared" ref="D757:L757" si="795">COUNTIF(rd5tm10,P757)</f>
        <v>0</v>
      </c>
      <c r="E757" s="155">
        <f t="shared" si="795"/>
        <v>0</v>
      </c>
      <c r="F757" s="155">
        <f t="shared" si="795"/>
        <v>0</v>
      </c>
      <c r="G757" s="13">
        <f t="shared" si="795"/>
        <v>0</v>
      </c>
      <c r="H757" s="19">
        <f t="shared" si="795"/>
        <v>0</v>
      </c>
      <c r="I757" s="12">
        <f t="shared" si="795"/>
        <v>0</v>
      </c>
      <c r="J757" s="13">
        <f t="shared" si="795"/>
        <v>0</v>
      </c>
      <c r="K757" s="14">
        <f t="shared" si="795"/>
        <v>0</v>
      </c>
      <c r="L757" s="20">
        <f t="shared" si="795"/>
        <v>0</v>
      </c>
      <c r="M757" s="37"/>
      <c r="N757" s="142"/>
      <c r="O757" s="268">
        <f t="shared" ref="O757:X757" si="796">+O756+10</f>
        <v>91</v>
      </c>
      <c r="P757" s="268">
        <f t="shared" si="796"/>
        <v>92</v>
      </c>
      <c r="Q757" s="268">
        <f t="shared" si="796"/>
        <v>93</v>
      </c>
      <c r="R757" s="268">
        <f t="shared" si="796"/>
        <v>94</v>
      </c>
      <c r="S757" s="268">
        <f t="shared" si="796"/>
        <v>95</v>
      </c>
      <c r="T757" s="268">
        <f t="shared" si="796"/>
        <v>96</v>
      </c>
      <c r="U757" s="268">
        <f t="shared" si="796"/>
        <v>97</v>
      </c>
      <c r="V757" s="268">
        <f t="shared" si="796"/>
        <v>98</v>
      </c>
      <c r="W757" s="268">
        <f t="shared" si="796"/>
        <v>99</v>
      </c>
      <c r="X757" s="268">
        <f t="shared" si="796"/>
        <v>100</v>
      </c>
    </row>
    <row r="759" spans="2:25" ht="15.75" thickBot="1" x14ac:dyDescent="0.3"/>
    <row r="760" spans="2:25" ht="19.5" thickBot="1" x14ac:dyDescent="0.3">
      <c r="B760" s="136" t="s">
        <v>59</v>
      </c>
      <c r="C760" s="137">
        <v>6</v>
      </c>
      <c r="D760" s="350" t="s">
        <v>132</v>
      </c>
      <c r="E760" s="351"/>
      <c r="M760" s="257"/>
      <c r="P760" s="263"/>
      <c r="Q760" s="263"/>
      <c r="R760" s="263"/>
      <c r="S760" s="263"/>
      <c r="T760" s="263"/>
      <c r="U760" s="263"/>
      <c r="V760" s="263"/>
      <c r="W760" s="263"/>
      <c r="X760" s="263"/>
      <c r="Y760" s="263"/>
    </row>
    <row r="761" spans="2:25" ht="21" x14ac:dyDescent="0.25">
      <c r="B761" s="305" t="s">
        <v>86</v>
      </c>
      <c r="C761" s="306"/>
      <c r="D761" s="306"/>
      <c r="E761" s="306"/>
      <c r="F761" s="306"/>
      <c r="G761" s="306"/>
      <c r="H761" s="306"/>
      <c r="I761" s="306"/>
      <c r="J761" s="306"/>
      <c r="K761" s="306"/>
      <c r="L761" s="307"/>
      <c r="M761" s="258"/>
      <c r="N761" s="281"/>
      <c r="O761" s="264"/>
      <c r="P761" s="264"/>
      <c r="Q761" s="264"/>
      <c r="R761" s="264"/>
      <c r="S761" s="264"/>
      <c r="T761" s="264"/>
      <c r="U761" s="264"/>
      <c r="V761" s="264"/>
      <c r="W761" s="264"/>
      <c r="X761" s="264"/>
      <c r="Y761" s="264"/>
    </row>
    <row r="762" spans="2:25" ht="21.75" thickBot="1" x14ac:dyDescent="0.3">
      <c r="B762" s="308"/>
      <c r="C762" s="309"/>
      <c r="D762" s="309"/>
      <c r="E762" s="309"/>
      <c r="F762" s="309"/>
      <c r="G762" s="309"/>
      <c r="H762" s="309"/>
      <c r="I762" s="309"/>
      <c r="J762" s="309"/>
      <c r="K762" s="309"/>
      <c r="L762" s="310"/>
      <c r="M762" s="258"/>
      <c r="N762" s="281"/>
      <c r="O762" s="264"/>
      <c r="P762" s="264"/>
      <c r="Q762" s="264"/>
      <c r="R762" s="264"/>
      <c r="S762" s="264"/>
      <c r="T762" s="264"/>
      <c r="U762" s="264"/>
      <c r="V762" s="264"/>
      <c r="W762" s="264"/>
      <c r="X762" s="264"/>
      <c r="Y762" s="264"/>
    </row>
    <row r="763" spans="2:25" ht="15.75" thickBot="1" x14ac:dyDescent="0.3">
      <c r="B763" s="31" t="s">
        <v>11</v>
      </c>
      <c r="C763" s="28">
        <v>1</v>
      </c>
      <c r="D763" s="24">
        <v>2</v>
      </c>
      <c r="E763" s="24">
        <v>3</v>
      </c>
      <c r="F763" s="24">
        <v>4</v>
      </c>
      <c r="G763" s="24">
        <v>5</v>
      </c>
      <c r="H763" s="24">
        <v>6</v>
      </c>
      <c r="I763" s="24">
        <v>7</v>
      </c>
      <c r="J763" s="24">
        <v>8</v>
      </c>
      <c r="K763" s="24">
        <v>9</v>
      </c>
      <c r="L763" s="25">
        <v>10</v>
      </c>
      <c r="M763" s="37"/>
      <c r="N763" s="142"/>
      <c r="Y763" s="169"/>
    </row>
    <row r="764" spans="2:25" x14ac:dyDescent="0.25">
      <c r="B764" s="29" t="s">
        <v>0</v>
      </c>
      <c r="C764" s="7">
        <f t="shared" ref="C764:L765" si="797">COUNTIF(rd6tm1,O764)-1</f>
        <v>0</v>
      </c>
      <c r="D764" s="8">
        <f t="shared" si="797"/>
        <v>0</v>
      </c>
      <c r="E764" s="8">
        <f t="shared" si="797"/>
        <v>0</v>
      </c>
      <c r="F764" s="8">
        <f t="shared" si="797"/>
        <v>0</v>
      </c>
      <c r="G764" s="8">
        <f t="shared" si="797"/>
        <v>0</v>
      </c>
      <c r="H764" s="8">
        <f t="shared" si="797"/>
        <v>0</v>
      </c>
      <c r="I764" s="22">
        <f t="shared" si="797"/>
        <v>0</v>
      </c>
      <c r="J764" s="7">
        <f t="shared" si="797"/>
        <v>0</v>
      </c>
      <c r="K764" s="8">
        <f t="shared" si="797"/>
        <v>0</v>
      </c>
      <c r="L764" s="76">
        <f t="shared" si="797"/>
        <v>0</v>
      </c>
      <c r="M764" s="259"/>
      <c r="N764" s="282"/>
      <c r="O764" s="265">
        <v>1</v>
      </c>
      <c r="P764" s="266">
        <f>+O764+1</f>
        <v>2</v>
      </c>
      <c r="Q764" s="266">
        <f t="shared" ref="Q764" si="798">+P764+1</f>
        <v>3</v>
      </c>
      <c r="R764" s="266">
        <f t="shared" ref="R764" si="799">+Q764+1</f>
        <v>4</v>
      </c>
      <c r="S764" s="266">
        <f t="shared" ref="S764" si="800">+R764+1</f>
        <v>5</v>
      </c>
      <c r="T764" s="266">
        <f t="shared" ref="T764" si="801">+S764+1</f>
        <v>6</v>
      </c>
      <c r="U764" s="266">
        <f t="shared" ref="U764" si="802">+T764+1</f>
        <v>7</v>
      </c>
      <c r="V764" s="266">
        <f t="shared" ref="V764" si="803">+U764+1</f>
        <v>8</v>
      </c>
      <c r="W764" s="266">
        <v>9</v>
      </c>
      <c r="X764" s="266">
        <v>10</v>
      </c>
      <c r="Y764" s="267"/>
    </row>
    <row r="765" spans="2:25" ht="15.75" thickBot="1" x14ac:dyDescent="0.3">
      <c r="B765" s="23" t="s">
        <v>1</v>
      </c>
      <c r="C765" s="269">
        <f t="shared" si="797"/>
        <v>0</v>
      </c>
      <c r="D765" s="5">
        <f t="shared" si="797"/>
        <v>0</v>
      </c>
      <c r="E765" s="5">
        <f t="shared" si="797"/>
        <v>0</v>
      </c>
      <c r="F765" s="5">
        <f t="shared" si="797"/>
        <v>0</v>
      </c>
      <c r="G765" s="2">
        <f t="shared" si="797"/>
        <v>0</v>
      </c>
      <c r="H765" s="2">
        <f t="shared" si="797"/>
        <v>0</v>
      </c>
      <c r="I765" s="3">
        <f t="shared" si="797"/>
        <v>0</v>
      </c>
      <c r="J765" s="10">
        <f t="shared" si="797"/>
        <v>0</v>
      </c>
      <c r="K765" s="2">
        <f t="shared" si="797"/>
        <v>0</v>
      </c>
      <c r="L765" s="11">
        <f t="shared" si="797"/>
        <v>0</v>
      </c>
      <c r="M765" s="37"/>
      <c r="N765" s="142"/>
      <c r="O765" s="268">
        <f>+O764+10</f>
        <v>11</v>
      </c>
      <c r="P765" s="268">
        <f t="shared" ref="P765:X765" si="804">+P764+10</f>
        <v>12</v>
      </c>
      <c r="Q765" s="268">
        <f t="shared" si="804"/>
        <v>13</v>
      </c>
      <c r="R765" s="268">
        <f t="shared" si="804"/>
        <v>14</v>
      </c>
      <c r="S765" s="268">
        <f t="shared" si="804"/>
        <v>15</v>
      </c>
      <c r="T765" s="268">
        <f t="shared" si="804"/>
        <v>16</v>
      </c>
      <c r="U765" s="268">
        <f t="shared" si="804"/>
        <v>17</v>
      </c>
      <c r="V765" s="268">
        <f t="shared" si="804"/>
        <v>18</v>
      </c>
      <c r="W765" s="268">
        <f t="shared" si="804"/>
        <v>19</v>
      </c>
      <c r="X765" s="268">
        <f t="shared" si="804"/>
        <v>20</v>
      </c>
      <c r="Y765" s="169"/>
    </row>
    <row r="766" spans="2:25" ht="15.75" thickBot="1" x14ac:dyDescent="0.3">
      <c r="B766" s="23" t="s">
        <v>2</v>
      </c>
      <c r="C766" s="23">
        <f t="shared" ref="C766:L772" si="805">COUNTIF(rd6tm1,O766)</f>
        <v>0</v>
      </c>
      <c r="D766" s="7">
        <f t="shared" si="805"/>
        <v>0</v>
      </c>
      <c r="E766" s="8">
        <f t="shared" si="805"/>
        <v>0</v>
      </c>
      <c r="F766" s="9">
        <f t="shared" si="805"/>
        <v>0</v>
      </c>
      <c r="G766" s="4">
        <f t="shared" si="805"/>
        <v>0</v>
      </c>
      <c r="H766" s="2">
        <f t="shared" si="805"/>
        <v>0</v>
      </c>
      <c r="I766" s="3">
        <f t="shared" si="805"/>
        <v>0</v>
      </c>
      <c r="J766" s="12">
        <f t="shared" si="805"/>
        <v>0</v>
      </c>
      <c r="K766" s="13">
        <f t="shared" si="805"/>
        <v>0</v>
      </c>
      <c r="L766" s="14">
        <f t="shared" si="805"/>
        <v>0</v>
      </c>
      <c r="M766" s="37"/>
      <c r="N766" s="142"/>
      <c r="O766" s="268">
        <f t="shared" ref="O766:X773" si="806">+O765+10</f>
        <v>21</v>
      </c>
      <c r="P766" s="268">
        <f t="shared" si="806"/>
        <v>22</v>
      </c>
      <c r="Q766" s="268">
        <f t="shared" si="806"/>
        <v>23</v>
      </c>
      <c r="R766" s="268">
        <f t="shared" si="806"/>
        <v>24</v>
      </c>
      <c r="S766" s="268">
        <f t="shared" si="806"/>
        <v>25</v>
      </c>
      <c r="T766" s="268">
        <f t="shared" si="806"/>
        <v>26</v>
      </c>
      <c r="U766" s="268">
        <f t="shared" si="806"/>
        <v>27</v>
      </c>
      <c r="V766" s="268">
        <f t="shared" si="806"/>
        <v>28</v>
      </c>
      <c r="W766" s="268">
        <f t="shared" si="806"/>
        <v>29</v>
      </c>
      <c r="X766" s="268">
        <f t="shared" si="806"/>
        <v>30</v>
      </c>
      <c r="Y766" s="169"/>
    </row>
    <row r="767" spans="2:25" x14ac:dyDescent="0.25">
      <c r="B767" s="23" t="s">
        <v>3</v>
      </c>
      <c r="C767" s="23">
        <f t="shared" si="805"/>
        <v>0</v>
      </c>
      <c r="D767" s="10">
        <f t="shared" si="805"/>
        <v>0</v>
      </c>
      <c r="E767" s="27">
        <f t="shared" si="805"/>
        <v>0</v>
      </c>
      <c r="F767" s="11">
        <f t="shared" si="805"/>
        <v>0</v>
      </c>
      <c r="G767" s="4">
        <f t="shared" si="805"/>
        <v>0</v>
      </c>
      <c r="H767" s="2">
        <f t="shared" si="805"/>
        <v>0</v>
      </c>
      <c r="I767" s="2">
        <f t="shared" si="805"/>
        <v>0</v>
      </c>
      <c r="J767" s="6">
        <f t="shared" si="805"/>
        <v>0</v>
      </c>
      <c r="K767" s="6">
        <f t="shared" si="805"/>
        <v>0</v>
      </c>
      <c r="L767" s="16">
        <f t="shared" si="805"/>
        <v>0</v>
      </c>
      <c r="M767" s="37"/>
      <c r="N767" s="142"/>
      <c r="O767" s="268">
        <f t="shared" si="806"/>
        <v>31</v>
      </c>
      <c r="P767" s="268">
        <f t="shared" si="806"/>
        <v>32</v>
      </c>
      <c r="Q767" s="268">
        <f t="shared" si="806"/>
        <v>33</v>
      </c>
      <c r="R767" s="268">
        <f t="shared" si="806"/>
        <v>34</v>
      </c>
      <c r="S767" s="268">
        <f t="shared" si="806"/>
        <v>35</v>
      </c>
      <c r="T767" s="268">
        <f t="shared" si="806"/>
        <v>36</v>
      </c>
      <c r="U767" s="268">
        <f t="shared" si="806"/>
        <v>37</v>
      </c>
      <c r="V767" s="268">
        <f t="shared" si="806"/>
        <v>38</v>
      </c>
      <c r="W767" s="268">
        <f t="shared" si="806"/>
        <v>39</v>
      </c>
      <c r="X767" s="268">
        <f t="shared" si="806"/>
        <v>40</v>
      </c>
      <c r="Y767" s="169"/>
    </row>
    <row r="768" spans="2:25" ht="15.75" thickBot="1" x14ac:dyDescent="0.3">
      <c r="B768" s="23" t="s">
        <v>4</v>
      </c>
      <c r="C768" s="23">
        <f t="shared" si="805"/>
        <v>0</v>
      </c>
      <c r="D768" s="12">
        <f t="shared" si="805"/>
        <v>0</v>
      </c>
      <c r="E768" s="13">
        <f t="shared" si="805"/>
        <v>0</v>
      </c>
      <c r="F768" s="14">
        <f t="shared" si="805"/>
        <v>0</v>
      </c>
      <c r="G768" s="4">
        <f t="shared" si="805"/>
        <v>0</v>
      </c>
      <c r="H768" s="2">
        <f t="shared" si="805"/>
        <v>0</v>
      </c>
      <c r="I768" s="2">
        <f t="shared" si="805"/>
        <v>0</v>
      </c>
      <c r="J768" s="2">
        <f t="shared" si="805"/>
        <v>0</v>
      </c>
      <c r="K768" s="2">
        <f t="shared" si="805"/>
        <v>0</v>
      </c>
      <c r="L768" s="11">
        <f t="shared" si="805"/>
        <v>0</v>
      </c>
      <c r="M768" s="37"/>
      <c r="N768" s="142"/>
      <c r="O768" s="268">
        <f t="shared" si="806"/>
        <v>41</v>
      </c>
      <c r="P768" s="268">
        <f t="shared" si="806"/>
        <v>42</v>
      </c>
      <c r="Q768" s="268">
        <f t="shared" si="806"/>
        <v>43</v>
      </c>
      <c r="R768" s="268">
        <f t="shared" si="806"/>
        <v>44</v>
      </c>
      <c r="S768" s="268">
        <f t="shared" si="806"/>
        <v>45</v>
      </c>
      <c r="T768" s="268">
        <f t="shared" si="806"/>
        <v>46</v>
      </c>
      <c r="U768" s="268">
        <f t="shared" si="806"/>
        <v>47</v>
      </c>
      <c r="V768" s="268">
        <f t="shared" si="806"/>
        <v>48</v>
      </c>
      <c r="W768" s="268">
        <f t="shared" si="806"/>
        <v>49</v>
      </c>
      <c r="X768" s="268">
        <f t="shared" si="806"/>
        <v>50</v>
      </c>
      <c r="Y768" s="169"/>
    </row>
    <row r="769" spans="2:25" ht="15.75" thickBot="1" x14ac:dyDescent="0.3">
      <c r="B769" s="23" t="s">
        <v>5</v>
      </c>
      <c r="C769" s="10">
        <f t="shared" si="805"/>
        <v>0</v>
      </c>
      <c r="D769" s="154">
        <f t="shared" si="805"/>
        <v>0</v>
      </c>
      <c r="E769" s="154">
        <f t="shared" si="805"/>
        <v>0</v>
      </c>
      <c r="F769" s="154">
        <f t="shared" si="805"/>
        <v>0</v>
      </c>
      <c r="G769" s="145">
        <f t="shared" si="805"/>
        <v>0</v>
      </c>
      <c r="H769" s="2">
        <f t="shared" si="805"/>
        <v>0</v>
      </c>
      <c r="I769" s="2">
        <f t="shared" si="805"/>
        <v>0</v>
      </c>
      <c r="J769" s="2">
        <f t="shared" si="805"/>
        <v>0</v>
      </c>
      <c r="K769" s="2">
        <f t="shared" si="805"/>
        <v>0</v>
      </c>
      <c r="L769" s="11">
        <f t="shared" si="805"/>
        <v>0</v>
      </c>
      <c r="M769" s="37"/>
      <c r="N769" s="142"/>
      <c r="O769" s="268">
        <f t="shared" si="806"/>
        <v>51</v>
      </c>
      <c r="P769" s="268">
        <f t="shared" si="806"/>
        <v>52</v>
      </c>
      <c r="Q769" s="268">
        <f t="shared" si="806"/>
        <v>53</v>
      </c>
      <c r="R769" s="268">
        <f t="shared" si="806"/>
        <v>54</v>
      </c>
      <c r="S769" s="268">
        <f t="shared" si="806"/>
        <v>55</v>
      </c>
      <c r="T769" s="268">
        <f t="shared" si="806"/>
        <v>56</v>
      </c>
      <c r="U769" s="268">
        <f t="shared" si="806"/>
        <v>57</v>
      </c>
      <c r="V769" s="268">
        <f t="shared" si="806"/>
        <v>58</v>
      </c>
      <c r="W769" s="268">
        <f t="shared" si="806"/>
        <v>59</v>
      </c>
      <c r="X769" s="268">
        <f t="shared" si="806"/>
        <v>60</v>
      </c>
      <c r="Y769" s="169"/>
    </row>
    <row r="770" spans="2:25" ht="15.75" thickBot="1" x14ac:dyDescent="0.3">
      <c r="B770" s="23" t="s">
        <v>6</v>
      </c>
      <c r="C770" s="23">
        <f t="shared" si="805"/>
        <v>0</v>
      </c>
      <c r="D770" s="7">
        <f t="shared" si="805"/>
        <v>0</v>
      </c>
      <c r="E770" s="8">
        <f t="shared" si="805"/>
        <v>0</v>
      </c>
      <c r="F770" s="9">
        <f t="shared" si="805"/>
        <v>0</v>
      </c>
      <c r="G770" s="4">
        <f t="shared" si="805"/>
        <v>0</v>
      </c>
      <c r="H770" s="2">
        <f t="shared" si="805"/>
        <v>0</v>
      </c>
      <c r="I770" s="5">
        <f t="shared" si="805"/>
        <v>0</v>
      </c>
      <c r="J770" s="5">
        <f t="shared" si="805"/>
        <v>0</v>
      </c>
      <c r="K770" s="5">
        <f t="shared" si="805"/>
        <v>0</v>
      </c>
      <c r="L770" s="11">
        <f t="shared" si="805"/>
        <v>0</v>
      </c>
      <c r="M770" s="37"/>
      <c r="N770" s="142"/>
      <c r="O770" s="268">
        <f t="shared" si="806"/>
        <v>61</v>
      </c>
      <c r="P770" s="268">
        <f t="shared" si="806"/>
        <v>62</v>
      </c>
      <c r="Q770" s="268">
        <f t="shared" si="806"/>
        <v>63</v>
      </c>
      <c r="R770" s="268">
        <f t="shared" si="806"/>
        <v>64</v>
      </c>
      <c r="S770" s="268">
        <f t="shared" si="806"/>
        <v>65</v>
      </c>
      <c r="T770" s="268">
        <f t="shared" si="806"/>
        <v>66</v>
      </c>
      <c r="U770" s="268">
        <f t="shared" si="806"/>
        <v>67</v>
      </c>
      <c r="V770" s="268">
        <f t="shared" si="806"/>
        <v>68</v>
      </c>
      <c r="W770" s="268">
        <f t="shared" si="806"/>
        <v>69</v>
      </c>
      <c r="X770" s="268">
        <f t="shared" si="806"/>
        <v>70</v>
      </c>
      <c r="Y770" s="169"/>
    </row>
    <row r="771" spans="2:25" x14ac:dyDescent="0.25">
      <c r="B771" s="23" t="s">
        <v>7</v>
      </c>
      <c r="C771" s="23">
        <f t="shared" si="805"/>
        <v>0</v>
      </c>
      <c r="D771" s="10">
        <f t="shared" si="805"/>
        <v>0</v>
      </c>
      <c r="E771" s="144">
        <f t="shared" si="805"/>
        <v>0</v>
      </c>
      <c r="F771" s="11">
        <f t="shared" si="805"/>
        <v>0</v>
      </c>
      <c r="G771" s="4">
        <f t="shared" si="805"/>
        <v>0</v>
      </c>
      <c r="H771" s="3">
        <f t="shared" si="805"/>
        <v>0</v>
      </c>
      <c r="I771" s="7">
        <f t="shared" si="805"/>
        <v>0</v>
      </c>
      <c r="J771" s="8">
        <f t="shared" si="805"/>
        <v>0</v>
      </c>
      <c r="K771" s="9">
        <f t="shared" si="805"/>
        <v>0</v>
      </c>
      <c r="L771" s="17">
        <f t="shared" si="805"/>
        <v>0</v>
      </c>
      <c r="M771" s="37"/>
      <c r="N771" s="142"/>
      <c r="O771" s="268">
        <f t="shared" si="806"/>
        <v>71</v>
      </c>
      <c r="P771" s="268">
        <f t="shared" si="806"/>
        <v>72</v>
      </c>
      <c r="Q771" s="268">
        <f t="shared" si="806"/>
        <v>73</v>
      </c>
      <c r="R771" s="268">
        <f t="shared" si="806"/>
        <v>74</v>
      </c>
      <c r="S771" s="268">
        <f t="shared" si="806"/>
        <v>75</v>
      </c>
      <c r="T771" s="268">
        <f t="shared" si="806"/>
        <v>76</v>
      </c>
      <c r="U771" s="268">
        <f t="shared" si="806"/>
        <v>77</v>
      </c>
      <c r="V771" s="268">
        <f t="shared" si="806"/>
        <v>78</v>
      </c>
      <c r="W771" s="268">
        <f t="shared" si="806"/>
        <v>79</v>
      </c>
      <c r="X771" s="268">
        <f t="shared" si="806"/>
        <v>80</v>
      </c>
      <c r="Y771" s="169"/>
    </row>
    <row r="772" spans="2:25" ht="15.75" thickBot="1" x14ac:dyDescent="0.3">
      <c r="B772" s="23" t="s">
        <v>8</v>
      </c>
      <c r="C772" s="157">
        <f t="shared" si="805"/>
        <v>0</v>
      </c>
      <c r="D772" s="12">
        <f t="shared" si="805"/>
        <v>0</v>
      </c>
      <c r="E772" s="13">
        <f t="shared" si="805"/>
        <v>0</v>
      </c>
      <c r="F772" s="14">
        <f t="shared" si="805"/>
        <v>0</v>
      </c>
      <c r="G772" s="4">
        <f t="shared" si="805"/>
        <v>0</v>
      </c>
      <c r="H772" s="3">
        <f t="shared" si="805"/>
        <v>0</v>
      </c>
      <c r="I772" s="10">
        <f t="shared" si="805"/>
        <v>0</v>
      </c>
      <c r="J772" s="27">
        <f t="shared" si="805"/>
        <v>0</v>
      </c>
      <c r="K772" s="11">
        <f t="shared" si="805"/>
        <v>0</v>
      </c>
      <c r="L772" s="17">
        <f t="shared" si="805"/>
        <v>0</v>
      </c>
      <c r="M772" s="37"/>
      <c r="N772" s="142"/>
      <c r="O772" s="268">
        <f t="shared" si="806"/>
        <v>81</v>
      </c>
      <c r="P772" s="268">
        <f t="shared" si="806"/>
        <v>82</v>
      </c>
      <c r="Q772" s="268">
        <f t="shared" si="806"/>
        <v>83</v>
      </c>
      <c r="R772" s="268">
        <f t="shared" si="806"/>
        <v>84</v>
      </c>
      <c r="S772" s="268">
        <f t="shared" si="806"/>
        <v>85</v>
      </c>
      <c r="T772" s="268">
        <f t="shared" si="806"/>
        <v>86</v>
      </c>
      <c r="U772" s="268">
        <f t="shared" si="806"/>
        <v>87</v>
      </c>
      <c r="V772" s="268">
        <f t="shared" si="806"/>
        <v>88</v>
      </c>
      <c r="W772" s="268">
        <f t="shared" si="806"/>
        <v>89</v>
      </c>
      <c r="X772" s="268">
        <f t="shared" si="806"/>
        <v>90</v>
      </c>
      <c r="Y772" s="169"/>
    </row>
    <row r="773" spans="2:25" ht="15.75" thickBot="1" x14ac:dyDescent="0.3">
      <c r="B773" s="26" t="s">
        <v>9</v>
      </c>
      <c r="C773" s="158" t="s">
        <v>10</v>
      </c>
      <c r="D773" s="156">
        <f t="shared" ref="D773:L773" si="807">COUNTIF(rd6tm1,P773)</f>
        <v>0</v>
      </c>
      <c r="E773" s="155">
        <f t="shared" si="807"/>
        <v>0</v>
      </c>
      <c r="F773" s="155">
        <f t="shared" si="807"/>
        <v>0</v>
      </c>
      <c r="G773" s="13">
        <f t="shared" si="807"/>
        <v>0</v>
      </c>
      <c r="H773" s="19">
        <f t="shared" si="807"/>
        <v>0</v>
      </c>
      <c r="I773" s="12">
        <f t="shared" si="807"/>
        <v>0</v>
      </c>
      <c r="J773" s="13">
        <f t="shared" si="807"/>
        <v>0</v>
      </c>
      <c r="K773" s="14">
        <f t="shared" si="807"/>
        <v>0</v>
      </c>
      <c r="L773" s="20">
        <f t="shared" si="807"/>
        <v>0</v>
      </c>
      <c r="M773" s="37"/>
      <c r="N773" s="142"/>
      <c r="O773" s="268">
        <f t="shared" si="806"/>
        <v>91</v>
      </c>
      <c r="P773" s="268">
        <f t="shared" si="806"/>
        <v>92</v>
      </c>
      <c r="Q773" s="268">
        <f t="shared" si="806"/>
        <v>93</v>
      </c>
      <c r="R773" s="268">
        <f t="shared" si="806"/>
        <v>94</v>
      </c>
      <c r="S773" s="268">
        <f t="shared" si="806"/>
        <v>95</v>
      </c>
      <c r="T773" s="268">
        <f t="shared" si="806"/>
        <v>96</v>
      </c>
      <c r="U773" s="268">
        <f t="shared" si="806"/>
        <v>97</v>
      </c>
      <c r="V773" s="268">
        <f t="shared" si="806"/>
        <v>98</v>
      </c>
      <c r="W773" s="268">
        <f t="shared" si="806"/>
        <v>99</v>
      </c>
      <c r="X773" s="268">
        <f t="shared" si="806"/>
        <v>100</v>
      </c>
      <c r="Y773" s="169"/>
    </row>
    <row r="774" spans="2:25" ht="15.75" thickBot="1" x14ac:dyDescent="0.3">
      <c r="M774" s="257"/>
      <c r="P774" s="263"/>
      <c r="Q774" s="263"/>
      <c r="R774" s="263"/>
      <c r="S774" s="263"/>
      <c r="T774" s="263"/>
      <c r="U774" s="263"/>
      <c r="V774" s="263"/>
      <c r="W774" s="263"/>
      <c r="X774" s="263"/>
      <c r="Y774" s="263"/>
    </row>
    <row r="775" spans="2:25" ht="19.5" thickBot="1" x14ac:dyDescent="0.3">
      <c r="B775" s="136" t="s">
        <v>59</v>
      </c>
      <c r="C775" s="137">
        <f>+C760</f>
        <v>6</v>
      </c>
      <c r="D775" s="350" t="s">
        <v>133</v>
      </c>
      <c r="E775" s="351"/>
      <c r="M775" s="257"/>
      <c r="P775" s="263"/>
      <c r="Q775" s="263"/>
      <c r="R775" s="263"/>
      <c r="S775" s="263"/>
      <c r="T775" s="263"/>
      <c r="U775" s="263"/>
      <c r="V775" s="263"/>
      <c r="W775" s="263"/>
      <c r="X775" s="263"/>
    </row>
    <row r="776" spans="2:25" ht="21" x14ac:dyDescent="0.25">
      <c r="B776" s="305" t="s">
        <v>86</v>
      </c>
      <c r="C776" s="306"/>
      <c r="D776" s="306"/>
      <c r="E776" s="306"/>
      <c r="F776" s="306"/>
      <c r="G776" s="306"/>
      <c r="H776" s="306"/>
      <c r="I776" s="306"/>
      <c r="J776" s="306"/>
      <c r="K776" s="306"/>
      <c r="L776" s="307"/>
      <c r="M776" s="258"/>
      <c r="N776" s="281"/>
      <c r="O776" s="264"/>
      <c r="P776" s="264"/>
      <c r="Q776" s="264"/>
      <c r="R776" s="264"/>
      <c r="S776" s="264"/>
      <c r="T776" s="264"/>
      <c r="U776" s="264"/>
      <c r="V776" s="264"/>
      <c r="W776" s="264"/>
      <c r="X776" s="264"/>
    </row>
    <row r="777" spans="2:25" ht="21.75" thickBot="1" x14ac:dyDescent="0.3">
      <c r="B777" s="308"/>
      <c r="C777" s="309"/>
      <c r="D777" s="309"/>
      <c r="E777" s="309"/>
      <c r="F777" s="309"/>
      <c r="G777" s="309"/>
      <c r="H777" s="309"/>
      <c r="I777" s="309"/>
      <c r="J777" s="309"/>
      <c r="K777" s="309"/>
      <c r="L777" s="310"/>
      <c r="M777" s="258"/>
      <c r="N777" s="281"/>
      <c r="O777" s="264"/>
      <c r="P777" s="264"/>
      <c r="Q777" s="264"/>
      <c r="R777" s="264"/>
      <c r="S777" s="264"/>
      <c r="T777" s="264"/>
      <c r="U777" s="264"/>
      <c r="V777" s="264"/>
      <c r="W777" s="264"/>
      <c r="X777" s="264"/>
    </row>
    <row r="778" spans="2:25" ht="15.75" thickBot="1" x14ac:dyDescent="0.3">
      <c r="B778" s="31" t="s">
        <v>11</v>
      </c>
      <c r="C778" s="28">
        <v>1</v>
      </c>
      <c r="D778" s="24">
        <v>2</v>
      </c>
      <c r="E778" s="24">
        <v>3</v>
      </c>
      <c r="F778" s="24">
        <v>4</v>
      </c>
      <c r="G778" s="24">
        <v>5</v>
      </c>
      <c r="H778" s="24">
        <v>6</v>
      </c>
      <c r="I778" s="24">
        <v>7</v>
      </c>
      <c r="J778" s="24">
        <v>8</v>
      </c>
      <c r="K778" s="24">
        <v>9</v>
      </c>
      <c r="L778" s="25">
        <v>10</v>
      </c>
      <c r="M778" s="37"/>
      <c r="N778" s="142"/>
    </row>
    <row r="779" spans="2:25" x14ac:dyDescent="0.25">
      <c r="B779" s="29" t="s">
        <v>0</v>
      </c>
      <c r="C779" s="7">
        <f t="shared" ref="C779:L780" si="808">COUNTIF(rd6tm2,O779)-1</f>
        <v>0</v>
      </c>
      <c r="D779" s="8">
        <f t="shared" si="808"/>
        <v>0</v>
      </c>
      <c r="E779" s="8">
        <f t="shared" si="808"/>
        <v>0</v>
      </c>
      <c r="F779" s="8">
        <f t="shared" si="808"/>
        <v>0</v>
      </c>
      <c r="G779" s="8">
        <f t="shared" si="808"/>
        <v>0</v>
      </c>
      <c r="H779" s="8">
        <f t="shared" si="808"/>
        <v>0</v>
      </c>
      <c r="I779" s="22">
        <f t="shared" si="808"/>
        <v>0</v>
      </c>
      <c r="J779" s="7">
        <f t="shared" si="808"/>
        <v>0</v>
      </c>
      <c r="K779" s="8">
        <f t="shared" si="808"/>
        <v>0</v>
      </c>
      <c r="L779" s="76">
        <f t="shared" si="808"/>
        <v>0</v>
      </c>
      <c r="M779" s="259"/>
      <c r="N779" s="282"/>
      <c r="O779" s="265">
        <v>1</v>
      </c>
      <c r="P779" s="266">
        <f>+O779+1</f>
        <v>2</v>
      </c>
      <c r="Q779" s="266">
        <f t="shared" ref="Q779" si="809">+P779+1</f>
        <v>3</v>
      </c>
      <c r="R779" s="266">
        <f t="shared" ref="R779" si="810">+Q779+1</f>
        <v>4</v>
      </c>
      <c r="S779" s="266">
        <f t="shared" ref="S779" si="811">+R779+1</f>
        <v>5</v>
      </c>
      <c r="T779" s="266">
        <f t="shared" ref="T779" si="812">+S779+1</f>
        <v>6</v>
      </c>
      <c r="U779" s="266">
        <f t="shared" ref="U779" si="813">+T779+1</f>
        <v>7</v>
      </c>
      <c r="V779" s="266">
        <f t="shared" ref="V779" si="814">+U779+1</f>
        <v>8</v>
      </c>
      <c r="W779" s="266">
        <v>9</v>
      </c>
      <c r="X779" s="266">
        <v>10</v>
      </c>
    </row>
    <row r="780" spans="2:25" ht="15.75" thickBot="1" x14ac:dyDescent="0.3">
      <c r="B780" s="23" t="s">
        <v>1</v>
      </c>
      <c r="C780" s="269">
        <f t="shared" si="808"/>
        <v>0</v>
      </c>
      <c r="D780" s="5">
        <f t="shared" si="808"/>
        <v>0</v>
      </c>
      <c r="E780" s="5">
        <f t="shared" si="808"/>
        <v>0</v>
      </c>
      <c r="F780" s="5">
        <f t="shared" si="808"/>
        <v>0</v>
      </c>
      <c r="G780" s="2">
        <f t="shared" si="808"/>
        <v>0</v>
      </c>
      <c r="H780" s="2">
        <f t="shared" si="808"/>
        <v>0</v>
      </c>
      <c r="I780" s="3">
        <f t="shared" si="808"/>
        <v>0</v>
      </c>
      <c r="J780" s="10">
        <f t="shared" si="808"/>
        <v>0</v>
      </c>
      <c r="K780" s="2">
        <f t="shared" si="808"/>
        <v>0</v>
      </c>
      <c r="L780" s="11">
        <f t="shared" si="808"/>
        <v>0</v>
      </c>
      <c r="M780" s="37"/>
      <c r="N780" s="142"/>
      <c r="O780" s="268">
        <f>+O779+10</f>
        <v>11</v>
      </c>
      <c r="P780" s="268">
        <f t="shared" ref="P780:X780" si="815">+P779+10</f>
        <v>12</v>
      </c>
      <c r="Q780" s="268">
        <f t="shared" si="815"/>
        <v>13</v>
      </c>
      <c r="R780" s="268">
        <f t="shared" si="815"/>
        <v>14</v>
      </c>
      <c r="S780" s="268">
        <f t="shared" si="815"/>
        <v>15</v>
      </c>
      <c r="T780" s="268">
        <f t="shared" si="815"/>
        <v>16</v>
      </c>
      <c r="U780" s="268">
        <f t="shared" si="815"/>
        <v>17</v>
      </c>
      <c r="V780" s="268">
        <f t="shared" si="815"/>
        <v>18</v>
      </c>
      <c r="W780" s="268">
        <f t="shared" si="815"/>
        <v>19</v>
      </c>
      <c r="X780" s="268">
        <f t="shared" si="815"/>
        <v>20</v>
      </c>
    </row>
    <row r="781" spans="2:25" ht="15.75" thickBot="1" x14ac:dyDescent="0.3">
      <c r="B781" s="23" t="s">
        <v>2</v>
      </c>
      <c r="C781" s="23">
        <f t="shared" ref="C781:L787" si="816">COUNTIF(rd6tm2,O781)</f>
        <v>0</v>
      </c>
      <c r="D781" s="7">
        <f t="shared" si="816"/>
        <v>0</v>
      </c>
      <c r="E781" s="8">
        <f t="shared" si="816"/>
        <v>0</v>
      </c>
      <c r="F781" s="9">
        <f t="shared" si="816"/>
        <v>0</v>
      </c>
      <c r="G781" s="4">
        <f t="shared" si="816"/>
        <v>0</v>
      </c>
      <c r="H781" s="2">
        <f t="shared" si="816"/>
        <v>0</v>
      </c>
      <c r="I781" s="3">
        <f t="shared" si="816"/>
        <v>0</v>
      </c>
      <c r="J781" s="12">
        <f t="shared" si="816"/>
        <v>0</v>
      </c>
      <c r="K781" s="13">
        <f t="shared" si="816"/>
        <v>0</v>
      </c>
      <c r="L781" s="14">
        <f t="shared" si="816"/>
        <v>0</v>
      </c>
      <c r="M781" s="37"/>
      <c r="N781" s="142"/>
      <c r="O781" s="268">
        <f t="shared" ref="O781:X781" si="817">+O780+10</f>
        <v>21</v>
      </c>
      <c r="P781" s="268">
        <f t="shared" si="817"/>
        <v>22</v>
      </c>
      <c r="Q781" s="268">
        <f t="shared" si="817"/>
        <v>23</v>
      </c>
      <c r="R781" s="268">
        <f t="shared" si="817"/>
        <v>24</v>
      </c>
      <c r="S781" s="268">
        <f t="shared" si="817"/>
        <v>25</v>
      </c>
      <c r="T781" s="268">
        <f t="shared" si="817"/>
        <v>26</v>
      </c>
      <c r="U781" s="268">
        <f t="shared" si="817"/>
        <v>27</v>
      </c>
      <c r="V781" s="268">
        <f t="shared" si="817"/>
        <v>28</v>
      </c>
      <c r="W781" s="268">
        <f t="shared" si="817"/>
        <v>29</v>
      </c>
      <c r="X781" s="268">
        <f t="shared" si="817"/>
        <v>30</v>
      </c>
    </row>
    <row r="782" spans="2:25" x14ac:dyDescent="0.25">
      <c r="B782" s="23" t="s">
        <v>3</v>
      </c>
      <c r="C782" s="23">
        <f t="shared" si="816"/>
        <v>0</v>
      </c>
      <c r="D782" s="10">
        <f t="shared" si="816"/>
        <v>0</v>
      </c>
      <c r="E782" s="27">
        <f t="shared" si="816"/>
        <v>0</v>
      </c>
      <c r="F782" s="11">
        <f t="shared" si="816"/>
        <v>0</v>
      </c>
      <c r="G782" s="4">
        <f t="shared" si="816"/>
        <v>0</v>
      </c>
      <c r="H782" s="2">
        <f t="shared" si="816"/>
        <v>0</v>
      </c>
      <c r="I782" s="2">
        <f t="shared" si="816"/>
        <v>0</v>
      </c>
      <c r="J782" s="6">
        <f t="shared" si="816"/>
        <v>0</v>
      </c>
      <c r="K782" s="6">
        <f t="shared" si="816"/>
        <v>0</v>
      </c>
      <c r="L782" s="16">
        <f t="shared" si="816"/>
        <v>0</v>
      </c>
      <c r="M782" s="37"/>
      <c r="N782" s="142"/>
      <c r="O782" s="268">
        <f t="shared" ref="O782:X782" si="818">+O781+10</f>
        <v>31</v>
      </c>
      <c r="P782" s="268">
        <f t="shared" si="818"/>
        <v>32</v>
      </c>
      <c r="Q782" s="268">
        <f t="shared" si="818"/>
        <v>33</v>
      </c>
      <c r="R782" s="268">
        <f t="shared" si="818"/>
        <v>34</v>
      </c>
      <c r="S782" s="268">
        <f t="shared" si="818"/>
        <v>35</v>
      </c>
      <c r="T782" s="268">
        <f t="shared" si="818"/>
        <v>36</v>
      </c>
      <c r="U782" s="268">
        <f t="shared" si="818"/>
        <v>37</v>
      </c>
      <c r="V782" s="268">
        <f t="shared" si="818"/>
        <v>38</v>
      </c>
      <c r="W782" s="268">
        <f t="shared" si="818"/>
        <v>39</v>
      </c>
      <c r="X782" s="268">
        <f t="shared" si="818"/>
        <v>40</v>
      </c>
    </row>
    <row r="783" spans="2:25" ht="15.75" thickBot="1" x14ac:dyDescent="0.3">
      <c r="B783" s="23" t="s">
        <v>4</v>
      </c>
      <c r="C783" s="23">
        <f t="shared" si="816"/>
        <v>0</v>
      </c>
      <c r="D783" s="12">
        <f t="shared" si="816"/>
        <v>0</v>
      </c>
      <c r="E783" s="13">
        <f t="shared" si="816"/>
        <v>0</v>
      </c>
      <c r="F783" s="14">
        <f t="shared" si="816"/>
        <v>0</v>
      </c>
      <c r="G783" s="4">
        <f t="shared" si="816"/>
        <v>0</v>
      </c>
      <c r="H783" s="2">
        <f t="shared" si="816"/>
        <v>0</v>
      </c>
      <c r="I783" s="2">
        <f t="shared" si="816"/>
        <v>0</v>
      </c>
      <c r="J783" s="2">
        <f t="shared" si="816"/>
        <v>0</v>
      </c>
      <c r="K783" s="2">
        <f t="shared" si="816"/>
        <v>0</v>
      </c>
      <c r="L783" s="11">
        <f t="shared" si="816"/>
        <v>0</v>
      </c>
      <c r="M783" s="37"/>
      <c r="N783" s="142"/>
      <c r="O783" s="268">
        <f t="shared" ref="O783:X783" si="819">+O782+10</f>
        <v>41</v>
      </c>
      <c r="P783" s="268">
        <f t="shared" si="819"/>
        <v>42</v>
      </c>
      <c r="Q783" s="268">
        <f t="shared" si="819"/>
        <v>43</v>
      </c>
      <c r="R783" s="268">
        <f t="shared" si="819"/>
        <v>44</v>
      </c>
      <c r="S783" s="268">
        <f t="shared" si="819"/>
        <v>45</v>
      </c>
      <c r="T783" s="268">
        <f t="shared" si="819"/>
        <v>46</v>
      </c>
      <c r="U783" s="268">
        <f t="shared" si="819"/>
        <v>47</v>
      </c>
      <c r="V783" s="268">
        <f t="shared" si="819"/>
        <v>48</v>
      </c>
      <c r="W783" s="268">
        <f t="shared" si="819"/>
        <v>49</v>
      </c>
      <c r="X783" s="268">
        <f t="shared" si="819"/>
        <v>50</v>
      </c>
    </row>
    <row r="784" spans="2:25" ht="15.75" thickBot="1" x14ac:dyDescent="0.3">
      <c r="B784" s="23" t="s">
        <v>5</v>
      </c>
      <c r="C784" s="10">
        <f t="shared" si="816"/>
        <v>0</v>
      </c>
      <c r="D784" s="154">
        <f t="shared" si="816"/>
        <v>0</v>
      </c>
      <c r="E784" s="154">
        <f t="shared" si="816"/>
        <v>0</v>
      </c>
      <c r="F784" s="154">
        <f t="shared" si="816"/>
        <v>0</v>
      </c>
      <c r="G784" s="145">
        <f t="shared" si="816"/>
        <v>0</v>
      </c>
      <c r="H784" s="2">
        <f t="shared" si="816"/>
        <v>0</v>
      </c>
      <c r="I784" s="2">
        <f t="shared" si="816"/>
        <v>0</v>
      </c>
      <c r="J784" s="2">
        <f t="shared" si="816"/>
        <v>0</v>
      </c>
      <c r="K784" s="2">
        <f t="shared" si="816"/>
        <v>0</v>
      </c>
      <c r="L784" s="11">
        <f t="shared" si="816"/>
        <v>0</v>
      </c>
      <c r="M784" s="37"/>
      <c r="N784" s="142"/>
      <c r="O784" s="268">
        <f t="shared" ref="O784:X784" si="820">+O783+10</f>
        <v>51</v>
      </c>
      <c r="P784" s="268">
        <f t="shared" si="820"/>
        <v>52</v>
      </c>
      <c r="Q784" s="268">
        <f t="shared" si="820"/>
        <v>53</v>
      </c>
      <c r="R784" s="268">
        <f t="shared" si="820"/>
        <v>54</v>
      </c>
      <c r="S784" s="268">
        <f t="shared" si="820"/>
        <v>55</v>
      </c>
      <c r="T784" s="268">
        <f t="shared" si="820"/>
        <v>56</v>
      </c>
      <c r="U784" s="268">
        <f t="shared" si="820"/>
        <v>57</v>
      </c>
      <c r="V784" s="268">
        <f t="shared" si="820"/>
        <v>58</v>
      </c>
      <c r="W784" s="268">
        <f t="shared" si="820"/>
        <v>59</v>
      </c>
      <c r="X784" s="268">
        <f t="shared" si="820"/>
        <v>60</v>
      </c>
    </row>
    <row r="785" spans="2:24" ht="15.75" thickBot="1" x14ac:dyDescent="0.3">
      <c r="B785" s="23" t="s">
        <v>6</v>
      </c>
      <c r="C785" s="23">
        <f t="shared" si="816"/>
        <v>0</v>
      </c>
      <c r="D785" s="7">
        <f t="shared" si="816"/>
        <v>0</v>
      </c>
      <c r="E785" s="8">
        <f t="shared" si="816"/>
        <v>0</v>
      </c>
      <c r="F785" s="9">
        <f t="shared" si="816"/>
        <v>0</v>
      </c>
      <c r="G785" s="4">
        <f t="shared" si="816"/>
        <v>0</v>
      </c>
      <c r="H785" s="2">
        <f t="shared" si="816"/>
        <v>0</v>
      </c>
      <c r="I785" s="5">
        <f t="shared" si="816"/>
        <v>0</v>
      </c>
      <c r="J785" s="5">
        <f t="shared" si="816"/>
        <v>0</v>
      </c>
      <c r="K785" s="5">
        <f t="shared" si="816"/>
        <v>0</v>
      </c>
      <c r="L785" s="11">
        <f t="shared" si="816"/>
        <v>0</v>
      </c>
      <c r="M785" s="37"/>
      <c r="N785" s="142"/>
      <c r="O785" s="268">
        <f t="shared" ref="O785:X785" si="821">+O784+10</f>
        <v>61</v>
      </c>
      <c r="P785" s="268">
        <f t="shared" si="821"/>
        <v>62</v>
      </c>
      <c r="Q785" s="268">
        <f t="shared" si="821"/>
        <v>63</v>
      </c>
      <c r="R785" s="268">
        <f t="shared" si="821"/>
        <v>64</v>
      </c>
      <c r="S785" s="268">
        <f t="shared" si="821"/>
        <v>65</v>
      </c>
      <c r="T785" s="268">
        <f t="shared" si="821"/>
        <v>66</v>
      </c>
      <c r="U785" s="268">
        <f t="shared" si="821"/>
        <v>67</v>
      </c>
      <c r="V785" s="268">
        <f t="shared" si="821"/>
        <v>68</v>
      </c>
      <c r="W785" s="268">
        <f t="shared" si="821"/>
        <v>69</v>
      </c>
      <c r="X785" s="268">
        <f t="shared" si="821"/>
        <v>70</v>
      </c>
    </row>
    <row r="786" spans="2:24" x14ac:dyDescent="0.25">
      <c r="B786" s="23" t="s">
        <v>7</v>
      </c>
      <c r="C786" s="23">
        <f t="shared" si="816"/>
        <v>0</v>
      </c>
      <c r="D786" s="10">
        <f t="shared" si="816"/>
        <v>0</v>
      </c>
      <c r="E786" s="144">
        <f t="shared" si="816"/>
        <v>0</v>
      </c>
      <c r="F786" s="11">
        <f t="shared" si="816"/>
        <v>0</v>
      </c>
      <c r="G786" s="4">
        <f t="shared" si="816"/>
        <v>0</v>
      </c>
      <c r="H786" s="3">
        <f t="shared" si="816"/>
        <v>0</v>
      </c>
      <c r="I786" s="7">
        <f t="shared" si="816"/>
        <v>0</v>
      </c>
      <c r="J786" s="8">
        <f t="shared" si="816"/>
        <v>0</v>
      </c>
      <c r="K786" s="9">
        <f t="shared" si="816"/>
        <v>0</v>
      </c>
      <c r="L786" s="17">
        <f t="shared" si="816"/>
        <v>0</v>
      </c>
      <c r="M786" s="37"/>
      <c r="N786" s="142"/>
      <c r="O786" s="268">
        <f t="shared" ref="O786:X786" si="822">+O785+10</f>
        <v>71</v>
      </c>
      <c r="P786" s="268">
        <f t="shared" si="822"/>
        <v>72</v>
      </c>
      <c r="Q786" s="268">
        <f t="shared" si="822"/>
        <v>73</v>
      </c>
      <c r="R786" s="268">
        <f t="shared" si="822"/>
        <v>74</v>
      </c>
      <c r="S786" s="268">
        <f t="shared" si="822"/>
        <v>75</v>
      </c>
      <c r="T786" s="268">
        <f t="shared" si="822"/>
        <v>76</v>
      </c>
      <c r="U786" s="268">
        <f t="shared" si="822"/>
        <v>77</v>
      </c>
      <c r="V786" s="268">
        <f t="shared" si="822"/>
        <v>78</v>
      </c>
      <c r="W786" s="268">
        <f t="shared" si="822"/>
        <v>79</v>
      </c>
      <c r="X786" s="268">
        <f t="shared" si="822"/>
        <v>80</v>
      </c>
    </row>
    <row r="787" spans="2:24" ht="15.75" thickBot="1" x14ac:dyDescent="0.3">
      <c r="B787" s="23" t="s">
        <v>8</v>
      </c>
      <c r="C787" s="157">
        <f t="shared" si="816"/>
        <v>0</v>
      </c>
      <c r="D787" s="12">
        <f t="shared" si="816"/>
        <v>0</v>
      </c>
      <c r="E787" s="13">
        <f t="shared" si="816"/>
        <v>0</v>
      </c>
      <c r="F787" s="14">
        <f t="shared" si="816"/>
        <v>0</v>
      </c>
      <c r="G787" s="4">
        <f t="shared" si="816"/>
        <v>0</v>
      </c>
      <c r="H787" s="3">
        <f t="shared" si="816"/>
        <v>0</v>
      </c>
      <c r="I787" s="10">
        <f t="shared" si="816"/>
        <v>0</v>
      </c>
      <c r="J787" s="27">
        <f t="shared" si="816"/>
        <v>0</v>
      </c>
      <c r="K787" s="11">
        <f t="shared" si="816"/>
        <v>0</v>
      </c>
      <c r="L787" s="17">
        <f t="shared" si="816"/>
        <v>0</v>
      </c>
      <c r="M787" s="37"/>
      <c r="N787" s="142"/>
      <c r="O787" s="268">
        <f t="shared" ref="O787:X787" si="823">+O786+10</f>
        <v>81</v>
      </c>
      <c r="P787" s="268">
        <f t="shared" si="823"/>
        <v>82</v>
      </c>
      <c r="Q787" s="268">
        <f t="shared" si="823"/>
        <v>83</v>
      </c>
      <c r="R787" s="268">
        <f t="shared" si="823"/>
        <v>84</v>
      </c>
      <c r="S787" s="268">
        <f t="shared" si="823"/>
        <v>85</v>
      </c>
      <c r="T787" s="268">
        <f t="shared" si="823"/>
        <v>86</v>
      </c>
      <c r="U787" s="268">
        <f t="shared" si="823"/>
        <v>87</v>
      </c>
      <c r="V787" s="268">
        <f t="shared" si="823"/>
        <v>88</v>
      </c>
      <c r="W787" s="268">
        <f t="shared" si="823"/>
        <v>89</v>
      </c>
      <c r="X787" s="268">
        <f t="shared" si="823"/>
        <v>90</v>
      </c>
    </row>
    <row r="788" spans="2:24" ht="15.75" thickBot="1" x14ac:dyDescent="0.3">
      <c r="B788" s="26" t="s">
        <v>9</v>
      </c>
      <c r="C788" s="158" t="s">
        <v>10</v>
      </c>
      <c r="D788" s="156">
        <f t="shared" ref="D788:L788" si="824">COUNTIF(rd6tm2,P788)</f>
        <v>0</v>
      </c>
      <c r="E788" s="155">
        <f t="shared" si="824"/>
        <v>0</v>
      </c>
      <c r="F788" s="155">
        <f t="shared" si="824"/>
        <v>0</v>
      </c>
      <c r="G788" s="13">
        <f t="shared" si="824"/>
        <v>0</v>
      </c>
      <c r="H788" s="19">
        <f t="shared" si="824"/>
        <v>0</v>
      </c>
      <c r="I788" s="12">
        <f t="shared" si="824"/>
        <v>0</v>
      </c>
      <c r="J788" s="13">
        <f t="shared" si="824"/>
        <v>0</v>
      </c>
      <c r="K788" s="14">
        <f t="shared" si="824"/>
        <v>0</v>
      </c>
      <c r="L788" s="20">
        <f t="shared" si="824"/>
        <v>0</v>
      </c>
      <c r="M788" s="37"/>
      <c r="N788" s="142"/>
      <c r="O788" s="268">
        <f t="shared" ref="O788:X788" si="825">+O787+10</f>
        <v>91</v>
      </c>
      <c r="P788" s="268">
        <f t="shared" si="825"/>
        <v>92</v>
      </c>
      <c r="Q788" s="268">
        <f t="shared" si="825"/>
        <v>93</v>
      </c>
      <c r="R788" s="268">
        <f t="shared" si="825"/>
        <v>94</v>
      </c>
      <c r="S788" s="268">
        <f t="shared" si="825"/>
        <v>95</v>
      </c>
      <c r="T788" s="268">
        <f t="shared" si="825"/>
        <v>96</v>
      </c>
      <c r="U788" s="268">
        <f t="shared" si="825"/>
        <v>97</v>
      </c>
      <c r="V788" s="268">
        <f t="shared" si="825"/>
        <v>98</v>
      </c>
      <c r="W788" s="268">
        <f t="shared" si="825"/>
        <v>99</v>
      </c>
      <c r="X788" s="268">
        <f t="shared" si="825"/>
        <v>100</v>
      </c>
    </row>
    <row r="789" spans="2:24" ht="15.75" thickBot="1" x14ac:dyDescent="0.3"/>
    <row r="790" spans="2:24" ht="19.5" thickBot="1" x14ac:dyDescent="0.3">
      <c r="B790" s="136" t="s">
        <v>59</v>
      </c>
      <c r="C790" s="137">
        <f>+C775</f>
        <v>6</v>
      </c>
      <c r="D790" s="350" t="s">
        <v>134</v>
      </c>
      <c r="E790" s="351"/>
      <c r="M790" s="257"/>
      <c r="P790" s="263"/>
      <c r="Q790" s="263"/>
      <c r="R790" s="263"/>
      <c r="S790" s="263"/>
      <c r="T790" s="263"/>
      <c r="U790" s="263"/>
      <c r="V790" s="263"/>
      <c r="W790" s="263"/>
      <c r="X790" s="263"/>
    </row>
    <row r="791" spans="2:24" ht="21" x14ac:dyDescent="0.25">
      <c r="B791" s="305" t="s">
        <v>86</v>
      </c>
      <c r="C791" s="306"/>
      <c r="D791" s="306"/>
      <c r="E791" s="306"/>
      <c r="F791" s="306"/>
      <c r="G791" s="306"/>
      <c r="H791" s="306"/>
      <c r="I791" s="306"/>
      <c r="J791" s="306"/>
      <c r="K791" s="306"/>
      <c r="L791" s="307"/>
      <c r="M791" s="258"/>
      <c r="N791" s="281"/>
      <c r="O791" s="264"/>
      <c r="P791" s="264"/>
      <c r="Q791" s="264"/>
      <c r="R791" s="264"/>
      <c r="S791" s="264"/>
      <c r="T791" s="264"/>
      <c r="U791" s="264"/>
      <c r="V791" s="264"/>
      <c r="W791" s="264"/>
      <c r="X791" s="264"/>
    </row>
    <row r="792" spans="2:24" ht="21.75" thickBot="1" x14ac:dyDescent="0.3">
      <c r="B792" s="308"/>
      <c r="C792" s="309"/>
      <c r="D792" s="309"/>
      <c r="E792" s="309"/>
      <c r="F792" s="309"/>
      <c r="G792" s="309"/>
      <c r="H792" s="309"/>
      <c r="I792" s="309"/>
      <c r="J792" s="309"/>
      <c r="K792" s="309"/>
      <c r="L792" s="310"/>
      <c r="M792" s="258"/>
      <c r="N792" s="281"/>
      <c r="O792" s="264"/>
      <c r="P792" s="264"/>
      <c r="Q792" s="264"/>
      <c r="R792" s="264"/>
      <c r="S792" s="264"/>
      <c r="T792" s="264"/>
      <c r="U792" s="264"/>
      <c r="V792" s="264"/>
      <c r="W792" s="264"/>
      <c r="X792" s="264"/>
    </row>
    <row r="793" spans="2:24" ht="15.75" thickBot="1" x14ac:dyDescent="0.3">
      <c r="B793" s="31" t="s">
        <v>11</v>
      </c>
      <c r="C793" s="28">
        <v>1</v>
      </c>
      <c r="D793" s="24">
        <v>2</v>
      </c>
      <c r="E793" s="24">
        <v>3</v>
      </c>
      <c r="F793" s="24">
        <v>4</v>
      </c>
      <c r="G793" s="24">
        <v>5</v>
      </c>
      <c r="H793" s="24">
        <v>6</v>
      </c>
      <c r="I793" s="24">
        <v>7</v>
      </c>
      <c r="J793" s="24">
        <v>8</v>
      </c>
      <c r="K793" s="24">
        <v>9</v>
      </c>
      <c r="L793" s="25">
        <v>10</v>
      </c>
      <c r="M793" s="37"/>
      <c r="N793" s="142"/>
    </row>
    <row r="794" spans="2:24" x14ac:dyDescent="0.25">
      <c r="B794" s="29" t="s">
        <v>0</v>
      </c>
      <c r="C794" s="7">
        <f t="shared" ref="C794:L795" si="826">COUNTIF(rd6tm3,O794)-1</f>
        <v>0</v>
      </c>
      <c r="D794" s="8">
        <f t="shared" si="826"/>
        <v>0</v>
      </c>
      <c r="E794" s="8">
        <f t="shared" si="826"/>
        <v>0</v>
      </c>
      <c r="F794" s="8">
        <f t="shared" si="826"/>
        <v>0</v>
      </c>
      <c r="G794" s="8">
        <f t="shared" si="826"/>
        <v>0</v>
      </c>
      <c r="H794" s="8">
        <f t="shared" si="826"/>
        <v>0</v>
      </c>
      <c r="I794" s="22">
        <f t="shared" si="826"/>
        <v>0</v>
      </c>
      <c r="J794" s="7">
        <f t="shared" si="826"/>
        <v>0</v>
      </c>
      <c r="K794" s="8">
        <f t="shared" si="826"/>
        <v>0</v>
      </c>
      <c r="L794" s="76">
        <f t="shared" si="826"/>
        <v>0</v>
      </c>
      <c r="M794" s="259"/>
      <c r="N794" s="282"/>
      <c r="O794" s="265">
        <v>1</v>
      </c>
      <c r="P794" s="266">
        <f>+O794+1</f>
        <v>2</v>
      </c>
      <c r="Q794" s="266">
        <f t="shared" ref="Q794" si="827">+P794+1</f>
        <v>3</v>
      </c>
      <c r="R794" s="266">
        <f t="shared" ref="R794" si="828">+Q794+1</f>
        <v>4</v>
      </c>
      <c r="S794" s="266">
        <f t="shared" ref="S794" si="829">+R794+1</f>
        <v>5</v>
      </c>
      <c r="T794" s="266">
        <f t="shared" ref="T794" si="830">+S794+1</f>
        <v>6</v>
      </c>
      <c r="U794" s="266">
        <f t="shared" ref="U794" si="831">+T794+1</f>
        <v>7</v>
      </c>
      <c r="V794" s="266">
        <f t="shared" ref="V794" si="832">+U794+1</f>
        <v>8</v>
      </c>
      <c r="W794" s="266">
        <v>9</v>
      </c>
      <c r="X794" s="266">
        <v>10</v>
      </c>
    </row>
    <row r="795" spans="2:24" ht="15.75" thickBot="1" x14ac:dyDescent="0.3">
      <c r="B795" s="23" t="s">
        <v>1</v>
      </c>
      <c r="C795" s="269">
        <f t="shared" si="826"/>
        <v>0</v>
      </c>
      <c r="D795" s="5">
        <f t="shared" si="826"/>
        <v>0</v>
      </c>
      <c r="E795" s="5">
        <f t="shared" si="826"/>
        <v>0</v>
      </c>
      <c r="F795" s="5">
        <f t="shared" si="826"/>
        <v>0</v>
      </c>
      <c r="G795" s="2">
        <f t="shared" si="826"/>
        <v>0</v>
      </c>
      <c r="H795" s="2">
        <f t="shared" si="826"/>
        <v>0</v>
      </c>
      <c r="I795" s="3">
        <f t="shared" si="826"/>
        <v>0</v>
      </c>
      <c r="J795" s="10">
        <f t="shared" si="826"/>
        <v>0</v>
      </c>
      <c r="K795" s="2">
        <f t="shared" si="826"/>
        <v>0</v>
      </c>
      <c r="L795" s="11">
        <f t="shared" si="826"/>
        <v>0</v>
      </c>
      <c r="M795" s="37"/>
      <c r="N795" s="142"/>
      <c r="O795" s="268">
        <f>+O794+10</f>
        <v>11</v>
      </c>
      <c r="P795" s="268">
        <f t="shared" ref="P795:X795" si="833">+P794+10</f>
        <v>12</v>
      </c>
      <c r="Q795" s="268">
        <f t="shared" si="833"/>
        <v>13</v>
      </c>
      <c r="R795" s="268">
        <f t="shared" si="833"/>
        <v>14</v>
      </c>
      <c r="S795" s="268">
        <f t="shared" si="833"/>
        <v>15</v>
      </c>
      <c r="T795" s="268">
        <f t="shared" si="833"/>
        <v>16</v>
      </c>
      <c r="U795" s="268">
        <f t="shared" si="833"/>
        <v>17</v>
      </c>
      <c r="V795" s="268">
        <f t="shared" si="833"/>
        <v>18</v>
      </c>
      <c r="W795" s="268">
        <f t="shared" si="833"/>
        <v>19</v>
      </c>
      <c r="X795" s="268">
        <f t="shared" si="833"/>
        <v>20</v>
      </c>
    </row>
    <row r="796" spans="2:24" ht="15.75" thickBot="1" x14ac:dyDescent="0.3">
      <c r="B796" s="23" t="s">
        <v>2</v>
      </c>
      <c r="C796" s="23">
        <f t="shared" ref="C796:L802" si="834">COUNTIF(rd6tm3,O796)</f>
        <v>0</v>
      </c>
      <c r="D796" s="7">
        <f t="shared" si="834"/>
        <v>0</v>
      </c>
      <c r="E796" s="8">
        <f t="shared" si="834"/>
        <v>0</v>
      </c>
      <c r="F796" s="9">
        <f t="shared" si="834"/>
        <v>0</v>
      </c>
      <c r="G796" s="4">
        <f t="shared" si="834"/>
        <v>0</v>
      </c>
      <c r="H796" s="2">
        <f t="shared" si="834"/>
        <v>0</v>
      </c>
      <c r="I796" s="3">
        <f t="shared" si="834"/>
        <v>0</v>
      </c>
      <c r="J796" s="12">
        <f t="shared" si="834"/>
        <v>0</v>
      </c>
      <c r="K796" s="13">
        <f t="shared" si="834"/>
        <v>0</v>
      </c>
      <c r="L796" s="14">
        <f t="shared" si="834"/>
        <v>0</v>
      </c>
      <c r="M796" s="37"/>
      <c r="N796" s="142"/>
      <c r="O796" s="268">
        <f t="shared" ref="O796:X796" si="835">+O795+10</f>
        <v>21</v>
      </c>
      <c r="P796" s="268">
        <f t="shared" si="835"/>
        <v>22</v>
      </c>
      <c r="Q796" s="268">
        <f t="shared" si="835"/>
        <v>23</v>
      </c>
      <c r="R796" s="268">
        <f t="shared" si="835"/>
        <v>24</v>
      </c>
      <c r="S796" s="268">
        <f t="shared" si="835"/>
        <v>25</v>
      </c>
      <c r="T796" s="268">
        <f t="shared" si="835"/>
        <v>26</v>
      </c>
      <c r="U796" s="268">
        <f t="shared" si="835"/>
        <v>27</v>
      </c>
      <c r="V796" s="268">
        <f t="shared" si="835"/>
        <v>28</v>
      </c>
      <c r="W796" s="268">
        <f t="shared" si="835"/>
        <v>29</v>
      </c>
      <c r="X796" s="268">
        <f t="shared" si="835"/>
        <v>30</v>
      </c>
    </row>
    <row r="797" spans="2:24" x14ac:dyDescent="0.25">
      <c r="B797" s="23" t="s">
        <v>3</v>
      </c>
      <c r="C797" s="23">
        <f t="shared" si="834"/>
        <v>0</v>
      </c>
      <c r="D797" s="10">
        <f t="shared" si="834"/>
        <v>0</v>
      </c>
      <c r="E797" s="27">
        <f t="shared" si="834"/>
        <v>0</v>
      </c>
      <c r="F797" s="11">
        <f t="shared" si="834"/>
        <v>0</v>
      </c>
      <c r="G797" s="4">
        <f t="shared" si="834"/>
        <v>0</v>
      </c>
      <c r="H797" s="2">
        <f t="shared" si="834"/>
        <v>0</v>
      </c>
      <c r="I797" s="2">
        <f t="shared" si="834"/>
        <v>0</v>
      </c>
      <c r="J797" s="6">
        <f t="shared" si="834"/>
        <v>0</v>
      </c>
      <c r="K797" s="6">
        <f t="shared" si="834"/>
        <v>0</v>
      </c>
      <c r="L797" s="16">
        <f t="shared" si="834"/>
        <v>0</v>
      </c>
      <c r="M797" s="37"/>
      <c r="N797" s="142"/>
      <c r="O797" s="268">
        <f t="shared" ref="O797:X797" si="836">+O796+10</f>
        <v>31</v>
      </c>
      <c r="P797" s="268">
        <f t="shared" si="836"/>
        <v>32</v>
      </c>
      <c r="Q797" s="268">
        <f t="shared" si="836"/>
        <v>33</v>
      </c>
      <c r="R797" s="268">
        <f t="shared" si="836"/>
        <v>34</v>
      </c>
      <c r="S797" s="268">
        <f t="shared" si="836"/>
        <v>35</v>
      </c>
      <c r="T797" s="268">
        <f t="shared" si="836"/>
        <v>36</v>
      </c>
      <c r="U797" s="268">
        <f t="shared" si="836"/>
        <v>37</v>
      </c>
      <c r="V797" s="268">
        <f t="shared" si="836"/>
        <v>38</v>
      </c>
      <c r="W797" s="268">
        <f t="shared" si="836"/>
        <v>39</v>
      </c>
      <c r="X797" s="268">
        <f t="shared" si="836"/>
        <v>40</v>
      </c>
    </row>
    <row r="798" spans="2:24" ht="15.75" thickBot="1" x14ac:dyDescent="0.3">
      <c r="B798" s="23" t="s">
        <v>4</v>
      </c>
      <c r="C798" s="23">
        <f t="shared" si="834"/>
        <v>0</v>
      </c>
      <c r="D798" s="12">
        <f t="shared" si="834"/>
        <v>0</v>
      </c>
      <c r="E798" s="13">
        <f t="shared" si="834"/>
        <v>0</v>
      </c>
      <c r="F798" s="14">
        <f t="shared" si="834"/>
        <v>0</v>
      </c>
      <c r="G798" s="4">
        <f t="shared" si="834"/>
        <v>0</v>
      </c>
      <c r="H798" s="2">
        <f t="shared" si="834"/>
        <v>0</v>
      </c>
      <c r="I798" s="2">
        <f t="shared" si="834"/>
        <v>0</v>
      </c>
      <c r="J798" s="2">
        <f t="shared" si="834"/>
        <v>0</v>
      </c>
      <c r="K798" s="2">
        <f t="shared" si="834"/>
        <v>0</v>
      </c>
      <c r="L798" s="11">
        <f t="shared" si="834"/>
        <v>0</v>
      </c>
      <c r="M798" s="37"/>
      <c r="N798" s="142"/>
      <c r="O798" s="268">
        <f t="shared" ref="O798:X798" si="837">+O797+10</f>
        <v>41</v>
      </c>
      <c r="P798" s="268">
        <f t="shared" si="837"/>
        <v>42</v>
      </c>
      <c r="Q798" s="268">
        <f t="shared" si="837"/>
        <v>43</v>
      </c>
      <c r="R798" s="268">
        <f t="shared" si="837"/>
        <v>44</v>
      </c>
      <c r="S798" s="268">
        <f t="shared" si="837"/>
        <v>45</v>
      </c>
      <c r="T798" s="268">
        <f t="shared" si="837"/>
        <v>46</v>
      </c>
      <c r="U798" s="268">
        <f t="shared" si="837"/>
        <v>47</v>
      </c>
      <c r="V798" s="268">
        <f t="shared" si="837"/>
        <v>48</v>
      </c>
      <c r="W798" s="268">
        <f t="shared" si="837"/>
        <v>49</v>
      </c>
      <c r="X798" s="268">
        <f t="shared" si="837"/>
        <v>50</v>
      </c>
    </row>
    <row r="799" spans="2:24" ht="15.75" thickBot="1" x14ac:dyDescent="0.3">
      <c r="B799" s="23" t="s">
        <v>5</v>
      </c>
      <c r="C799" s="10">
        <f t="shared" si="834"/>
        <v>0</v>
      </c>
      <c r="D799" s="154">
        <f t="shared" si="834"/>
        <v>0</v>
      </c>
      <c r="E799" s="154">
        <f t="shared" si="834"/>
        <v>0</v>
      </c>
      <c r="F799" s="154">
        <f t="shared" si="834"/>
        <v>0</v>
      </c>
      <c r="G799" s="145">
        <f t="shared" si="834"/>
        <v>0</v>
      </c>
      <c r="H799" s="2">
        <f t="shared" si="834"/>
        <v>0</v>
      </c>
      <c r="I799" s="2">
        <f t="shared" si="834"/>
        <v>0</v>
      </c>
      <c r="J799" s="2">
        <f t="shared" si="834"/>
        <v>0</v>
      </c>
      <c r="K799" s="2">
        <f t="shared" si="834"/>
        <v>0</v>
      </c>
      <c r="L799" s="11">
        <f t="shared" si="834"/>
        <v>0</v>
      </c>
      <c r="M799" s="37"/>
      <c r="N799" s="142"/>
      <c r="O799" s="268">
        <f t="shared" ref="O799:X799" si="838">+O798+10</f>
        <v>51</v>
      </c>
      <c r="P799" s="268">
        <f t="shared" si="838"/>
        <v>52</v>
      </c>
      <c r="Q799" s="268">
        <f t="shared" si="838"/>
        <v>53</v>
      </c>
      <c r="R799" s="268">
        <f t="shared" si="838"/>
        <v>54</v>
      </c>
      <c r="S799" s="268">
        <f t="shared" si="838"/>
        <v>55</v>
      </c>
      <c r="T799" s="268">
        <f t="shared" si="838"/>
        <v>56</v>
      </c>
      <c r="U799" s="268">
        <f t="shared" si="838"/>
        <v>57</v>
      </c>
      <c r="V799" s="268">
        <f t="shared" si="838"/>
        <v>58</v>
      </c>
      <c r="W799" s="268">
        <f t="shared" si="838"/>
        <v>59</v>
      </c>
      <c r="X799" s="268">
        <f t="shared" si="838"/>
        <v>60</v>
      </c>
    </row>
    <row r="800" spans="2:24" ht="15.75" thickBot="1" x14ac:dyDescent="0.3">
      <c r="B800" s="23" t="s">
        <v>6</v>
      </c>
      <c r="C800" s="23">
        <f t="shared" si="834"/>
        <v>0</v>
      </c>
      <c r="D800" s="7">
        <f t="shared" si="834"/>
        <v>0</v>
      </c>
      <c r="E800" s="8">
        <f t="shared" si="834"/>
        <v>0</v>
      </c>
      <c r="F800" s="9">
        <f t="shared" si="834"/>
        <v>0</v>
      </c>
      <c r="G800" s="4">
        <f t="shared" si="834"/>
        <v>0</v>
      </c>
      <c r="H800" s="2">
        <f t="shared" si="834"/>
        <v>0</v>
      </c>
      <c r="I800" s="5">
        <f t="shared" si="834"/>
        <v>0</v>
      </c>
      <c r="J800" s="5">
        <f t="shared" si="834"/>
        <v>0</v>
      </c>
      <c r="K800" s="5">
        <f t="shared" si="834"/>
        <v>0</v>
      </c>
      <c r="L800" s="11">
        <f t="shared" si="834"/>
        <v>0</v>
      </c>
      <c r="M800" s="37"/>
      <c r="N800" s="142"/>
      <c r="O800" s="268">
        <f t="shared" ref="O800:X800" si="839">+O799+10</f>
        <v>61</v>
      </c>
      <c r="P800" s="268">
        <f t="shared" si="839"/>
        <v>62</v>
      </c>
      <c r="Q800" s="268">
        <f t="shared" si="839"/>
        <v>63</v>
      </c>
      <c r="R800" s="268">
        <f t="shared" si="839"/>
        <v>64</v>
      </c>
      <c r="S800" s="268">
        <f t="shared" si="839"/>
        <v>65</v>
      </c>
      <c r="T800" s="268">
        <f t="shared" si="839"/>
        <v>66</v>
      </c>
      <c r="U800" s="268">
        <f t="shared" si="839"/>
        <v>67</v>
      </c>
      <c r="V800" s="268">
        <f t="shared" si="839"/>
        <v>68</v>
      </c>
      <c r="W800" s="268">
        <f t="shared" si="839"/>
        <v>69</v>
      </c>
      <c r="X800" s="268">
        <f t="shared" si="839"/>
        <v>70</v>
      </c>
    </row>
    <row r="801" spans="2:24" x14ac:dyDescent="0.25">
      <c r="B801" s="23" t="s">
        <v>7</v>
      </c>
      <c r="C801" s="23">
        <f t="shared" si="834"/>
        <v>0</v>
      </c>
      <c r="D801" s="10">
        <f t="shared" si="834"/>
        <v>0</v>
      </c>
      <c r="E801" s="144">
        <f t="shared" si="834"/>
        <v>0</v>
      </c>
      <c r="F801" s="11">
        <f t="shared" si="834"/>
        <v>0</v>
      </c>
      <c r="G801" s="4">
        <f t="shared" si="834"/>
        <v>0</v>
      </c>
      <c r="H801" s="3">
        <f t="shared" si="834"/>
        <v>0</v>
      </c>
      <c r="I801" s="7">
        <f t="shared" si="834"/>
        <v>0</v>
      </c>
      <c r="J801" s="8">
        <f t="shared" si="834"/>
        <v>0</v>
      </c>
      <c r="K801" s="9">
        <f t="shared" si="834"/>
        <v>0</v>
      </c>
      <c r="L801" s="17">
        <f t="shared" si="834"/>
        <v>0</v>
      </c>
      <c r="M801" s="37"/>
      <c r="N801" s="142"/>
      <c r="O801" s="268">
        <f t="shared" ref="O801:X801" si="840">+O800+10</f>
        <v>71</v>
      </c>
      <c r="P801" s="268">
        <f t="shared" si="840"/>
        <v>72</v>
      </c>
      <c r="Q801" s="268">
        <f t="shared" si="840"/>
        <v>73</v>
      </c>
      <c r="R801" s="268">
        <f t="shared" si="840"/>
        <v>74</v>
      </c>
      <c r="S801" s="268">
        <f t="shared" si="840"/>
        <v>75</v>
      </c>
      <c r="T801" s="268">
        <f t="shared" si="840"/>
        <v>76</v>
      </c>
      <c r="U801" s="268">
        <f t="shared" si="840"/>
        <v>77</v>
      </c>
      <c r="V801" s="268">
        <f t="shared" si="840"/>
        <v>78</v>
      </c>
      <c r="W801" s="268">
        <f t="shared" si="840"/>
        <v>79</v>
      </c>
      <c r="X801" s="268">
        <f t="shared" si="840"/>
        <v>80</v>
      </c>
    </row>
    <row r="802" spans="2:24" ht="15.75" thickBot="1" x14ac:dyDescent="0.3">
      <c r="B802" s="23" t="s">
        <v>8</v>
      </c>
      <c r="C802" s="157">
        <f t="shared" si="834"/>
        <v>0</v>
      </c>
      <c r="D802" s="12">
        <f t="shared" si="834"/>
        <v>0</v>
      </c>
      <c r="E802" s="13">
        <f t="shared" si="834"/>
        <v>0</v>
      </c>
      <c r="F802" s="14">
        <f t="shared" si="834"/>
        <v>0</v>
      </c>
      <c r="G802" s="4">
        <f t="shared" si="834"/>
        <v>0</v>
      </c>
      <c r="H802" s="3">
        <f t="shared" si="834"/>
        <v>0</v>
      </c>
      <c r="I802" s="10">
        <f t="shared" si="834"/>
        <v>0</v>
      </c>
      <c r="J802" s="27">
        <f t="shared" si="834"/>
        <v>0</v>
      </c>
      <c r="K802" s="11">
        <f t="shared" si="834"/>
        <v>0</v>
      </c>
      <c r="L802" s="17">
        <f t="shared" si="834"/>
        <v>0</v>
      </c>
      <c r="M802" s="37"/>
      <c r="N802" s="142"/>
      <c r="O802" s="268">
        <f t="shared" ref="O802:X802" si="841">+O801+10</f>
        <v>81</v>
      </c>
      <c r="P802" s="268">
        <f t="shared" si="841"/>
        <v>82</v>
      </c>
      <c r="Q802" s="268">
        <f t="shared" si="841"/>
        <v>83</v>
      </c>
      <c r="R802" s="268">
        <f t="shared" si="841"/>
        <v>84</v>
      </c>
      <c r="S802" s="268">
        <f t="shared" si="841"/>
        <v>85</v>
      </c>
      <c r="T802" s="268">
        <f t="shared" si="841"/>
        <v>86</v>
      </c>
      <c r="U802" s="268">
        <f t="shared" si="841"/>
        <v>87</v>
      </c>
      <c r="V802" s="268">
        <f t="shared" si="841"/>
        <v>88</v>
      </c>
      <c r="W802" s="268">
        <f t="shared" si="841"/>
        <v>89</v>
      </c>
      <c r="X802" s="268">
        <f t="shared" si="841"/>
        <v>90</v>
      </c>
    </row>
    <row r="803" spans="2:24" ht="15.75" thickBot="1" x14ac:dyDescent="0.3">
      <c r="B803" s="26" t="s">
        <v>9</v>
      </c>
      <c r="C803" s="158" t="s">
        <v>10</v>
      </c>
      <c r="D803" s="156">
        <f t="shared" ref="D803:L803" si="842">COUNTIF(rd6tm3,P803)</f>
        <v>0</v>
      </c>
      <c r="E803" s="155">
        <f t="shared" si="842"/>
        <v>0</v>
      </c>
      <c r="F803" s="155">
        <f t="shared" si="842"/>
        <v>0</v>
      </c>
      <c r="G803" s="13">
        <f t="shared" si="842"/>
        <v>0</v>
      </c>
      <c r="H803" s="19">
        <f t="shared" si="842"/>
        <v>0</v>
      </c>
      <c r="I803" s="12">
        <f t="shared" si="842"/>
        <v>0</v>
      </c>
      <c r="J803" s="13">
        <f t="shared" si="842"/>
        <v>0</v>
      </c>
      <c r="K803" s="14">
        <f t="shared" si="842"/>
        <v>0</v>
      </c>
      <c r="L803" s="20">
        <f t="shared" si="842"/>
        <v>0</v>
      </c>
      <c r="M803" s="37"/>
      <c r="N803" s="142"/>
      <c r="O803" s="268">
        <f t="shared" ref="O803:X803" si="843">+O802+10</f>
        <v>91</v>
      </c>
      <c r="P803" s="268">
        <f t="shared" si="843"/>
        <v>92</v>
      </c>
      <c r="Q803" s="268">
        <f t="shared" si="843"/>
        <v>93</v>
      </c>
      <c r="R803" s="268">
        <f t="shared" si="843"/>
        <v>94</v>
      </c>
      <c r="S803" s="268">
        <f t="shared" si="843"/>
        <v>95</v>
      </c>
      <c r="T803" s="268">
        <f t="shared" si="843"/>
        <v>96</v>
      </c>
      <c r="U803" s="268">
        <f t="shared" si="843"/>
        <v>97</v>
      </c>
      <c r="V803" s="268">
        <f t="shared" si="843"/>
        <v>98</v>
      </c>
      <c r="W803" s="268">
        <f t="shared" si="843"/>
        <v>99</v>
      </c>
      <c r="X803" s="268">
        <f t="shared" si="843"/>
        <v>100</v>
      </c>
    </row>
    <row r="804" spans="2:24" ht="15.75" thickBot="1" x14ac:dyDescent="0.3"/>
    <row r="805" spans="2:24" ht="19.5" thickBot="1" x14ac:dyDescent="0.3">
      <c r="B805" s="136" t="s">
        <v>59</v>
      </c>
      <c r="C805" s="137">
        <f>+C790</f>
        <v>6</v>
      </c>
      <c r="D805" s="350" t="s">
        <v>135</v>
      </c>
      <c r="E805" s="351"/>
      <c r="M805" s="257"/>
      <c r="P805" s="263"/>
      <c r="Q805" s="263"/>
      <c r="R805" s="263"/>
      <c r="S805" s="263"/>
      <c r="T805" s="263"/>
      <c r="U805" s="263"/>
      <c r="V805" s="263"/>
      <c r="W805" s="263"/>
      <c r="X805" s="263"/>
    </row>
    <row r="806" spans="2:24" ht="21" x14ac:dyDescent="0.25">
      <c r="B806" s="305" t="s">
        <v>86</v>
      </c>
      <c r="C806" s="306"/>
      <c r="D806" s="306"/>
      <c r="E806" s="306"/>
      <c r="F806" s="306"/>
      <c r="G806" s="306"/>
      <c r="H806" s="306"/>
      <c r="I806" s="306"/>
      <c r="J806" s="306"/>
      <c r="K806" s="306"/>
      <c r="L806" s="307"/>
      <c r="M806" s="258"/>
      <c r="N806" s="281"/>
      <c r="O806" s="264"/>
      <c r="P806" s="264"/>
      <c r="Q806" s="264"/>
      <c r="R806" s="264"/>
      <c r="S806" s="264"/>
      <c r="T806" s="264"/>
      <c r="U806" s="264"/>
      <c r="V806" s="264"/>
      <c r="W806" s="264"/>
      <c r="X806" s="264"/>
    </row>
    <row r="807" spans="2:24" ht="21.75" thickBot="1" x14ac:dyDescent="0.3">
      <c r="B807" s="308"/>
      <c r="C807" s="309"/>
      <c r="D807" s="309"/>
      <c r="E807" s="309"/>
      <c r="F807" s="309"/>
      <c r="G807" s="309"/>
      <c r="H807" s="309"/>
      <c r="I807" s="309"/>
      <c r="J807" s="309"/>
      <c r="K807" s="309"/>
      <c r="L807" s="310"/>
      <c r="M807" s="258"/>
      <c r="N807" s="281"/>
      <c r="O807" s="264"/>
      <c r="P807" s="264"/>
      <c r="Q807" s="264"/>
      <c r="R807" s="264"/>
      <c r="S807" s="264"/>
      <c r="T807" s="264"/>
      <c r="U807" s="264"/>
      <c r="V807" s="264"/>
      <c r="W807" s="264"/>
      <c r="X807" s="264"/>
    </row>
    <row r="808" spans="2:24" ht="15.75" thickBot="1" x14ac:dyDescent="0.3">
      <c r="B808" s="31" t="s">
        <v>11</v>
      </c>
      <c r="C808" s="28">
        <v>1</v>
      </c>
      <c r="D808" s="24">
        <v>2</v>
      </c>
      <c r="E808" s="24">
        <v>3</v>
      </c>
      <c r="F808" s="24">
        <v>4</v>
      </c>
      <c r="G808" s="24">
        <v>5</v>
      </c>
      <c r="H808" s="24">
        <v>6</v>
      </c>
      <c r="I808" s="24">
        <v>7</v>
      </c>
      <c r="J808" s="24">
        <v>8</v>
      </c>
      <c r="K808" s="24">
        <v>9</v>
      </c>
      <c r="L808" s="25">
        <v>10</v>
      </c>
      <c r="M808" s="37"/>
      <c r="N808" s="142"/>
    </row>
    <row r="809" spans="2:24" x14ac:dyDescent="0.25">
      <c r="B809" s="29" t="s">
        <v>0</v>
      </c>
      <c r="C809" s="7">
        <f t="shared" ref="C809:L810" si="844">COUNTIF(rd6tm4,O809)-1</f>
        <v>0</v>
      </c>
      <c r="D809" s="8">
        <f t="shared" si="844"/>
        <v>0</v>
      </c>
      <c r="E809" s="8">
        <f t="shared" si="844"/>
        <v>0</v>
      </c>
      <c r="F809" s="8">
        <f t="shared" si="844"/>
        <v>0</v>
      </c>
      <c r="G809" s="8">
        <f t="shared" si="844"/>
        <v>0</v>
      </c>
      <c r="H809" s="8">
        <f t="shared" si="844"/>
        <v>0</v>
      </c>
      <c r="I809" s="22">
        <f t="shared" si="844"/>
        <v>0</v>
      </c>
      <c r="J809" s="7">
        <f t="shared" si="844"/>
        <v>0</v>
      </c>
      <c r="K809" s="8">
        <f t="shared" si="844"/>
        <v>0</v>
      </c>
      <c r="L809" s="76">
        <f t="shared" si="844"/>
        <v>0</v>
      </c>
      <c r="M809" s="259"/>
      <c r="N809" s="282"/>
      <c r="O809" s="265">
        <v>1</v>
      </c>
      <c r="P809" s="266">
        <f>+O809+1</f>
        <v>2</v>
      </c>
      <c r="Q809" s="266">
        <f t="shared" ref="Q809" si="845">+P809+1</f>
        <v>3</v>
      </c>
      <c r="R809" s="266">
        <f t="shared" ref="R809" si="846">+Q809+1</f>
        <v>4</v>
      </c>
      <c r="S809" s="266">
        <f t="shared" ref="S809" si="847">+R809+1</f>
        <v>5</v>
      </c>
      <c r="T809" s="266">
        <f t="shared" ref="T809" si="848">+S809+1</f>
        <v>6</v>
      </c>
      <c r="U809" s="266">
        <f t="shared" ref="U809" si="849">+T809+1</f>
        <v>7</v>
      </c>
      <c r="V809" s="266">
        <f t="shared" ref="V809" si="850">+U809+1</f>
        <v>8</v>
      </c>
      <c r="W809" s="266">
        <v>9</v>
      </c>
      <c r="X809" s="266">
        <v>10</v>
      </c>
    </row>
    <row r="810" spans="2:24" ht="15.75" thickBot="1" x14ac:dyDescent="0.3">
      <c r="B810" s="23" t="s">
        <v>1</v>
      </c>
      <c r="C810" s="269">
        <f t="shared" si="844"/>
        <v>0</v>
      </c>
      <c r="D810" s="5">
        <f t="shared" si="844"/>
        <v>0</v>
      </c>
      <c r="E810" s="5">
        <f t="shared" si="844"/>
        <v>0</v>
      </c>
      <c r="F810" s="5">
        <f t="shared" si="844"/>
        <v>0</v>
      </c>
      <c r="G810" s="2">
        <f t="shared" si="844"/>
        <v>0</v>
      </c>
      <c r="H810" s="2">
        <f t="shared" si="844"/>
        <v>0</v>
      </c>
      <c r="I810" s="3">
        <f t="shared" si="844"/>
        <v>0</v>
      </c>
      <c r="J810" s="10">
        <f t="shared" si="844"/>
        <v>0</v>
      </c>
      <c r="K810" s="2">
        <f t="shared" si="844"/>
        <v>0</v>
      </c>
      <c r="L810" s="11">
        <f t="shared" si="844"/>
        <v>0</v>
      </c>
      <c r="M810" s="37"/>
      <c r="N810" s="142"/>
      <c r="O810" s="268">
        <f>+O809+10</f>
        <v>11</v>
      </c>
      <c r="P810" s="268">
        <f t="shared" ref="P810:X810" si="851">+P809+10</f>
        <v>12</v>
      </c>
      <c r="Q810" s="268">
        <f t="shared" si="851"/>
        <v>13</v>
      </c>
      <c r="R810" s="268">
        <f t="shared" si="851"/>
        <v>14</v>
      </c>
      <c r="S810" s="268">
        <f t="shared" si="851"/>
        <v>15</v>
      </c>
      <c r="T810" s="268">
        <f t="shared" si="851"/>
        <v>16</v>
      </c>
      <c r="U810" s="268">
        <f t="shared" si="851"/>
        <v>17</v>
      </c>
      <c r="V810" s="268">
        <f t="shared" si="851"/>
        <v>18</v>
      </c>
      <c r="W810" s="268">
        <f t="shared" si="851"/>
        <v>19</v>
      </c>
      <c r="X810" s="268">
        <f t="shared" si="851"/>
        <v>20</v>
      </c>
    </row>
    <row r="811" spans="2:24" ht="15.75" thickBot="1" x14ac:dyDescent="0.3">
      <c r="B811" s="23" t="s">
        <v>2</v>
      </c>
      <c r="C811" s="23">
        <f t="shared" ref="C811:L817" si="852">COUNTIF(rd6tm4,O811)</f>
        <v>0</v>
      </c>
      <c r="D811" s="7">
        <f t="shared" si="852"/>
        <v>0</v>
      </c>
      <c r="E811" s="8">
        <f t="shared" si="852"/>
        <v>0</v>
      </c>
      <c r="F811" s="9">
        <f t="shared" si="852"/>
        <v>0</v>
      </c>
      <c r="G811" s="4">
        <f t="shared" si="852"/>
        <v>0</v>
      </c>
      <c r="H811" s="2">
        <f t="shared" si="852"/>
        <v>0</v>
      </c>
      <c r="I811" s="3">
        <f t="shared" si="852"/>
        <v>0</v>
      </c>
      <c r="J811" s="12">
        <f t="shared" si="852"/>
        <v>0</v>
      </c>
      <c r="K811" s="13">
        <f t="shared" si="852"/>
        <v>0</v>
      </c>
      <c r="L811" s="14">
        <f t="shared" si="852"/>
        <v>0</v>
      </c>
      <c r="M811" s="37"/>
      <c r="N811" s="142"/>
      <c r="O811" s="268">
        <f t="shared" ref="O811:X811" si="853">+O810+10</f>
        <v>21</v>
      </c>
      <c r="P811" s="268">
        <f t="shared" si="853"/>
        <v>22</v>
      </c>
      <c r="Q811" s="268">
        <f t="shared" si="853"/>
        <v>23</v>
      </c>
      <c r="R811" s="268">
        <f t="shared" si="853"/>
        <v>24</v>
      </c>
      <c r="S811" s="268">
        <f t="shared" si="853"/>
        <v>25</v>
      </c>
      <c r="T811" s="268">
        <f t="shared" si="853"/>
        <v>26</v>
      </c>
      <c r="U811" s="268">
        <f t="shared" si="853"/>
        <v>27</v>
      </c>
      <c r="V811" s="268">
        <f t="shared" si="853"/>
        <v>28</v>
      </c>
      <c r="W811" s="268">
        <f t="shared" si="853"/>
        <v>29</v>
      </c>
      <c r="X811" s="268">
        <f t="shared" si="853"/>
        <v>30</v>
      </c>
    </row>
    <row r="812" spans="2:24" x14ac:dyDescent="0.25">
      <c r="B812" s="23" t="s">
        <v>3</v>
      </c>
      <c r="C812" s="23">
        <f t="shared" si="852"/>
        <v>0</v>
      </c>
      <c r="D812" s="10">
        <f t="shared" si="852"/>
        <v>0</v>
      </c>
      <c r="E812" s="27">
        <f t="shared" si="852"/>
        <v>0</v>
      </c>
      <c r="F812" s="11">
        <f t="shared" si="852"/>
        <v>0</v>
      </c>
      <c r="G812" s="4">
        <f t="shared" si="852"/>
        <v>0</v>
      </c>
      <c r="H812" s="2">
        <f t="shared" si="852"/>
        <v>0</v>
      </c>
      <c r="I812" s="2">
        <f t="shared" si="852"/>
        <v>0</v>
      </c>
      <c r="J812" s="6">
        <f t="shared" si="852"/>
        <v>0</v>
      </c>
      <c r="K812" s="6">
        <f t="shared" si="852"/>
        <v>0</v>
      </c>
      <c r="L812" s="16">
        <f t="shared" si="852"/>
        <v>0</v>
      </c>
      <c r="M812" s="37"/>
      <c r="N812" s="142"/>
      <c r="O812" s="268">
        <f t="shared" ref="O812:X812" si="854">+O811+10</f>
        <v>31</v>
      </c>
      <c r="P812" s="268">
        <f t="shared" si="854"/>
        <v>32</v>
      </c>
      <c r="Q812" s="268">
        <f t="shared" si="854"/>
        <v>33</v>
      </c>
      <c r="R812" s="268">
        <f t="shared" si="854"/>
        <v>34</v>
      </c>
      <c r="S812" s="268">
        <f t="shared" si="854"/>
        <v>35</v>
      </c>
      <c r="T812" s="268">
        <f t="shared" si="854"/>
        <v>36</v>
      </c>
      <c r="U812" s="268">
        <f t="shared" si="854"/>
        <v>37</v>
      </c>
      <c r="V812" s="268">
        <f t="shared" si="854"/>
        <v>38</v>
      </c>
      <c r="W812" s="268">
        <f t="shared" si="854"/>
        <v>39</v>
      </c>
      <c r="X812" s="268">
        <f t="shared" si="854"/>
        <v>40</v>
      </c>
    </row>
    <row r="813" spans="2:24" ht="15.75" thickBot="1" x14ac:dyDescent="0.3">
      <c r="B813" s="23" t="s">
        <v>4</v>
      </c>
      <c r="C813" s="23">
        <f t="shared" si="852"/>
        <v>0</v>
      </c>
      <c r="D813" s="12">
        <f t="shared" si="852"/>
        <v>0</v>
      </c>
      <c r="E813" s="13">
        <f t="shared" si="852"/>
        <v>0</v>
      </c>
      <c r="F813" s="14">
        <f t="shared" si="852"/>
        <v>0</v>
      </c>
      <c r="G813" s="4">
        <f t="shared" si="852"/>
        <v>0</v>
      </c>
      <c r="H813" s="2">
        <f t="shared" si="852"/>
        <v>0</v>
      </c>
      <c r="I813" s="2">
        <f t="shared" si="852"/>
        <v>0</v>
      </c>
      <c r="J813" s="2">
        <f t="shared" si="852"/>
        <v>0</v>
      </c>
      <c r="K813" s="2">
        <f t="shared" si="852"/>
        <v>0</v>
      </c>
      <c r="L813" s="11">
        <f t="shared" si="852"/>
        <v>0</v>
      </c>
      <c r="M813" s="37"/>
      <c r="N813" s="142"/>
      <c r="O813" s="268">
        <f t="shared" ref="O813:X813" si="855">+O812+10</f>
        <v>41</v>
      </c>
      <c r="P813" s="268">
        <f t="shared" si="855"/>
        <v>42</v>
      </c>
      <c r="Q813" s="268">
        <f t="shared" si="855"/>
        <v>43</v>
      </c>
      <c r="R813" s="268">
        <f t="shared" si="855"/>
        <v>44</v>
      </c>
      <c r="S813" s="268">
        <f t="shared" si="855"/>
        <v>45</v>
      </c>
      <c r="T813" s="268">
        <f t="shared" si="855"/>
        <v>46</v>
      </c>
      <c r="U813" s="268">
        <f t="shared" si="855"/>
        <v>47</v>
      </c>
      <c r="V813" s="268">
        <f t="shared" si="855"/>
        <v>48</v>
      </c>
      <c r="W813" s="268">
        <f t="shared" si="855"/>
        <v>49</v>
      </c>
      <c r="X813" s="268">
        <f t="shared" si="855"/>
        <v>50</v>
      </c>
    </row>
    <row r="814" spans="2:24" ht="15.75" thickBot="1" x14ac:dyDescent="0.3">
      <c r="B814" s="23" t="s">
        <v>5</v>
      </c>
      <c r="C814" s="10">
        <f t="shared" si="852"/>
        <v>0</v>
      </c>
      <c r="D814" s="154">
        <f t="shared" si="852"/>
        <v>0</v>
      </c>
      <c r="E814" s="154">
        <f t="shared" si="852"/>
        <v>0</v>
      </c>
      <c r="F814" s="154">
        <f t="shared" si="852"/>
        <v>0</v>
      </c>
      <c r="G814" s="145">
        <f t="shared" si="852"/>
        <v>0</v>
      </c>
      <c r="H814" s="2">
        <f t="shared" si="852"/>
        <v>0</v>
      </c>
      <c r="I814" s="2">
        <f t="shared" si="852"/>
        <v>0</v>
      </c>
      <c r="J814" s="2">
        <f t="shared" si="852"/>
        <v>0</v>
      </c>
      <c r="K814" s="2">
        <f t="shared" si="852"/>
        <v>0</v>
      </c>
      <c r="L814" s="11">
        <f t="shared" si="852"/>
        <v>0</v>
      </c>
      <c r="M814" s="37"/>
      <c r="N814" s="142"/>
      <c r="O814" s="268">
        <f t="shared" ref="O814:X814" si="856">+O813+10</f>
        <v>51</v>
      </c>
      <c r="P814" s="268">
        <f t="shared" si="856"/>
        <v>52</v>
      </c>
      <c r="Q814" s="268">
        <f t="shared" si="856"/>
        <v>53</v>
      </c>
      <c r="R814" s="268">
        <f t="shared" si="856"/>
        <v>54</v>
      </c>
      <c r="S814" s="268">
        <f t="shared" si="856"/>
        <v>55</v>
      </c>
      <c r="T814" s="268">
        <f t="shared" si="856"/>
        <v>56</v>
      </c>
      <c r="U814" s="268">
        <f t="shared" si="856"/>
        <v>57</v>
      </c>
      <c r="V814" s="268">
        <f t="shared" si="856"/>
        <v>58</v>
      </c>
      <c r="W814" s="268">
        <f t="shared" si="856"/>
        <v>59</v>
      </c>
      <c r="X814" s="268">
        <f t="shared" si="856"/>
        <v>60</v>
      </c>
    </row>
    <row r="815" spans="2:24" ht="15.75" thickBot="1" x14ac:dyDescent="0.3">
      <c r="B815" s="23" t="s">
        <v>6</v>
      </c>
      <c r="C815" s="23">
        <f t="shared" si="852"/>
        <v>0</v>
      </c>
      <c r="D815" s="7">
        <f t="shared" si="852"/>
        <v>0</v>
      </c>
      <c r="E815" s="8">
        <f t="shared" si="852"/>
        <v>0</v>
      </c>
      <c r="F815" s="9">
        <f t="shared" si="852"/>
        <v>0</v>
      </c>
      <c r="G815" s="4">
        <f t="shared" si="852"/>
        <v>0</v>
      </c>
      <c r="H815" s="2">
        <f t="shared" si="852"/>
        <v>0</v>
      </c>
      <c r="I815" s="5">
        <f t="shared" si="852"/>
        <v>0</v>
      </c>
      <c r="J815" s="5">
        <f t="shared" si="852"/>
        <v>0</v>
      </c>
      <c r="K815" s="5">
        <f t="shared" si="852"/>
        <v>0</v>
      </c>
      <c r="L815" s="11">
        <f t="shared" si="852"/>
        <v>0</v>
      </c>
      <c r="M815" s="37"/>
      <c r="N815" s="142"/>
      <c r="O815" s="268">
        <f t="shared" ref="O815:X815" si="857">+O814+10</f>
        <v>61</v>
      </c>
      <c r="P815" s="268">
        <f t="shared" si="857"/>
        <v>62</v>
      </c>
      <c r="Q815" s="268">
        <f t="shared" si="857"/>
        <v>63</v>
      </c>
      <c r="R815" s="268">
        <f t="shared" si="857"/>
        <v>64</v>
      </c>
      <c r="S815" s="268">
        <f t="shared" si="857"/>
        <v>65</v>
      </c>
      <c r="T815" s="268">
        <f t="shared" si="857"/>
        <v>66</v>
      </c>
      <c r="U815" s="268">
        <f t="shared" si="857"/>
        <v>67</v>
      </c>
      <c r="V815" s="268">
        <f t="shared" si="857"/>
        <v>68</v>
      </c>
      <c r="W815" s="268">
        <f t="shared" si="857"/>
        <v>69</v>
      </c>
      <c r="X815" s="268">
        <f t="shared" si="857"/>
        <v>70</v>
      </c>
    </row>
    <row r="816" spans="2:24" x14ac:dyDescent="0.25">
      <c r="B816" s="23" t="s">
        <v>7</v>
      </c>
      <c r="C816" s="23">
        <f t="shared" si="852"/>
        <v>0</v>
      </c>
      <c r="D816" s="10">
        <f t="shared" si="852"/>
        <v>0</v>
      </c>
      <c r="E816" s="144">
        <f t="shared" si="852"/>
        <v>0</v>
      </c>
      <c r="F816" s="11">
        <f t="shared" si="852"/>
        <v>0</v>
      </c>
      <c r="G816" s="4">
        <f t="shared" si="852"/>
        <v>0</v>
      </c>
      <c r="H816" s="3">
        <f t="shared" si="852"/>
        <v>0</v>
      </c>
      <c r="I816" s="7">
        <f t="shared" si="852"/>
        <v>0</v>
      </c>
      <c r="J816" s="8">
        <f t="shared" si="852"/>
        <v>0</v>
      </c>
      <c r="K816" s="9">
        <f t="shared" si="852"/>
        <v>0</v>
      </c>
      <c r="L816" s="17">
        <f t="shared" si="852"/>
        <v>0</v>
      </c>
      <c r="M816" s="37"/>
      <c r="N816" s="142"/>
      <c r="O816" s="268">
        <f t="shared" ref="O816:X816" si="858">+O815+10</f>
        <v>71</v>
      </c>
      <c r="P816" s="268">
        <f t="shared" si="858"/>
        <v>72</v>
      </c>
      <c r="Q816" s="268">
        <f t="shared" si="858"/>
        <v>73</v>
      </c>
      <c r="R816" s="268">
        <f t="shared" si="858"/>
        <v>74</v>
      </c>
      <c r="S816" s="268">
        <f t="shared" si="858"/>
        <v>75</v>
      </c>
      <c r="T816" s="268">
        <f t="shared" si="858"/>
        <v>76</v>
      </c>
      <c r="U816" s="268">
        <f t="shared" si="858"/>
        <v>77</v>
      </c>
      <c r="V816" s="268">
        <f t="shared" si="858"/>
        <v>78</v>
      </c>
      <c r="W816" s="268">
        <f t="shared" si="858"/>
        <v>79</v>
      </c>
      <c r="X816" s="268">
        <f t="shared" si="858"/>
        <v>80</v>
      </c>
    </row>
    <row r="817" spans="2:24" ht="15.75" thickBot="1" x14ac:dyDescent="0.3">
      <c r="B817" s="23" t="s">
        <v>8</v>
      </c>
      <c r="C817" s="157">
        <f t="shared" si="852"/>
        <v>0</v>
      </c>
      <c r="D817" s="12">
        <f t="shared" si="852"/>
        <v>0</v>
      </c>
      <c r="E817" s="13">
        <f t="shared" si="852"/>
        <v>0</v>
      </c>
      <c r="F817" s="14">
        <f t="shared" si="852"/>
        <v>0</v>
      </c>
      <c r="G817" s="4">
        <f t="shared" si="852"/>
        <v>0</v>
      </c>
      <c r="H817" s="3">
        <f t="shared" si="852"/>
        <v>0</v>
      </c>
      <c r="I817" s="10">
        <f t="shared" si="852"/>
        <v>0</v>
      </c>
      <c r="J817" s="27">
        <f t="shared" si="852"/>
        <v>0</v>
      </c>
      <c r="K817" s="11">
        <f t="shared" si="852"/>
        <v>0</v>
      </c>
      <c r="L817" s="17">
        <f t="shared" si="852"/>
        <v>0</v>
      </c>
      <c r="M817" s="37"/>
      <c r="N817" s="142"/>
      <c r="O817" s="268">
        <f t="shared" ref="O817:X817" si="859">+O816+10</f>
        <v>81</v>
      </c>
      <c r="P817" s="268">
        <f t="shared" si="859"/>
        <v>82</v>
      </c>
      <c r="Q817" s="268">
        <f t="shared" si="859"/>
        <v>83</v>
      </c>
      <c r="R817" s="268">
        <f t="shared" si="859"/>
        <v>84</v>
      </c>
      <c r="S817" s="268">
        <f t="shared" si="859"/>
        <v>85</v>
      </c>
      <c r="T817" s="268">
        <f t="shared" si="859"/>
        <v>86</v>
      </c>
      <c r="U817" s="268">
        <f t="shared" si="859"/>
        <v>87</v>
      </c>
      <c r="V817" s="268">
        <f t="shared" si="859"/>
        <v>88</v>
      </c>
      <c r="W817" s="268">
        <f t="shared" si="859"/>
        <v>89</v>
      </c>
      <c r="X817" s="268">
        <f t="shared" si="859"/>
        <v>90</v>
      </c>
    </row>
    <row r="818" spans="2:24" ht="15.75" thickBot="1" x14ac:dyDescent="0.3">
      <c r="B818" s="26" t="s">
        <v>9</v>
      </c>
      <c r="C818" s="158" t="s">
        <v>10</v>
      </c>
      <c r="D818" s="156">
        <f t="shared" ref="D818:L818" si="860">COUNTIF(rd6tm4,P818)</f>
        <v>0</v>
      </c>
      <c r="E818" s="155">
        <f t="shared" si="860"/>
        <v>0</v>
      </c>
      <c r="F818" s="155">
        <f t="shared" si="860"/>
        <v>0</v>
      </c>
      <c r="G818" s="13">
        <f t="shared" si="860"/>
        <v>0</v>
      </c>
      <c r="H818" s="19">
        <f t="shared" si="860"/>
        <v>0</v>
      </c>
      <c r="I818" s="12">
        <f t="shared" si="860"/>
        <v>0</v>
      </c>
      <c r="J818" s="13">
        <f t="shared" si="860"/>
        <v>0</v>
      </c>
      <c r="K818" s="14">
        <f t="shared" si="860"/>
        <v>0</v>
      </c>
      <c r="L818" s="20">
        <f t="shared" si="860"/>
        <v>0</v>
      </c>
      <c r="M818" s="37"/>
      <c r="N818" s="142"/>
      <c r="O818" s="268">
        <f t="shared" ref="O818:X818" si="861">+O817+10</f>
        <v>91</v>
      </c>
      <c r="P818" s="268">
        <f t="shared" si="861"/>
        <v>92</v>
      </c>
      <c r="Q818" s="268">
        <f t="shared" si="861"/>
        <v>93</v>
      </c>
      <c r="R818" s="268">
        <f t="shared" si="861"/>
        <v>94</v>
      </c>
      <c r="S818" s="268">
        <f t="shared" si="861"/>
        <v>95</v>
      </c>
      <c r="T818" s="268">
        <f t="shared" si="861"/>
        <v>96</v>
      </c>
      <c r="U818" s="268">
        <f t="shared" si="861"/>
        <v>97</v>
      </c>
      <c r="V818" s="268">
        <f t="shared" si="861"/>
        <v>98</v>
      </c>
      <c r="W818" s="268">
        <f t="shared" si="861"/>
        <v>99</v>
      </c>
      <c r="X818" s="268">
        <f t="shared" si="861"/>
        <v>100</v>
      </c>
    </row>
    <row r="819" spans="2:24" ht="15.75" thickBot="1" x14ac:dyDescent="0.3"/>
    <row r="820" spans="2:24" ht="19.5" thickBot="1" x14ac:dyDescent="0.3">
      <c r="B820" s="136" t="s">
        <v>59</v>
      </c>
      <c r="C820" s="137">
        <f>+C805</f>
        <v>6</v>
      </c>
      <c r="D820" s="350" t="s">
        <v>136</v>
      </c>
      <c r="E820" s="351"/>
      <c r="M820" s="257"/>
      <c r="P820" s="263"/>
      <c r="Q820" s="263"/>
      <c r="R820" s="263"/>
      <c r="S820" s="263"/>
      <c r="T820" s="263"/>
      <c r="U820" s="263"/>
      <c r="V820" s="263"/>
      <c r="W820" s="263"/>
      <c r="X820" s="263"/>
    </row>
    <row r="821" spans="2:24" ht="21" x14ac:dyDescent="0.25">
      <c r="B821" s="305" t="s">
        <v>86</v>
      </c>
      <c r="C821" s="306"/>
      <c r="D821" s="306"/>
      <c r="E821" s="306"/>
      <c r="F821" s="306"/>
      <c r="G821" s="306"/>
      <c r="H821" s="306"/>
      <c r="I821" s="306"/>
      <c r="J821" s="306"/>
      <c r="K821" s="306"/>
      <c r="L821" s="307"/>
      <c r="M821" s="258"/>
      <c r="N821" s="281"/>
      <c r="O821" s="264"/>
      <c r="P821" s="264"/>
      <c r="Q821" s="264"/>
      <c r="R821" s="264"/>
      <c r="S821" s="264"/>
      <c r="T821" s="264"/>
      <c r="U821" s="264"/>
      <c r="V821" s="264"/>
      <c r="W821" s="264"/>
      <c r="X821" s="264"/>
    </row>
    <row r="822" spans="2:24" ht="21.75" thickBot="1" x14ac:dyDescent="0.3">
      <c r="B822" s="308"/>
      <c r="C822" s="309"/>
      <c r="D822" s="309"/>
      <c r="E822" s="309"/>
      <c r="F822" s="309"/>
      <c r="G822" s="309"/>
      <c r="H822" s="309"/>
      <c r="I822" s="309"/>
      <c r="J822" s="309"/>
      <c r="K822" s="309"/>
      <c r="L822" s="310"/>
      <c r="M822" s="258"/>
      <c r="N822" s="281"/>
      <c r="O822" s="264"/>
      <c r="P822" s="264"/>
      <c r="Q822" s="264"/>
      <c r="R822" s="264"/>
      <c r="S822" s="264"/>
      <c r="T822" s="264"/>
      <c r="U822" s="264"/>
      <c r="V822" s="264"/>
      <c r="W822" s="264"/>
      <c r="X822" s="264"/>
    </row>
    <row r="823" spans="2:24" ht="15.75" thickBot="1" x14ac:dyDescent="0.3">
      <c r="B823" s="31" t="s">
        <v>11</v>
      </c>
      <c r="C823" s="28">
        <v>1</v>
      </c>
      <c r="D823" s="24">
        <v>2</v>
      </c>
      <c r="E823" s="24">
        <v>3</v>
      </c>
      <c r="F823" s="24">
        <v>4</v>
      </c>
      <c r="G823" s="24">
        <v>5</v>
      </c>
      <c r="H823" s="24">
        <v>6</v>
      </c>
      <c r="I823" s="24">
        <v>7</v>
      </c>
      <c r="J823" s="24">
        <v>8</v>
      </c>
      <c r="K823" s="24">
        <v>9</v>
      </c>
      <c r="L823" s="25">
        <v>10</v>
      </c>
      <c r="M823" s="37"/>
      <c r="N823" s="142"/>
    </row>
    <row r="824" spans="2:24" x14ac:dyDescent="0.25">
      <c r="B824" s="29" t="s">
        <v>0</v>
      </c>
      <c r="C824" s="7">
        <f t="shared" ref="C824:L825" si="862">COUNTIF(rd6tm5,O824)-1</f>
        <v>0</v>
      </c>
      <c r="D824" s="8">
        <f t="shared" si="862"/>
        <v>0</v>
      </c>
      <c r="E824" s="8">
        <f t="shared" si="862"/>
        <v>0</v>
      </c>
      <c r="F824" s="8">
        <f t="shared" si="862"/>
        <v>0</v>
      </c>
      <c r="G824" s="8">
        <f t="shared" si="862"/>
        <v>0</v>
      </c>
      <c r="H824" s="8">
        <f t="shared" si="862"/>
        <v>0</v>
      </c>
      <c r="I824" s="22">
        <f t="shared" si="862"/>
        <v>0</v>
      </c>
      <c r="J824" s="7">
        <f t="shared" si="862"/>
        <v>0</v>
      </c>
      <c r="K824" s="8">
        <f t="shared" si="862"/>
        <v>0</v>
      </c>
      <c r="L824" s="76">
        <f t="shared" si="862"/>
        <v>0</v>
      </c>
      <c r="M824" s="259"/>
      <c r="N824" s="282"/>
      <c r="O824" s="265">
        <v>1</v>
      </c>
      <c r="P824" s="266">
        <f>+O824+1</f>
        <v>2</v>
      </c>
      <c r="Q824" s="266">
        <f t="shared" ref="Q824" si="863">+P824+1</f>
        <v>3</v>
      </c>
      <c r="R824" s="266">
        <f t="shared" ref="R824" si="864">+Q824+1</f>
        <v>4</v>
      </c>
      <c r="S824" s="266">
        <f t="shared" ref="S824" si="865">+R824+1</f>
        <v>5</v>
      </c>
      <c r="T824" s="266">
        <f t="shared" ref="T824" si="866">+S824+1</f>
        <v>6</v>
      </c>
      <c r="U824" s="266">
        <f t="shared" ref="U824" si="867">+T824+1</f>
        <v>7</v>
      </c>
      <c r="V824" s="266">
        <f t="shared" ref="V824" si="868">+U824+1</f>
        <v>8</v>
      </c>
      <c r="W824" s="266">
        <v>9</v>
      </c>
      <c r="X824" s="266">
        <v>10</v>
      </c>
    </row>
    <row r="825" spans="2:24" ht="15.75" thickBot="1" x14ac:dyDescent="0.3">
      <c r="B825" s="23" t="s">
        <v>1</v>
      </c>
      <c r="C825" s="269">
        <f t="shared" si="862"/>
        <v>0</v>
      </c>
      <c r="D825" s="5">
        <f t="shared" si="862"/>
        <v>0</v>
      </c>
      <c r="E825" s="5">
        <f t="shared" si="862"/>
        <v>0</v>
      </c>
      <c r="F825" s="5">
        <f t="shared" si="862"/>
        <v>0</v>
      </c>
      <c r="G825" s="2">
        <f t="shared" si="862"/>
        <v>0</v>
      </c>
      <c r="H825" s="2">
        <f t="shared" si="862"/>
        <v>0</v>
      </c>
      <c r="I825" s="3">
        <f t="shared" si="862"/>
        <v>0</v>
      </c>
      <c r="J825" s="10">
        <f t="shared" si="862"/>
        <v>0</v>
      </c>
      <c r="K825" s="2">
        <f t="shared" si="862"/>
        <v>0</v>
      </c>
      <c r="L825" s="11">
        <f t="shared" si="862"/>
        <v>0</v>
      </c>
      <c r="M825" s="37"/>
      <c r="N825" s="142"/>
      <c r="O825" s="268">
        <f>+O824+10</f>
        <v>11</v>
      </c>
      <c r="P825" s="268">
        <f t="shared" ref="P825:X825" si="869">+P824+10</f>
        <v>12</v>
      </c>
      <c r="Q825" s="268">
        <f t="shared" si="869"/>
        <v>13</v>
      </c>
      <c r="R825" s="268">
        <f t="shared" si="869"/>
        <v>14</v>
      </c>
      <c r="S825" s="268">
        <f t="shared" si="869"/>
        <v>15</v>
      </c>
      <c r="T825" s="268">
        <f t="shared" si="869"/>
        <v>16</v>
      </c>
      <c r="U825" s="268">
        <f t="shared" si="869"/>
        <v>17</v>
      </c>
      <c r="V825" s="268">
        <f t="shared" si="869"/>
        <v>18</v>
      </c>
      <c r="W825" s="268">
        <f t="shared" si="869"/>
        <v>19</v>
      </c>
      <c r="X825" s="268">
        <f t="shared" si="869"/>
        <v>20</v>
      </c>
    </row>
    <row r="826" spans="2:24" ht="15.75" thickBot="1" x14ac:dyDescent="0.3">
      <c r="B826" s="23" t="s">
        <v>2</v>
      </c>
      <c r="C826" s="23">
        <f t="shared" ref="C826:L832" si="870">COUNTIF(rd6tm5,O826)</f>
        <v>0</v>
      </c>
      <c r="D826" s="7">
        <f t="shared" si="870"/>
        <v>0</v>
      </c>
      <c r="E826" s="8">
        <f t="shared" si="870"/>
        <v>0</v>
      </c>
      <c r="F826" s="9">
        <f t="shared" si="870"/>
        <v>0</v>
      </c>
      <c r="G826" s="4">
        <f t="shared" si="870"/>
        <v>0</v>
      </c>
      <c r="H826" s="2">
        <f t="shared" si="870"/>
        <v>0</v>
      </c>
      <c r="I826" s="3">
        <f t="shared" si="870"/>
        <v>0</v>
      </c>
      <c r="J826" s="12">
        <f t="shared" si="870"/>
        <v>0</v>
      </c>
      <c r="K826" s="13">
        <f t="shared" si="870"/>
        <v>0</v>
      </c>
      <c r="L826" s="14">
        <f t="shared" si="870"/>
        <v>0</v>
      </c>
      <c r="M826" s="37"/>
      <c r="N826" s="142"/>
      <c r="O826" s="268">
        <f t="shared" ref="O826:X826" si="871">+O825+10</f>
        <v>21</v>
      </c>
      <c r="P826" s="268">
        <f t="shared" si="871"/>
        <v>22</v>
      </c>
      <c r="Q826" s="268">
        <f t="shared" si="871"/>
        <v>23</v>
      </c>
      <c r="R826" s="268">
        <f t="shared" si="871"/>
        <v>24</v>
      </c>
      <c r="S826" s="268">
        <f t="shared" si="871"/>
        <v>25</v>
      </c>
      <c r="T826" s="268">
        <f t="shared" si="871"/>
        <v>26</v>
      </c>
      <c r="U826" s="268">
        <f t="shared" si="871"/>
        <v>27</v>
      </c>
      <c r="V826" s="268">
        <f t="shared" si="871"/>
        <v>28</v>
      </c>
      <c r="W826" s="268">
        <f t="shared" si="871"/>
        <v>29</v>
      </c>
      <c r="X826" s="268">
        <f t="shared" si="871"/>
        <v>30</v>
      </c>
    </row>
    <row r="827" spans="2:24" x14ac:dyDescent="0.25">
      <c r="B827" s="23" t="s">
        <v>3</v>
      </c>
      <c r="C827" s="23">
        <f t="shared" si="870"/>
        <v>0</v>
      </c>
      <c r="D827" s="10">
        <f t="shared" si="870"/>
        <v>0</v>
      </c>
      <c r="E827" s="27">
        <f t="shared" si="870"/>
        <v>0</v>
      </c>
      <c r="F827" s="11">
        <f t="shared" si="870"/>
        <v>0</v>
      </c>
      <c r="G827" s="4">
        <f t="shared" si="870"/>
        <v>0</v>
      </c>
      <c r="H827" s="2">
        <f t="shared" si="870"/>
        <v>0</v>
      </c>
      <c r="I827" s="2">
        <f t="shared" si="870"/>
        <v>0</v>
      </c>
      <c r="J827" s="6">
        <f t="shared" si="870"/>
        <v>0</v>
      </c>
      <c r="K827" s="6">
        <f t="shared" si="870"/>
        <v>0</v>
      </c>
      <c r="L827" s="16">
        <f t="shared" si="870"/>
        <v>0</v>
      </c>
      <c r="M827" s="37"/>
      <c r="N827" s="142"/>
      <c r="O827" s="268">
        <f t="shared" ref="O827:X827" si="872">+O826+10</f>
        <v>31</v>
      </c>
      <c r="P827" s="268">
        <f t="shared" si="872"/>
        <v>32</v>
      </c>
      <c r="Q827" s="268">
        <f t="shared" si="872"/>
        <v>33</v>
      </c>
      <c r="R827" s="268">
        <f t="shared" si="872"/>
        <v>34</v>
      </c>
      <c r="S827" s="268">
        <f t="shared" si="872"/>
        <v>35</v>
      </c>
      <c r="T827" s="268">
        <f t="shared" si="872"/>
        <v>36</v>
      </c>
      <c r="U827" s="268">
        <f t="shared" si="872"/>
        <v>37</v>
      </c>
      <c r="V827" s="268">
        <f t="shared" si="872"/>
        <v>38</v>
      </c>
      <c r="W827" s="268">
        <f t="shared" si="872"/>
        <v>39</v>
      </c>
      <c r="X827" s="268">
        <f t="shared" si="872"/>
        <v>40</v>
      </c>
    </row>
    <row r="828" spans="2:24" ht="15.75" thickBot="1" x14ac:dyDescent="0.3">
      <c r="B828" s="23" t="s">
        <v>4</v>
      </c>
      <c r="C828" s="23">
        <f t="shared" si="870"/>
        <v>0</v>
      </c>
      <c r="D828" s="12">
        <f t="shared" si="870"/>
        <v>0</v>
      </c>
      <c r="E828" s="13">
        <f t="shared" si="870"/>
        <v>0</v>
      </c>
      <c r="F828" s="14">
        <f t="shared" si="870"/>
        <v>0</v>
      </c>
      <c r="G828" s="4">
        <f t="shared" si="870"/>
        <v>0</v>
      </c>
      <c r="H828" s="2">
        <f t="shared" si="870"/>
        <v>0</v>
      </c>
      <c r="I828" s="2">
        <f t="shared" si="870"/>
        <v>0</v>
      </c>
      <c r="J828" s="2">
        <f t="shared" si="870"/>
        <v>0</v>
      </c>
      <c r="K828" s="2">
        <f t="shared" si="870"/>
        <v>0</v>
      </c>
      <c r="L828" s="11">
        <f t="shared" si="870"/>
        <v>0</v>
      </c>
      <c r="M828" s="37"/>
      <c r="N828" s="142"/>
      <c r="O828" s="268">
        <f t="shared" ref="O828:X828" si="873">+O827+10</f>
        <v>41</v>
      </c>
      <c r="P828" s="268">
        <f t="shared" si="873"/>
        <v>42</v>
      </c>
      <c r="Q828" s="268">
        <f t="shared" si="873"/>
        <v>43</v>
      </c>
      <c r="R828" s="268">
        <f t="shared" si="873"/>
        <v>44</v>
      </c>
      <c r="S828" s="268">
        <f t="shared" si="873"/>
        <v>45</v>
      </c>
      <c r="T828" s="268">
        <f t="shared" si="873"/>
        <v>46</v>
      </c>
      <c r="U828" s="268">
        <f t="shared" si="873"/>
        <v>47</v>
      </c>
      <c r="V828" s="268">
        <f t="shared" si="873"/>
        <v>48</v>
      </c>
      <c r="W828" s="268">
        <f t="shared" si="873"/>
        <v>49</v>
      </c>
      <c r="X828" s="268">
        <f t="shared" si="873"/>
        <v>50</v>
      </c>
    </row>
    <row r="829" spans="2:24" ht="15.75" thickBot="1" x14ac:dyDescent="0.3">
      <c r="B829" s="23" t="s">
        <v>5</v>
      </c>
      <c r="C829" s="10">
        <f t="shared" si="870"/>
        <v>0</v>
      </c>
      <c r="D829" s="154">
        <f t="shared" si="870"/>
        <v>0</v>
      </c>
      <c r="E829" s="154">
        <f t="shared" si="870"/>
        <v>0</v>
      </c>
      <c r="F829" s="154">
        <f t="shared" si="870"/>
        <v>0</v>
      </c>
      <c r="G829" s="145">
        <f t="shared" si="870"/>
        <v>0</v>
      </c>
      <c r="H829" s="2">
        <f t="shared" si="870"/>
        <v>0</v>
      </c>
      <c r="I829" s="2">
        <f t="shared" si="870"/>
        <v>0</v>
      </c>
      <c r="J829" s="2">
        <f t="shared" si="870"/>
        <v>0</v>
      </c>
      <c r="K829" s="2">
        <f t="shared" si="870"/>
        <v>0</v>
      </c>
      <c r="L829" s="11">
        <f t="shared" si="870"/>
        <v>0</v>
      </c>
      <c r="M829" s="37"/>
      <c r="N829" s="142"/>
      <c r="O829" s="268">
        <f t="shared" ref="O829:X829" si="874">+O828+10</f>
        <v>51</v>
      </c>
      <c r="P829" s="268">
        <f t="shared" si="874"/>
        <v>52</v>
      </c>
      <c r="Q829" s="268">
        <f t="shared" si="874"/>
        <v>53</v>
      </c>
      <c r="R829" s="268">
        <f t="shared" si="874"/>
        <v>54</v>
      </c>
      <c r="S829" s="268">
        <f t="shared" si="874"/>
        <v>55</v>
      </c>
      <c r="T829" s="268">
        <f t="shared" si="874"/>
        <v>56</v>
      </c>
      <c r="U829" s="268">
        <f t="shared" si="874"/>
        <v>57</v>
      </c>
      <c r="V829" s="268">
        <f t="shared" si="874"/>
        <v>58</v>
      </c>
      <c r="W829" s="268">
        <f t="shared" si="874"/>
        <v>59</v>
      </c>
      <c r="X829" s="268">
        <f t="shared" si="874"/>
        <v>60</v>
      </c>
    </row>
    <row r="830" spans="2:24" ht="15.75" thickBot="1" x14ac:dyDescent="0.3">
      <c r="B830" s="23" t="s">
        <v>6</v>
      </c>
      <c r="C830" s="23">
        <f t="shared" si="870"/>
        <v>0</v>
      </c>
      <c r="D830" s="7">
        <f t="shared" si="870"/>
        <v>0</v>
      </c>
      <c r="E830" s="8">
        <f t="shared" si="870"/>
        <v>0</v>
      </c>
      <c r="F830" s="9">
        <f t="shared" si="870"/>
        <v>0</v>
      </c>
      <c r="G830" s="4">
        <f t="shared" si="870"/>
        <v>0</v>
      </c>
      <c r="H830" s="2">
        <f t="shared" si="870"/>
        <v>0</v>
      </c>
      <c r="I830" s="5">
        <f t="shared" si="870"/>
        <v>0</v>
      </c>
      <c r="J830" s="5">
        <f t="shared" si="870"/>
        <v>0</v>
      </c>
      <c r="K830" s="5">
        <f t="shared" si="870"/>
        <v>0</v>
      </c>
      <c r="L830" s="11">
        <f t="shared" si="870"/>
        <v>0</v>
      </c>
      <c r="M830" s="37"/>
      <c r="N830" s="142"/>
      <c r="O830" s="268">
        <f t="shared" ref="O830:X830" si="875">+O829+10</f>
        <v>61</v>
      </c>
      <c r="P830" s="268">
        <f t="shared" si="875"/>
        <v>62</v>
      </c>
      <c r="Q830" s="268">
        <f t="shared" si="875"/>
        <v>63</v>
      </c>
      <c r="R830" s="268">
        <f t="shared" si="875"/>
        <v>64</v>
      </c>
      <c r="S830" s="268">
        <f t="shared" si="875"/>
        <v>65</v>
      </c>
      <c r="T830" s="268">
        <f t="shared" si="875"/>
        <v>66</v>
      </c>
      <c r="U830" s="268">
        <f t="shared" si="875"/>
        <v>67</v>
      </c>
      <c r="V830" s="268">
        <f t="shared" si="875"/>
        <v>68</v>
      </c>
      <c r="W830" s="268">
        <f t="shared" si="875"/>
        <v>69</v>
      </c>
      <c r="X830" s="268">
        <f t="shared" si="875"/>
        <v>70</v>
      </c>
    </row>
    <row r="831" spans="2:24" x14ac:dyDescent="0.25">
      <c r="B831" s="23" t="s">
        <v>7</v>
      </c>
      <c r="C831" s="23">
        <f t="shared" si="870"/>
        <v>0</v>
      </c>
      <c r="D831" s="10">
        <f t="shared" si="870"/>
        <v>0</v>
      </c>
      <c r="E831" s="144">
        <f t="shared" si="870"/>
        <v>0</v>
      </c>
      <c r="F831" s="11">
        <f t="shared" si="870"/>
        <v>0</v>
      </c>
      <c r="G831" s="4">
        <f t="shared" si="870"/>
        <v>0</v>
      </c>
      <c r="H831" s="3">
        <f t="shared" si="870"/>
        <v>0</v>
      </c>
      <c r="I831" s="7">
        <f t="shared" si="870"/>
        <v>0</v>
      </c>
      <c r="J831" s="8">
        <f t="shared" si="870"/>
        <v>0</v>
      </c>
      <c r="K831" s="9">
        <f t="shared" si="870"/>
        <v>0</v>
      </c>
      <c r="L831" s="17">
        <f t="shared" si="870"/>
        <v>0</v>
      </c>
      <c r="M831" s="37"/>
      <c r="N831" s="142"/>
      <c r="O831" s="268">
        <f t="shared" ref="O831:X831" si="876">+O830+10</f>
        <v>71</v>
      </c>
      <c r="P831" s="268">
        <f t="shared" si="876"/>
        <v>72</v>
      </c>
      <c r="Q831" s="268">
        <f t="shared" si="876"/>
        <v>73</v>
      </c>
      <c r="R831" s="268">
        <f t="shared" si="876"/>
        <v>74</v>
      </c>
      <c r="S831" s="268">
        <f t="shared" si="876"/>
        <v>75</v>
      </c>
      <c r="T831" s="268">
        <f t="shared" si="876"/>
        <v>76</v>
      </c>
      <c r="U831" s="268">
        <f t="shared" si="876"/>
        <v>77</v>
      </c>
      <c r="V831" s="268">
        <f t="shared" si="876"/>
        <v>78</v>
      </c>
      <c r="W831" s="268">
        <f t="shared" si="876"/>
        <v>79</v>
      </c>
      <c r="X831" s="268">
        <f t="shared" si="876"/>
        <v>80</v>
      </c>
    </row>
    <row r="832" spans="2:24" ht="15.75" thickBot="1" x14ac:dyDescent="0.3">
      <c r="B832" s="23" t="s">
        <v>8</v>
      </c>
      <c r="C832" s="157">
        <f t="shared" si="870"/>
        <v>0</v>
      </c>
      <c r="D832" s="12">
        <f t="shared" si="870"/>
        <v>0</v>
      </c>
      <c r="E832" s="13">
        <f t="shared" si="870"/>
        <v>0</v>
      </c>
      <c r="F832" s="14">
        <f t="shared" si="870"/>
        <v>0</v>
      </c>
      <c r="G832" s="4">
        <f t="shared" si="870"/>
        <v>0</v>
      </c>
      <c r="H832" s="3">
        <f t="shared" si="870"/>
        <v>0</v>
      </c>
      <c r="I832" s="10">
        <f t="shared" si="870"/>
        <v>0</v>
      </c>
      <c r="J832" s="27">
        <f t="shared" si="870"/>
        <v>0</v>
      </c>
      <c r="K832" s="11">
        <f t="shared" si="870"/>
        <v>0</v>
      </c>
      <c r="L832" s="17">
        <f t="shared" si="870"/>
        <v>0</v>
      </c>
      <c r="M832" s="37"/>
      <c r="N832" s="142"/>
      <c r="O832" s="268">
        <f t="shared" ref="O832:X832" si="877">+O831+10</f>
        <v>81</v>
      </c>
      <c r="P832" s="268">
        <f t="shared" si="877"/>
        <v>82</v>
      </c>
      <c r="Q832" s="268">
        <f t="shared" si="877"/>
        <v>83</v>
      </c>
      <c r="R832" s="268">
        <f t="shared" si="877"/>
        <v>84</v>
      </c>
      <c r="S832" s="268">
        <f t="shared" si="877"/>
        <v>85</v>
      </c>
      <c r="T832" s="268">
        <f t="shared" si="877"/>
        <v>86</v>
      </c>
      <c r="U832" s="268">
        <f t="shared" si="877"/>
        <v>87</v>
      </c>
      <c r="V832" s="268">
        <f t="shared" si="877"/>
        <v>88</v>
      </c>
      <c r="W832" s="268">
        <f t="shared" si="877"/>
        <v>89</v>
      </c>
      <c r="X832" s="268">
        <f t="shared" si="877"/>
        <v>90</v>
      </c>
    </row>
    <row r="833" spans="2:24" ht="15.75" thickBot="1" x14ac:dyDescent="0.3">
      <c r="B833" s="26" t="s">
        <v>9</v>
      </c>
      <c r="C833" s="158" t="s">
        <v>10</v>
      </c>
      <c r="D833" s="156">
        <f t="shared" ref="D833:L833" si="878">COUNTIF(rd6tm5,P833)</f>
        <v>0</v>
      </c>
      <c r="E833" s="155">
        <f t="shared" si="878"/>
        <v>0</v>
      </c>
      <c r="F833" s="155">
        <f t="shared" si="878"/>
        <v>0</v>
      </c>
      <c r="G833" s="13">
        <f t="shared" si="878"/>
        <v>0</v>
      </c>
      <c r="H833" s="19">
        <f t="shared" si="878"/>
        <v>0</v>
      </c>
      <c r="I833" s="12">
        <f t="shared" si="878"/>
        <v>0</v>
      </c>
      <c r="J833" s="13">
        <f t="shared" si="878"/>
        <v>0</v>
      </c>
      <c r="K833" s="14">
        <f t="shared" si="878"/>
        <v>0</v>
      </c>
      <c r="L833" s="20">
        <f t="shared" si="878"/>
        <v>0</v>
      </c>
      <c r="M833" s="37"/>
      <c r="N833" s="142"/>
      <c r="O833" s="268">
        <f t="shared" ref="O833:X833" si="879">+O832+10</f>
        <v>91</v>
      </c>
      <c r="P833" s="268">
        <f t="shared" si="879"/>
        <v>92</v>
      </c>
      <c r="Q833" s="268">
        <f t="shared" si="879"/>
        <v>93</v>
      </c>
      <c r="R833" s="268">
        <f t="shared" si="879"/>
        <v>94</v>
      </c>
      <c r="S833" s="268">
        <f t="shared" si="879"/>
        <v>95</v>
      </c>
      <c r="T833" s="268">
        <f t="shared" si="879"/>
        <v>96</v>
      </c>
      <c r="U833" s="268">
        <f t="shared" si="879"/>
        <v>97</v>
      </c>
      <c r="V833" s="268">
        <f t="shared" si="879"/>
        <v>98</v>
      </c>
      <c r="W833" s="268">
        <f t="shared" si="879"/>
        <v>99</v>
      </c>
      <c r="X833" s="268">
        <f t="shared" si="879"/>
        <v>100</v>
      </c>
    </row>
    <row r="834" spans="2:24" ht="15.75" thickBot="1" x14ac:dyDescent="0.3"/>
    <row r="835" spans="2:24" ht="19.5" thickBot="1" x14ac:dyDescent="0.3">
      <c r="B835" s="136" t="s">
        <v>59</v>
      </c>
      <c r="C835" s="137">
        <f>+C820</f>
        <v>6</v>
      </c>
      <c r="D835" s="350" t="s">
        <v>137</v>
      </c>
      <c r="E835" s="351"/>
      <c r="M835" s="257"/>
      <c r="P835" s="263"/>
      <c r="Q835" s="263"/>
      <c r="R835" s="263"/>
      <c r="S835" s="263"/>
      <c r="T835" s="263"/>
      <c r="U835" s="263"/>
      <c r="V835" s="263"/>
      <c r="W835" s="263"/>
      <c r="X835" s="263"/>
    </row>
    <row r="836" spans="2:24" ht="21" x14ac:dyDescent="0.25">
      <c r="B836" s="305" t="s">
        <v>86</v>
      </c>
      <c r="C836" s="306"/>
      <c r="D836" s="306"/>
      <c r="E836" s="306"/>
      <c r="F836" s="306"/>
      <c r="G836" s="306"/>
      <c r="H836" s="306"/>
      <c r="I836" s="306"/>
      <c r="J836" s="306"/>
      <c r="K836" s="306"/>
      <c r="L836" s="307"/>
      <c r="M836" s="258"/>
      <c r="N836" s="281"/>
      <c r="O836" s="264"/>
      <c r="P836" s="264"/>
      <c r="Q836" s="264"/>
      <c r="R836" s="264"/>
      <c r="S836" s="264"/>
      <c r="T836" s="264"/>
      <c r="U836" s="264"/>
      <c r="V836" s="264"/>
      <c r="W836" s="264"/>
      <c r="X836" s="264"/>
    </row>
    <row r="837" spans="2:24" ht="21.75" thickBot="1" x14ac:dyDescent="0.3">
      <c r="B837" s="308"/>
      <c r="C837" s="309"/>
      <c r="D837" s="309"/>
      <c r="E837" s="309"/>
      <c r="F837" s="309"/>
      <c r="G837" s="309"/>
      <c r="H837" s="309"/>
      <c r="I837" s="309"/>
      <c r="J837" s="309"/>
      <c r="K837" s="309"/>
      <c r="L837" s="310"/>
      <c r="M837" s="258"/>
      <c r="N837" s="281"/>
      <c r="O837" s="264"/>
      <c r="P837" s="264"/>
      <c r="Q837" s="264"/>
      <c r="R837" s="264"/>
      <c r="S837" s="264"/>
      <c r="T837" s="264"/>
      <c r="U837" s="264"/>
      <c r="V837" s="264"/>
      <c r="W837" s="264"/>
      <c r="X837" s="264"/>
    </row>
    <row r="838" spans="2:24" ht="15.75" thickBot="1" x14ac:dyDescent="0.3">
      <c r="B838" s="31" t="s">
        <v>11</v>
      </c>
      <c r="C838" s="28">
        <v>1</v>
      </c>
      <c r="D838" s="24">
        <v>2</v>
      </c>
      <c r="E838" s="24">
        <v>3</v>
      </c>
      <c r="F838" s="24">
        <v>4</v>
      </c>
      <c r="G838" s="24">
        <v>5</v>
      </c>
      <c r="H838" s="24">
        <v>6</v>
      </c>
      <c r="I838" s="24">
        <v>7</v>
      </c>
      <c r="J838" s="24">
        <v>8</v>
      </c>
      <c r="K838" s="24">
        <v>9</v>
      </c>
      <c r="L838" s="25">
        <v>10</v>
      </c>
      <c r="M838" s="37"/>
      <c r="N838" s="142"/>
    </row>
    <row r="839" spans="2:24" x14ac:dyDescent="0.25">
      <c r="B839" s="29" t="s">
        <v>0</v>
      </c>
      <c r="C839" s="7">
        <f t="shared" ref="C839:L840" si="880">COUNTIF(rd6tm6,O839)-1</f>
        <v>0</v>
      </c>
      <c r="D839" s="8">
        <f t="shared" si="880"/>
        <v>0</v>
      </c>
      <c r="E839" s="8">
        <f t="shared" si="880"/>
        <v>0</v>
      </c>
      <c r="F839" s="8">
        <f t="shared" si="880"/>
        <v>0</v>
      </c>
      <c r="G839" s="8">
        <f t="shared" si="880"/>
        <v>0</v>
      </c>
      <c r="H839" s="8">
        <f t="shared" si="880"/>
        <v>0</v>
      </c>
      <c r="I839" s="22">
        <f t="shared" si="880"/>
        <v>0</v>
      </c>
      <c r="J839" s="7">
        <f t="shared" si="880"/>
        <v>0</v>
      </c>
      <c r="K839" s="8">
        <f t="shared" si="880"/>
        <v>0</v>
      </c>
      <c r="L839" s="76">
        <f t="shared" si="880"/>
        <v>0</v>
      </c>
      <c r="M839" s="259"/>
      <c r="N839" s="282"/>
      <c r="O839" s="265">
        <v>1</v>
      </c>
      <c r="P839" s="266">
        <f>+O839+1</f>
        <v>2</v>
      </c>
      <c r="Q839" s="266">
        <f t="shared" ref="Q839" si="881">+P839+1</f>
        <v>3</v>
      </c>
      <c r="R839" s="266">
        <f t="shared" ref="R839" si="882">+Q839+1</f>
        <v>4</v>
      </c>
      <c r="S839" s="266">
        <f t="shared" ref="S839" si="883">+R839+1</f>
        <v>5</v>
      </c>
      <c r="T839" s="266">
        <f t="shared" ref="T839" si="884">+S839+1</f>
        <v>6</v>
      </c>
      <c r="U839" s="266">
        <f t="shared" ref="U839" si="885">+T839+1</f>
        <v>7</v>
      </c>
      <c r="V839" s="266">
        <f t="shared" ref="V839" si="886">+U839+1</f>
        <v>8</v>
      </c>
      <c r="W839" s="266">
        <v>9</v>
      </c>
      <c r="X839" s="266">
        <v>10</v>
      </c>
    </row>
    <row r="840" spans="2:24" ht="15.75" thickBot="1" x14ac:dyDescent="0.3">
      <c r="B840" s="23" t="s">
        <v>1</v>
      </c>
      <c r="C840" s="269">
        <f t="shared" si="880"/>
        <v>0</v>
      </c>
      <c r="D840" s="5">
        <f t="shared" si="880"/>
        <v>0</v>
      </c>
      <c r="E840" s="5">
        <f t="shared" si="880"/>
        <v>0</v>
      </c>
      <c r="F840" s="5">
        <f t="shared" si="880"/>
        <v>0</v>
      </c>
      <c r="G840" s="2">
        <f t="shared" si="880"/>
        <v>0</v>
      </c>
      <c r="H840" s="2">
        <f t="shared" si="880"/>
        <v>0</v>
      </c>
      <c r="I840" s="3">
        <f t="shared" si="880"/>
        <v>0</v>
      </c>
      <c r="J840" s="10">
        <f t="shared" si="880"/>
        <v>0</v>
      </c>
      <c r="K840" s="2">
        <f t="shared" si="880"/>
        <v>0</v>
      </c>
      <c r="L840" s="11">
        <f t="shared" si="880"/>
        <v>0</v>
      </c>
      <c r="M840" s="37"/>
      <c r="N840" s="142"/>
      <c r="O840" s="268">
        <f>+O839+10</f>
        <v>11</v>
      </c>
      <c r="P840" s="268">
        <f t="shared" ref="P840:X840" si="887">+P839+10</f>
        <v>12</v>
      </c>
      <c r="Q840" s="268">
        <f t="shared" si="887"/>
        <v>13</v>
      </c>
      <c r="R840" s="268">
        <f t="shared" si="887"/>
        <v>14</v>
      </c>
      <c r="S840" s="268">
        <f t="shared" si="887"/>
        <v>15</v>
      </c>
      <c r="T840" s="268">
        <f t="shared" si="887"/>
        <v>16</v>
      </c>
      <c r="U840" s="268">
        <f t="shared" si="887"/>
        <v>17</v>
      </c>
      <c r="V840" s="268">
        <f t="shared" si="887"/>
        <v>18</v>
      </c>
      <c r="W840" s="268">
        <f t="shared" si="887"/>
        <v>19</v>
      </c>
      <c r="X840" s="268">
        <f t="shared" si="887"/>
        <v>20</v>
      </c>
    </row>
    <row r="841" spans="2:24" ht="15.75" thickBot="1" x14ac:dyDescent="0.3">
      <c r="B841" s="23" t="s">
        <v>2</v>
      </c>
      <c r="C841" s="23">
        <f t="shared" ref="C841:L847" si="888">COUNTIF(rd6tm6,O841)</f>
        <v>0</v>
      </c>
      <c r="D841" s="7">
        <f t="shared" si="888"/>
        <v>0</v>
      </c>
      <c r="E841" s="8">
        <f t="shared" si="888"/>
        <v>0</v>
      </c>
      <c r="F841" s="9">
        <f t="shared" si="888"/>
        <v>0</v>
      </c>
      <c r="G841" s="4">
        <f t="shared" si="888"/>
        <v>0</v>
      </c>
      <c r="H841" s="2">
        <f t="shared" si="888"/>
        <v>0</v>
      </c>
      <c r="I841" s="3">
        <f t="shared" si="888"/>
        <v>0</v>
      </c>
      <c r="J841" s="12">
        <f t="shared" si="888"/>
        <v>0</v>
      </c>
      <c r="K841" s="13">
        <f t="shared" si="888"/>
        <v>0</v>
      </c>
      <c r="L841" s="14">
        <f t="shared" si="888"/>
        <v>0</v>
      </c>
      <c r="M841" s="37"/>
      <c r="N841" s="142"/>
      <c r="O841" s="268">
        <f t="shared" ref="O841:X841" si="889">+O840+10</f>
        <v>21</v>
      </c>
      <c r="P841" s="268">
        <f t="shared" si="889"/>
        <v>22</v>
      </c>
      <c r="Q841" s="268">
        <f t="shared" si="889"/>
        <v>23</v>
      </c>
      <c r="R841" s="268">
        <f t="shared" si="889"/>
        <v>24</v>
      </c>
      <c r="S841" s="268">
        <f t="shared" si="889"/>
        <v>25</v>
      </c>
      <c r="T841" s="268">
        <f t="shared" si="889"/>
        <v>26</v>
      </c>
      <c r="U841" s="268">
        <f t="shared" si="889"/>
        <v>27</v>
      </c>
      <c r="V841" s="268">
        <f t="shared" si="889"/>
        <v>28</v>
      </c>
      <c r="W841" s="268">
        <f t="shared" si="889"/>
        <v>29</v>
      </c>
      <c r="X841" s="268">
        <f t="shared" si="889"/>
        <v>30</v>
      </c>
    </row>
    <row r="842" spans="2:24" x14ac:dyDescent="0.25">
      <c r="B842" s="23" t="s">
        <v>3</v>
      </c>
      <c r="C842" s="23">
        <f t="shared" si="888"/>
        <v>0</v>
      </c>
      <c r="D842" s="10">
        <f t="shared" si="888"/>
        <v>0</v>
      </c>
      <c r="E842" s="27">
        <f t="shared" si="888"/>
        <v>0</v>
      </c>
      <c r="F842" s="11">
        <f t="shared" si="888"/>
        <v>0</v>
      </c>
      <c r="G842" s="4">
        <f t="shared" si="888"/>
        <v>0</v>
      </c>
      <c r="H842" s="2">
        <f t="shared" si="888"/>
        <v>0</v>
      </c>
      <c r="I842" s="2">
        <f t="shared" si="888"/>
        <v>0</v>
      </c>
      <c r="J842" s="6">
        <f t="shared" si="888"/>
        <v>0</v>
      </c>
      <c r="K842" s="6">
        <f t="shared" si="888"/>
        <v>0</v>
      </c>
      <c r="L842" s="16">
        <f t="shared" si="888"/>
        <v>0</v>
      </c>
      <c r="M842" s="37"/>
      <c r="N842" s="142"/>
      <c r="O842" s="268">
        <f t="shared" ref="O842:X842" si="890">+O841+10</f>
        <v>31</v>
      </c>
      <c r="P842" s="268">
        <f t="shared" si="890"/>
        <v>32</v>
      </c>
      <c r="Q842" s="268">
        <f t="shared" si="890"/>
        <v>33</v>
      </c>
      <c r="R842" s="268">
        <f t="shared" si="890"/>
        <v>34</v>
      </c>
      <c r="S842" s="268">
        <f t="shared" si="890"/>
        <v>35</v>
      </c>
      <c r="T842" s="268">
        <f t="shared" si="890"/>
        <v>36</v>
      </c>
      <c r="U842" s="268">
        <f t="shared" si="890"/>
        <v>37</v>
      </c>
      <c r="V842" s="268">
        <f t="shared" si="890"/>
        <v>38</v>
      </c>
      <c r="W842" s="268">
        <f t="shared" si="890"/>
        <v>39</v>
      </c>
      <c r="X842" s="268">
        <f t="shared" si="890"/>
        <v>40</v>
      </c>
    </row>
    <row r="843" spans="2:24" ht="15.75" thickBot="1" x14ac:dyDescent="0.3">
      <c r="B843" s="23" t="s">
        <v>4</v>
      </c>
      <c r="C843" s="23">
        <f t="shared" si="888"/>
        <v>0</v>
      </c>
      <c r="D843" s="12">
        <f t="shared" si="888"/>
        <v>0</v>
      </c>
      <c r="E843" s="13">
        <f t="shared" si="888"/>
        <v>0</v>
      </c>
      <c r="F843" s="14">
        <f t="shared" si="888"/>
        <v>0</v>
      </c>
      <c r="G843" s="4">
        <f t="shared" si="888"/>
        <v>0</v>
      </c>
      <c r="H843" s="2">
        <f t="shared" si="888"/>
        <v>0</v>
      </c>
      <c r="I843" s="2">
        <f t="shared" si="888"/>
        <v>0</v>
      </c>
      <c r="J843" s="2">
        <f t="shared" si="888"/>
        <v>0</v>
      </c>
      <c r="K843" s="2">
        <f t="shared" si="888"/>
        <v>0</v>
      </c>
      <c r="L843" s="11">
        <f t="shared" si="888"/>
        <v>0</v>
      </c>
      <c r="M843" s="37"/>
      <c r="N843" s="142"/>
      <c r="O843" s="268">
        <f t="shared" ref="O843:X843" si="891">+O842+10</f>
        <v>41</v>
      </c>
      <c r="P843" s="268">
        <f t="shared" si="891"/>
        <v>42</v>
      </c>
      <c r="Q843" s="268">
        <f t="shared" si="891"/>
        <v>43</v>
      </c>
      <c r="R843" s="268">
        <f t="shared" si="891"/>
        <v>44</v>
      </c>
      <c r="S843" s="268">
        <f t="shared" si="891"/>
        <v>45</v>
      </c>
      <c r="T843" s="268">
        <f t="shared" si="891"/>
        <v>46</v>
      </c>
      <c r="U843" s="268">
        <f t="shared" si="891"/>
        <v>47</v>
      </c>
      <c r="V843" s="268">
        <f t="shared" si="891"/>
        <v>48</v>
      </c>
      <c r="W843" s="268">
        <f t="shared" si="891"/>
        <v>49</v>
      </c>
      <c r="X843" s="268">
        <f t="shared" si="891"/>
        <v>50</v>
      </c>
    </row>
    <row r="844" spans="2:24" ht="15.75" thickBot="1" x14ac:dyDescent="0.3">
      <c r="B844" s="23" t="s">
        <v>5</v>
      </c>
      <c r="C844" s="10">
        <f t="shared" si="888"/>
        <v>0</v>
      </c>
      <c r="D844" s="154">
        <f t="shared" si="888"/>
        <v>0</v>
      </c>
      <c r="E844" s="154">
        <f t="shared" si="888"/>
        <v>0</v>
      </c>
      <c r="F844" s="154">
        <f t="shared" si="888"/>
        <v>0</v>
      </c>
      <c r="G844" s="145">
        <f t="shared" si="888"/>
        <v>0</v>
      </c>
      <c r="H844" s="2">
        <f t="shared" si="888"/>
        <v>0</v>
      </c>
      <c r="I844" s="2">
        <f t="shared" si="888"/>
        <v>0</v>
      </c>
      <c r="J844" s="2">
        <f t="shared" si="888"/>
        <v>0</v>
      </c>
      <c r="K844" s="2">
        <f t="shared" si="888"/>
        <v>0</v>
      </c>
      <c r="L844" s="11">
        <f t="shared" si="888"/>
        <v>0</v>
      </c>
      <c r="M844" s="37"/>
      <c r="N844" s="142"/>
      <c r="O844" s="268">
        <f t="shared" ref="O844:X844" si="892">+O843+10</f>
        <v>51</v>
      </c>
      <c r="P844" s="268">
        <f t="shared" si="892"/>
        <v>52</v>
      </c>
      <c r="Q844" s="268">
        <f t="shared" si="892"/>
        <v>53</v>
      </c>
      <c r="R844" s="268">
        <f t="shared" si="892"/>
        <v>54</v>
      </c>
      <c r="S844" s="268">
        <f t="shared" si="892"/>
        <v>55</v>
      </c>
      <c r="T844" s="268">
        <f t="shared" si="892"/>
        <v>56</v>
      </c>
      <c r="U844" s="268">
        <f t="shared" si="892"/>
        <v>57</v>
      </c>
      <c r="V844" s="268">
        <f t="shared" si="892"/>
        <v>58</v>
      </c>
      <c r="W844" s="268">
        <f t="shared" si="892"/>
        <v>59</v>
      </c>
      <c r="X844" s="268">
        <f t="shared" si="892"/>
        <v>60</v>
      </c>
    </row>
    <row r="845" spans="2:24" ht="15.75" thickBot="1" x14ac:dyDescent="0.3">
      <c r="B845" s="23" t="s">
        <v>6</v>
      </c>
      <c r="C845" s="23">
        <f t="shared" si="888"/>
        <v>0</v>
      </c>
      <c r="D845" s="7">
        <f t="shared" si="888"/>
        <v>0</v>
      </c>
      <c r="E845" s="8">
        <f t="shared" si="888"/>
        <v>0</v>
      </c>
      <c r="F845" s="9">
        <f t="shared" si="888"/>
        <v>0</v>
      </c>
      <c r="G845" s="4">
        <f t="shared" si="888"/>
        <v>0</v>
      </c>
      <c r="H845" s="2">
        <f t="shared" si="888"/>
        <v>0</v>
      </c>
      <c r="I845" s="5">
        <f t="shared" si="888"/>
        <v>0</v>
      </c>
      <c r="J845" s="5">
        <f t="shared" si="888"/>
        <v>0</v>
      </c>
      <c r="K845" s="5">
        <f t="shared" si="888"/>
        <v>0</v>
      </c>
      <c r="L845" s="11">
        <f t="shared" si="888"/>
        <v>0</v>
      </c>
      <c r="M845" s="37"/>
      <c r="N845" s="142"/>
      <c r="O845" s="268">
        <f t="shared" ref="O845:X845" si="893">+O844+10</f>
        <v>61</v>
      </c>
      <c r="P845" s="268">
        <f t="shared" si="893"/>
        <v>62</v>
      </c>
      <c r="Q845" s="268">
        <f t="shared" si="893"/>
        <v>63</v>
      </c>
      <c r="R845" s="268">
        <f t="shared" si="893"/>
        <v>64</v>
      </c>
      <c r="S845" s="268">
        <f t="shared" si="893"/>
        <v>65</v>
      </c>
      <c r="T845" s="268">
        <f t="shared" si="893"/>
        <v>66</v>
      </c>
      <c r="U845" s="268">
        <f t="shared" si="893"/>
        <v>67</v>
      </c>
      <c r="V845" s="268">
        <f t="shared" si="893"/>
        <v>68</v>
      </c>
      <c r="W845" s="268">
        <f t="shared" si="893"/>
        <v>69</v>
      </c>
      <c r="X845" s="268">
        <f t="shared" si="893"/>
        <v>70</v>
      </c>
    </row>
    <row r="846" spans="2:24" x14ac:dyDescent="0.25">
      <c r="B846" s="23" t="s">
        <v>7</v>
      </c>
      <c r="C846" s="23">
        <f t="shared" si="888"/>
        <v>0</v>
      </c>
      <c r="D846" s="10">
        <f t="shared" si="888"/>
        <v>0</v>
      </c>
      <c r="E846" s="144">
        <f t="shared" si="888"/>
        <v>0</v>
      </c>
      <c r="F846" s="11">
        <f t="shared" si="888"/>
        <v>0</v>
      </c>
      <c r="G846" s="4">
        <f t="shared" si="888"/>
        <v>0</v>
      </c>
      <c r="H846" s="3">
        <f t="shared" si="888"/>
        <v>0</v>
      </c>
      <c r="I846" s="7">
        <f t="shared" si="888"/>
        <v>0</v>
      </c>
      <c r="J846" s="8">
        <f t="shared" si="888"/>
        <v>0</v>
      </c>
      <c r="K846" s="9">
        <f t="shared" si="888"/>
        <v>0</v>
      </c>
      <c r="L846" s="17">
        <f t="shared" si="888"/>
        <v>0</v>
      </c>
      <c r="M846" s="37"/>
      <c r="N846" s="142"/>
      <c r="O846" s="268">
        <f t="shared" ref="O846:X846" si="894">+O845+10</f>
        <v>71</v>
      </c>
      <c r="P846" s="268">
        <f t="shared" si="894"/>
        <v>72</v>
      </c>
      <c r="Q846" s="268">
        <f t="shared" si="894"/>
        <v>73</v>
      </c>
      <c r="R846" s="268">
        <f t="shared" si="894"/>
        <v>74</v>
      </c>
      <c r="S846" s="268">
        <f t="shared" si="894"/>
        <v>75</v>
      </c>
      <c r="T846" s="268">
        <f t="shared" si="894"/>
        <v>76</v>
      </c>
      <c r="U846" s="268">
        <f t="shared" si="894"/>
        <v>77</v>
      </c>
      <c r="V846" s="268">
        <f t="shared" si="894"/>
        <v>78</v>
      </c>
      <c r="W846" s="268">
        <f t="shared" si="894"/>
        <v>79</v>
      </c>
      <c r="X846" s="268">
        <f t="shared" si="894"/>
        <v>80</v>
      </c>
    </row>
    <row r="847" spans="2:24" ht="15.75" thickBot="1" x14ac:dyDescent="0.3">
      <c r="B847" s="23" t="s">
        <v>8</v>
      </c>
      <c r="C847" s="157">
        <f t="shared" si="888"/>
        <v>0</v>
      </c>
      <c r="D847" s="12">
        <f t="shared" si="888"/>
        <v>0</v>
      </c>
      <c r="E847" s="13">
        <f t="shared" si="888"/>
        <v>0</v>
      </c>
      <c r="F847" s="14">
        <f t="shared" si="888"/>
        <v>0</v>
      </c>
      <c r="G847" s="4">
        <f t="shared" si="888"/>
        <v>0</v>
      </c>
      <c r="H847" s="3">
        <f t="shared" si="888"/>
        <v>0</v>
      </c>
      <c r="I847" s="10">
        <f t="shared" si="888"/>
        <v>0</v>
      </c>
      <c r="J847" s="27">
        <f t="shared" si="888"/>
        <v>0</v>
      </c>
      <c r="K847" s="11">
        <f t="shared" si="888"/>
        <v>0</v>
      </c>
      <c r="L847" s="17">
        <f t="shared" si="888"/>
        <v>0</v>
      </c>
      <c r="M847" s="37"/>
      <c r="N847" s="142"/>
      <c r="O847" s="268">
        <f t="shared" ref="O847:X847" si="895">+O846+10</f>
        <v>81</v>
      </c>
      <c r="P847" s="268">
        <f t="shared" si="895"/>
        <v>82</v>
      </c>
      <c r="Q847" s="268">
        <f t="shared" si="895"/>
        <v>83</v>
      </c>
      <c r="R847" s="268">
        <f t="shared" si="895"/>
        <v>84</v>
      </c>
      <c r="S847" s="268">
        <f t="shared" si="895"/>
        <v>85</v>
      </c>
      <c r="T847" s="268">
        <f t="shared" si="895"/>
        <v>86</v>
      </c>
      <c r="U847" s="268">
        <f t="shared" si="895"/>
        <v>87</v>
      </c>
      <c r="V847" s="268">
        <f t="shared" si="895"/>
        <v>88</v>
      </c>
      <c r="W847" s="268">
        <f t="shared" si="895"/>
        <v>89</v>
      </c>
      <c r="X847" s="268">
        <f t="shared" si="895"/>
        <v>90</v>
      </c>
    </row>
    <row r="848" spans="2:24" ht="15.75" thickBot="1" x14ac:dyDescent="0.3">
      <c r="B848" s="26" t="s">
        <v>9</v>
      </c>
      <c r="C848" s="158" t="s">
        <v>10</v>
      </c>
      <c r="D848" s="156">
        <f t="shared" ref="D848:L848" si="896">COUNTIF(rd6tm6,P848)</f>
        <v>0</v>
      </c>
      <c r="E848" s="155">
        <f t="shared" si="896"/>
        <v>0</v>
      </c>
      <c r="F848" s="155">
        <f t="shared" si="896"/>
        <v>0</v>
      </c>
      <c r="G848" s="13">
        <f t="shared" si="896"/>
        <v>0</v>
      </c>
      <c r="H848" s="19">
        <f t="shared" si="896"/>
        <v>0</v>
      </c>
      <c r="I848" s="12">
        <f t="shared" si="896"/>
        <v>0</v>
      </c>
      <c r="J848" s="13">
        <f t="shared" si="896"/>
        <v>0</v>
      </c>
      <c r="K848" s="14">
        <f t="shared" si="896"/>
        <v>0</v>
      </c>
      <c r="L848" s="20">
        <f t="shared" si="896"/>
        <v>0</v>
      </c>
      <c r="M848" s="37"/>
      <c r="N848" s="142"/>
      <c r="O848" s="268">
        <f t="shared" ref="O848:X848" si="897">+O847+10</f>
        <v>91</v>
      </c>
      <c r="P848" s="268">
        <f t="shared" si="897"/>
        <v>92</v>
      </c>
      <c r="Q848" s="268">
        <f t="shared" si="897"/>
        <v>93</v>
      </c>
      <c r="R848" s="268">
        <f t="shared" si="897"/>
        <v>94</v>
      </c>
      <c r="S848" s="268">
        <f t="shared" si="897"/>
        <v>95</v>
      </c>
      <c r="T848" s="268">
        <f t="shared" si="897"/>
        <v>96</v>
      </c>
      <c r="U848" s="268">
        <f t="shared" si="897"/>
        <v>97</v>
      </c>
      <c r="V848" s="268">
        <f t="shared" si="897"/>
        <v>98</v>
      </c>
      <c r="W848" s="268">
        <f t="shared" si="897"/>
        <v>99</v>
      </c>
      <c r="X848" s="268">
        <f t="shared" si="897"/>
        <v>100</v>
      </c>
    </row>
    <row r="849" spans="2:24" ht="15.75" thickBot="1" x14ac:dyDescent="0.3"/>
    <row r="850" spans="2:24" ht="19.5" thickBot="1" x14ac:dyDescent="0.3">
      <c r="B850" s="136" t="s">
        <v>59</v>
      </c>
      <c r="C850" s="137">
        <f>+C835</f>
        <v>6</v>
      </c>
      <c r="D850" s="350" t="s">
        <v>138</v>
      </c>
      <c r="E850" s="351"/>
      <c r="M850" s="257"/>
      <c r="P850" s="263"/>
      <c r="Q850" s="263"/>
      <c r="R850" s="263"/>
      <c r="S850" s="263"/>
      <c r="T850" s="263"/>
      <c r="U850" s="263"/>
      <c r="V850" s="263"/>
      <c r="W850" s="263"/>
      <c r="X850" s="263"/>
    </row>
    <row r="851" spans="2:24" ht="21" x14ac:dyDescent="0.25">
      <c r="B851" s="305" t="s">
        <v>86</v>
      </c>
      <c r="C851" s="306"/>
      <c r="D851" s="306"/>
      <c r="E851" s="306"/>
      <c r="F851" s="306"/>
      <c r="G851" s="306"/>
      <c r="H851" s="306"/>
      <c r="I851" s="306"/>
      <c r="J851" s="306"/>
      <c r="K851" s="306"/>
      <c r="L851" s="307"/>
      <c r="M851" s="258"/>
      <c r="N851" s="281"/>
      <c r="O851" s="264"/>
      <c r="P851" s="264"/>
      <c r="Q851" s="264"/>
      <c r="R851" s="264"/>
      <c r="S851" s="264"/>
      <c r="T851" s="264"/>
      <c r="U851" s="264"/>
      <c r="V851" s="264"/>
      <c r="W851" s="264"/>
      <c r="X851" s="264"/>
    </row>
    <row r="852" spans="2:24" ht="21.75" thickBot="1" x14ac:dyDescent="0.3">
      <c r="B852" s="308"/>
      <c r="C852" s="309"/>
      <c r="D852" s="309"/>
      <c r="E852" s="309"/>
      <c r="F852" s="309"/>
      <c r="G852" s="309"/>
      <c r="H852" s="309"/>
      <c r="I852" s="309"/>
      <c r="J852" s="309"/>
      <c r="K852" s="309"/>
      <c r="L852" s="310"/>
      <c r="M852" s="258"/>
      <c r="N852" s="281"/>
      <c r="O852" s="264"/>
      <c r="P852" s="264"/>
      <c r="Q852" s="264"/>
      <c r="R852" s="264"/>
      <c r="S852" s="264"/>
      <c r="T852" s="264"/>
      <c r="U852" s="264"/>
      <c r="V852" s="264"/>
      <c r="W852" s="264"/>
      <c r="X852" s="264"/>
    </row>
    <row r="853" spans="2:24" ht="15.75" thickBot="1" x14ac:dyDescent="0.3">
      <c r="B853" s="31" t="s">
        <v>11</v>
      </c>
      <c r="C853" s="28">
        <v>1</v>
      </c>
      <c r="D853" s="24">
        <v>2</v>
      </c>
      <c r="E853" s="24">
        <v>3</v>
      </c>
      <c r="F853" s="24">
        <v>4</v>
      </c>
      <c r="G853" s="24">
        <v>5</v>
      </c>
      <c r="H853" s="24">
        <v>6</v>
      </c>
      <c r="I853" s="24">
        <v>7</v>
      </c>
      <c r="J853" s="24">
        <v>8</v>
      </c>
      <c r="K853" s="24">
        <v>9</v>
      </c>
      <c r="L853" s="25">
        <v>10</v>
      </c>
      <c r="M853" s="37"/>
      <c r="N853" s="142"/>
    </row>
    <row r="854" spans="2:24" x14ac:dyDescent="0.25">
      <c r="B854" s="29" t="s">
        <v>0</v>
      </c>
      <c r="C854" s="7">
        <f t="shared" ref="C854:L855" si="898">COUNTIF(rd6tm7,O854)-1</f>
        <v>0</v>
      </c>
      <c r="D854" s="8">
        <f t="shared" si="898"/>
        <v>0</v>
      </c>
      <c r="E854" s="8">
        <f t="shared" si="898"/>
        <v>0</v>
      </c>
      <c r="F854" s="8">
        <f t="shared" si="898"/>
        <v>0</v>
      </c>
      <c r="G854" s="8">
        <f t="shared" si="898"/>
        <v>0</v>
      </c>
      <c r="H854" s="8">
        <f t="shared" si="898"/>
        <v>0</v>
      </c>
      <c r="I854" s="22">
        <f t="shared" si="898"/>
        <v>0</v>
      </c>
      <c r="J854" s="7">
        <f t="shared" si="898"/>
        <v>0</v>
      </c>
      <c r="K854" s="8">
        <f t="shared" si="898"/>
        <v>0</v>
      </c>
      <c r="L854" s="76">
        <f t="shared" si="898"/>
        <v>0</v>
      </c>
      <c r="M854" s="259"/>
      <c r="N854" s="282"/>
      <c r="O854" s="265">
        <v>1</v>
      </c>
      <c r="P854" s="266">
        <f>+O854+1</f>
        <v>2</v>
      </c>
      <c r="Q854" s="266">
        <f t="shared" ref="Q854" si="899">+P854+1</f>
        <v>3</v>
      </c>
      <c r="R854" s="266">
        <f t="shared" ref="R854" si="900">+Q854+1</f>
        <v>4</v>
      </c>
      <c r="S854" s="266">
        <f t="shared" ref="S854" si="901">+R854+1</f>
        <v>5</v>
      </c>
      <c r="T854" s="266">
        <f t="shared" ref="T854" si="902">+S854+1</f>
        <v>6</v>
      </c>
      <c r="U854" s="266">
        <f t="shared" ref="U854" si="903">+T854+1</f>
        <v>7</v>
      </c>
      <c r="V854" s="266">
        <f t="shared" ref="V854" si="904">+U854+1</f>
        <v>8</v>
      </c>
      <c r="W854" s="266">
        <v>9</v>
      </c>
      <c r="X854" s="266">
        <v>10</v>
      </c>
    </row>
    <row r="855" spans="2:24" ht="15.75" thickBot="1" x14ac:dyDescent="0.3">
      <c r="B855" s="23" t="s">
        <v>1</v>
      </c>
      <c r="C855" s="269">
        <f t="shared" si="898"/>
        <v>0</v>
      </c>
      <c r="D855" s="5">
        <f t="shared" si="898"/>
        <v>0</v>
      </c>
      <c r="E855" s="5">
        <f t="shared" si="898"/>
        <v>0</v>
      </c>
      <c r="F855" s="5">
        <f t="shared" si="898"/>
        <v>0</v>
      </c>
      <c r="G855" s="2">
        <f t="shared" si="898"/>
        <v>0</v>
      </c>
      <c r="H855" s="2">
        <f t="shared" si="898"/>
        <v>0</v>
      </c>
      <c r="I855" s="3">
        <f t="shared" si="898"/>
        <v>0</v>
      </c>
      <c r="J855" s="10">
        <f t="shared" si="898"/>
        <v>0</v>
      </c>
      <c r="K855" s="2">
        <f t="shared" si="898"/>
        <v>0</v>
      </c>
      <c r="L855" s="11">
        <f t="shared" si="898"/>
        <v>0</v>
      </c>
      <c r="M855" s="37"/>
      <c r="N855" s="142"/>
      <c r="O855" s="268">
        <f>+O854+10</f>
        <v>11</v>
      </c>
      <c r="P855" s="268">
        <f t="shared" ref="P855:X855" si="905">+P854+10</f>
        <v>12</v>
      </c>
      <c r="Q855" s="268">
        <f t="shared" si="905"/>
        <v>13</v>
      </c>
      <c r="R855" s="268">
        <f t="shared" si="905"/>
        <v>14</v>
      </c>
      <c r="S855" s="268">
        <f t="shared" si="905"/>
        <v>15</v>
      </c>
      <c r="T855" s="268">
        <f t="shared" si="905"/>
        <v>16</v>
      </c>
      <c r="U855" s="268">
        <f t="shared" si="905"/>
        <v>17</v>
      </c>
      <c r="V855" s="268">
        <f t="shared" si="905"/>
        <v>18</v>
      </c>
      <c r="W855" s="268">
        <f t="shared" si="905"/>
        <v>19</v>
      </c>
      <c r="X855" s="268">
        <f t="shared" si="905"/>
        <v>20</v>
      </c>
    </row>
    <row r="856" spans="2:24" ht="15.75" thickBot="1" x14ac:dyDescent="0.3">
      <c r="B856" s="23" t="s">
        <v>2</v>
      </c>
      <c r="C856" s="23">
        <f t="shared" ref="C856:L862" si="906">COUNTIF(rd6tm7,O856)</f>
        <v>0</v>
      </c>
      <c r="D856" s="7">
        <f t="shared" si="906"/>
        <v>0</v>
      </c>
      <c r="E856" s="8">
        <f t="shared" si="906"/>
        <v>0</v>
      </c>
      <c r="F856" s="9">
        <f t="shared" si="906"/>
        <v>0</v>
      </c>
      <c r="G856" s="4">
        <f t="shared" si="906"/>
        <v>0</v>
      </c>
      <c r="H856" s="2">
        <f t="shared" si="906"/>
        <v>0</v>
      </c>
      <c r="I856" s="3">
        <f t="shared" si="906"/>
        <v>0</v>
      </c>
      <c r="J856" s="12">
        <f t="shared" si="906"/>
        <v>0</v>
      </c>
      <c r="K856" s="13">
        <f t="shared" si="906"/>
        <v>0</v>
      </c>
      <c r="L856" s="14">
        <f t="shared" si="906"/>
        <v>0</v>
      </c>
      <c r="M856" s="37"/>
      <c r="N856" s="142"/>
      <c r="O856" s="268">
        <f t="shared" ref="O856:X856" si="907">+O855+10</f>
        <v>21</v>
      </c>
      <c r="P856" s="268">
        <f t="shared" si="907"/>
        <v>22</v>
      </c>
      <c r="Q856" s="268">
        <f t="shared" si="907"/>
        <v>23</v>
      </c>
      <c r="R856" s="268">
        <f t="shared" si="907"/>
        <v>24</v>
      </c>
      <c r="S856" s="268">
        <f t="shared" si="907"/>
        <v>25</v>
      </c>
      <c r="T856" s="268">
        <f t="shared" si="907"/>
        <v>26</v>
      </c>
      <c r="U856" s="268">
        <f t="shared" si="907"/>
        <v>27</v>
      </c>
      <c r="V856" s="268">
        <f t="shared" si="907"/>
        <v>28</v>
      </c>
      <c r="W856" s="268">
        <f t="shared" si="907"/>
        <v>29</v>
      </c>
      <c r="X856" s="268">
        <f t="shared" si="907"/>
        <v>30</v>
      </c>
    </row>
    <row r="857" spans="2:24" x14ac:dyDescent="0.25">
      <c r="B857" s="23" t="s">
        <v>3</v>
      </c>
      <c r="C857" s="23">
        <f t="shared" si="906"/>
        <v>0</v>
      </c>
      <c r="D857" s="10">
        <f t="shared" si="906"/>
        <v>0</v>
      </c>
      <c r="E857" s="27">
        <f t="shared" si="906"/>
        <v>0</v>
      </c>
      <c r="F857" s="11">
        <f t="shared" si="906"/>
        <v>0</v>
      </c>
      <c r="G857" s="4">
        <f t="shared" si="906"/>
        <v>0</v>
      </c>
      <c r="H857" s="2">
        <f t="shared" si="906"/>
        <v>0</v>
      </c>
      <c r="I857" s="2">
        <f t="shared" si="906"/>
        <v>0</v>
      </c>
      <c r="J857" s="6">
        <f t="shared" si="906"/>
        <v>0</v>
      </c>
      <c r="K857" s="6">
        <f t="shared" si="906"/>
        <v>0</v>
      </c>
      <c r="L857" s="16">
        <f t="shared" si="906"/>
        <v>0</v>
      </c>
      <c r="M857" s="37"/>
      <c r="N857" s="142"/>
      <c r="O857" s="268">
        <f t="shared" ref="O857:X857" si="908">+O856+10</f>
        <v>31</v>
      </c>
      <c r="P857" s="268">
        <f t="shared" si="908"/>
        <v>32</v>
      </c>
      <c r="Q857" s="268">
        <f t="shared" si="908"/>
        <v>33</v>
      </c>
      <c r="R857" s="268">
        <f t="shared" si="908"/>
        <v>34</v>
      </c>
      <c r="S857" s="268">
        <f t="shared" si="908"/>
        <v>35</v>
      </c>
      <c r="T857" s="268">
        <f t="shared" si="908"/>
        <v>36</v>
      </c>
      <c r="U857" s="268">
        <f t="shared" si="908"/>
        <v>37</v>
      </c>
      <c r="V857" s="268">
        <f t="shared" si="908"/>
        <v>38</v>
      </c>
      <c r="W857" s="268">
        <f t="shared" si="908"/>
        <v>39</v>
      </c>
      <c r="X857" s="268">
        <f t="shared" si="908"/>
        <v>40</v>
      </c>
    </row>
    <row r="858" spans="2:24" ht="15.75" thickBot="1" x14ac:dyDescent="0.3">
      <c r="B858" s="23" t="s">
        <v>4</v>
      </c>
      <c r="C858" s="23">
        <f t="shared" si="906"/>
        <v>0</v>
      </c>
      <c r="D858" s="12">
        <f t="shared" si="906"/>
        <v>0</v>
      </c>
      <c r="E858" s="13">
        <f t="shared" si="906"/>
        <v>0</v>
      </c>
      <c r="F858" s="14">
        <f t="shared" si="906"/>
        <v>0</v>
      </c>
      <c r="G858" s="4">
        <f t="shared" si="906"/>
        <v>0</v>
      </c>
      <c r="H858" s="2">
        <f t="shared" si="906"/>
        <v>0</v>
      </c>
      <c r="I858" s="2">
        <f t="shared" si="906"/>
        <v>0</v>
      </c>
      <c r="J858" s="2">
        <f t="shared" si="906"/>
        <v>0</v>
      </c>
      <c r="K858" s="2">
        <f t="shared" si="906"/>
        <v>0</v>
      </c>
      <c r="L858" s="11">
        <f t="shared" si="906"/>
        <v>0</v>
      </c>
      <c r="M858" s="37"/>
      <c r="N858" s="142"/>
      <c r="O858" s="268">
        <f t="shared" ref="O858:X858" si="909">+O857+10</f>
        <v>41</v>
      </c>
      <c r="P858" s="268">
        <f t="shared" si="909"/>
        <v>42</v>
      </c>
      <c r="Q858" s="268">
        <f t="shared" si="909"/>
        <v>43</v>
      </c>
      <c r="R858" s="268">
        <f t="shared" si="909"/>
        <v>44</v>
      </c>
      <c r="S858" s="268">
        <f t="shared" si="909"/>
        <v>45</v>
      </c>
      <c r="T858" s="268">
        <f t="shared" si="909"/>
        <v>46</v>
      </c>
      <c r="U858" s="268">
        <f t="shared" si="909"/>
        <v>47</v>
      </c>
      <c r="V858" s="268">
        <f t="shared" si="909"/>
        <v>48</v>
      </c>
      <c r="W858" s="268">
        <f t="shared" si="909"/>
        <v>49</v>
      </c>
      <c r="X858" s="268">
        <f t="shared" si="909"/>
        <v>50</v>
      </c>
    </row>
    <row r="859" spans="2:24" ht="15.75" thickBot="1" x14ac:dyDescent="0.3">
      <c r="B859" s="23" t="s">
        <v>5</v>
      </c>
      <c r="C859" s="10">
        <f t="shared" si="906"/>
        <v>0</v>
      </c>
      <c r="D859" s="154">
        <f t="shared" si="906"/>
        <v>0</v>
      </c>
      <c r="E859" s="154">
        <f t="shared" si="906"/>
        <v>0</v>
      </c>
      <c r="F859" s="154">
        <f t="shared" si="906"/>
        <v>0</v>
      </c>
      <c r="G859" s="145">
        <f t="shared" si="906"/>
        <v>0</v>
      </c>
      <c r="H859" s="2">
        <f t="shared" si="906"/>
        <v>0</v>
      </c>
      <c r="I859" s="2">
        <f t="shared" si="906"/>
        <v>0</v>
      </c>
      <c r="J859" s="2">
        <f t="shared" si="906"/>
        <v>0</v>
      </c>
      <c r="K859" s="2">
        <f t="shared" si="906"/>
        <v>0</v>
      </c>
      <c r="L859" s="11">
        <f t="shared" si="906"/>
        <v>0</v>
      </c>
      <c r="M859" s="37"/>
      <c r="N859" s="142"/>
      <c r="O859" s="268">
        <f t="shared" ref="O859:X859" si="910">+O858+10</f>
        <v>51</v>
      </c>
      <c r="P859" s="268">
        <f t="shared" si="910"/>
        <v>52</v>
      </c>
      <c r="Q859" s="268">
        <f t="shared" si="910"/>
        <v>53</v>
      </c>
      <c r="R859" s="268">
        <f t="shared" si="910"/>
        <v>54</v>
      </c>
      <c r="S859" s="268">
        <f t="shared" si="910"/>
        <v>55</v>
      </c>
      <c r="T859" s="268">
        <f t="shared" si="910"/>
        <v>56</v>
      </c>
      <c r="U859" s="268">
        <f t="shared" si="910"/>
        <v>57</v>
      </c>
      <c r="V859" s="268">
        <f t="shared" si="910"/>
        <v>58</v>
      </c>
      <c r="W859" s="268">
        <f t="shared" si="910"/>
        <v>59</v>
      </c>
      <c r="X859" s="268">
        <f t="shared" si="910"/>
        <v>60</v>
      </c>
    </row>
    <row r="860" spans="2:24" ht="15.75" thickBot="1" x14ac:dyDescent="0.3">
      <c r="B860" s="23" t="s">
        <v>6</v>
      </c>
      <c r="C860" s="23">
        <f t="shared" si="906"/>
        <v>0</v>
      </c>
      <c r="D860" s="7">
        <f t="shared" si="906"/>
        <v>0</v>
      </c>
      <c r="E860" s="8">
        <f t="shared" si="906"/>
        <v>0</v>
      </c>
      <c r="F860" s="9">
        <f t="shared" si="906"/>
        <v>0</v>
      </c>
      <c r="G860" s="4">
        <f t="shared" si="906"/>
        <v>0</v>
      </c>
      <c r="H860" s="2">
        <f t="shared" si="906"/>
        <v>0</v>
      </c>
      <c r="I860" s="5">
        <f t="shared" si="906"/>
        <v>0</v>
      </c>
      <c r="J860" s="5">
        <f t="shared" si="906"/>
        <v>0</v>
      </c>
      <c r="K860" s="5">
        <f t="shared" si="906"/>
        <v>0</v>
      </c>
      <c r="L860" s="11">
        <f t="shared" si="906"/>
        <v>0</v>
      </c>
      <c r="M860" s="37"/>
      <c r="N860" s="142"/>
      <c r="O860" s="268">
        <f t="shared" ref="O860:X860" si="911">+O859+10</f>
        <v>61</v>
      </c>
      <c r="P860" s="268">
        <f t="shared" si="911"/>
        <v>62</v>
      </c>
      <c r="Q860" s="268">
        <f t="shared" si="911"/>
        <v>63</v>
      </c>
      <c r="R860" s="268">
        <f t="shared" si="911"/>
        <v>64</v>
      </c>
      <c r="S860" s="268">
        <f t="shared" si="911"/>
        <v>65</v>
      </c>
      <c r="T860" s="268">
        <f t="shared" si="911"/>
        <v>66</v>
      </c>
      <c r="U860" s="268">
        <f t="shared" si="911"/>
        <v>67</v>
      </c>
      <c r="V860" s="268">
        <f t="shared" si="911"/>
        <v>68</v>
      </c>
      <c r="W860" s="268">
        <f t="shared" si="911"/>
        <v>69</v>
      </c>
      <c r="X860" s="268">
        <f t="shared" si="911"/>
        <v>70</v>
      </c>
    </row>
    <row r="861" spans="2:24" x14ac:dyDescent="0.25">
      <c r="B861" s="23" t="s">
        <v>7</v>
      </c>
      <c r="C861" s="23">
        <f t="shared" si="906"/>
        <v>0</v>
      </c>
      <c r="D861" s="10">
        <f t="shared" si="906"/>
        <v>0</v>
      </c>
      <c r="E861" s="144">
        <f t="shared" si="906"/>
        <v>0</v>
      </c>
      <c r="F861" s="11">
        <f t="shared" si="906"/>
        <v>0</v>
      </c>
      <c r="G861" s="4">
        <f t="shared" si="906"/>
        <v>0</v>
      </c>
      <c r="H861" s="3">
        <f t="shared" si="906"/>
        <v>0</v>
      </c>
      <c r="I861" s="7">
        <f t="shared" si="906"/>
        <v>0</v>
      </c>
      <c r="J861" s="8">
        <f t="shared" si="906"/>
        <v>0</v>
      </c>
      <c r="K861" s="9">
        <f t="shared" si="906"/>
        <v>0</v>
      </c>
      <c r="L861" s="17">
        <f t="shared" si="906"/>
        <v>0</v>
      </c>
      <c r="M861" s="37"/>
      <c r="N861" s="142"/>
      <c r="O861" s="268">
        <f t="shared" ref="O861:X861" si="912">+O860+10</f>
        <v>71</v>
      </c>
      <c r="P861" s="268">
        <f t="shared" si="912"/>
        <v>72</v>
      </c>
      <c r="Q861" s="268">
        <f t="shared" si="912"/>
        <v>73</v>
      </c>
      <c r="R861" s="268">
        <f t="shared" si="912"/>
        <v>74</v>
      </c>
      <c r="S861" s="268">
        <f t="shared" si="912"/>
        <v>75</v>
      </c>
      <c r="T861" s="268">
        <f t="shared" si="912"/>
        <v>76</v>
      </c>
      <c r="U861" s="268">
        <f t="shared" si="912"/>
        <v>77</v>
      </c>
      <c r="V861" s="268">
        <f t="shared" si="912"/>
        <v>78</v>
      </c>
      <c r="W861" s="268">
        <f t="shared" si="912"/>
        <v>79</v>
      </c>
      <c r="X861" s="268">
        <f t="shared" si="912"/>
        <v>80</v>
      </c>
    </row>
    <row r="862" spans="2:24" ht="15.75" thickBot="1" x14ac:dyDescent="0.3">
      <c r="B862" s="23" t="s">
        <v>8</v>
      </c>
      <c r="C862" s="157">
        <f t="shared" si="906"/>
        <v>0</v>
      </c>
      <c r="D862" s="12">
        <f t="shared" si="906"/>
        <v>0</v>
      </c>
      <c r="E862" s="13">
        <f t="shared" si="906"/>
        <v>0</v>
      </c>
      <c r="F862" s="14">
        <f t="shared" si="906"/>
        <v>0</v>
      </c>
      <c r="G862" s="4">
        <f t="shared" si="906"/>
        <v>0</v>
      </c>
      <c r="H862" s="3">
        <f t="shared" si="906"/>
        <v>0</v>
      </c>
      <c r="I862" s="10">
        <f t="shared" si="906"/>
        <v>0</v>
      </c>
      <c r="J862" s="27">
        <f t="shared" si="906"/>
        <v>0</v>
      </c>
      <c r="K862" s="11">
        <f t="shared" si="906"/>
        <v>0</v>
      </c>
      <c r="L862" s="17">
        <f t="shared" si="906"/>
        <v>0</v>
      </c>
      <c r="M862" s="37"/>
      <c r="N862" s="142"/>
      <c r="O862" s="268">
        <f t="shared" ref="O862:X862" si="913">+O861+10</f>
        <v>81</v>
      </c>
      <c r="P862" s="268">
        <f t="shared" si="913"/>
        <v>82</v>
      </c>
      <c r="Q862" s="268">
        <f t="shared" si="913"/>
        <v>83</v>
      </c>
      <c r="R862" s="268">
        <f t="shared" si="913"/>
        <v>84</v>
      </c>
      <c r="S862" s="268">
        <f t="shared" si="913"/>
        <v>85</v>
      </c>
      <c r="T862" s="268">
        <f t="shared" si="913"/>
        <v>86</v>
      </c>
      <c r="U862" s="268">
        <f t="shared" si="913"/>
        <v>87</v>
      </c>
      <c r="V862" s="268">
        <f t="shared" si="913"/>
        <v>88</v>
      </c>
      <c r="W862" s="268">
        <f t="shared" si="913"/>
        <v>89</v>
      </c>
      <c r="X862" s="268">
        <f t="shared" si="913"/>
        <v>90</v>
      </c>
    </row>
    <row r="863" spans="2:24" ht="15.75" thickBot="1" x14ac:dyDescent="0.3">
      <c r="B863" s="26" t="s">
        <v>9</v>
      </c>
      <c r="C863" s="158" t="s">
        <v>10</v>
      </c>
      <c r="D863" s="156">
        <f t="shared" ref="D863:L863" si="914">COUNTIF(rd6tm7,P863)</f>
        <v>0</v>
      </c>
      <c r="E863" s="155">
        <f t="shared" si="914"/>
        <v>0</v>
      </c>
      <c r="F863" s="155">
        <f t="shared" si="914"/>
        <v>0</v>
      </c>
      <c r="G863" s="13">
        <f t="shared" si="914"/>
        <v>0</v>
      </c>
      <c r="H863" s="19">
        <f t="shared" si="914"/>
        <v>0</v>
      </c>
      <c r="I863" s="12">
        <f t="shared" si="914"/>
        <v>0</v>
      </c>
      <c r="J863" s="13">
        <f t="shared" si="914"/>
        <v>0</v>
      </c>
      <c r="K863" s="14">
        <f t="shared" si="914"/>
        <v>0</v>
      </c>
      <c r="L863" s="20">
        <f t="shared" si="914"/>
        <v>0</v>
      </c>
      <c r="M863" s="37"/>
      <c r="N863" s="142"/>
      <c r="O863" s="268">
        <f t="shared" ref="O863:X863" si="915">+O862+10</f>
        <v>91</v>
      </c>
      <c r="P863" s="268">
        <f t="shared" si="915"/>
        <v>92</v>
      </c>
      <c r="Q863" s="268">
        <f t="shared" si="915"/>
        <v>93</v>
      </c>
      <c r="R863" s="268">
        <f t="shared" si="915"/>
        <v>94</v>
      </c>
      <c r="S863" s="268">
        <f t="shared" si="915"/>
        <v>95</v>
      </c>
      <c r="T863" s="268">
        <f t="shared" si="915"/>
        <v>96</v>
      </c>
      <c r="U863" s="268">
        <f t="shared" si="915"/>
        <v>97</v>
      </c>
      <c r="V863" s="268">
        <f t="shared" si="915"/>
        <v>98</v>
      </c>
      <c r="W863" s="268">
        <f t="shared" si="915"/>
        <v>99</v>
      </c>
      <c r="X863" s="268">
        <f t="shared" si="915"/>
        <v>100</v>
      </c>
    </row>
    <row r="864" spans="2:24" ht="15.75" thickBot="1" x14ac:dyDescent="0.3"/>
    <row r="865" spans="2:24" ht="19.5" thickBot="1" x14ac:dyDescent="0.3">
      <c r="B865" s="136" t="s">
        <v>59</v>
      </c>
      <c r="C865" s="137">
        <f>+C850</f>
        <v>6</v>
      </c>
      <c r="D865" s="350" t="s">
        <v>139</v>
      </c>
      <c r="E865" s="351"/>
      <c r="M865" s="257"/>
      <c r="P865" s="263"/>
      <c r="Q865" s="263"/>
      <c r="R865" s="263"/>
      <c r="S865" s="263"/>
      <c r="T865" s="263"/>
      <c r="U865" s="263"/>
      <c r="V865" s="263"/>
      <c r="W865" s="263"/>
      <c r="X865" s="263"/>
    </row>
    <row r="866" spans="2:24" ht="21" x14ac:dyDescent="0.25">
      <c r="B866" s="305" t="s">
        <v>86</v>
      </c>
      <c r="C866" s="306"/>
      <c r="D866" s="306"/>
      <c r="E866" s="306"/>
      <c r="F866" s="306"/>
      <c r="G866" s="306"/>
      <c r="H866" s="306"/>
      <c r="I866" s="306"/>
      <c r="J866" s="306"/>
      <c r="K866" s="306"/>
      <c r="L866" s="307"/>
      <c r="M866" s="258"/>
      <c r="N866" s="281"/>
      <c r="O866" s="264"/>
      <c r="P866" s="264"/>
      <c r="Q866" s="264"/>
      <c r="R866" s="264"/>
      <c r="S866" s="264"/>
      <c r="T866" s="264"/>
      <c r="U866" s="264"/>
      <c r="V866" s="264"/>
      <c r="W866" s="264"/>
      <c r="X866" s="264"/>
    </row>
    <row r="867" spans="2:24" ht="21.75" thickBot="1" x14ac:dyDescent="0.3">
      <c r="B867" s="308"/>
      <c r="C867" s="309"/>
      <c r="D867" s="309"/>
      <c r="E867" s="309"/>
      <c r="F867" s="309"/>
      <c r="G867" s="309"/>
      <c r="H867" s="309"/>
      <c r="I867" s="309"/>
      <c r="J867" s="309"/>
      <c r="K867" s="309"/>
      <c r="L867" s="310"/>
      <c r="M867" s="258"/>
      <c r="N867" s="281"/>
      <c r="O867" s="264"/>
      <c r="P867" s="264"/>
      <c r="Q867" s="264"/>
      <c r="R867" s="264"/>
      <c r="S867" s="264"/>
      <c r="T867" s="264"/>
      <c r="U867" s="264"/>
      <c r="V867" s="264"/>
      <c r="W867" s="264"/>
      <c r="X867" s="264"/>
    </row>
    <row r="868" spans="2:24" ht="15.75" thickBot="1" x14ac:dyDescent="0.3">
      <c r="B868" s="31" t="s">
        <v>11</v>
      </c>
      <c r="C868" s="28">
        <v>1</v>
      </c>
      <c r="D868" s="24">
        <v>2</v>
      </c>
      <c r="E868" s="24">
        <v>3</v>
      </c>
      <c r="F868" s="24">
        <v>4</v>
      </c>
      <c r="G868" s="24">
        <v>5</v>
      </c>
      <c r="H868" s="24">
        <v>6</v>
      </c>
      <c r="I868" s="24">
        <v>7</v>
      </c>
      <c r="J868" s="24">
        <v>8</v>
      </c>
      <c r="K868" s="24">
        <v>9</v>
      </c>
      <c r="L868" s="25">
        <v>10</v>
      </c>
      <c r="M868" s="37"/>
      <c r="N868" s="142"/>
    </row>
    <row r="869" spans="2:24" x14ac:dyDescent="0.25">
      <c r="B869" s="29" t="s">
        <v>0</v>
      </c>
      <c r="C869" s="7">
        <f t="shared" ref="C869:L870" si="916">COUNTIF(rd6tm8,O869)-1</f>
        <v>0</v>
      </c>
      <c r="D869" s="8">
        <f t="shared" si="916"/>
        <v>0</v>
      </c>
      <c r="E869" s="8">
        <f t="shared" si="916"/>
        <v>0</v>
      </c>
      <c r="F869" s="8">
        <f t="shared" si="916"/>
        <v>0</v>
      </c>
      <c r="G869" s="8">
        <f t="shared" si="916"/>
        <v>0</v>
      </c>
      <c r="H869" s="8">
        <f t="shared" si="916"/>
        <v>0</v>
      </c>
      <c r="I869" s="22">
        <f t="shared" si="916"/>
        <v>0</v>
      </c>
      <c r="J869" s="7">
        <f t="shared" si="916"/>
        <v>0</v>
      </c>
      <c r="K869" s="8">
        <f t="shared" si="916"/>
        <v>0</v>
      </c>
      <c r="L869" s="76">
        <f t="shared" si="916"/>
        <v>0</v>
      </c>
      <c r="M869" s="259"/>
      <c r="N869" s="282"/>
      <c r="O869" s="265">
        <v>1</v>
      </c>
      <c r="P869" s="266">
        <f>+O869+1</f>
        <v>2</v>
      </c>
      <c r="Q869" s="266">
        <f t="shared" ref="Q869" si="917">+P869+1</f>
        <v>3</v>
      </c>
      <c r="R869" s="266">
        <f t="shared" ref="R869" si="918">+Q869+1</f>
        <v>4</v>
      </c>
      <c r="S869" s="266">
        <f t="shared" ref="S869" si="919">+R869+1</f>
        <v>5</v>
      </c>
      <c r="T869" s="266">
        <f t="shared" ref="T869" si="920">+S869+1</f>
        <v>6</v>
      </c>
      <c r="U869" s="266">
        <f t="shared" ref="U869" si="921">+T869+1</f>
        <v>7</v>
      </c>
      <c r="V869" s="266">
        <f t="shared" ref="V869" si="922">+U869+1</f>
        <v>8</v>
      </c>
      <c r="W869" s="266">
        <v>9</v>
      </c>
      <c r="X869" s="266">
        <v>10</v>
      </c>
    </row>
    <row r="870" spans="2:24" ht="15.75" thickBot="1" x14ac:dyDescent="0.3">
      <c r="B870" s="23" t="s">
        <v>1</v>
      </c>
      <c r="C870" s="269">
        <f t="shared" si="916"/>
        <v>0</v>
      </c>
      <c r="D870" s="5">
        <f t="shared" si="916"/>
        <v>0</v>
      </c>
      <c r="E870" s="5">
        <f t="shared" si="916"/>
        <v>0</v>
      </c>
      <c r="F870" s="5">
        <f t="shared" si="916"/>
        <v>0</v>
      </c>
      <c r="G870" s="2">
        <f t="shared" si="916"/>
        <v>0</v>
      </c>
      <c r="H870" s="2">
        <f t="shared" si="916"/>
        <v>0</v>
      </c>
      <c r="I870" s="3">
        <f t="shared" si="916"/>
        <v>0</v>
      </c>
      <c r="J870" s="10">
        <f t="shared" si="916"/>
        <v>0</v>
      </c>
      <c r="K870" s="2">
        <f t="shared" si="916"/>
        <v>0</v>
      </c>
      <c r="L870" s="11">
        <f t="shared" si="916"/>
        <v>0</v>
      </c>
      <c r="M870" s="37"/>
      <c r="N870" s="142"/>
      <c r="O870" s="268">
        <f>+O869+10</f>
        <v>11</v>
      </c>
      <c r="P870" s="268">
        <f t="shared" ref="P870:X870" si="923">+P869+10</f>
        <v>12</v>
      </c>
      <c r="Q870" s="268">
        <f t="shared" si="923"/>
        <v>13</v>
      </c>
      <c r="R870" s="268">
        <f t="shared" si="923"/>
        <v>14</v>
      </c>
      <c r="S870" s="268">
        <f t="shared" si="923"/>
        <v>15</v>
      </c>
      <c r="T870" s="268">
        <f t="shared" si="923"/>
        <v>16</v>
      </c>
      <c r="U870" s="268">
        <f t="shared" si="923"/>
        <v>17</v>
      </c>
      <c r="V870" s="268">
        <f t="shared" si="923"/>
        <v>18</v>
      </c>
      <c r="W870" s="268">
        <f t="shared" si="923"/>
        <v>19</v>
      </c>
      <c r="X870" s="268">
        <f t="shared" si="923"/>
        <v>20</v>
      </c>
    </row>
    <row r="871" spans="2:24" ht="15.75" thickBot="1" x14ac:dyDescent="0.3">
      <c r="B871" s="23" t="s">
        <v>2</v>
      </c>
      <c r="C871" s="23">
        <f t="shared" ref="C871:L877" si="924">COUNTIF(rd6tm8,O871)</f>
        <v>0</v>
      </c>
      <c r="D871" s="7">
        <f t="shared" si="924"/>
        <v>0</v>
      </c>
      <c r="E871" s="8">
        <f t="shared" si="924"/>
        <v>0</v>
      </c>
      <c r="F871" s="9">
        <f t="shared" si="924"/>
        <v>0</v>
      </c>
      <c r="G871" s="4">
        <f t="shared" si="924"/>
        <v>0</v>
      </c>
      <c r="H871" s="2">
        <f t="shared" si="924"/>
        <v>0</v>
      </c>
      <c r="I871" s="3">
        <f t="shared" si="924"/>
        <v>0</v>
      </c>
      <c r="J871" s="12">
        <f t="shared" si="924"/>
        <v>0</v>
      </c>
      <c r="K871" s="13">
        <f t="shared" si="924"/>
        <v>0</v>
      </c>
      <c r="L871" s="14">
        <f t="shared" si="924"/>
        <v>0</v>
      </c>
      <c r="M871" s="37"/>
      <c r="N871" s="142"/>
      <c r="O871" s="268">
        <f t="shared" ref="O871:X871" si="925">+O870+10</f>
        <v>21</v>
      </c>
      <c r="P871" s="268">
        <f t="shared" si="925"/>
        <v>22</v>
      </c>
      <c r="Q871" s="268">
        <f t="shared" si="925"/>
        <v>23</v>
      </c>
      <c r="R871" s="268">
        <f t="shared" si="925"/>
        <v>24</v>
      </c>
      <c r="S871" s="268">
        <f t="shared" si="925"/>
        <v>25</v>
      </c>
      <c r="T871" s="268">
        <f t="shared" si="925"/>
        <v>26</v>
      </c>
      <c r="U871" s="268">
        <f t="shared" si="925"/>
        <v>27</v>
      </c>
      <c r="V871" s="268">
        <f t="shared" si="925"/>
        <v>28</v>
      </c>
      <c r="W871" s="268">
        <f t="shared" si="925"/>
        <v>29</v>
      </c>
      <c r="X871" s="268">
        <f t="shared" si="925"/>
        <v>30</v>
      </c>
    </row>
    <row r="872" spans="2:24" x14ac:dyDescent="0.25">
      <c r="B872" s="23" t="s">
        <v>3</v>
      </c>
      <c r="C872" s="23">
        <f t="shared" si="924"/>
        <v>0</v>
      </c>
      <c r="D872" s="10">
        <f t="shared" si="924"/>
        <v>0</v>
      </c>
      <c r="E872" s="27">
        <f t="shared" si="924"/>
        <v>0</v>
      </c>
      <c r="F872" s="11">
        <f t="shared" si="924"/>
        <v>0</v>
      </c>
      <c r="G872" s="4">
        <f t="shared" si="924"/>
        <v>0</v>
      </c>
      <c r="H872" s="2">
        <f t="shared" si="924"/>
        <v>0</v>
      </c>
      <c r="I872" s="2">
        <f t="shared" si="924"/>
        <v>0</v>
      </c>
      <c r="J872" s="6">
        <f t="shared" si="924"/>
        <v>0</v>
      </c>
      <c r="K872" s="6">
        <f t="shared" si="924"/>
        <v>0</v>
      </c>
      <c r="L872" s="16">
        <f t="shared" si="924"/>
        <v>0</v>
      </c>
      <c r="M872" s="37"/>
      <c r="N872" s="142"/>
      <c r="O872" s="268">
        <f t="shared" ref="O872:X872" si="926">+O871+10</f>
        <v>31</v>
      </c>
      <c r="P872" s="268">
        <f t="shared" si="926"/>
        <v>32</v>
      </c>
      <c r="Q872" s="268">
        <f t="shared" si="926"/>
        <v>33</v>
      </c>
      <c r="R872" s="268">
        <f t="shared" si="926"/>
        <v>34</v>
      </c>
      <c r="S872" s="268">
        <f t="shared" si="926"/>
        <v>35</v>
      </c>
      <c r="T872" s="268">
        <f t="shared" si="926"/>
        <v>36</v>
      </c>
      <c r="U872" s="268">
        <f t="shared" si="926"/>
        <v>37</v>
      </c>
      <c r="V872" s="268">
        <f t="shared" si="926"/>
        <v>38</v>
      </c>
      <c r="W872" s="268">
        <f t="shared" si="926"/>
        <v>39</v>
      </c>
      <c r="X872" s="268">
        <f t="shared" si="926"/>
        <v>40</v>
      </c>
    </row>
    <row r="873" spans="2:24" ht="15.75" thickBot="1" x14ac:dyDescent="0.3">
      <c r="B873" s="23" t="s">
        <v>4</v>
      </c>
      <c r="C873" s="23">
        <f t="shared" si="924"/>
        <v>0</v>
      </c>
      <c r="D873" s="12">
        <f t="shared" si="924"/>
        <v>0</v>
      </c>
      <c r="E873" s="13">
        <f t="shared" si="924"/>
        <v>0</v>
      </c>
      <c r="F873" s="14">
        <f t="shared" si="924"/>
        <v>0</v>
      </c>
      <c r="G873" s="4">
        <f t="shared" si="924"/>
        <v>0</v>
      </c>
      <c r="H873" s="2">
        <f t="shared" si="924"/>
        <v>0</v>
      </c>
      <c r="I873" s="2">
        <f t="shared" si="924"/>
        <v>0</v>
      </c>
      <c r="J873" s="2">
        <f t="shared" si="924"/>
        <v>0</v>
      </c>
      <c r="K873" s="2">
        <f t="shared" si="924"/>
        <v>0</v>
      </c>
      <c r="L873" s="11">
        <f t="shared" si="924"/>
        <v>0</v>
      </c>
      <c r="M873" s="37"/>
      <c r="N873" s="142"/>
      <c r="O873" s="268">
        <f t="shared" ref="O873:X873" si="927">+O872+10</f>
        <v>41</v>
      </c>
      <c r="P873" s="268">
        <f t="shared" si="927"/>
        <v>42</v>
      </c>
      <c r="Q873" s="268">
        <f t="shared" si="927"/>
        <v>43</v>
      </c>
      <c r="R873" s="268">
        <f t="shared" si="927"/>
        <v>44</v>
      </c>
      <c r="S873" s="268">
        <f t="shared" si="927"/>
        <v>45</v>
      </c>
      <c r="T873" s="268">
        <f t="shared" si="927"/>
        <v>46</v>
      </c>
      <c r="U873" s="268">
        <f t="shared" si="927"/>
        <v>47</v>
      </c>
      <c r="V873" s="268">
        <f t="shared" si="927"/>
        <v>48</v>
      </c>
      <c r="W873" s="268">
        <f t="shared" si="927"/>
        <v>49</v>
      </c>
      <c r="X873" s="268">
        <f t="shared" si="927"/>
        <v>50</v>
      </c>
    </row>
    <row r="874" spans="2:24" ht="15.75" thickBot="1" x14ac:dyDescent="0.3">
      <c r="B874" s="23" t="s">
        <v>5</v>
      </c>
      <c r="C874" s="10">
        <f t="shared" si="924"/>
        <v>0</v>
      </c>
      <c r="D874" s="154">
        <f t="shared" si="924"/>
        <v>0</v>
      </c>
      <c r="E874" s="154">
        <f t="shared" si="924"/>
        <v>0</v>
      </c>
      <c r="F874" s="154">
        <f t="shared" si="924"/>
        <v>0</v>
      </c>
      <c r="G874" s="145">
        <f t="shared" si="924"/>
        <v>0</v>
      </c>
      <c r="H874" s="2">
        <f t="shared" si="924"/>
        <v>0</v>
      </c>
      <c r="I874" s="2">
        <f t="shared" si="924"/>
        <v>0</v>
      </c>
      <c r="J874" s="2">
        <f t="shared" si="924"/>
        <v>0</v>
      </c>
      <c r="K874" s="2">
        <f t="shared" si="924"/>
        <v>0</v>
      </c>
      <c r="L874" s="11">
        <f t="shared" si="924"/>
        <v>0</v>
      </c>
      <c r="M874" s="37"/>
      <c r="N874" s="142"/>
      <c r="O874" s="268">
        <f t="shared" ref="O874:X874" si="928">+O873+10</f>
        <v>51</v>
      </c>
      <c r="P874" s="268">
        <f t="shared" si="928"/>
        <v>52</v>
      </c>
      <c r="Q874" s="268">
        <f t="shared" si="928"/>
        <v>53</v>
      </c>
      <c r="R874" s="268">
        <f t="shared" si="928"/>
        <v>54</v>
      </c>
      <c r="S874" s="268">
        <f t="shared" si="928"/>
        <v>55</v>
      </c>
      <c r="T874" s="268">
        <f t="shared" si="928"/>
        <v>56</v>
      </c>
      <c r="U874" s="268">
        <f t="shared" si="928"/>
        <v>57</v>
      </c>
      <c r="V874" s="268">
        <f t="shared" si="928"/>
        <v>58</v>
      </c>
      <c r="W874" s="268">
        <f t="shared" si="928"/>
        <v>59</v>
      </c>
      <c r="X874" s="268">
        <f t="shared" si="928"/>
        <v>60</v>
      </c>
    </row>
    <row r="875" spans="2:24" ht="15.75" thickBot="1" x14ac:dyDescent="0.3">
      <c r="B875" s="23" t="s">
        <v>6</v>
      </c>
      <c r="C875" s="23">
        <f t="shared" si="924"/>
        <v>0</v>
      </c>
      <c r="D875" s="7">
        <f t="shared" si="924"/>
        <v>0</v>
      </c>
      <c r="E875" s="8">
        <f t="shared" si="924"/>
        <v>0</v>
      </c>
      <c r="F875" s="9">
        <f t="shared" si="924"/>
        <v>0</v>
      </c>
      <c r="G875" s="4">
        <f t="shared" si="924"/>
        <v>0</v>
      </c>
      <c r="H875" s="2">
        <f t="shared" si="924"/>
        <v>0</v>
      </c>
      <c r="I875" s="5">
        <f t="shared" si="924"/>
        <v>0</v>
      </c>
      <c r="J875" s="5">
        <f t="shared" si="924"/>
        <v>0</v>
      </c>
      <c r="K875" s="5">
        <f t="shared" si="924"/>
        <v>0</v>
      </c>
      <c r="L875" s="11">
        <f t="shared" si="924"/>
        <v>0</v>
      </c>
      <c r="M875" s="37"/>
      <c r="N875" s="142"/>
      <c r="O875" s="268">
        <f t="shared" ref="O875:X875" si="929">+O874+10</f>
        <v>61</v>
      </c>
      <c r="P875" s="268">
        <f t="shared" si="929"/>
        <v>62</v>
      </c>
      <c r="Q875" s="268">
        <f t="shared" si="929"/>
        <v>63</v>
      </c>
      <c r="R875" s="268">
        <f t="shared" si="929"/>
        <v>64</v>
      </c>
      <c r="S875" s="268">
        <f t="shared" si="929"/>
        <v>65</v>
      </c>
      <c r="T875" s="268">
        <f t="shared" si="929"/>
        <v>66</v>
      </c>
      <c r="U875" s="268">
        <f t="shared" si="929"/>
        <v>67</v>
      </c>
      <c r="V875" s="268">
        <f t="shared" si="929"/>
        <v>68</v>
      </c>
      <c r="W875" s="268">
        <f t="shared" si="929"/>
        <v>69</v>
      </c>
      <c r="X875" s="268">
        <f t="shared" si="929"/>
        <v>70</v>
      </c>
    </row>
    <row r="876" spans="2:24" x14ac:dyDescent="0.25">
      <c r="B876" s="23" t="s">
        <v>7</v>
      </c>
      <c r="C876" s="23">
        <f t="shared" si="924"/>
        <v>0</v>
      </c>
      <c r="D876" s="10">
        <f t="shared" si="924"/>
        <v>0</v>
      </c>
      <c r="E876" s="144">
        <f t="shared" si="924"/>
        <v>0</v>
      </c>
      <c r="F876" s="11">
        <f t="shared" si="924"/>
        <v>0</v>
      </c>
      <c r="G876" s="4">
        <f t="shared" si="924"/>
        <v>0</v>
      </c>
      <c r="H876" s="3">
        <f t="shared" si="924"/>
        <v>0</v>
      </c>
      <c r="I876" s="7">
        <f t="shared" si="924"/>
        <v>0</v>
      </c>
      <c r="J876" s="8">
        <f t="shared" si="924"/>
        <v>0</v>
      </c>
      <c r="K876" s="9">
        <f t="shared" si="924"/>
        <v>0</v>
      </c>
      <c r="L876" s="17">
        <f t="shared" si="924"/>
        <v>0</v>
      </c>
      <c r="M876" s="37"/>
      <c r="N876" s="142"/>
      <c r="O876" s="268">
        <f t="shared" ref="O876:X876" si="930">+O875+10</f>
        <v>71</v>
      </c>
      <c r="P876" s="268">
        <f t="shared" si="930"/>
        <v>72</v>
      </c>
      <c r="Q876" s="268">
        <f t="shared" si="930"/>
        <v>73</v>
      </c>
      <c r="R876" s="268">
        <f t="shared" si="930"/>
        <v>74</v>
      </c>
      <c r="S876" s="268">
        <f t="shared" si="930"/>
        <v>75</v>
      </c>
      <c r="T876" s="268">
        <f t="shared" si="930"/>
        <v>76</v>
      </c>
      <c r="U876" s="268">
        <f t="shared" si="930"/>
        <v>77</v>
      </c>
      <c r="V876" s="268">
        <f t="shared" si="930"/>
        <v>78</v>
      </c>
      <c r="W876" s="268">
        <f t="shared" si="930"/>
        <v>79</v>
      </c>
      <c r="X876" s="268">
        <f t="shared" si="930"/>
        <v>80</v>
      </c>
    </row>
    <row r="877" spans="2:24" ht="15.75" thickBot="1" x14ac:dyDescent="0.3">
      <c r="B877" s="23" t="s">
        <v>8</v>
      </c>
      <c r="C877" s="157">
        <f t="shared" si="924"/>
        <v>0</v>
      </c>
      <c r="D877" s="12">
        <f t="shared" si="924"/>
        <v>0</v>
      </c>
      <c r="E877" s="13">
        <f t="shared" si="924"/>
        <v>0</v>
      </c>
      <c r="F877" s="14">
        <f t="shared" si="924"/>
        <v>0</v>
      </c>
      <c r="G877" s="4">
        <f t="shared" si="924"/>
        <v>0</v>
      </c>
      <c r="H877" s="3">
        <f t="shared" si="924"/>
        <v>0</v>
      </c>
      <c r="I877" s="10">
        <f t="shared" si="924"/>
        <v>0</v>
      </c>
      <c r="J877" s="27">
        <f t="shared" si="924"/>
        <v>0</v>
      </c>
      <c r="K877" s="11">
        <f t="shared" si="924"/>
        <v>0</v>
      </c>
      <c r="L877" s="17">
        <f t="shared" si="924"/>
        <v>0</v>
      </c>
      <c r="M877" s="37"/>
      <c r="N877" s="142"/>
      <c r="O877" s="268">
        <f t="shared" ref="O877:X877" si="931">+O876+10</f>
        <v>81</v>
      </c>
      <c r="P877" s="268">
        <f t="shared" si="931"/>
        <v>82</v>
      </c>
      <c r="Q877" s="268">
        <f t="shared" si="931"/>
        <v>83</v>
      </c>
      <c r="R877" s="268">
        <f t="shared" si="931"/>
        <v>84</v>
      </c>
      <c r="S877" s="268">
        <f t="shared" si="931"/>
        <v>85</v>
      </c>
      <c r="T877" s="268">
        <f t="shared" si="931"/>
        <v>86</v>
      </c>
      <c r="U877" s="268">
        <f t="shared" si="931"/>
        <v>87</v>
      </c>
      <c r="V877" s="268">
        <f t="shared" si="931"/>
        <v>88</v>
      </c>
      <c r="W877" s="268">
        <f t="shared" si="931"/>
        <v>89</v>
      </c>
      <c r="X877" s="268">
        <f t="shared" si="931"/>
        <v>90</v>
      </c>
    </row>
    <row r="878" spans="2:24" ht="15.75" thickBot="1" x14ac:dyDescent="0.3">
      <c r="B878" s="26" t="s">
        <v>9</v>
      </c>
      <c r="C878" s="158" t="s">
        <v>10</v>
      </c>
      <c r="D878" s="156">
        <f t="shared" ref="D878:L878" si="932">COUNTIF(rd6tm8,P878)</f>
        <v>0</v>
      </c>
      <c r="E878" s="155">
        <f t="shared" si="932"/>
        <v>0</v>
      </c>
      <c r="F878" s="155">
        <f t="shared" si="932"/>
        <v>0</v>
      </c>
      <c r="G878" s="13">
        <f t="shared" si="932"/>
        <v>0</v>
      </c>
      <c r="H878" s="19">
        <f t="shared" si="932"/>
        <v>0</v>
      </c>
      <c r="I878" s="12">
        <f t="shared" si="932"/>
        <v>0</v>
      </c>
      <c r="J878" s="13">
        <f t="shared" si="932"/>
        <v>0</v>
      </c>
      <c r="K878" s="14">
        <f t="shared" si="932"/>
        <v>0</v>
      </c>
      <c r="L878" s="20">
        <f t="shared" si="932"/>
        <v>0</v>
      </c>
      <c r="M878" s="37"/>
      <c r="N878" s="142"/>
      <c r="O878" s="268">
        <f t="shared" ref="O878:X878" si="933">+O877+10</f>
        <v>91</v>
      </c>
      <c r="P878" s="268">
        <f t="shared" si="933"/>
        <v>92</v>
      </c>
      <c r="Q878" s="268">
        <f t="shared" si="933"/>
        <v>93</v>
      </c>
      <c r="R878" s="268">
        <f t="shared" si="933"/>
        <v>94</v>
      </c>
      <c r="S878" s="268">
        <f t="shared" si="933"/>
        <v>95</v>
      </c>
      <c r="T878" s="268">
        <f t="shared" si="933"/>
        <v>96</v>
      </c>
      <c r="U878" s="268">
        <f t="shared" si="933"/>
        <v>97</v>
      </c>
      <c r="V878" s="268">
        <f t="shared" si="933"/>
        <v>98</v>
      </c>
      <c r="W878" s="268">
        <f t="shared" si="933"/>
        <v>99</v>
      </c>
      <c r="X878" s="268">
        <f t="shared" si="933"/>
        <v>100</v>
      </c>
    </row>
    <row r="879" spans="2:24" ht="15.75" thickBot="1" x14ac:dyDescent="0.3"/>
    <row r="880" spans="2:24" ht="19.5" thickBot="1" x14ac:dyDescent="0.3">
      <c r="B880" s="136" t="s">
        <v>59</v>
      </c>
      <c r="C880" s="137">
        <f>+C865</f>
        <v>6</v>
      </c>
      <c r="D880" s="350" t="s">
        <v>140</v>
      </c>
      <c r="E880" s="351"/>
      <c r="M880" s="257"/>
      <c r="P880" s="263"/>
      <c r="Q880" s="263"/>
      <c r="R880" s="263"/>
      <c r="S880" s="263"/>
      <c r="T880" s="263"/>
      <c r="U880" s="263"/>
      <c r="V880" s="263"/>
      <c r="W880" s="263"/>
      <c r="X880" s="263"/>
    </row>
    <row r="881" spans="2:24" ht="21" x14ac:dyDescent="0.25">
      <c r="B881" s="305" t="s">
        <v>86</v>
      </c>
      <c r="C881" s="306"/>
      <c r="D881" s="306"/>
      <c r="E881" s="306"/>
      <c r="F881" s="306"/>
      <c r="G881" s="306"/>
      <c r="H881" s="306"/>
      <c r="I881" s="306"/>
      <c r="J881" s="306"/>
      <c r="K881" s="306"/>
      <c r="L881" s="307"/>
      <c r="M881" s="258"/>
      <c r="N881" s="281"/>
      <c r="O881" s="264"/>
      <c r="P881" s="264"/>
      <c r="Q881" s="264"/>
      <c r="R881" s="264"/>
      <c r="S881" s="264"/>
      <c r="T881" s="264"/>
      <c r="U881" s="264"/>
      <c r="V881" s="264"/>
      <c r="W881" s="264"/>
      <c r="X881" s="264"/>
    </row>
    <row r="882" spans="2:24" ht="21.75" thickBot="1" x14ac:dyDescent="0.3">
      <c r="B882" s="308"/>
      <c r="C882" s="309"/>
      <c r="D882" s="309"/>
      <c r="E882" s="309"/>
      <c r="F882" s="309"/>
      <c r="G882" s="309"/>
      <c r="H882" s="309"/>
      <c r="I882" s="309"/>
      <c r="J882" s="309"/>
      <c r="K882" s="309"/>
      <c r="L882" s="310"/>
      <c r="M882" s="258"/>
      <c r="N882" s="281"/>
      <c r="O882" s="264"/>
      <c r="P882" s="264"/>
      <c r="Q882" s="264"/>
      <c r="R882" s="264"/>
      <c r="S882" s="264"/>
      <c r="T882" s="264"/>
      <c r="U882" s="264"/>
      <c r="V882" s="264"/>
      <c r="W882" s="264"/>
      <c r="X882" s="264"/>
    </row>
    <row r="883" spans="2:24" ht="15.75" thickBot="1" x14ac:dyDescent="0.3">
      <c r="B883" s="31" t="s">
        <v>11</v>
      </c>
      <c r="C883" s="28">
        <v>1</v>
      </c>
      <c r="D883" s="24">
        <v>2</v>
      </c>
      <c r="E883" s="24">
        <v>3</v>
      </c>
      <c r="F883" s="24">
        <v>4</v>
      </c>
      <c r="G883" s="24">
        <v>5</v>
      </c>
      <c r="H883" s="24">
        <v>6</v>
      </c>
      <c r="I883" s="24">
        <v>7</v>
      </c>
      <c r="J883" s="24">
        <v>8</v>
      </c>
      <c r="K883" s="24">
        <v>9</v>
      </c>
      <c r="L883" s="25">
        <v>10</v>
      </c>
      <c r="M883" s="37"/>
      <c r="N883" s="142"/>
    </row>
    <row r="884" spans="2:24" x14ac:dyDescent="0.25">
      <c r="B884" s="29" t="s">
        <v>0</v>
      </c>
      <c r="C884" s="7">
        <f t="shared" ref="C884:L885" si="934">COUNTIF(rd6tm9,O884)-1</f>
        <v>0</v>
      </c>
      <c r="D884" s="8">
        <f t="shared" si="934"/>
        <v>0</v>
      </c>
      <c r="E884" s="8">
        <f t="shared" si="934"/>
        <v>0</v>
      </c>
      <c r="F884" s="8">
        <f t="shared" si="934"/>
        <v>0</v>
      </c>
      <c r="G884" s="8">
        <f t="shared" si="934"/>
        <v>0</v>
      </c>
      <c r="H884" s="8">
        <f t="shared" si="934"/>
        <v>0</v>
      </c>
      <c r="I884" s="22">
        <f t="shared" si="934"/>
        <v>0</v>
      </c>
      <c r="J884" s="7">
        <f t="shared" si="934"/>
        <v>0</v>
      </c>
      <c r="K884" s="8">
        <f t="shared" si="934"/>
        <v>0</v>
      </c>
      <c r="L884" s="76">
        <f t="shared" si="934"/>
        <v>0</v>
      </c>
      <c r="M884" s="259"/>
      <c r="N884" s="282"/>
      <c r="O884" s="265">
        <v>1</v>
      </c>
      <c r="P884" s="266">
        <f>+O884+1</f>
        <v>2</v>
      </c>
      <c r="Q884" s="266">
        <f t="shared" ref="Q884" si="935">+P884+1</f>
        <v>3</v>
      </c>
      <c r="R884" s="266">
        <f t="shared" ref="R884" si="936">+Q884+1</f>
        <v>4</v>
      </c>
      <c r="S884" s="266">
        <f t="shared" ref="S884" si="937">+R884+1</f>
        <v>5</v>
      </c>
      <c r="T884" s="266">
        <f t="shared" ref="T884" si="938">+S884+1</f>
        <v>6</v>
      </c>
      <c r="U884" s="266">
        <f t="shared" ref="U884" si="939">+T884+1</f>
        <v>7</v>
      </c>
      <c r="V884" s="266">
        <f t="shared" ref="V884" si="940">+U884+1</f>
        <v>8</v>
      </c>
      <c r="W884" s="266">
        <v>9</v>
      </c>
      <c r="X884" s="266">
        <v>10</v>
      </c>
    </row>
    <row r="885" spans="2:24" ht="15.75" thickBot="1" x14ac:dyDescent="0.3">
      <c r="B885" s="23" t="s">
        <v>1</v>
      </c>
      <c r="C885" s="269">
        <f t="shared" si="934"/>
        <v>0</v>
      </c>
      <c r="D885" s="5">
        <f t="shared" si="934"/>
        <v>0</v>
      </c>
      <c r="E885" s="5">
        <f t="shared" si="934"/>
        <v>0</v>
      </c>
      <c r="F885" s="5">
        <f t="shared" si="934"/>
        <v>0</v>
      </c>
      <c r="G885" s="2">
        <f t="shared" si="934"/>
        <v>0</v>
      </c>
      <c r="H885" s="2">
        <f t="shared" si="934"/>
        <v>0</v>
      </c>
      <c r="I885" s="3">
        <f t="shared" si="934"/>
        <v>0</v>
      </c>
      <c r="J885" s="10">
        <f t="shared" si="934"/>
        <v>0</v>
      </c>
      <c r="K885" s="2">
        <f t="shared" si="934"/>
        <v>0</v>
      </c>
      <c r="L885" s="11">
        <f t="shared" si="934"/>
        <v>0</v>
      </c>
      <c r="M885" s="37"/>
      <c r="N885" s="142"/>
      <c r="O885" s="268">
        <f>+O884+10</f>
        <v>11</v>
      </c>
      <c r="P885" s="268">
        <f t="shared" ref="P885:X885" si="941">+P884+10</f>
        <v>12</v>
      </c>
      <c r="Q885" s="268">
        <f t="shared" si="941"/>
        <v>13</v>
      </c>
      <c r="R885" s="268">
        <f t="shared" si="941"/>
        <v>14</v>
      </c>
      <c r="S885" s="268">
        <f t="shared" si="941"/>
        <v>15</v>
      </c>
      <c r="T885" s="268">
        <f t="shared" si="941"/>
        <v>16</v>
      </c>
      <c r="U885" s="268">
        <f t="shared" si="941"/>
        <v>17</v>
      </c>
      <c r="V885" s="268">
        <f t="shared" si="941"/>
        <v>18</v>
      </c>
      <c r="W885" s="268">
        <f t="shared" si="941"/>
        <v>19</v>
      </c>
      <c r="X885" s="268">
        <f t="shared" si="941"/>
        <v>20</v>
      </c>
    </row>
    <row r="886" spans="2:24" ht="15.75" thickBot="1" x14ac:dyDescent="0.3">
      <c r="B886" s="23" t="s">
        <v>2</v>
      </c>
      <c r="C886" s="23">
        <f t="shared" ref="C886:L892" si="942">COUNTIF(rd6tm9,O886)</f>
        <v>0</v>
      </c>
      <c r="D886" s="7">
        <f t="shared" si="942"/>
        <v>0</v>
      </c>
      <c r="E886" s="8">
        <f t="shared" si="942"/>
        <v>0</v>
      </c>
      <c r="F886" s="9">
        <f t="shared" si="942"/>
        <v>0</v>
      </c>
      <c r="G886" s="4">
        <f t="shared" si="942"/>
        <v>0</v>
      </c>
      <c r="H886" s="2">
        <f t="shared" si="942"/>
        <v>0</v>
      </c>
      <c r="I886" s="3">
        <f t="shared" si="942"/>
        <v>0</v>
      </c>
      <c r="J886" s="12">
        <f t="shared" si="942"/>
        <v>0</v>
      </c>
      <c r="K886" s="13">
        <f t="shared" si="942"/>
        <v>0</v>
      </c>
      <c r="L886" s="14">
        <f t="shared" si="942"/>
        <v>0</v>
      </c>
      <c r="M886" s="37"/>
      <c r="N886" s="142"/>
      <c r="O886" s="268">
        <f t="shared" ref="O886:X886" si="943">+O885+10</f>
        <v>21</v>
      </c>
      <c r="P886" s="268">
        <f t="shared" si="943"/>
        <v>22</v>
      </c>
      <c r="Q886" s="268">
        <f t="shared" si="943"/>
        <v>23</v>
      </c>
      <c r="R886" s="268">
        <f t="shared" si="943"/>
        <v>24</v>
      </c>
      <c r="S886" s="268">
        <f t="shared" si="943"/>
        <v>25</v>
      </c>
      <c r="T886" s="268">
        <f t="shared" si="943"/>
        <v>26</v>
      </c>
      <c r="U886" s="268">
        <f t="shared" si="943"/>
        <v>27</v>
      </c>
      <c r="V886" s="268">
        <f t="shared" si="943"/>
        <v>28</v>
      </c>
      <c r="W886" s="268">
        <f t="shared" si="943"/>
        <v>29</v>
      </c>
      <c r="X886" s="268">
        <f t="shared" si="943"/>
        <v>30</v>
      </c>
    </row>
    <row r="887" spans="2:24" x14ac:dyDescent="0.25">
      <c r="B887" s="23" t="s">
        <v>3</v>
      </c>
      <c r="C887" s="23">
        <f t="shared" si="942"/>
        <v>0</v>
      </c>
      <c r="D887" s="10">
        <f t="shared" si="942"/>
        <v>0</v>
      </c>
      <c r="E887" s="27">
        <f t="shared" si="942"/>
        <v>0</v>
      </c>
      <c r="F887" s="11">
        <f t="shared" si="942"/>
        <v>0</v>
      </c>
      <c r="G887" s="4">
        <f t="shared" si="942"/>
        <v>0</v>
      </c>
      <c r="H887" s="2">
        <f t="shared" si="942"/>
        <v>0</v>
      </c>
      <c r="I887" s="2">
        <f t="shared" si="942"/>
        <v>0</v>
      </c>
      <c r="J887" s="6">
        <f t="shared" si="942"/>
        <v>0</v>
      </c>
      <c r="K887" s="6">
        <f t="shared" si="942"/>
        <v>0</v>
      </c>
      <c r="L887" s="16">
        <f t="shared" si="942"/>
        <v>0</v>
      </c>
      <c r="M887" s="37"/>
      <c r="N887" s="142"/>
      <c r="O887" s="268">
        <f t="shared" ref="O887:X887" si="944">+O886+10</f>
        <v>31</v>
      </c>
      <c r="P887" s="268">
        <f t="shared" si="944"/>
        <v>32</v>
      </c>
      <c r="Q887" s="268">
        <f t="shared" si="944"/>
        <v>33</v>
      </c>
      <c r="R887" s="268">
        <f t="shared" si="944"/>
        <v>34</v>
      </c>
      <c r="S887" s="268">
        <f t="shared" si="944"/>
        <v>35</v>
      </c>
      <c r="T887" s="268">
        <f t="shared" si="944"/>
        <v>36</v>
      </c>
      <c r="U887" s="268">
        <f t="shared" si="944"/>
        <v>37</v>
      </c>
      <c r="V887" s="268">
        <f t="shared" si="944"/>
        <v>38</v>
      </c>
      <c r="W887" s="268">
        <f t="shared" si="944"/>
        <v>39</v>
      </c>
      <c r="X887" s="268">
        <f t="shared" si="944"/>
        <v>40</v>
      </c>
    </row>
    <row r="888" spans="2:24" ht="15.75" thickBot="1" x14ac:dyDescent="0.3">
      <c r="B888" s="23" t="s">
        <v>4</v>
      </c>
      <c r="C888" s="23">
        <f t="shared" si="942"/>
        <v>0</v>
      </c>
      <c r="D888" s="12">
        <f t="shared" si="942"/>
        <v>0</v>
      </c>
      <c r="E888" s="13">
        <f t="shared" si="942"/>
        <v>0</v>
      </c>
      <c r="F888" s="14">
        <f t="shared" si="942"/>
        <v>0</v>
      </c>
      <c r="G888" s="4">
        <f t="shared" si="942"/>
        <v>0</v>
      </c>
      <c r="H888" s="2">
        <f t="shared" si="942"/>
        <v>0</v>
      </c>
      <c r="I888" s="2">
        <f t="shared" si="942"/>
        <v>0</v>
      </c>
      <c r="J888" s="2">
        <f t="shared" si="942"/>
        <v>0</v>
      </c>
      <c r="K888" s="2">
        <f t="shared" si="942"/>
        <v>0</v>
      </c>
      <c r="L888" s="11">
        <f t="shared" si="942"/>
        <v>0</v>
      </c>
      <c r="M888" s="37"/>
      <c r="N888" s="142"/>
      <c r="O888" s="268">
        <f t="shared" ref="O888:X888" si="945">+O887+10</f>
        <v>41</v>
      </c>
      <c r="P888" s="268">
        <f t="shared" si="945"/>
        <v>42</v>
      </c>
      <c r="Q888" s="268">
        <f t="shared" si="945"/>
        <v>43</v>
      </c>
      <c r="R888" s="268">
        <f t="shared" si="945"/>
        <v>44</v>
      </c>
      <c r="S888" s="268">
        <f t="shared" si="945"/>
        <v>45</v>
      </c>
      <c r="T888" s="268">
        <f t="shared" si="945"/>
        <v>46</v>
      </c>
      <c r="U888" s="268">
        <f t="shared" si="945"/>
        <v>47</v>
      </c>
      <c r="V888" s="268">
        <f t="shared" si="945"/>
        <v>48</v>
      </c>
      <c r="W888" s="268">
        <f t="shared" si="945"/>
        <v>49</v>
      </c>
      <c r="X888" s="268">
        <f t="shared" si="945"/>
        <v>50</v>
      </c>
    </row>
    <row r="889" spans="2:24" ht="15.75" thickBot="1" x14ac:dyDescent="0.3">
      <c r="B889" s="23" t="s">
        <v>5</v>
      </c>
      <c r="C889" s="10">
        <f t="shared" si="942"/>
        <v>0</v>
      </c>
      <c r="D889" s="154">
        <f t="shared" si="942"/>
        <v>0</v>
      </c>
      <c r="E889" s="154">
        <f t="shared" si="942"/>
        <v>0</v>
      </c>
      <c r="F889" s="154">
        <f t="shared" si="942"/>
        <v>0</v>
      </c>
      <c r="G889" s="145">
        <f t="shared" si="942"/>
        <v>0</v>
      </c>
      <c r="H889" s="2">
        <f t="shared" si="942"/>
        <v>0</v>
      </c>
      <c r="I889" s="2">
        <f t="shared" si="942"/>
        <v>0</v>
      </c>
      <c r="J889" s="2">
        <f t="shared" si="942"/>
        <v>0</v>
      </c>
      <c r="K889" s="2">
        <f t="shared" si="942"/>
        <v>0</v>
      </c>
      <c r="L889" s="11">
        <f t="shared" si="942"/>
        <v>0</v>
      </c>
      <c r="M889" s="37"/>
      <c r="N889" s="142"/>
      <c r="O889" s="268">
        <f t="shared" ref="O889:X889" si="946">+O888+10</f>
        <v>51</v>
      </c>
      <c r="P889" s="268">
        <f t="shared" si="946"/>
        <v>52</v>
      </c>
      <c r="Q889" s="268">
        <f t="shared" si="946"/>
        <v>53</v>
      </c>
      <c r="R889" s="268">
        <f t="shared" si="946"/>
        <v>54</v>
      </c>
      <c r="S889" s="268">
        <f t="shared" si="946"/>
        <v>55</v>
      </c>
      <c r="T889" s="268">
        <f t="shared" si="946"/>
        <v>56</v>
      </c>
      <c r="U889" s="268">
        <f t="shared" si="946"/>
        <v>57</v>
      </c>
      <c r="V889" s="268">
        <f t="shared" si="946"/>
        <v>58</v>
      </c>
      <c r="W889" s="268">
        <f t="shared" si="946"/>
        <v>59</v>
      </c>
      <c r="X889" s="268">
        <f t="shared" si="946"/>
        <v>60</v>
      </c>
    </row>
    <row r="890" spans="2:24" ht="15.75" thickBot="1" x14ac:dyDescent="0.3">
      <c r="B890" s="23" t="s">
        <v>6</v>
      </c>
      <c r="C890" s="23">
        <f t="shared" si="942"/>
        <v>0</v>
      </c>
      <c r="D890" s="7">
        <f t="shared" si="942"/>
        <v>0</v>
      </c>
      <c r="E890" s="8">
        <f t="shared" si="942"/>
        <v>0</v>
      </c>
      <c r="F890" s="9">
        <f t="shared" si="942"/>
        <v>0</v>
      </c>
      <c r="G890" s="4">
        <f t="shared" si="942"/>
        <v>0</v>
      </c>
      <c r="H890" s="2">
        <f t="shared" si="942"/>
        <v>0</v>
      </c>
      <c r="I890" s="5">
        <f t="shared" si="942"/>
        <v>0</v>
      </c>
      <c r="J890" s="5">
        <f t="shared" si="942"/>
        <v>0</v>
      </c>
      <c r="K890" s="5">
        <f t="shared" si="942"/>
        <v>0</v>
      </c>
      <c r="L890" s="11">
        <f t="shared" si="942"/>
        <v>0</v>
      </c>
      <c r="M890" s="37"/>
      <c r="N890" s="142"/>
      <c r="O890" s="268">
        <f t="shared" ref="O890:X890" si="947">+O889+10</f>
        <v>61</v>
      </c>
      <c r="P890" s="268">
        <f t="shared" si="947"/>
        <v>62</v>
      </c>
      <c r="Q890" s="268">
        <f t="shared" si="947"/>
        <v>63</v>
      </c>
      <c r="R890" s="268">
        <f t="shared" si="947"/>
        <v>64</v>
      </c>
      <c r="S890" s="268">
        <f t="shared" si="947"/>
        <v>65</v>
      </c>
      <c r="T890" s="268">
        <f t="shared" si="947"/>
        <v>66</v>
      </c>
      <c r="U890" s="268">
        <f t="shared" si="947"/>
        <v>67</v>
      </c>
      <c r="V890" s="268">
        <f t="shared" si="947"/>
        <v>68</v>
      </c>
      <c r="W890" s="268">
        <f t="shared" si="947"/>
        <v>69</v>
      </c>
      <c r="X890" s="268">
        <f t="shared" si="947"/>
        <v>70</v>
      </c>
    </row>
    <row r="891" spans="2:24" x14ac:dyDescent="0.25">
      <c r="B891" s="23" t="s">
        <v>7</v>
      </c>
      <c r="C891" s="23">
        <f t="shared" si="942"/>
        <v>0</v>
      </c>
      <c r="D891" s="10">
        <f t="shared" si="942"/>
        <v>0</v>
      </c>
      <c r="E891" s="144">
        <f t="shared" si="942"/>
        <v>0</v>
      </c>
      <c r="F891" s="11">
        <f t="shared" si="942"/>
        <v>0</v>
      </c>
      <c r="G891" s="4">
        <f t="shared" si="942"/>
        <v>0</v>
      </c>
      <c r="H891" s="3">
        <f t="shared" si="942"/>
        <v>0</v>
      </c>
      <c r="I891" s="7">
        <f t="shared" si="942"/>
        <v>0</v>
      </c>
      <c r="J891" s="8">
        <f t="shared" si="942"/>
        <v>0</v>
      </c>
      <c r="K891" s="9">
        <f t="shared" si="942"/>
        <v>0</v>
      </c>
      <c r="L891" s="17">
        <f t="shared" si="942"/>
        <v>0</v>
      </c>
      <c r="M891" s="37"/>
      <c r="N891" s="142"/>
      <c r="O891" s="268">
        <f t="shared" ref="O891:X891" si="948">+O890+10</f>
        <v>71</v>
      </c>
      <c r="P891" s="268">
        <f t="shared" si="948"/>
        <v>72</v>
      </c>
      <c r="Q891" s="268">
        <f t="shared" si="948"/>
        <v>73</v>
      </c>
      <c r="R891" s="268">
        <f t="shared" si="948"/>
        <v>74</v>
      </c>
      <c r="S891" s="268">
        <f t="shared" si="948"/>
        <v>75</v>
      </c>
      <c r="T891" s="268">
        <f t="shared" si="948"/>
        <v>76</v>
      </c>
      <c r="U891" s="268">
        <f t="shared" si="948"/>
        <v>77</v>
      </c>
      <c r="V891" s="268">
        <f t="shared" si="948"/>
        <v>78</v>
      </c>
      <c r="W891" s="268">
        <f t="shared" si="948"/>
        <v>79</v>
      </c>
      <c r="X891" s="268">
        <f t="shared" si="948"/>
        <v>80</v>
      </c>
    </row>
    <row r="892" spans="2:24" ht="15.75" thickBot="1" x14ac:dyDescent="0.3">
      <c r="B892" s="23" t="s">
        <v>8</v>
      </c>
      <c r="C892" s="157">
        <f t="shared" si="942"/>
        <v>0</v>
      </c>
      <c r="D892" s="12">
        <f t="shared" si="942"/>
        <v>0</v>
      </c>
      <c r="E892" s="13">
        <f t="shared" si="942"/>
        <v>0</v>
      </c>
      <c r="F892" s="14">
        <f t="shared" si="942"/>
        <v>0</v>
      </c>
      <c r="G892" s="4">
        <f t="shared" si="942"/>
        <v>0</v>
      </c>
      <c r="H892" s="3">
        <f t="shared" si="942"/>
        <v>0</v>
      </c>
      <c r="I892" s="10">
        <f t="shared" si="942"/>
        <v>0</v>
      </c>
      <c r="J892" s="27">
        <f t="shared" si="942"/>
        <v>0</v>
      </c>
      <c r="K892" s="11">
        <f t="shared" si="942"/>
        <v>0</v>
      </c>
      <c r="L892" s="17">
        <f t="shared" si="942"/>
        <v>0</v>
      </c>
      <c r="M892" s="37"/>
      <c r="N892" s="142"/>
      <c r="O892" s="268">
        <f t="shared" ref="O892:X892" si="949">+O891+10</f>
        <v>81</v>
      </c>
      <c r="P892" s="268">
        <f t="shared" si="949"/>
        <v>82</v>
      </c>
      <c r="Q892" s="268">
        <f t="shared" si="949"/>
        <v>83</v>
      </c>
      <c r="R892" s="268">
        <f t="shared" si="949"/>
        <v>84</v>
      </c>
      <c r="S892" s="268">
        <f t="shared" si="949"/>
        <v>85</v>
      </c>
      <c r="T892" s="268">
        <f t="shared" si="949"/>
        <v>86</v>
      </c>
      <c r="U892" s="268">
        <f t="shared" si="949"/>
        <v>87</v>
      </c>
      <c r="V892" s="268">
        <f t="shared" si="949"/>
        <v>88</v>
      </c>
      <c r="W892" s="268">
        <f t="shared" si="949"/>
        <v>89</v>
      </c>
      <c r="X892" s="268">
        <f t="shared" si="949"/>
        <v>90</v>
      </c>
    </row>
    <row r="893" spans="2:24" ht="15.75" thickBot="1" x14ac:dyDescent="0.3">
      <c r="B893" s="26" t="s">
        <v>9</v>
      </c>
      <c r="C893" s="158" t="s">
        <v>10</v>
      </c>
      <c r="D893" s="156">
        <f t="shared" ref="D893:L893" si="950">COUNTIF(rd6tm9,P893)</f>
        <v>0</v>
      </c>
      <c r="E893" s="155">
        <f t="shared" si="950"/>
        <v>0</v>
      </c>
      <c r="F893" s="155">
        <f t="shared" si="950"/>
        <v>0</v>
      </c>
      <c r="G893" s="13">
        <f t="shared" si="950"/>
        <v>0</v>
      </c>
      <c r="H893" s="19">
        <f t="shared" si="950"/>
        <v>0</v>
      </c>
      <c r="I893" s="12">
        <f t="shared" si="950"/>
        <v>0</v>
      </c>
      <c r="J893" s="13">
        <f t="shared" si="950"/>
        <v>0</v>
      </c>
      <c r="K893" s="14">
        <f t="shared" si="950"/>
        <v>0</v>
      </c>
      <c r="L893" s="20">
        <f t="shared" si="950"/>
        <v>0</v>
      </c>
      <c r="M893" s="37"/>
      <c r="N893" s="142"/>
      <c r="O893" s="268">
        <f t="shared" ref="O893:X893" si="951">+O892+10</f>
        <v>91</v>
      </c>
      <c r="P893" s="268">
        <f t="shared" si="951"/>
        <v>92</v>
      </c>
      <c r="Q893" s="268">
        <f t="shared" si="951"/>
        <v>93</v>
      </c>
      <c r="R893" s="268">
        <f t="shared" si="951"/>
        <v>94</v>
      </c>
      <c r="S893" s="268">
        <f t="shared" si="951"/>
        <v>95</v>
      </c>
      <c r="T893" s="268">
        <f t="shared" si="951"/>
        <v>96</v>
      </c>
      <c r="U893" s="268">
        <f t="shared" si="951"/>
        <v>97</v>
      </c>
      <c r="V893" s="268">
        <f t="shared" si="951"/>
        <v>98</v>
      </c>
      <c r="W893" s="268">
        <f t="shared" si="951"/>
        <v>99</v>
      </c>
      <c r="X893" s="268">
        <f t="shared" si="951"/>
        <v>100</v>
      </c>
    </row>
    <row r="894" spans="2:24" ht="15.75" thickBot="1" x14ac:dyDescent="0.3"/>
    <row r="895" spans="2:24" ht="19.5" thickBot="1" x14ac:dyDescent="0.3">
      <c r="B895" s="136" t="s">
        <v>59</v>
      </c>
      <c r="C895" s="137">
        <f>+C880</f>
        <v>6</v>
      </c>
      <c r="D895" s="350" t="s">
        <v>141</v>
      </c>
      <c r="E895" s="351"/>
      <c r="M895" s="257"/>
      <c r="P895" s="263"/>
      <c r="Q895" s="263"/>
      <c r="R895" s="263"/>
      <c r="S895" s="263"/>
      <c r="T895" s="263"/>
      <c r="U895" s="263"/>
      <c r="V895" s="263"/>
      <c r="W895" s="263"/>
      <c r="X895" s="263"/>
    </row>
    <row r="896" spans="2:24" ht="21" x14ac:dyDescent="0.25">
      <c r="B896" s="305" t="s">
        <v>86</v>
      </c>
      <c r="C896" s="306"/>
      <c r="D896" s="306"/>
      <c r="E896" s="306"/>
      <c r="F896" s="306"/>
      <c r="G896" s="306"/>
      <c r="H896" s="306"/>
      <c r="I896" s="306"/>
      <c r="J896" s="306"/>
      <c r="K896" s="306"/>
      <c r="L896" s="307"/>
      <c r="M896" s="258"/>
      <c r="N896" s="281"/>
      <c r="O896" s="264"/>
      <c r="P896" s="264"/>
      <c r="Q896" s="264"/>
      <c r="R896" s="264"/>
      <c r="S896" s="264"/>
      <c r="T896" s="264"/>
      <c r="U896" s="264"/>
      <c r="V896" s="264"/>
      <c r="W896" s="264"/>
      <c r="X896" s="264"/>
    </row>
    <row r="897" spans="2:25" ht="21.75" thickBot="1" x14ac:dyDescent="0.3">
      <c r="B897" s="308"/>
      <c r="C897" s="309"/>
      <c r="D897" s="309"/>
      <c r="E897" s="309"/>
      <c r="F897" s="309"/>
      <c r="G897" s="309"/>
      <c r="H897" s="309"/>
      <c r="I897" s="309"/>
      <c r="J897" s="309"/>
      <c r="K897" s="309"/>
      <c r="L897" s="310"/>
      <c r="M897" s="258"/>
      <c r="N897" s="281"/>
      <c r="O897" s="264"/>
      <c r="P897" s="264"/>
      <c r="Q897" s="264"/>
      <c r="R897" s="264"/>
      <c r="S897" s="264"/>
      <c r="T897" s="264"/>
      <c r="U897" s="264"/>
      <c r="V897" s="264"/>
      <c r="W897" s="264"/>
      <c r="X897" s="264"/>
    </row>
    <row r="898" spans="2:25" ht="15.75" thickBot="1" x14ac:dyDescent="0.3">
      <c r="B898" s="31" t="s">
        <v>11</v>
      </c>
      <c r="C898" s="28">
        <v>1</v>
      </c>
      <c r="D898" s="24">
        <v>2</v>
      </c>
      <c r="E898" s="24">
        <v>3</v>
      </c>
      <c r="F898" s="24">
        <v>4</v>
      </c>
      <c r="G898" s="24">
        <v>5</v>
      </c>
      <c r="H898" s="24">
        <v>6</v>
      </c>
      <c r="I898" s="24">
        <v>7</v>
      </c>
      <c r="J898" s="24">
        <v>8</v>
      </c>
      <c r="K898" s="24">
        <v>9</v>
      </c>
      <c r="L898" s="25">
        <v>10</v>
      </c>
      <c r="M898" s="37"/>
      <c r="N898" s="142"/>
    </row>
    <row r="899" spans="2:25" x14ac:dyDescent="0.25">
      <c r="B899" s="29" t="s">
        <v>0</v>
      </c>
      <c r="C899" s="7">
        <f t="shared" ref="C899:L900" si="952">COUNTIF(rd6tm10,O899)-1</f>
        <v>0</v>
      </c>
      <c r="D899" s="8">
        <f t="shared" si="952"/>
        <v>0</v>
      </c>
      <c r="E899" s="8">
        <f t="shared" si="952"/>
        <v>0</v>
      </c>
      <c r="F899" s="8">
        <f t="shared" si="952"/>
        <v>0</v>
      </c>
      <c r="G899" s="8">
        <f t="shared" si="952"/>
        <v>0</v>
      </c>
      <c r="H899" s="8">
        <f t="shared" si="952"/>
        <v>0</v>
      </c>
      <c r="I899" s="22">
        <f t="shared" si="952"/>
        <v>0</v>
      </c>
      <c r="J899" s="7">
        <f t="shared" si="952"/>
        <v>0</v>
      </c>
      <c r="K899" s="8">
        <f t="shared" si="952"/>
        <v>0</v>
      </c>
      <c r="L899" s="76">
        <f t="shared" si="952"/>
        <v>0</v>
      </c>
      <c r="M899" s="259"/>
      <c r="N899" s="282"/>
      <c r="O899" s="265">
        <v>1</v>
      </c>
      <c r="P899" s="266">
        <f>+O899+1</f>
        <v>2</v>
      </c>
      <c r="Q899" s="266">
        <f t="shared" ref="Q899" si="953">+P899+1</f>
        <v>3</v>
      </c>
      <c r="R899" s="266">
        <f t="shared" ref="R899" si="954">+Q899+1</f>
        <v>4</v>
      </c>
      <c r="S899" s="266">
        <f t="shared" ref="S899" si="955">+R899+1</f>
        <v>5</v>
      </c>
      <c r="T899" s="266">
        <f t="shared" ref="T899" si="956">+S899+1</f>
        <v>6</v>
      </c>
      <c r="U899" s="266">
        <f t="shared" ref="U899" si="957">+T899+1</f>
        <v>7</v>
      </c>
      <c r="V899" s="266">
        <f t="shared" ref="V899" si="958">+U899+1</f>
        <v>8</v>
      </c>
      <c r="W899" s="266">
        <v>9</v>
      </c>
      <c r="X899" s="266">
        <v>10</v>
      </c>
    </row>
    <row r="900" spans="2:25" ht="15.75" thickBot="1" x14ac:dyDescent="0.3">
      <c r="B900" s="23" t="s">
        <v>1</v>
      </c>
      <c r="C900" s="269">
        <f t="shared" si="952"/>
        <v>0</v>
      </c>
      <c r="D900" s="5">
        <f t="shared" si="952"/>
        <v>0</v>
      </c>
      <c r="E900" s="5">
        <f t="shared" si="952"/>
        <v>0</v>
      </c>
      <c r="F900" s="5">
        <f t="shared" si="952"/>
        <v>0</v>
      </c>
      <c r="G900" s="2">
        <f t="shared" si="952"/>
        <v>0</v>
      </c>
      <c r="H900" s="2">
        <f t="shared" si="952"/>
        <v>0</v>
      </c>
      <c r="I900" s="3">
        <f t="shared" si="952"/>
        <v>0</v>
      </c>
      <c r="J900" s="10">
        <f t="shared" si="952"/>
        <v>0</v>
      </c>
      <c r="K900" s="2">
        <f t="shared" si="952"/>
        <v>0</v>
      </c>
      <c r="L900" s="11">
        <f t="shared" si="952"/>
        <v>0</v>
      </c>
      <c r="M900" s="37"/>
      <c r="N900" s="142"/>
      <c r="O900" s="268">
        <f>+O899+10</f>
        <v>11</v>
      </c>
      <c r="P900" s="268">
        <f t="shared" ref="P900:X900" si="959">+P899+10</f>
        <v>12</v>
      </c>
      <c r="Q900" s="268">
        <f t="shared" si="959"/>
        <v>13</v>
      </c>
      <c r="R900" s="268">
        <f t="shared" si="959"/>
        <v>14</v>
      </c>
      <c r="S900" s="268">
        <f t="shared" si="959"/>
        <v>15</v>
      </c>
      <c r="T900" s="268">
        <f t="shared" si="959"/>
        <v>16</v>
      </c>
      <c r="U900" s="268">
        <f t="shared" si="959"/>
        <v>17</v>
      </c>
      <c r="V900" s="268">
        <f t="shared" si="959"/>
        <v>18</v>
      </c>
      <c r="W900" s="268">
        <f t="shared" si="959"/>
        <v>19</v>
      </c>
      <c r="X900" s="268">
        <f t="shared" si="959"/>
        <v>20</v>
      </c>
    </row>
    <row r="901" spans="2:25" ht="15.75" thickBot="1" x14ac:dyDescent="0.3">
      <c r="B901" s="23" t="s">
        <v>2</v>
      </c>
      <c r="C901" s="23">
        <f t="shared" ref="C901:L907" si="960">COUNTIF(rd6tm10,O901)</f>
        <v>0</v>
      </c>
      <c r="D901" s="7">
        <f t="shared" si="960"/>
        <v>0</v>
      </c>
      <c r="E901" s="8">
        <f t="shared" si="960"/>
        <v>0</v>
      </c>
      <c r="F901" s="9">
        <f t="shared" si="960"/>
        <v>0</v>
      </c>
      <c r="G901" s="4">
        <f t="shared" si="960"/>
        <v>0</v>
      </c>
      <c r="H901" s="2">
        <f t="shared" si="960"/>
        <v>0</v>
      </c>
      <c r="I901" s="3">
        <f t="shared" si="960"/>
        <v>0</v>
      </c>
      <c r="J901" s="12">
        <f t="shared" si="960"/>
        <v>0</v>
      </c>
      <c r="K901" s="13">
        <f t="shared" si="960"/>
        <v>0</v>
      </c>
      <c r="L901" s="14">
        <f t="shared" si="960"/>
        <v>0</v>
      </c>
      <c r="M901" s="37"/>
      <c r="N901" s="142"/>
      <c r="O901" s="268">
        <f t="shared" ref="O901:X901" si="961">+O900+10</f>
        <v>21</v>
      </c>
      <c r="P901" s="268">
        <f t="shared" si="961"/>
        <v>22</v>
      </c>
      <c r="Q901" s="268">
        <f t="shared" si="961"/>
        <v>23</v>
      </c>
      <c r="R901" s="268">
        <f t="shared" si="961"/>
        <v>24</v>
      </c>
      <c r="S901" s="268">
        <f t="shared" si="961"/>
        <v>25</v>
      </c>
      <c r="T901" s="268">
        <f t="shared" si="961"/>
        <v>26</v>
      </c>
      <c r="U901" s="268">
        <f t="shared" si="961"/>
        <v>27</v>
      </c>
      <c r="V901" s="268">
        <f t="shared" si="961"/>
        <v>28</v>
      </c>
      <c r="W901" s="268">
        <f t="shared" si="961"/>
        <v>29</v>
      </c>
      <c r="X901" s="268">
        <f t="shared" si="961"/>
        <v>30</v>
      </c>
    </row>
    <row r="902" spans="2:25" x14ac:dyDescent="0.25">
      <c r="B902" s="23" t="s">
        <v>3</v>
      </c>
      <c r="C902" s="23">
        <f t="shared" si="960"/>
        <v>0</v>
      </c>
      <c r="D902" s="10">
        <f t="shared" si="960"/>
        <v>0</v>
      </c>
      <c r="E902" s="27">
        <f t="shared" si="960"/>
        <v>0</v>
      </c>
      <c r="F902" s="11">
        <f t="shared" si="960"/>
        <v>0</v>
      </c>
      <c r="G902" s="4">
        <f t="shared" si="960"/>
        <v>0</v>
      </c>
      <c r="H902" s="2">
        <f t="shared" si="960"/>
        <v>0</v>
      </c>
      <c r="I902" s="2">
        <f t="shared" si="960"/>
        <v>0</v>
      </c>
      <c r="J902" s="6">
        <f t="shared" si="960"/>
        <v>0</v>
      </c>
      <c r="K902" s="6">
        <f t="shared" si="960"/>
        <v>0</v>
      </c>
      <c r="L902" s="16">
        <f t="shared" si="960"/>
        <v>0</v>
      </c>
      <c r="M902" s="37"/>
      <c r="N902" s="142"/>
      <c r="O902" s="268">
        <f t="shared" ref="O902:X902" si="962">+O901+10</f>
        <v>31</v>
      </c>
      <c r="P902" s="268">
        <f t="shared" si="962"/>
        <v>32</v>
      </c>
      <c r="Q902" s="268">
        <f t="shared" si="962"/>
        <v>33</v>
      </c>
      <c r="R902" s="268">
        <f t="shared" si="962"/>
        <v>34</v>
      </c>
      <c r="S902" s="268">
        <f t="shared" si="962"/>
        <v>35</v>
      </c>
      <c r="T902" s="268">
        <f t="shared" si="962"/>
        <v>36</v>
      </c>
      <c r="U902" s="268">
        <f t="shared" si="962"/>
        <v>37</v>
      </c>
      <c r="V902" s="268">
        <f t="shared" si="962"/>
        <v>38</v>
      </c>
      <c r="W902" s="268">
        <f t="shared" si="962"/>
        <v>39</v>
      </c>
      <c r="X902" s="268">
        <f t="shared" si="962"/>
        <v>40</v>
      </c>
    </row>
    <row r="903" spans="2:25" ht="15.75" thickBot="1" x14ac:dyDescent="0.3">
      <c r="B903" s="23" t="s">
        <v>4</v>
      </c>
      <c r="C903" s="23">
        <f t="shared" si="960"/>
        <v>0</v>
      </c>
      <c r="D903" s="12">
        <f t="shared" si="960"/>
        <v>0</v>
      </c>
      <c r="E903" s="13">
        <f t="shared" si="960"/>
        <v>0</v>
      </c>
      <c r="F903" s="14">
        <f t="shared" si="960"/>
        <v>0</v>
      </c>
      <c r="G903" s="4">
        <f t="shared" si="960"/>
        <v>0</v>
      </c>
      <c r="H903" s="2">
        <f t="shared" si="960"/>
        <v>0</v>
      </c>
      <c r="I903" s="2">
        <f t="shared" si="960"/>
        <v>0</v>
      </c>
      <c r="J903" s="2">
        <f t="shared" si="960"/>
        <v>0</v>
      </c>
      <c r="K903" s="2">
        <f t="shared" si="960"/>
        <v>0</v>
      </c>
      <c r="L903" s="11">
        <f t="shared" si="960"/>
        <v>0</v>
      </c>
      <c r="M903" s="37"/>
      <c r="N903" s="142"/>
      <c r="O903" s="268">
        <f t="shared" ref="O903:X903" si="963">+O902+10</f>
        <v>41</v>
      </c>
      <c r="P903" s="268">
        <f t="shared" si="963"/>
        <v>42</v>
      </c>
      <c r="Q903" s="268">
        <f t="shared" si="963"/>
        <v>43</v>
      </c>
      <c r="R903" s="268">
        <f t="shared" si="963"/>
        <v>44</v>
      </c>
      <c r="S903" s="268">
        <f t="shared" si="963"/>
        <v>45</v>
      </c>
      <c r="T903" s="268">
        <f t="shared" si="963"/>
        <v>46</v>
      </c>
      <c r="U903" s="268">
        <f t="shared" si="963"/>
        <v>47</v>
      </c>
      <c r="V903" s="268">
        <f t="shared" si="963"/>
        <v>48</v>
      </c>
      <c r="W903" s="268">
        <f t="shared" si="963"/>
        <v>49</v>
      </c>
      <c r="X903" s="268">
        <f t="shared" si="963"/>
        <v>50</v>
      </c>
    </row>
    <row r="904" spans="2:25" ht="15.75" thickBot="1" x14ac:dyDescent="0.3">
      <c r="B904" s="23" t="s">
        <v>5</v>
      </c>
      <c r="C904" s="10">
        <f t="shared" si="960"/>
        <v>0</v>
      </c>
      <c r="D904" s="154">
        <f t="shared" si="960"/>
        <v>0</v>
      </c>
      <c r="E904" s="154">
        <f t="shared" si="960"/>
        <v>0</v>
      </c>
      <c r="F904" s="154">
        <f t="shared" si="960"/>
        <v>0</v>
      </c>
      <c r="G904" s="145">
        <f t="shared" si="960"/>
        <v>0</v>
      </c>
      <c r="H904" s="2">
        <f t="shared" si="960"/>
        <v>0</v>
      </c>
      <c r="I904" s="2">
        <f t="shared" si="960"/>
        <v>0</v>
      </c>
      <c r="J904" s="2">
        <f t="shared" si="960"/>
        <v>0</v>
      </c>
      <c r="K904" s="2">
        <f t="shared" si="960"/>
        <v>0</v>
      </c>
      <c r="L904" s="11">
        <f t="shared" si="960"/>
        <v>0</v>
      </c>
      <c r="M904" s="37"/>
      <c r="N904" s="142"/>
      <c r="O904" s="268">
        <f t="shared" ref="O904:X904" si="964">+O903+10</f>
        <v>51</v>
      </c>
      <c r="P904" s="268">
        <f t="shared" si="964"/>
        <v>52</v>
      </c>
      <c r="Q904" s="268">
        <f t="shared" si="964"/>
        <v>53</v>
      </c>
      <c r="R904" s="268">
        <f t="shared" si="964"/>
        <v>54</v>
      </c>
      <c r="S904" s="268">
        <f t="shared" si="964"/>
        <v>55</v>
      </c>
      <c r="T904" s="268">
        <f t="shared" si="964"/>
        <v>56</v>
      </c>
      <c r="U904" s="268">
        <f t="shared" si="964"/>
        <v>57</v>
      </c>
      <c r="V904" s="268">
        <f t="shared" si="964"/>
        <v>58</v>
      </c>
      <c r="W904" s="268">
        <f t="shared" si="964"/>
        <v>59</v>
      </c>
      <c r="X904" s="268">
        <f t="shared" si="964"/>
        <v>60</v>
      </c>
    </row>
    <row r="905" spans="2:25" ht="15.75" thickBot="1" x14ac:dyDescent="0.3">
      <c r="B905" s="23" t="s">
        <v>6</v>
      </c>
      <c r="C905" s="23">
        <f t="shared" si="960"/>
        <v>0</v>
      </c>
      <c r="D905" s="7">
        <f t="shared" si="960"/>
        <v>0</v>
      </c>
      <c r="E905" s="8">
        <f t="shared" si="960"/>
        <v>0</v>
      </c>
      <c r="F905" s="9">
        <f t="shared" si="960"/>
        <v>0</v>
      </c>
      <c r="G905" s="4">
        <f t="shared" si="960"/>
        <v>0</v>
      </c>
      <c r="H905" s="2">
        <f t="shared" si="960"/>
        <v>0</v>
      </c>
      <c r="I905" s="5">
        <f t="shared" si="960"/>
        <v>0</v>
      </c>
      <c r="J905" s="5">
        <f t="shared" si="960"/>
        <v>0</v>
      </c>
      <c r="K905" s="5">
        <f t="shared" si="960"/>
        <v>0</v>
      </c>
      <c r="L905" s="11">
        <f t="shared" si="960"/>
        <v>0</v>
      </c>
      <c r="M905" s="37"/>
      <c r="N905" s="142"/>
      <c r="O905" s="268">
        <f t="shared" ref="O905:X905" si="965">+O904+10</f>
        <v>61</v>
      </c>
      <c r="P905" s="268">
        <f t="shared" si="965"/>
        <v>62</v>
      </c>
      <c r="Q905" s="268">
        <f t="shared" si="965"/>
        <v>63</v>
      </c>
      <c r="R905" s="268">
        <f t="shared" si="965"/>
        <v>64</v>
      </c>
      <c r="S905" s="268">
        <f t="shared" si="965"/>
        <v>65</v>
      </c>
      <c r="T905" s="268">
        <f t="shared" si="965"/>
        <v>66</v>
      </c>
      <c r="U905" s="268">
        <f t="shared" si="965"/>
        <v>67</v>
      </c>
      <c r="V905" s="268">
        <f t="shared" si="965"/>
        <v>68</v>
      </c>
      <c r="W905" s="268">
        <f t="shared" si="965"/>
        <v>69</v>
      </c>
      <c r="X905" s="268">
        <f t="shared" si="965"/>
        <v>70</v>
      </c>
    </row>
    <row r="906" spans="2:25" x14ac:dyDescent="0.25">
      <c r="B906" s="23" t="s">
        <v>7</v>
      </c>
      <c r="C906" s="23">
        <f t="shared" si="960"/>
        <v>0</v>
      </c>
      <c r="D906" s="10">
        <f t="shared" si="960"/>
        <v>0</v>
      </c>
      <c r="E906" s="144">
        <f t="shared" si="960"/>
        <v>0</v>
      </c>
      <c r="F906" s="11">
        <f t="shared" si="960"/>
        <v>0</v>
      </c>
      <c r="G906" s="4">
        <f t="shared" si="960"/>
        <v>0</v>
      </c>
      <c r="H906" s="3">
        <f t="shared" si="960"/>
        <v>0</v>
      </c>
      <c r="I906" s="7">
        <f t="shared" si="960"/>
        <v>0</v>
      </c>
      <c r="J906" s="8">
        <f t="shared" si="960"/>
        <v>0</v>
      </c>
      <c r="K906" s="9">
        <f t="shared" si="960"/>
        <v>0</v>
      </c>
      <c r="L906" s="17">
        <f t="shared" si="960"/>
        <v>0</v>
      </c>
      <c r="M906" s="37"/>
      <c r="N906" s="142"/>
      <c r="O906" s="268">
        <f t="shared" ref="O906:X906" si="966">+O905+10</f>
        <v>71</v>
      </c>
      <c r="P906" s="268">
        <f t="shared" si="966"/>
        <v>72</v>
      </c>
      <c r="Q906" s="268">
        <f t="shared" si="966"/>
        <v>73</v>
      </c>
      <c r="R906" s="268">
        <f t="shared" si="966"/>
        <v>74</v>
      </c>
      <c r="S906" s="268">
        <f t="shared" si="966"/>
        <v>75</v>
      </c>
      <c r="T906" s="268">
        <f t="shared" si="966"/>
        <v>76</v>
      </c>
      <c r="U906" s="268">
        <f t="shared" si="966"/>
        <v>77</v>
      </c>
      <c r="V906" s="268">
        <f t="shared" si="966"/>
        <v>78</v>
      </c>
      <c r="W906" s="268">
        <f t="shared" si="966"/>
        <v>79</v>
      </c>
      <c r="X906" s="268">
        <f t="shared" si="966"/>
        <v>80</v>
      </c>
    </row>
    <row r="907" spans="2:25" ht="15.75" thickBot="1" x14ac:dyDescent="0.3">
      <c r="B907" s="23" t="s">
        <v>8</v>
      </c>
      <c r="C907" s="157">
        <f t="shared" si="960"/>
        <v>0</v>
      </c>
      <c r="D907" s="12">
        <f t="shared" si="960"/>
        <v>0</v>
      </c>
      <c r="E907" s="13">
        <f t="shared" si="960"/>
        <v>0</v>
      </c>
      <c r="F907" s="14">
        <f t="shared" si="960"/>
        <v>0</v>
      </c>
      <c r="G907" s="4">
        <f t="shared" si="960"/>
        <v>0</v>
      </c>
      <c r="H907" s="3">
        <f t="shared" si="960"/>
        <v>0</v>
      </c>
      <c r="I907" s="10">
        <f t="shared" si="960"/>
        <v>0</v>
      </c>
      <c r="J907" s="27">
        <f t="shared" si="960"/>
        <v>0</v>
      </c>
      <c r="K907" s="11">
        <f t="shared" si="960"/>
        <v>0</v>
      </c>
      <c r="L907" s="17">
        <f t="shared" si="960"/>
        <v>0</v>
      </c>
      <c r="M907" s="37"/>
      <c r="N907" s="142"/>
      <c r="O907" s="268">
        <f t="shared" ref="O907:X907" si="967">+O906+10</f>
        <v>81</v>
      </c>
      <c r="P907" s="268">
        <f t="shared" si="967"/>
        <v>82</v>
      </c>
      <c r="Q907" s="268">
        <f t="shared" si="967"/>
        <v>83</v>
      </c>
      <c r="R907" s="268">
        <f t="shared" si="967"/>
        <v>84</v>
      </c>
      <c r="S907" s="268">
        <f t="shared" si="967"/>
        <v>85</v>
      </c>
      <c r="T907" s="268">
        <f t="shared" si="967"/>
        <v>86</v>
      </c>
      <c r="U907" s="268">
        <f t="shared" si="967"/>
        <v>87</v>
      </c>
      <c r="V907" s="268">
        <f t="shared" si="967"/>
        <v>88</v>
      </c>
      <c r="W907" s="268">
        <f t="shared" si="967"/>
        <v>89</v>
      </c>
      <c r="X907" s="268">
        <f t="shared" si="967"/>
        <v>90</v>
      </c>
    </row>
    <row r="908" spans="2:25" ht="15.75" thickBot="1" x14ac:dyDescent="0.3">
      <c r="B908" s="26" t="s">
        <v>9</v>
      </c>
      <c r="C908" s="158" t="s">
        <v>10</v>
      </c>
      <c r="D908" s="156">
        <f t="shared" ref="D908:L908" si="968">COUNTIF(rd6tm10,P908)</f>
        <v>0</v>
      </c>
      <c r="E908" s="155">
        <f t="shared" si="968"/>
        <v>0</v>
      </c>
      <c r="F908" s="155">
        <f t="shared" si="968"/>
        <v>0</v>
      </c>
      <c r="G908" s="13">
        <f t="shared" si="968"/>
        <v>0</v>
      </c>
      <c r="H908" s="19">
        <f t="shared" si="968"/>
        <v>0</v>
      </c>
      <c r="I908" s="12">
        <f t="shared" si="968"/>
        <v>0</v>
      </c>
      <c r="J908" s="13">
        <f t="shared" si="968"/>
        <v>0</v>
      </c>
      <c r="K908" s="14">
        <f t="shared" si="968"/>
        <v>0</v>
      </c>
      <c r="L908" s="20">
        <f t="shared" si="968"/>
        <v>0</v>
      </c>
      <c r="M908" s="37"/>
      <c r="N908" s="142"/>
      <c r="O908" s="268">
        <f t="shared" ref="O908:X908" si="969">+O907+10</f>
        <v>91</v>
      </c>
      <c r="P908" s="268">
        <f t="shared" si="969"/>
        <v>92</v>
      </c>
      <c r="Q908" s="268">
        <f t="shared" si="969"/>
        <v>93</v>
      </c>
      <c r="R908" s="268">
        <f t="shared" si="969"/>
        <v>94</v>
      </c>
      <c r="S908" s="268">
        <f t="shared" si="969"/>
        <v>95</v>
      </c>
      <c r="T908" s="268">
        <f t="shared" si="969"/>
        <v>96</v>
      </c>
      <c r="U908" s="268">
        <f t="shared" si="969"/>
        <v>97</v>
      </c>
      <c r="V908" s="268">
        <f t="shared" si="969"/>
        <v>98</v>
      </c>
      <c r="W908" s="268">
        <f t="shared" si="969"/>
        <v>99</v>
      </c>
      <c r="X908" s="268">
        <f t="shared" si="969"/>
        <v>100</v>
      </c>
    </row>
    <row r="910" spans="2:25" ht="15.75" thickBot="1" x14ac:dyDescent="0.3"/>
    <row r="911" spans="2:25" ht="19.5" thickBot="1" x14ac:dyDescent="0.3">
      <c r="B911" s="136" t="s">
        <v>59</v>
      </c>
      <c r="C911" s="137">
        <v>7</v>
      </c>
      <c r="D911" s="350" t="s">
        <v>132</v>
      </c>
      <c r="E911" s="351"/>
      <c r="M911" s="257"/>
      <c r="P911" s="263"/>
      <c r="Q911" s="263"/>
      <c r="R911" s="263"/>
      <c r="S911" s="263"/>
      <c r="T911" s="263"/>
      <c r="U911" s="263"/>
      <c r="V911" s="263"/>
      <c r="W911" s="263"/>
      <c r="X911" s="263"/>
      <c r="Y911" s="263"/>
    </row>
    <row r="912" spans="2:25" ht="21" x14ac:dyDescent="0.25">
      <c r="B912" s="305" t="s">
        <v>86</v>
      </c>
      <c r="C912" s="306"/>
      <c r="D912" s="306"/>
      <c r="E912" s="306"/>
      <c r="F912" s="306"/>
      <c r="G912" s="306"/>
      <c r="H912" s="306"/>
      <c r="I912" s="306"/>
      <c r="J912" s="306"/>
      <c r="K912" s="306"/>
      <c r="L912" s="307"/>
      <c r="M912" s="258"/>
      <c r="N912" s="281"/>
      <c r="O912" s="264"/>
      <c r="P912" s="264"/>
      <c r="Q912" s="264"/>
      <c r="R912" s="264"/>
      <c r="S912" s="264"/>
      <c r="T912" s="264"/>
      <c r="U912" s="264"/>
      <c r="V912" s="264"/>
      <c r="W912" s="264"/>
      <c r="X912" s="264"/>
      <c r="Y912" s="264"/>
    </row>
    <row r="913" spans="2:25" ht="21.75" thickBot="1" x14ac:dyDescent="0.3">
      <c r="B913" s="308"/>
      <c r="C913" s="309"/>
      <c r="D913" s="309"/>
      <c r="E913" s="309"/>
      <c r="F913" s="309"/>
      <c r="G913" s="309"/>
      <c r="H913" s="309"/>
      <c r="I913" s="309"/>
      <c r="J913" s="309"/>
      <c r="K913" s="309"/>
      <c r="L913" s="310"/>
      <c r="M913" s="258"/>
      <c r="N913" s="281"/>
      <c r="O913" s="264"/>
      <c r="P913" s="264"/>
      <c r="Q913" s="264"/>
      <c r="R913" s="264"/>
      <c r="S913" s="264"/>
      <c r="T913" s="264"/>
      <c r="U913" s="264"/>
      <c r="V913" s="264"/>
      <c r="W913" s="264"/>
      <c r="X913" s="264"/>
      <c r="Y913" s="264"/>
    </row>
    <row r="914" spans="2:25" ht="15.75" thickBot="1" x14ac:dyDescent="0.3">
      <c r="B914" s="31" t="s">
        <v>11</v>
      </c>
      <c r="C914" s="28">
        <v>1</v>
      </c>
      <c r="D914" s="24">
        <v>2</v>
      </c>
      <c r="E914" s="24">
        <v>3</v>
      </c>
      <c r="F914" s="24">
        <v>4</v>
      </c>
      <c r="G914" s="24">
        <v>5</v>
      </c>
      <c r="H914" s="24">
        <v>6</v>
      </c>
      <c r="I914" s="24">
        <v>7</v>
      </c>
      <c r="J914" s="24">
        <v>8</v>
      </c>
      <c r="K914" s="24">
        <v>9</v>
      </c>
      <c r="L914" s="25">
        <v>10</v>
      </c>
      <c r="M914" s="37"/>
      <c r="N914" s="142"/>
      <c r="Y914" s="169"/>
    </row>
    <row r="915" spans="2:25" ht="15.75" thickBot="1" x14ac:dyDescent="0.3">
      <c r="B915" s="29" t="s">
        <v>0</v>
      </c>
      <c r="C915" s="270">
        <f t="shared" ref="C915:L916" si="970">COUNTIF(rd7tm1,O915)-1</f>
        <v>0</v>
      </c>
      <c r="D915" s="8">
        <f t="shared" si="970"/>
        <v>0</v>
      </c>
      <c r="E915" s="8">
        <f t="shared" si="970"/>
        <v>0</v>
      </c>
      <c r="F915" s="8">
        <f t="shared" si="970"/>
        <v>0</v>
      </c>
      <c r="G915" s="8">
        <f t="shared" si="970"/>
        <v>0</v>
      </c>
      <c r="H915" s="8">
        <f t="shared" si="970"/>
        <v>0</v>
      </c>
      <c r="I915" s="22">
        <f t="shared" si="970"/>
        <v>0</v>
      </c>
      <c r="J915" s="7">
        <f t="shared" si="970"/>
        <v>0</v>
      </c>
      <c r="K915" s="8">
        <f t="shared" si="970"/>
        <v>0</v>
      </c>
      <c r="L915" s="76">
        <f t="shared" si="970"/>
        <v>0</v>
      </c>
      <c r="M915" s="259"/>
      <c r="N915" s="282"/>
      <c r="O915" s="265">
        <v>1</v>
      </c>
      <c r="P915" s="266">
        <f>+O915+1</f>
        <v>2</v>
      </c>
      <c r="Q915" s="266">
        <f t="shared" ref="Q915" si="971">+P915+1</f>
        <v>3</v>
      </c>
      <c r="R915" s="266">
        <f t="shared" ref="R915" si="972">+Q915+1</f>
        <v>4</v>
      </c>
      <c r="S915" s="266">
        <f t="shared" ref="S915" si="973">+R915+1</f>
        <v>5</v>
      </c>
      <c r="T915" s="266">
        <f t="shared" ref="T915" si="974">+S915+1</f>
        <v>6</v>
      </c>
      <c r="U915" s="266">
        <f t="shared" ref="U915" si="975">+T915+1</f>
        <v>7</v>
      </c>
      <c r="V915" s="266">
        <f t="shared" ref="V915" si="976">+U915+1</f>
        <v>8</v>
      </c>
      <c r="W915" s="266">
        <v>9</v>
      </c>
      <c r="X915" s="266">
        <v>10</v>
      </c>
      <c r="Y915" s="267"/>
    </row>
    <row r="916" spans="2:25" ht="15.75" thickBot="1" x14ac:dyDescent="0.3">
      <c r="B916" s="23" t="s">
        <v>1</v>
      </c>
      <c r="C916" s="7">
        <f t="shared" si="970"/>
        <v>0</v>
      </c>
      <c r="D916" s="5">
        <f t="shared" si="970"/>
        <v>0</v>
      </c>
      <c r="E916" s="5">
        <f t="shared" si="970"/>
        <v>0</v>
      </c>
      <c r="F916" s="5">
        <f t="shared" si="970"/>
        <v>0</v>
      </c>
      <c r="G916" s="2">
        <f t="shared" si="970"/>
        <v>0</v>
      </c>
      <c r="H916" s="2">
        <f t="shared" si="970"/>
        <v>0</v>
      </c>
      <c r="I916" s="3">
        <f t="shared" si="970"/>
        <v>0</v>
      </c>
      <c r="J916" s="10">
        <f t="shared" si="970"/>
        <v>0</v>
      </c>
      <c r="K916" s="2">
        <f t="shared" si="970"/>
        <v>0</v>
      </c>
      <c r="L916" s="11">
        <f t="shared" si="970"/>
        <v>0</v>
      </c>
      <c r="M916" s="37"/>
      <c r="N916" s="142"/>
      <c r="O916" s="268">
        <f>+O915+10</f>
        <v>11</v>
      </c>
      <c r="P916" s="268">
        <f t="shared" ref="P916:X916" si="977">+P915+10</f>
        <v>12</v>
      </c>
      <c r="Q916" s="268">
        <f t="shared" si="977"/>
        <v>13</v>
      </c>
      <c r="R916" s="268">
        <f t="shared" si="977"/>
        <v>14</v>
      </c>
      <c r="S916" s="268">
        <f t="shared" si="977"/>
        <v>15</v>
      </c>
      <c r="T916" s="268">
        <f t="shared" si="977"/>
        <v>16</v>
      </c>
      <c r="U916" s="268">
        <f t="shared" si="977"/>
        <v>17</v>
      </c>
      <c r="V916" s="268">
        <f t="shared" si="977"/>
        <v>18</v>
      </c>
      <c r="W916" s="268">
        <f t="shared" si="977"/>
        <v>19</v>
      </c>
      <c r="X916" s="268">
        <f t="shared" si="977"/>
        <v>20</v>
      </c>
      <c r="Y916" s="169"/>
    </row>
    <row r="917" spans="2:25" ht="15.75" thickBot="1" x14ac:dyDescent="0.3">
      <c r="B917" s="23" t="s">
        <v>2</v>
      </c>
      <c r="C917" s="23">
        <f t="shared" ref="C917:L923" si="978">COUNTIF(rd7tm1,O917)</f>
        <v>0</v>
      </c>
      <c r="D917" s="7">
        <f t="shared" si="978"/>
        <v>0</v>
      </c>
      <c r="E917" s="8">
        <f t="shared" si="978"/>
        <v>0</v>
      </c>
      <c r="F917" s="9">
        <f t="shared" si="978"/>
        <v>0</v>
      </c>
      <c r="G917" s="4">
        <f t="shared" si="978"/>
        <v>0</v>
      </c>
      <c r="H917" s="2">
        <f t="shared" si="978"/>
        <v>0</v>
      </c>
      <c r="I917" s="3">
        <f t="shared" si="978"/>
        <v>0</v>
      </c>
      <c r="J917" s="12">
        <f t="shared" si="978"/>
        <v>0</v>
      </c>
      <c r="K917" s="13">
        <f t="shared" si="978"/>
        <v>0</v>
      </c>
      <c r="L917" s="14">
        <f t="shared" si="978"/>
        <v>0</v>
      </c>
      <c r="M917" s="37"/>
      <c r="N917" s="142"/>
      <c r="O917" s="268">
        <f t="shared" ref="O917:X924" si="979">+O916+10</f>
        <v>21</v>
      </c>
      <c r="P917" s="268">
        <f t="shared" si="979"/>
        <v>22</v>
      </c>
      <c r="Q917" s="268">
        <f t="shared" si="979"/>
        <v>23</v>
      </c>
      <c r="R917" s="268">
        <f t="shared" si="979"/>
        <v>24</v>
      </c>
      <c r="S917" s="268">
        <f t="shared" si="979"/>
        <v>25</v>
      </c>
      <c r="T917" s="268">
        <f t="shared" si="979"/>
        <v>26</v>
      </c>
      <c r="U917" s="268">
        <f t="shared" si="979"/>
        <v>27</v>
      </c>
      <c r="V917" s="268">
        <f t="shared" si="979"/>
        <v>28</v>
      </c>
      <c r="W917" s="268">
        <f t="shared" si="979"/>
        <v>29</v>
      </c>
      <c r="X917" s="268">
        <f t="shared" si="979"/>
        <v>30</v>
      </c>
      <c r="Y917" s="169"/>
    </row>
    <row r="918" spans="2:25" x14ac:dyDescent="0.25">
      <c r="B918" s="23" t="s">
        <v>3</v>
      </c>
      <c r="C918" s="23">
        <f t="shared" si="978"/>
        <v>0</v>
      </c>
      <c r="D918" s="10">
        <f t="shared" si="978"/>
        <v>0</v>
      </c>
      <c r="E918" s="27">
        <f t="shared" si="978"/>
        <v>0</v>
      </c>
      <c r="F918" s="11">
        <f t="shared" si="978"/>
        <v>0</v>
      </c>
      <c r="G918" s="4">
        <f t="shared" si="978"/>
        <v>0</v>
      </c>
      <c r="H918" s="2">
        <f t="shared" si="978"/>
        <v>0</v>
      </c>
      <c r="I918" s="2">
        <f t="shared" si="978"/>
        <v>0</v>
      </c>
      <c r="J918" s="6">
        <f t="shared" si="978"/>
        <v>0</v>
      </c>
      <c r="K918" s="6">
        <f t="shared" si="978"/>
        <v>0</v>
      </c>
      <c r="L918" s="16">
        <f t="shared" si="978"/>
        <v>0</v>
      </c>
      <c r="M918" s="37"/>
      <c r="N918" s="142"/>
      <c r="O918" s="268">
        <f t="shared" si="979"/>
        <v>31</v>
      </c>
      <c r="P918" s="268">
        <f t="shared" si="979"/>
        <v>32</v>
      </c>
      <c r="Q918" s="268">
        <f t="shared" si="979"/>
        <v>33</v>
      </c>
      <c r="R918" s="268">
        <f t="shared" si="979"/>
        <v>34</v>
      </c>
      <c r="S918" s="268">
        <f t="shared" si="979"/>
        <v>35</v>
      </c>
      <c r="T918" s="268">
        <f t="shared" si="979"/>
        <v>36</v>
      </c>
      <c r="U918" s="268">
        <f t="shared" si="979"/>
        <v>37</v>
      </c>
      <c r="V918" s="268">
        <f t="shared" si="979"/>
        <v>38</v>
      </c>
      <c r="W918" s="268">
        <f t="shared" si="979"/>
        <v>39</v>
      </c>
      <c r="X918" s="268">
        <f t="shared" si="979"/>
        <v>40</v>
      </c>
      <c r="Y918" s="169"/>
    </row>
    <row r="919" spans="2:25" ht="15.75" thickBot="1" x14ac:dyDescent="0.3">
      <c r="B919" s="23" t="s">
        <v>4</v>
      </c>
      <c r="C919" s="23">
        <f t="shared" si="978"/>
        <v>0</v>
      </c>
      <c r="D919" s="12">
        <f t="shared" si="978"/>
        <v>0</v>
      </c>
      <c r="E919" s="13">
        <f t="shared" si="978"/>
        <v>0</v>
      </c>
      <c r="F919" s="14">
        <f t="shared" si="978"/>
        <v>0</v>
      </c>
      <c r="G919" s="4">
        <f t="shared" si="978"/>
        <v>0</v>
      </c>
      <c r="H919" s="2">
        <f t="shared" si="978"/>
        <v>0</v>
      </c>
      <c r="I919" s="2">
        <f t="shared" si="978"/>
        <v>0</v>
      </c>
      <c r="J919" s="2">
        <f t="shared" si="978"/>
        <v>0</v>
      </c>
      <c r="K919" s="2">
        <f t="shared" si="978"/>
        <v>0</v>
      </c>
      <c r="L919" s="11">
        <f t="shared" si="978"/>
        <v>0</v>
      </c>
      <c r="M919" s="37"/>
      <c r="N919" s="142"/>
      <c r="O919" s="268">
        <f t="shared" si="979"/>
        <v>41</v>
      </c>
      <c r="P919" s="268">
        <f t="shared" si="979"/>
        <v>42</v>
      </c>
      <c r="Q919" s="268">
        <f t="shared" si="979"/>
        <v>43</v>
      </c>
      <c r="R919" s="268">
        <f t="shared" si="979"/>
        <v>44</v>
      </c>
      <c r="S919" s="268">
        <f t="shared" si="979"/>
        <v>45</v>
      </c>
      <c r="T919" s="268">
        <f t="shared" si="979"/>
        <v>46</v>
      </c>
      <c r="U919" s="268">
        <f t="shared" si="979"/>
        <v>47</v>
      </c>
      <c r="V919" s="268">
        <f t="shared" si="979"/>
        <v>48</v>
      </c>
      <c r="W919" s="268">
        <f t="shared" si="979"/>
        <v>49</v>
      </c>
      <c r="X919" s="268">
        <f t="shared" si="979"/>
        <v>50</v>
      </c>
      <c r="Y919" s="169"/>
    </row>
    <row r="920" spans="2:25" ht="15.75" thickBot="1" x14ac:dyDescent="0.3">
      <c r="B920" s="23" t="s">
        <v>5</v>
      </c>
      <c r="C920" s="10">
        <f t="shared" si="978"/>
        <v>0</v>
      </c>
      <c r="D920" s="154">
        <f t="shared" si="978"/>
        <v>0</v>
      </c>
      <c r="E920" s="154">
        <f t="shared" si="978"/>
        <v>0</v>
      </c>
      <c r="F920" s="154">
        <f t="shared" si="978"/>
        <v>0</v>
      </c>
      <c r="G920" s="145">
        <f t="shared" si="978"/>
        <v>0</v>
      </c>
      <c r="H920" s="2">
        <f t="shared" si="978"/>
        <v>0</v>
      </c>
      <c r="I920" s="2">
        <f t="shared" si="978"/>
        <v>0</v>
      </c>
      <c r="J920" s="2">
        <f t="shared" si="978"/>
        <v>0</v>
      </c>
      <c r="K920" s="2">
        <f t="shared" si="978"/>
        <v>0</v>
      </c>
      <c r="L920" s="11">
        <f t="shared" si="978"/>
        <v>0</v>
      </c>
      <c r="M920" s="37"/>
      <c r="N920" s="142"/>
      <c r="O920" s="268">
        <f t="shared" si="979"/>
        <v>51</v>
      </c>
      <c r="P920" s="268">
        <f t="shared" si="979"/>
        <v>52</v>
      </c>
      <c r="Q920" s="268">
        <f t="shared" si="979"/>
        <v>53</v>
      </c>
      <c r="R920" s="268">
        <f t="shared" si="979"/>
        <v>54</v>
      </c>
      <c r="S920" s="268">
        <f t="shared" si="979"/>
        <v>55</v>
      </c>
      <c r="T920" s="268">
        <f t="shared" si="979"/>
        <v>56</v>
      </c>
      <c r="U920" s="268">
        <f t="shared" si="979"/>
        <v>57</v>
      </c>
      <c r="V920" s="268">
        <f t="shared" si="979"/>
        <v>58</v>
      </c>
      <c r="W920" s="268">
        <f t="shared" si="979"/>
        <v>59</v>
      </c>
      <c r="X920" s="268">
        <f t="shared" si="979"/>
        <v>60</v>
      </c>
      <c r="Y920" s="169"/>
    </row>
    <row r="921" spans="2:25" ht="15.75" thickBot="1" x14ac:dyDescent="0.3">
      <c r="B921" s="23" t="s">
        <v>6</v>
      </c>
      <c r="C921" s="23">
        <f t="shared" si="978"/>
        <v>0</v>
      </c>
      <c r="D921" s="7">
        <f t="shared" si="978"/>
        <v>0</v>
      </c>
      <c r="E921" s="8">
        <f t="shared" si="978"/>
        <v>0</v>
      </c>
      <c r="F921" s="9">
        <f t="shared" si="978"/>
        <v>0</v>
      </c>
      <c r="G921" s="4">
        <f t="shared" si="978"/>
        <v>0</v>
      </c>
      <c r="H921" s="2">
        <f t="shared" si="978"/>
        <v>0</v>
      </c>
      <c r="I921" s="5">
        <f t="shared" si="978"/>
        <v>0</v>
      </c>
      <c r="J921" s="5">
        <f t="shared" si="978"/>
        <v>0</v>
      </c>
      <c r="K921" s="5">
        <f t="shared" si="978"/>
        <v>0</v>
      </c>
      <c r="L921" s="11">
        <f t="shared" si="978"/>
        <v>0</v>
      </c>
      <c r="M921" s="37"/>
      <c r="N921" s="142"/>
      <c r="O921" s="268">
        <f t="shared" si="979"/>
        <v>61</v>
      </c>
      <c r="P921" s="268">
        <f t="shared" si="979"/>
        <v>62</v>
      </c>
      <c r="Q921" s="268">
        <f t="shared" si="979"/>
        <v>63</v>
      </c>
      <c r="R921" s="268">
        <f t="shared" si="979"/>
        <v>64</v>
      </c>
      <c r="S921" s="268">
        <f t="shared" si="979"/>
        <v>65</v>
      </c>
      <c r="T921" s="268">
        <f t="shared" si="979"/>
        <v>66</v>
      </c>
      <c r="U921" s="268">
        <f t="shared" si="979"/>
        <v>67</v>
      </c>
      <c r="V921" s="268">
        <f t="shared" si="979"/>
        <v>68</v>
      </c>
      <c r="W921" s="268">
        <f t="shared" si="979"/>
        <v>69</v>
      </c>
      <c r="X921" s="268">
        <f t="shared" si="979"/>
        <v>70</v>
      </c>
      <c r="Y921" s="169"/>
    </row>
    <row r="922" spans="2:25" x14ac:dyDescent="0.25">
      <c r="B922" s="23" t="s">
        <v>7</v>
      </c>
      <c r="C922" s="23">
        <f t="shared" si="978"/>
        <v>0</v>
      </c>
      <c r="D922" s="10">
        <f t="shared" si="978"/>
        <v>0</v>
      </c>
      <c r="E922" s="144">
        <f t="shared" si="978"/>
        <v>0</v>
      </c>
      <c r="F922" s="11">
        <f t="shared" si="978"/>
        <v>0</v>
      </c>
      <c r="G922" s="4">
        <f t="shared" si="978"/>
        <v>0</v>
      </c>
      <c r="H922" s="3">
        <f t="shared" si="978"/>
        <v>0</v>
      </c>
      <c r="I922" s="7">
        <f t="shared" si="978"/>
        <v>0</v>
      </c>
      <c r="J922" s="8">
        <f t="shared" si="978"/>
        <v>0</v>
      </c>
      <c r="K922" s="9">
        <f t="shared" si="978"/>
        <v>0</v>
      </c>
      <c r="L922" s="17">
        <f t="shared" si="978"/>
        <v>0</v>
      </c>
      <c r="M922" s="37"/>
      <c r="N922" s="142"/>
      <c r="O922" s="268">
        <f t="shared" si="979"/>
        <v>71</v>
      </c>
      <c r="P922" s="268">
        <f t="shared" si="979"/>
        <v>72</v>
      </c>
      <c r="Q922" s="268">
        <f t="shared" si="979"/>
        <v>73</v>
      </c>
      <c r="R922" s="268">
        <f t="shared" si="979"/>
        <v>74</v>
      </c>
      <c r="S922" s="268">
        <f t="shared" si="979"/>
        <v>75</v>
      </c>
      <c r="T922" s="268">
        <f t="shared" si="979"/>
        <v>76</v>
      </c>
      <c r="U922" s="268">
        <f t="shared" si="979"/>
        <v>77</v>
      </c>
      <c r="V922" s="268">
        <f t="shared" si="979"/>
        <v>78</v>
      </c>
      <c r="W922" s="268">
        <f t="shared" si="979"/>
        <v>79</v>
      </c>
      <c r="X922" s="268">
        <f t="shared" si="979"/>
        <v>80</v>
      </c>
      <c r="Y922" s="169"/>
    </row>
    <row r="923" spans="2:25" ht="15.75" thickBot="1" x14ac:dyDescent="0.3">
      <c r="B923" s="23" t="s">
        <v>8</v>
      </c>
      <c r="C923" s="157">
        <f t="shared" si="978"/>
        <v>0</v>
      </c>
      <c r="D923" s="12">
        <f t="shared" si="978"/>
        <v>0</v>
      </c>
      <c r="E923" s="13">
        <f t="shared" si="978"/>
        <v>0</v>
      </c>
      <c r="F923" s="14">
        <f t="shared" si="978"/>
        <v>0</v>
      </c>
      <c r="G923" s="4">
        <f t="shared" si="978"/>
        <v>0</v>
      </c>
      <c r="H923" s="3">
        <f t="shared" si="978"/>
        <v>0</v>
      </c>
      <c r="I923" s="10">
        <f t="shared" si="978"/>
        <v>0</v>
      </c>
      <c r="J923" s="27">
        <f t="shared" si="978"/>
        <v>0</v>
      </c>
      <c r="K923" s="11">
        <f t="shared" si="978"/>
        <v>0</v>
      </c>
      <c r="L923" s="17">
        <f t="shared" si="978"/>
        <v>0</v>
      </c>
      <c r="M923" s="37"/>
      <c r="N923" s="142"/>
      <c r="O923" s="268">
        <f t="shared" si="979"/>
        <v>81</v>
      </c>
      <c r="P923" s="268">
        <f t="shared" si="979"/>
        <v>82</v>
      </c>
      <c r="Q923" s="268">
        <f t="shared" si="979"/>
        <v>83</v>
      </c>
      <c r="R923" s="268">
        <f t="shared" si="979"/>
        <v>84</v>
      </c>
      <c r="S923" s="268">
        <f t="shared" si="979"/>
        <v>85</v>
      </c>
      <c r="T923" s="268">
        <f t="shared" si="979"/>
        <v>86</v>
      </c>
      <c r="U923" s="268">
        <f t="shared" si="979"/>
        <v>87</v>
      </c>
      <c r="V923" s="268">
        <f t="shared" si="979"/>
        <v>88</v>
      </c>
      <c r="W923" s="268">
        <f t="shared" si="979"/>
        <v>89</v>
      </c>
      <c r="X923" s="268">
        <f t="shared" si="979"/>
        <v>90</v>
      </c>
      <c r="Y923" s="169"/>
    </row>
    <row r="924" spans="2:25" ht="15.75" thickBot="1" x14ac:dyDescent="0.3">
      <c r="B924" s="26" t="s">
        <v>9</v>
      </c>
      <c r="C924" s="158" t="s">
        <v>10</v>
      </c>
      <c r="D924" s="156">
        <f t="shared" ref="D924:L924" si="980">COUNTIF(rd7tm1,P924)</f>
        <v>0</v>
      </c>
      <c r="E924" s="155">
        <f t="shared" si="980"/>
        <v>0</v>
      </c>
      <c r="F924" s="155">
        <f t="shared" si="980"/>
        <v>0</v>
      </c>
      <c r="G924" s="13">
        <f t="shared" si="980"/>
        <v>0</v>
      </c>
      <c r="H924" s="19">
        <f t="shared" si="980"/>
        <v>0</v>
      </c>
      <c r="I924" s="12">
        <f t="shared" si="980"/>
        <v>0</v>
      </c>
      <c r="J924" s="13">
        <f t="shared" si="980"/>
        <v>0</v>
      </c>
      <c r="K924" s="14">
        <f t="shared" si="980"/>
        <v>0</v>
      </c>
      <c r="L924" s="20">
        <f t="shared" si="980"/>
        <v>0</v>
      </c>
      <c r="M924" s="37"/>
      <c r="N924" s="142"/>
      <c r="O924" s="268">
        <f t="shared" si="979"/>
        <v>91</v>
      </c>
      <c r="P924" s="268">
        <f t="shared" si="979"/>
        <v>92</v>
      </c>
      <c r="Q924" s="268">
        <f t="shared" si="979"/>
        <v>93</v>
      </c>
      <c r="R924" s="268">
        <f t="shared" si="979"/>
        <v>94</v>
      </c>
      <c r="S924" s="268">
        <f t="shared" si="979"/>
        <v>95</v>
      </c>
      <c r="T924" s="268">
        <f t="shared" si="979"/>
        <v>96</v>
      </c>
      <c r="U924" s="268">
        <f t="shared" si="979"/>
        <v>97</v>
      </c>
      <c r="V924" s="268">
        <f t="shared" si="979"/>
        <v>98</v>
      </c>
      <c r="W924" s="268">
        <f t="shared" si="979"/>
        <v>99</v>
      </c>
      <c r="X924" s="268">
        <f t="shared" si="979"/>
        <v>100</v>
      </c>
      <c r="Y924" s="169"/>
    </row>
    <row r="925" spans="2:25" ht="15.75" thickBot="1" x14ac:dyDescent="0.3">
      <c r="M925" s="257"/>
      <c r="P925" s="263"/>
      <c r="Q925" s="263"/>
      <c r="R925" s="263"/>
      <c r="S925" s="263"/>
      <c r="T925" s="263"/>
      <c r="U925" s="263"/>
      <c r="V925" s="263"/>
      <c r="W925" s="263"/>
      <c r="X925" s="263"/>
      <c r="Y925" s="263"/>
    </row>
    <row r="926" spans="2:25" ht="19.5" thickBot="1" x14ac:dyDescent="0.3">
      <c r="B926" s="136" t="s">
        <v>59</v>
      </c>
      <c r="C926" s="137">
        <f>+C911</f>
        <v>7</v>
      </c>
      <c r="D926" s="350" t="s">
        <v>133</v>
      </c>
      <c r="E926" s="351"/>
      <c r="M926" s="257"/>
      <c r="P926" s="263"/>
      <c r="Q926" s="263"/>
      <c r="R926" s="263"/>
      <c r="S926" s="263"/>
      <c r="T926" s="263"/>
      <c r="U926" s="263"/>
      <c r="V926" s="263"/>
      <c r="W926" s="263"/>
      <c r="X926" s="263"/>
    </row>
    <row r="927" spans="2:25" ht="21" x14ac:dyDescent="0.25">
      <c r="B927" s="305" t="s">
        <v>86</v>
      </c>
      <c r="C927" s="306"/>
      <c r="D927" s="306"/>
      <c r="E927" s="306"/>
      <c r="F927" s="306"/>
      <c r="G927" s="306"/>
      <c r="H927" s="306"/>
      <c r="I927" s="306"/>
      <c r="J927" s="306"/>
      <c r="K927" s="306"/>
      <c r="L927" s="307"/>
      <c r="M927" s="258"/>
      <c r="N927" s="281"/>
      <c r="O927" s="264"/>
      <c r="P927" s="264"/>
      <c r="Q927" s="264"/>
      <c r="R927" s="264"/>
      <c r="S927" s="264"/>
      <c r="T927" s="264"/>
      <c r="U927" s="264"/>
      <c r="V927" s="264"/>
      <c r="W927" s="264"/>
      <c r="X927" s="264"/>
    </row>
    <row r="928" spans="2:25" ht="21.75" thickBot="1" x14ac:dyDescent="0.3">
      <c r="B928" s="308"/>
      <c r="C928" s="309"/>
      <c r="D928" s="309"/>
      <c r="E928" s="309"/>
      <c r="F928" s="309"/>
      <c r="G928" s="309"/>
      <c r="H928" s="309"/>
      <c r="I928" s="309"/>
      <c r="J928" s="309"/>
      <c r="K928" s="309"/>
      <c r="L928" s="310"/>
      <c r="M928" s="258"/>
      <c r="N928" s="281"/>
      <c r="O928" s="264"/>
      <c r="P928" s="264"/>
      <c r="Q928" s="264"/>
      <c r="R928" s="264"/>
      <c r="S928" s="264"/>
      <c r="T928" s="264"/>
      <c r="U928" s="264"/>
      <c r="V928" s="264"/>
      <c r="W928" s="264"/>
      <c r="X928" s="264"/>
    </row>
    <row r="929" spans="2:24" ht="15.75" thickBot="1" x14ac:dyDescent="0.3">
      <c r="B929" s="31" t="s">
        <v>11</v>
      </c>
      <c r="C929" s="28">
        <v>1</v>
      </c>
      <c r="D929" s="24">
        <v>2</v>
      </c>
      <c r="E929" s="24">
        <v>3</v>
      </c>
      <c r="F929" s="24">
        <v>4</v>
      </c>
      <c r="G929" s="24">
        <v>5</v>
      </c>
      <c r="H929" s="24">
        <v>6</v>
      </c>
      <c r="I929" s="24">
        <v>7</v>
      </c>
      <c r="J929" s="24">
        <v>8</v>
      </c>
      <c r="K929" s="24">
        <v>9</v>
      </c>
      <c r="L929" s="25">
        <v>10</v>
      </c>
      <c r="M929" s="37"/>
      <c r="N929" s="142"/>
    </row>
    <row r="930" spans="2:24" ht="15.75" thickBot="1" x14ac:dyDescent="0.3">
      <c r="B930" s="29" t="s">
        <v>0</v>
      </c>
      <c r="C930" s="270">
        <f t="shared" ref="C930:L931" si="981">COUNTIF(rd7tm2,O930)-1</f>
        <v>0</v>
      </c>
      <c r="D930" s="8">
        <f t="shared" si="981"/>
        <v>0</v>
      </c>
      <c r="E930" s="8">
        <f t="shared" si="981"/>
        <v>0</v>
      </c>
      <c r="F930" s="8">
        <f t="shared" si="981"/>
        <v>0</v>
      </c>
      <c r="G930" s="8">
        <f t="shared" si="981"/>
        <v>0</v>
      </c>
      <c r="H930" s="8">
        <f t="shared" si="981"/>
        <v>0</v>
      </c>
      <c r="I930" s="22">
        <f t="shared" si="981"/>
        <v>0</v>
      </c>
      <c r="J930" s="7">
        <f t="shared" si="981"/>
        <v>0</v>
      </c>
      <c r="K930" s="8">
        <f t="shared" si="981"/>
        <v>0</v>
      </c>
      <c r="L930" s="76">
        <f t="shared" si="981"/>
        <v>0</v>
      </c>
      <c r="M930" s="259"/>
      <c r="N930" s="282"/>
      <c r="O930" s="265">
        <v>1</v>
      </c>
      <c r="P930" s="266">
        <f>+O930+1</f>
        <v>2</v>
      </c>
      <c r="Q930" s="266">
        <f t="shared" ref="Q930" si="982">+P930+1</f>
        <v>3</v>
      </c>
      <c r="R930" s="266">
        <f t="shared" ref="R930" si="983">+Q930+1</f>
        <v>4</v>
      </c>
      <c r="S930" s="266">
        <f t="shared" ref="S930" si="984">+R930+1</f>
        <v>5</v>
      </c>
      <c r="T930" s="266">
        <f t="shared" ref="T930" si="985">+S930+1</f>
        <v>6</v>
      </c>
      <c r="U930" s="266">
        <f t="shared" ref="U930" si="986">+T930+1</f>
        <v>7</v>
      </c>
      <c r="V930" s="266">
        <f t="shared" ref="V930" si="987">+U930+1</f>
        <v>8</v>
      </c>
      <c r="W930" s="266">
        <v>9</v>
      </c>
      <c r="X930" s="266">
        <v>10</v>
      </c>
    </row>
    <row r="931" spans="2:24" ht="15.75" thickBot="1" x14ac:dyDescent="0.3">
      <c r="B931" s="23" t="s">
        <v>1</v>
      </c>
      <c r="C931" s="7">
        <f t="shared" si="981"/>
        <v>0</v>
      </c>
      <c r="D931" s="5">
        <f t="shared" si="981"/>
        <v>0</v>
      </c>
      <c r="E931" s="5">
        <f t="shared" si="981"/>
        <v>0</v>
      </c>
      <c r="F931" s="5">
        <f t="shared" si="981"/>
        <v>0</v>
      </c>
      <c r="G931" s="2">
        <f t="shared" si="981"/>
        <v>0</v>
      </c>
      <c r="H931" s="2">
        <f t="shared" si="981"/>
        <v>0</v>
      </c>
      <c r="I931" s="3">
        <f t="shared" si="981"/>
        <v>0</v>
      </c>
      <c r="J931" s="10">
        <f t="shared" si="981"/>
        <v>0</v>
      </c>
      <c r="K931" s="2">
        <f t="shared" si="981"/>
        <v>0</v>
      </c>
      <c r="L931" s="11">
        <f t="shared" si="981"/>
        <v>0</v>
      </c>
      <c r="M931" s="37"/>
      <c r="N931" s="142"/>
      <c r="O931" s="268">
        <f>+O930+10</f>
        <v>11</v>
      </c>
      <c r="P931" s="268">
        <f t="shared" ref="P931:X931" si="988">+P930+10</f>
        <v>12</v>
      </c>
      <c r="Q931" s="268">
        <f t="shared" si="988"/>
        <v>13</v>
      </c>
      <c r="R931" s="268">
        <f t="shared" si="988"/>
        <v>14</v>
      </c>
      <c r="S931" s="268">
        <f t="shared" si="988"/>
        <v>15</v>
      </c>
      <c r="T931" s="268">
        <f t="shared" si="988"/>
        <v>16</v>
      </c>
      <c r="U931" s="268">
        <f t="shared" si="988"/>
        <v>17</v>
      </c>
      <c r="V931" s="268">
        <f t="shared" si="988"/>
        <v>18</v>
      </c>
      <c r="W931" s="268">
        <f t="shared" si="988"/>
        <v>19</v>
      </c>
      <c r="X931" s="268">
        <f t="shared" si="988"/>
        <v>20</v>
      </c>
    </row>
    <row r="932" spans="2:24" ht="15.75" thickBot="1" x14ac:dyDescent="0.3">
      <c r="B932" s="23" t="s">
        <v>2</v>
      </c>
      <c r="C932" s="23">
        <f t="shared" ref="C932:L938" si="989">COUNTIF(rd7tm2,O932)</f>
        <v>0</v>
      </c>
      <c r="D932" s="7">
        <f t="shared" si="989"/>
        <v>0</v>
      </c>
      <c r="E932" s="8">
        <f t="shared" si="989"/>
        <v>0</v>
      </c>
      <c r="F932" s="9">
        <f t="shared" si="989"/>
        <v>0</v>
      </c>
      <c r="G932" s="4">
        <f t="shared" si="989"/>
        <v>0</v>
      </c>
      <c r="H932" s="2">
        <f t="shared" si="989"/>
        <v>0</v>
      </c>
      <c r="I932" s="3">
        <f t="shared" si="989"/>
        <v>0</v>
      </c>
      <c r="J932" s="12">
        <f t="shared" si="989"/>
        <v>0</v>
      </c>
      <c r="K932" s="13">
        <f t="shared" si="989"/>
        <v>0</v>
      </c>
      <c r="L932" s="14">
        <f t="shared" si="989"/>
        <v>0</v>
      </c>
      <c r="M932" s="37"/>
      <c r="N932" s="142"/>
      <c r="O932" s="268">
        <f t="shared" ref="O932:X932" si="990">+O931+10</f>
        <v>21</v>
      </c>
      <c r="P932" s="268">
        <f t="shared" si="990"/>
        <v>22</v>
      </c>
      <c r="Q932" s="268">
        <f t="shared" si="990"/>
        <v>23</v>
      </c>
      <c r="R932" s="268">
        <f t="shared" si="990"/>
        <v>24</v>
      </c>
      <c r="S932" s="268">
        <f t="shared" si="990"/>
        <v>25</v>
      </c>
      <c r="T932" s="268">
        <f t="shared" si="990"/>
        <v>26</v>
      </c>
      <c r="U932" s="268">
        <f t="shared" si="990"/>
        <v>27</v>
      </c>
      <c r="V932" s="268">
        <f t="shared" si="990"/>
        <v>28</v>
      </c>
      <c r="W932" s="268">
        <f t="shared" si="990"/>
        <v>29</v>
      </c>
      <c r="X932" s="268">
        <f t="shared" si="990"/>
        <v>30</v>
      </c>
    </row>
    <row r="933" spans="2:24" x14ac:dyDescent="0.25">
      <c r="B933" s="23" t="s">
        <v>3</v>
      </c>
      <c r="C933" s="23">
        <f t="shared" si="989"/>
        <v>0</v>
      </c>
      <c r="D933" s="10">
        <f t="shared" si="989"/>
        <v>0</v>
      </c>
      <c r="E933" s="27">
        <f t="shared" si="989"/>
        <v>0</v>
      </c>
      <c r="F933" s="11">
        <f t="shared" si="989"/>
        <v>0</v>
      </c>
      <c r="G933" s="4">
        <f t="shared" si="989"/>
        <v>0</v>
      </c>
      <c r="H933" s="2">
        <f t="shared" si="989"/>
        <v>0</v>
      </c>
      <c r="I933" s="2">
        <f t="shared" si="989"/>
        <v>0</v>
      </c>
      <c r="J933" s="6">
        <f t="shared" si="989"/>
        <v>0</v>
      </c>
      <c r="K933" s="6">
        <f t="shared" si="989"/>
        <v>0</v>
      </c>
      <c r="L933" s="16">
        <f t="shared" si="989"/>
        <v>0</v>
      </c>
      <c r="M933" s="37"/>
      <c r="N933" s="142"/>
      <c r="O933" s="268">
        <f t="shared" ref="O933:X933" si="991">+O932+10</f>
        <v>31</v>
      </c>
      <c r="P933" s="268">
        <f t="shared" si="991"/>
        <v>32</v>
      </c>
      <c r="Q933" s="268">
        <f t="shared" si="991"/>
        <v>33</v>
      </c>
      <c r="R933" s="268">
        <f t="shared" si="991"/>
        <v>34</v>
      </c>
      <c r="S933" s="268">
        <f t="shared" si="991"/>
        <v>35</v>
      </c>
      <c r="T933" s="268">
        <f t="shared" si="991"/>
        <v>36</v>
      </c>
      <c r="U933" s="268">
        <f t="shared" si="991"/>
        <v>37</v>
      </c>
      <c r="V933" s="268">
        <f t="shared" si="991"/>
        <v>38</v>
      </c>
      <c r="W933" s="268">
        <f t="shared" si="991"/>
        <v>39</v>
      </c>
      <c r="X933" s="268">
        <f t="shared" si="991"/>
        <v>40</v>
      </c>
    </row>
    <row r="934" spans="2:24" ht="15.75" thickBot="1" x14ac:dyDescent="0.3">
      <c r="B934" s="23" t="s">
        <v>4</v>
      </c>
      <c r="C934" s="23">
        <f t="shared" si="989"/>
        <v>0</v>
      </c>
      <c r="D934" s="12">
        <f t="shared" si="989"/>
        <v>0</v>
      </c>
      <c r="E934" s="13">
        <f t="shared" si="989"/>
        <v>0</v>
      </c>
      <c r="F934" s="14">
        <f t="shared" si="989"/>
        <v>0</v>
      </c>
      <c r="G934" s="4">
        <f t="shared" si="989"/>
        <v>0</v>
      </c>
      <c r="H934" s="2">
        <f t="shared" si="989"/>
        <v>0</v>
      </c>
      <c r="I934" s="2">
        <f t="shared" si="989"/>
        <v>0</v>
      </c>
      <c r="J934" s="2">
        <f t="shared" si="989"/>
        <v>0</v>
      </c>
      <c r="K934" s="2">
        <f t="shared" si="989"/>
        <v>0</v>
      </c>
      <c r="L934" s="11">
        <f t="shared" si="989"/>
        <v>0</v>
      </c>
      <c r="M934" s="37"/>
      <c r="N934" s="142"/>
      <c r="O934" s="268">
        <f t="shared" ref="O934:X934" si="992">+O933+10</f>
        <v>41</v>
      </c>
      <c r="P934" s="268">
        <f t="shared" si="992"/>
        <v>42</v>
      </c>
      <c r="Q934" s="268">
        <f t="shared" si="992"/>
        <v>43</v>
      </c>
      <c r="R934" s="268">
        <f t="shared" si="992"/>
        <v>44</v>
      </c>
      <c r="S934" s="268">
        <f t="shared" si="992"/>
        <v>45</v>
      </c>
      <c r="T934" s="268">
        <f t="shared" si="992"/>
        <v>46</v>
      </c>
      <c r="U934" s="268">
        <f t="shared" si="992"/>
        <v>47</v>
      </c>
      <c r="V934" s="268">
        <f t="shared" si="992"/>
        <v>48</v>
      </c>
      <c r="W934" s="268">
        <f t="shared" si="992"/>
        <v>49</v>
      </c>
      <c r="X934" s="268">
        <f t="shared" si="992"/>
        <v>50</v>
      </c>
    </row>
    <row r="935" spans="2:24" ht="15.75" thickBot="1" x14ac:dyDescent="0.3">
      <c r="B935" s="23" t="s">
        <v>5</v>
      </c>
      <c r="C935" s="10">
        <f t="shared" si="989"/>
        <v>0</v>
      </c>
      <c r="D935" s="154">
        <f t="shared" si="989"/>
        <v>0</v>
      </c>
      <c r="E935" s="154">
        <f t="shared" si="989"/>
        <v>0</v>
      </c>
      <c r="F935" s="154">
        <f t="shared" si="989"/>
        <v>0</v>
      </c>
      <c r="G935" s="145">
        <f t="shared" si="989"/>
        <v>0</v>
      </c>
      <c r="H935" s="2">
        <f t="shared" si="989"/>
        <v>0</v>
      </c>
      <c r="I935" s="2">
        <f t="shared" si="989"/>
        <v>0</v>
      </c>
      <c r="J935" s="2">
        <f t="shared" si="989"/>
        <v>0</v>
      </c>
      <c r="K935" s="2">
        <f t="shared" si="989"/>
        <v>0</v>
      </c>
      <c r="L935" s="11">
        <f t="shared" si="989"/>
        <v>0</v>
      </c>
      <c r="M935" s="37"/>
      <c r="N935" s="142"/>
      <c r="O935" s="268">
        <f t="shared" ref="O935:X935" si="993">+O934+10</f>
        <v>51</v>
      </c>
      <c r="P935" s="268">
        <f t="shared" si="993"/>
        <v>52</v>
      </c>
      <c r="Q935" s="268">
        <f t="shared" si="993"/>
        <v>53</v>
      </c>
      <c r="R935" s="268">
        <f t="shared" si="993"/>
        <v>54</v>
      </c>
      <c r="S935" s="268">
        <f t="shared" si="993"/>
        <v>55</v>
      </c>
      <c r="T935" s="268">
        <f t="shared" si="993"/>
        <v>56</v>
      </c>
      <c r="U935" s="268">
        <f t="shared" si="993"/>
        <v>57</v>
      </c>
      <c r="V935" s="268">
        <f t="shared" si="993"/>
        <v>58</v>
      </c>
      <c r="W935" s="268">
        <f t="shared" si="993"/>
        <v>59</v>
      </c>
      <c r="X935" s="268">
        <f t="shared" si="993"/>
        <v>60</v>
      </c>
    </row>
    <row r="936" spans="2:24" ht="15.75" thickBot="1" x14ac:dyDescent="0.3">
      <c r="B936" s="23" t="s">
        <v>6</v>
      </c>
      <c r="C936" s="23">
        <f t="shared" si="989"/>
        <v>0</v>
      </c>
      <c r="D936" s="7">
        <f t="shared" si="989"/>
        <v>0</v>
      </c>
      <c r="E936" s="8">
        <f t="shared" si="989"/>
        <v>0</v>
      </c>
      <c r="F936" s="9">
        <f t="shared" si="989"/>
        <v>0</v>
      </c>
      <c r="G936" s="4">
        <f t="shared" si="989"/>
        <v>0</v>
      </c>
      <c r="H936" s="2">
        <f t="shared" si="989"/>
        <v>0</v>
      </c>
      <c r="I936" s="5">
        <f t="shared" si="989"/>
        <v>0</v>
      </c>
      <c r="J936" s="5">
        <f t="shared" si="989"/>
        <v>0</v>
      </c>
      <c r="K936" s="5">
        <f t="shared" si="989"/>
        <v>0</v>
      </c>
      <c r="L936" s="11">
        <f t="shared" si="989"/>
        <v>0</v>
      </c>
      <c r="M936" s="37"/>
      <c r="N936" s="142"/>
      <c r="O936" s="268">
        <f t="shared" ref="O936:X936" si="994">+O935+10</f>
        <v>61</v>
      </c>
      <c r="P936" s="268">
        <f t="shared" si="994"/>
        <v>62</v>
      </c>
      <c r="Q936" s="268">
        <f t="shared" si="994"/>
        <v>63</v>
      </c>
      <c r="R936" s="268">
        <f t="shared" si="994"/>
        <v>64</v>
      </c>
      <c r="S936" s="268">
        <f t="shared" si="994"/>
        <v>65</v>
      </c>
      <c r="T936" s="268">
        <f t="shared" si="994"/>
        <v>66</v>
      </c>
      <c r="U936" s="268">
        <f t="shared" si="994"/>
        <v>67</v>
      </c>
      <c r="V936" s="268">
        <f t="shared" si="994"/>
        <v>68</v>
      </c>
      <c r="W936" s="268">
        <f t="shared" si="994"/>
        <v>69</v>
      </c>
      <c r="X936" s="268">
        <f t="shared" si="994"/>
        <v>70</v>
      </c>
    </row>
    <row r="937" spans="2:24" x14ac:dyDescent="0.25">
      <c r="B937" s="23" t="s">
        <v>7</v>
      </c>
      <c r="C937" s="23">
        <f t="shared" si="989"/>
        <v>0</v>
      </c>
      <c r="D937" s="10">
        <f t="shared" si="989"/>
        <v>0</v>
      </c>
      <c r="E937" s="144">
        <f t="shared" si="989"/>
        <v>0</v>
      </c>
      <c r="F937" s="11">
        <f t="shared" si="989"/>
        <v>0</v>
      </c>
      <c r="G937" s="4">
        <f t="shared" si="989"/>
        <v>0</v>
      </c>
      <c r="H937" s="3">
        <f t="shared" si="989"/>
        <v>0</v>
      </c>
      <c r="I937" s="7">
        <f t="shared" si="989"/>
        <v>0</v>
      </c>
      <c r="J937" s="8">
        <f t="shared" si="989"/>
        <v>0</v>
      </c>
      <c r="K937" s="9">
        <f t="shared" si="989"/>
        <v>0</v>
      </c>
      <c r="L937" s="17">
        <f t="shared" si="989"/>
        <v>0</v>
      </c>
      <c r="M937" s="37"/>
      <c r="N937" s="142"/>
      <c r="O937" s="268">
        <f t="shared" ref="O937:X937" si="995">+O936+10</f>
        <v>71</v>
      </c>
      <c r="P937" s="268">
        <f t="shared" si="995"/>
        <v>72</v>
      </c>
      <c r="Q937" s="268">
        <f t="shared" si="995"/>
        <v>73</v>
      </c>
      <c r="R937" s="268">
        <f t="shared" si="995"/>
        <v>74</v>
      </c>
      <c r="S937" s="268">
        <f t="shared" si="995"/>
        <v>75</v>
      </c>
      <c r="T937" s="268">
        <f t="shared" si="995"/>
        <v>76</v>
      </c>
      <c r="U937" s="268">
        <f t="shared" si="995"/>
        <v>77</v>
      </c>
      <c r="V937" s="268">
        <f t="shared" si="995"/>
        <v>78</v>
      </c>
      <c r="W937" s="268">
        <f t="shared" si="995"/>
        <v>79</v>
      </c>
      <c r="X937" s="268">
        <f t="shared" si="995"/>
        <v>80</v>
      </c>
    </row>
    <row r="938" spans="2:24" ht="15.75" thickBot="1" x14ac:dyDescent="0.3">
      <c r="B938" s="23" t="s">
        <v>8</v>
      </c>
      <c r="C938" s="157">
        <f t="shared" si="989"/>
        <v>0</v>
      </c>
      <c r="D938" s="12">
        <f t="shared" si="989"/>
        <v>0</v>
      </c>
      <c r="E938" s="13">
        <f t="shared" si="989"/>
        <v>0</v>
      </c>
      <c r="F938" s="14">
        <f t="shared" si="989"/>
        <v>0</v>
      </c>
      <c r="G938" s="4">
        <f t="shared" si="989"/>
        <v>0</v>
      </c>
      <c r="H938" s="3">
        <f t="shared" si="989"/>
        <v>0</v>
      </c>
      <c r="I938" s="10">
        <f t="shared" si="989"/>
        <v>0</v>
      </c>
      <c r="J938" s="27">
        <f t="shared" si="989"/>
        <v>0</v>
      </c>
      <c r="K938" s="11">
        <f t="shared" si="989"/>
        <v>0</v>
      </c>
      <c r="L938" s="17">
        <f t="shared" si="989"/>
        <v>0</v>
      </c>
      <c r="M938" s="37"/>
      <c r="N938" s="142"/>
      <c r="O938" s="268">
        <f t="shared" ref="O938:X938" si="996">+O937+10</f>
        <v>81</v>
      </c>
      <c r="P938" s="268">
        <f t="shared" si="996"/>
        <v>82</v>
      </c>
      <c r="Q938" s="268">
        <f t="shared" si="996"/>
        <v>83</v>
      </c>
      <c r="R938" s="268">
        <f t="shared" si="996"/>
        <v>84</v>
      </c>
      <c r="S938" s="268">
        <f t="shared" si="996"/>
        <v>85</v>
      </c>
      <c r="T938" s="268">
        <f t="shared" si="996"/>
        <v>86</v>
      </c>
      <c r="U938" s="268">
        <f t="shared" si="996"/>
        <v>87</v>
      </c>
      <c r="V938" s="268">
        <f t="shared" si="996"/>
        <v>88</v>
      </c>
      <c r="W938" s="268">
        <f t="shared" si="996"/>
        <v>89</v>
      </c>
      <c r="X938" s="268">
        <f t="shared" si="996"/>
        <v>90</v>
      </c>
    </row>
    <row r="939" spans="2:24" ht="15.75" thickBot="1" x14ac:dyDescent="0.3">
      <c r="B939" s="26" t="s">
        <v>9</v>
      </c>
      <c r="C939" s="158" t="s">
        <v>10</v>
      </c>
      <c r="D939" s="156">
        <f t="shared" ref="D939:L939" si="997">COUNTIF(rd7tm2,P939)</f>
        <v>0</v>
      </c>
      <c r="E939" s="155">
        <f t="shared" si="997"/>
        <v>0</v>
      </c>
      <c r="F939" s="155">
        <f t="shared" si="997"/>
        <v>0</v>
      </c>
      <c r="G939" s="13">
        <f t="shared" si="997"/>
        <v>0</v>
      </c>
      <c r="H939" s="19">
        <f t="shared" si="997"/>
        <v>0</v>
      </c>
      <c r="I939" s="12">
        <f t="shared" si="997"/>
        <v>0</v>
      </c>
      <c r="J939" s="13">
        <f t="shared" si="997"/>
        <v>0</v>
      </c>
      <c r="K939" s="14">
        <f t="shared" si="997"/>
        <v>0</v>
      </c>
      <c r="L939" s="20">
        <f t="shared" si="997"/>
        <v>0</v>
      </c>
      <c r="M939" s="37"/>
      <c r="N939" s="142"/>
      <c r="O939" s="268">
        <f t="shared" ref="O939:X939" si="998">+O938+10</f>
        <v>91</v>
      </c>
      <c r="P939" s="268">
        <f t="shared" si="998"/>
        <v>92</v>
      </c>
      <c r="Q939" s="268">
        <f t="shared" si="998"/>
        <v>93</v>
      </c>
      <c r="R939" s="268">
        <f t="shared" si="998"/>
        <v>94</v>
      </c>
      <c r="S939" s="268">
        <f t="shared" si="998"/>
        <v>95</v>
      </c>
      <c r="T939" s="268">
        <f t="shared" si="998"/>
        <v>96</v>
      </c>
      <c r="U939" s="268">
        <f t="shared" si="998"/>
        <v>97</v>
      </c>
      <c r="V939" s="268">
        <f t="shared" si="998"/>
        <v>98</v>
      </c>
      <c r="W939" s="268">
        <f t="shared" si="998"/>
        <v>99</v>
      </c>
      <c r="X939" s="268">
        <f t="shared" si="998"/>
        <v>100</v>
      </c>
    </row>
    <row r="940" spans="2:24" ht="15.75" thickBot="1" x14ac:dyDescent="0.3"/>
    <row r="941" spans="2:24" ht="19.5" thickBot="1" x14ac:dyDescent="0.3">
      <c r="B941" s="136" t="s">
        <v>59</v>
      </c>
      <c r="C941" s="137">
        <f>+C926</f>
        <v>7</v>
      </c>
      <c r="D941" s="350" t="s">
        <v>134</v>
      </c>
      <c r="E941" s="351"/>
      <c r="M941" s="257"/>
      <c r="P941" s="263"/>
      <c r="Q941" s="263"/>
      <c r="R941" s="263"/>
      <c r="S941" s="263"/>
      <c r="T941" s="263"/>
      <c r="U941" s="263"/>
      <c r="V941" s="263"/>
      <c r="W941" s="263"/>
      <c r="X941" s="263"/>
    </row>
    <row r="942" spans="2:24" ht="21" x14ac:dyDescent="0.25">
      <c r="B942" s="305" t="s">
        <v>86</v>
      </c>
      <c r="C942" s="306"/>
      <c r="D942" s="306"/>
      <c r="E942" s="306"/>
      <c r="F942" s="306"/>
      <c r="G942" s="306"/>
      <c r="H942" s="306"/>
      <c r="I942" s="306"/>
      <c r="J942" s="306"/>
      <c r="K942" s="306"/>
      <c r="L942" s="307"/>
      <c r="M942" s="258"/>
      <c r="N942" s="281"/>
      <c r="O942" s="264"/>
      <c r="P942" s="264"/>
      <c r="Q942" s="264"/>
      <c r="R942" s="264"/>
      <c r="S942" s="264"/>
      <c r="T942" s="264"/>
      <c r="U942" s="264"/>
      <c r="V942" s="264"/>
      <c r="W942" s="264"/>
      <c r="X942" s="264"/>
    </row>
    <row r="943" spans="2:24" ht="21.75" thickBot="1" x14ac:dyDescent="0.3">
      <c r="B943" s="308"/>
      <c r="C943" s="309"/>
      <c r="D943" s="309"/>
      <c r="E943" s="309"/>
      <c r="F943" s="309"/>
      <c r="G943" s="309"/>
      <c r="H943" s="309"/>
      <c r="I943" s="309"/>
      <c r="J943" s="309"/>
      <c r="K943" s="309"/>
      <c r="L943" s="310"/>
      <c r="M943" s="258"/>
      <c r="N943" s="281"/>
      <c r="O943" s="264"/>
      <c r="P943" s="264"/>
      <c r="Q943" s="264"/>
      <c r="R943" s="264"/>
      <c r="S943" s="264"/>
      <c r="T943" s="264"/>
      <c r="U943" s="264"/>
      <c r="V943" s="264"/>
      <c r="W943" s="264"/>
      <c r="X943" s="264"/>
    </row>
    <row r="944" spans="2:24" ht="15.75" thickBot="1" x14ac:dyDescent="0.3">
      <c r="B944" s="31" t="s">
        <v>11</v>
      </c>
      <c r="C944" s="28">
        <v>1</v>
      </c>
      <c r="D944" s="24">
        <v>2</v>
      </c>
      <c r="E944" s="24">
        <v>3</v>
      </c>
      <c r="F944" s="24">
        <v>4</v>
      </c>
      <c r="G944" s="24">
        <v>5</v>
      </c>
      <c r="H944" s="24">
        <v>6</v>
      </c>
      <c r="I944" s="24">
        <v>7</v>
      </c>
      <c r="J944" s="24">
        <v>8</v>
      </c>
      <c r="K944" s="24">
        <v>9</v>
      </c>
      <c r="L944" s="25">
        <v>10</v>
      </c>
      <c r="M944" s="37"/>
      <c r="N944" s="142"/>
    </row>
    <row r="945" spans="2:24" ht="15.75" thickBot="1" x14ac:dyDescent="0.3">
      <c r="B945" s="29" t="s">
        <v>0</v>
      </c>
      <c r="C945" s="270">
        <f t="shared" ref="C945:L946" si="999">COUNTIF(rd7tm3,O945)-1</f>
        <v>0</v>
      </c>
      <c r="D945" s="8">
        <f t="shared" si="999"/>
        <v>0</v>
      </c>
      <c r="E945" s="8">
        <f t="shared" si="999"/>
        <v>0</v>
      </c>
      <c r="F945" s="8">
        <f t="shared" si="999"/>
        <v>0</v>
      </c>
      <c r="G945" s="8">
        <f t="shared" si="999"/>
        <v>0</v>
      </c>
      <c r="H945" s="8">
        <f t="shared" si="999"/>
        <v>0</v>
      </c>
      <c r="I945" s="22">
        <f t="shared" si="999"/>
        <v>0</v>
      </c>
      <c r="J945" s="7">
        <f t="shared" si="999"/>
        <v>0</v>
      </c>
      <c r="K945" s="8">
        <f t="shared" si="999"/>
        <v>0</v>
      </c>
      <c r="L945" s="76">
        <f t="shared" si="999"/>
        <v>0</v>
      </c>
      <c r="M945" s="259"/>
      <c r="N945" s="282"/>
      <c r="O945" s="265">
        <v>1</v>
      </c>
      <c r="P945" s="266">
        <f>+O945+1</f>
        <v>2</v>
      </c>
      <c r="Q945" s="266">
        <f t="shared" ref="Q945" si="1000">+P945+1</f>
        <v>3</v>
      </c>
      <c r="R945" s="266">
        <f t="shared" ref="R945" si="1001">+Q945+1</f>
        <v>4</v>
      </c>
      <c r="S945" s="266">
        <f t="shared" ref="S945" si="1002">+R945+1</f>
        <v>5</v>
      </c>
      <c r="T945" s="266">
        <f t="shared" ref="T945" si="1003">+S945+1</f>
        <v>6</v>
      </c>
      <c r="U945" s="266">
        <f t="shared" ref="U945" si="1004">+T945+1</f>
        <v>7</v>
      </c>
      <c r="V945" s="266">
        <f t="shared" ref="V945" si="1005">+U945+1</f>
        <v>8</v>
      </c>
      <c r="W945" s="266">
        <v>9</v>
      </c>
      <c r="X945" s="266">
        <v>10</v>
      </c>
    </row>
    <row r="946" spans="2:24" ht="15.75" thickBot="1" x14ac:dyDescent="0.3">
      <c r="B946" s="23" t="s">
        <v>1</v>
      </c>
      <c r="C946" s="7">
        <f t="shared" si="999"/>
        <v>0</v>
      </c>
      <c r="D946" s="5">
        <f t="shared" si="999"/>
        <v>0</v>
      </c>
      <c r="E946" s="5">
        <f t="shared" si="999"/>
        <v>0</v>
      </c>
      <c r="F946" s="5">
        <f t="shared" si="999"/>
        <v>0</v>
      </c>
      <c r="G946" s="2">
        <f t="shared" si="999"/>
        <v>0</v>
      </c>
      <c r="H946" s="2">
        <f t="shared" si="999"/>
        <v>0</v>
      </c>
      <c r="I946" s="3">
        <f t="shared" si="999"/>
        <v>0</v>
      </c>
      <c r="J946" s="10">
        <f t="shared" si="999"/>
        <v>0</v>
      </c>
      <c r="K946" s="2">
        <f t="shared" si="999"/>
        <v>0</v>
      </c>
      <c r="L946" s="11">
        <f t="shared" si="999"/>
        <v>0</v>
      </c>
      <c r="M946" s="37"/>
      <c r="N946" s="142"/>
      <c r="O946" s="268">
        <f>+O945+10</f>
        <v>11</v>
      </c>
      <c r="P946" s="268">
        <f t="shared" ref="P946:X946" si="1006">+P945+10</f>
        <v>12</v>
      </c>
      <c r="Q946" s="268">
        <f t="shared" si="1006"/>
        <v>13</v>
      </c>
      <c r="R946" s="268">
        <f t="shared" si="1006"/>
        <v>14</v>
      </c>
      <c r="S946" s="268">
        <f t="shared" si="1006"/>
        <v>15</v>
      </c>
      <c r="T946" s="268">
        <f t="shared" si="1006"/>
        <v>16</v>
      </c>
      <c r="U946" s="268">
        <f t="shared" si="1006"/>
        <v>17</v>
      </c>
      <c r="V946" s="268">
        <f t="shared" si="1006"/>
        <v>18</v>
      </c>
      <c r="W946" s="268">
        <f t="shared" si="1006"/>
        <v>19</v>
      </c>
      <c r="X946" s="268">
        <f t="shared" si="1006"/>
        <v>20</v>
      </c>
    </row>
    <row r="947" spans="2:24" ht="15.75" thickBot="1" x14ac:dyDescent="0.3">
      <c r="B947" s="23" t="s">
        <v>2</v>
      </c>
      <c r="C947" s="23">
        <f t="shared" ref="C947:L953" si="1007">COUNTIF(rd7tm3,O947)</f>
        <v>0</v>
      </c>
      <c r="D947" s="7">
        <f t="shared" si="1007"/>
        <v>0</v>
      </c>
      <c r="E947" s="8">
        <f t="shared" si="1007"/>
        <v>0</v>
      </c>
      <c r="F947" s="9">
        <f t="shared" si="1007"/>
        <v>0</v>
      </c>
      <c r="G947" s="4">
        <f t="shared" si="1007"/>
        <v>0</v>
      </c>
      <c r="H947" s="2">
        <f t="shared" si="1007"/>
        <v>0</v>
      </c>
      <c r="I947" s="3">
        <f t="shared" si="1007"/>
        <v>0</v>
      </c>
      <c r="J947" s="12">
        <f t="shared" si="1007"/>
        <v>0</v>
      </c>
      <c r="K947" s="13">
        <f t="shared" si="1007"/>
        <v>0</v>
      </c>
      <c r="L947" s="14">
        <f t="shared" si="1007"/>
        <v>0</v>
      </c>
      <c r="M947" s="37"/>
      <c r="N947" s="142"/>
      <c r="O947" s="268">
        <f t="shared" ref="O947:X947" si="1008">+O946+10</f>
        <v>21</v>
      </c>
      <c r="P947" s="268">
        <f t="shared" si="1008"/>
        <v>22</v>
      </c>
      <c r="Q947" s="268">
        <f t="shared" si="1008"/>
        <v>23</v>
      </c>
      <c r="R947" s="268">
        <f t="shared" si="1008"/>
        <v>24</v>
      </c>
      <c r="S947" s="268">
        <f t="shared" si="1008"/>
        <v>25</v>
      </c>
      <c r="T947" s="268">
        <f t="shared" si="1008"/>
        <v>26</v>
      </c>
      <c r="U947" s="268">
        <f t="shared" si="1008"/>
        <v>27</v>
      </c>
      <c r="V947" s="268">
        <f t="shared" si="1008"/>
        <v>28</v>
      </c>
      <c r="W947" s="268">
        <f t="shared" si="1008"/>
        <v>29</v>
      </c>
      <c r="X947" s="268">
        <f t="shared" si="1008"/>
        <v>30</v>
      </c>
    </row>
    <row r="948" spans="2:24" x14ac:dyDescent="0.25">
      <c r="B948" s="23" t="s">
        <v>3</v>
      </c>
      <c r="C948" s="23">
        <f t="shared" si="1007"/>
        <v>0</v>
      </c>
      <c r="D948" s="10">
        <f t="shared" si="1007"/>
        <v>0</v>
      </c>
      <c r="E948" s="27">
        <f t="shared" si="1007"/>
        <v>0</v>
      </c>
      <c r="F948" s="11">
        <f t="shared" si="1007"/>
        <v>0</v>
      </c>
      <c r="G948" s="4">
        <f t="shared" si="1007"/>
        <v>0</v>
      </c>
      <c r="H948" s="2">
        <f t="shared" si="1007"/>
        <v>0</v>
      </c>
      <c r="I948" s="2">
        <f t="shared" si="1007"/>
        <v>0</v>
      </c>
      <c r="J948" s="6">
        <f t="shared" si="1007"/>
        <v>0</v>
      </c>
      <c r="K948" s="6">
        <f t="shared" si="1007"/>
        <v>0</v>
      </c>
      <c r="L948" s="16">
        <f t="shared" si="1007"/>
        <v>0</v>
      </c>
      <c r="M948" s="37"/>
      <c r="N948" s="142"/>
      <c r="O948" s="268">
        <f t="shared" ref="O948:X948" si="1009">+O947+10</f>
        <v>31</v>
      </c>
      <c r="P948" s="268">
        <f t="shared" si="1009"/>
        <v>32</v>
      </c>
      <c r="Q948" s="268">
        <f t="shared" si="1009"/>
        <v>33</v>
      </c>
      <c r="R948" s="268">
        <f t="shared" si="1009"/>
        <v>34</v>
      </c>
      <c r="S948" s="268">
        <f t="shared" si="1009"/>
        <v>35</v>
      </c>
      <c r="T948" s="268">
        <f t="shared" si="1009"/>
        <v>36</v>
      </c>
      <c r="U948" s="268">
        <f t="shared" si="1009"/>
        <v>37</v>
      </c>
      <c r="V948" s="268">
        <f t="shared" si="1009"/>
        <v>38</v>
      </c>
      <c r="W948" s="268">
        <f t="shared" si="1009"/>
        <v>39</v>
      </c>
      <c r="X948" s="268">
        <f t="shared" si="1009"/>
        <v>40</v>
      </c>
    </row>
    <row r="949" spans="2:24" ht="15.75" thickBot="1" x14ac:dyDescent="0.3">
      <c r="B949" s="23" t="s">
        <v>4</v>
      </c>
      <c r="C949" s="23">
        <f t="shared" si="1007"/>
        <v>0</v>
      </c>
      <c r="D949" s="12">
        <f t="shared" si="1007"/>
        <v>0</v>
      </c>
      <c r="E949" s="13">
        <f t="shared" si="1007"/>
        <v>0</v>
      </c>
      <c r="F949" s="14">
        <f t="shared" si="1007"/>
        <v>0</v>
      </c>
      <c r="G949" s="4">
        <f t="shared" si="1007"/>
        <v>0</v>
      </c>
      <c r="H949" s="2">
        <f t="shared" si="1007"/>
        <v>0</v>
      </c>
      <c r="I949" s="2">
        <f t="shared" si="1007"/>
        <v>0</v>
      </c>
      <c r="J949" s="2">
        <f t="shared" si="1007"/>
        <v>0</v>
      </c>
      <c r="K949" s="2">
        <f t="shared" si="1007"/>
        <v>0</v>
      </c>
      <c r="L949" s="11">
        <f t="shared" si="1007"/>
        <v>0</v>
      </c>
      <c r="M949" s="37"/>
      <c r="N949" s="142"/>
      <c r="O949" s="268">
        <f t="shared" ref="O949:X949" si="1010">+O948+10</f>
        <v>41</v>
      </c>
      <c r="P949" s="268">
        <f t="shared" si="1010"/>
        <v>42</v>
      </c>
      <c r="Q949" s="268">
        <f t="shared" si="1010"/>
        <v>43</v>
      </c>
      <c r="R949" s="268">
        <f t="shared" si="1010"/>
        <v>44</v>
      </c>
      <c r="S949" s="268">
        <f t="shared" si="1010"/>
        <v>45</v>
      </c>
      <c r="T949" s="268">
        <f t="shared" si="1010"/>
        <v>46</v>
      </c>
      <c r="U949" s="268">
        <f t="shared" si="1010"/>
        <v>47</v>
      </c>
      <c r="V949" s="268">
        <f t="shared" si="1010"/>
        <v>48</v>
      </c>
      <c r="W949" s="268">
        <f t="shared" si="1010"/>
        <v>49</v>
      </c>
      <c r="X949" s="268">
        <f t="shared" si="1010"/>
        <v>50</v>
      </c>
    </row>
    <row r="950" spans="2:24" ht="15.75" thickBot="1" x14ac:dyDescent="0.3">
      <c r="B950" s="23" t="s">
        <v>5</v>
      </c>
      <c r="C950" s="10">
        <f t="shared" si="1007"/>
        <v>0</v>
      </c>
      <c r="D950" s="154">
        <f t="shared" si="1007"/>
        <v>0</v>
      </c>
      <c r="E950" s="154">
        <f t="shared" si="1007"/>
        <v>0</v>
      </c>
      <c r="F950" s="154">
        <f t="shared" si="1007"/>
        <v>0</v>
      </c>
      <c r="G950" s="145">
        <f t="shared" si="1007"/>
        <v>0</v>
      </c>
      <c r="H950" s="2">
        <f t="shared" si="1007"/>
        <v>0</v>
      </c>
      <c r="I950" s="2">
        <f t="shared" si="1007"/>
        <v>0</v>
      </c>
      <c r="J950" s="2">
        <f t="shared" si="1007"/>
        <v>0</v>
      </c>
      <c r="K950" s="2">
        <f t="shared" si="1007"/>
        <v>0</v>
      </c>
      <c r="L950" s="11">
        <f t="shared" si="1007"/>
        <v>0</v>
      </c>
      <c r="M950" s="37"/>
      <c r="N950" s="142"/>
      <c r="O950" s="268">
        <f t="shared" ref="O950:X950" si="1011">+O949+10</f>
        <v>51</v>
      </c>
      <c r="P950" s="268">
        <f t="shared" si="1011"/>
        <v>52</v>
      </c>
      <c r="Q950" s="268">
        <f t="shared" si="1011"/>
        <v>53</v>
      </c>
      <c r="R950" s="268">
        <f t="shared" si="1011"/>
        <v>54</v>
      </c>
      <c r="S950" s="268">
        <f t="shared" si="1011"/>
        <v>55</v>
      </c>
      <c r="T950" s="268">
        <f t="shared" si="1011"/>
        <v>56</v>
      </c>
      <c r="U950" s="268">
        <f t="shared" si="1011"/>
        <v>57</v>
      </c>
      <c r="V950" s="268">
        <f t="shared" si="1011"/>
        <v>58</v>
      </c>
      <c r="W950" s="268">
        <f t="shared" si="1011"/>
        <v>59</v>
      </c>
      <c r="X950" s="268">
        <f t="shared" si="1011"/>
        <v>60</v>
      </c>
    </row>
    <row r="951" spans="2:24" ht="15.75" thickBot="1" x14ac:dyDescent="0.3">
      <c r="B951" s="23" t="s">
        <v>6</v>
      </c>
      <c r="C951" s="23">
        <f t="shared" si="1007"/>
        <v>0</v>
      </c>
      <c r="D951" s="7">
        <f t="shared" si="1007"/>
        <v>0</v>
      </c>
      <c r="E951" s="8">
        <f t="shared" si="1007"/>
        <v>0</v>
      </c>
      <c r="F951" s="9">
        <f t="shared" si="1007"/>
        <v>0</v>
      </c>
      <c r="G951" s="4">
        <f t="shared" si="1007"/>
        <v>0</v>
      </c>
      <c r="H951" s="2">
        <f t="shared" si="1007"/>
        <v>0</v>
      </c>
      <c r="I951" s="5">
        <f t="shared" si="1007"/>
        <v>0</v>
      </c>
      <c r="J951" s="5">
        <f t="shared" si="1007"/>
        <v>0</v>
      </c>
      <c r="K951" s="5">
        <f t="shared" si="1007"/>
        <v>0</v>
      </c>
      <c r="L951" s="11">
        <f t="shared" si="1007"/>
        <v>0</v>
      </c>
      <c r="M951" s="37"/>
      <c r="N951" s="142"/>
      <c r="O951" s="268">
        <f t="shared" ref="O951:X951" si="1012">+O950+10</f>
        <v>61</v>
      </c>
      <c r="P951" s="268">
        <f t="shared" si="1012"/>
        <v>62</v>
      </c>
      <c r="Q951" s="268">
        <f t="shared" si="1012"/>
        <v>63</v>
      </c>
      <c r="R951" s="268">
        <f t="shared" si="1012"/>
        <v>64</v>
      </c>
      <c r="S951" s="268">
        <f t="shared" si="1012"/>
        <v>65</v>
      </c>
      <c r="T951" s="268">
        <f t="shared" si="1012"/>
        <v>66</v>
      </c>
      <c r="U951" s="268">
        <f t="shared" si="1012"/>
        <v>67</v>
      </c>
      <c r="V951" s="268">
        <f t="shared" si="1012"/>
        <v>68</v>
      </c>
      <c r="W951" s="268">
        <f t="shared" si="1012"/>
        <v>69</v>
      </c>
      <c r="X951" s="268">
        <f t="shared" si="1012"/>
        <v>70</v>
      </c>
    </row>
    <row r="952" spans="2:24" x14ac:dyDescent="0.25">
      <c r="B952" s="23" t="s">
        <v>7</v>
      </c>
      <c r="C952" s="23">
        <f t="shared" si="1007"/>
        <v>0</v>
      </c>
      <c r="D952" s="10">
        <f t="shared" si="1007"/>
        <v>0</v>
      </c>
      <c r="E952" s="144">
        <f t="shared" si="1007"/>
        <v>0</v>
      </c>
      <c r="F952" s="11">
        <f t="shared" si="1007"/>
        <v>0</v>
      </c>
      <c r="G952" s="4">
        <f t="shared" si="1007"/>
        <v>0</v>
      </c>
      <c r="H952" s="3">
        <f t="shared" si="1007"/>
        <v>0</v>
      </c>
      <c r="I952" s="7">
        <f t="shared" si="1007"/>
        <v>0</v>
      </c>
      <c r="J952" s="8">
        <f t="shared" si="1007"/>
        <v>0</v>
      </c>
      <c r="K952" s="9">
        <f t="shared" si="1007"/>
        <v>0</v>
      </c>
      <c r="L952" s="17">
        <f t="shared" si="1007"/>
        <v>0</v>
      </c>
      <c r="M952" s="37"/>
      <c r="N952" s="142"/>
      <c r="O952" s="268">
        <f t="shared" ref="O952:X952" si="1013">+O951+10</f>
        <v>71</v>
      </c>
      <c r="P952" s="268">
        <f t="shared" si="1013"/>
        <v>72</v>
      </c>
      <c r="Q952" s="268">
        <f t="shared" si="1013"/>
        <v>73</v>
      </c>
      <c r="R952" s="268">
        <f t="shared" si="1013"/>
        <v>74</v>
      </c>
      <c r="S952" s="268">
        <f t="shared" si="1013"/>
        <v>75</v>
      </c>
      <c r="T952" s="268">
        <f t="shared" si="1013"/>
        <v>76</v>
      </c>
      <c r="U952" s="268">
        <f t="shared" si="1013"/>
        <v>77</v>
      </c>
      <c r="V952" s="268">
        <f t="shared" si="1013"/>
        <v>78</v>
      </c>
      <c r="W952" s="268">
        <f t="shared" si="1013"/>
        <v>79</v>
      </c>
      <c r="X952" s="268">
        <f t="shared" si="1013"/>
        <v>80</v>
      </c>
    </row>
    <row r="953" spans="2:24" ht="15.75" thickBot="1" x14ac:dyDescent="0.3">
      <c r="B953" s="23" t="s">
        <v>8</v>
      </c>
      <c r="C953" s="157">
        <f t="shared" si="1007"/>
        <v>0</v>
      </c>
      <c r="D953" s="12">
        <f t="shared" si="1007"/>
        <v>0</v>
      </c>
      <c r="E953" s="13">
        <f t="shared" si="1007"/>
        <v>0</v>
      </c>
      <c r="F953" s="14">
        <f t="shared" si="1007"/>
        <v>0</v>
      </c>
      <c r="G953" s="4">
        <f t="shared" si="1007"/>
        <v>0</v>
      </c>
      <c r="H953" s="3">
        <f t="shared" si="1007"/>
        <v>0</v>
      </c>
      <c r="I953" s="10">
        <f t="shared" si="1007"/>
        <v>0</v>
      </c>
      <c r="J953" s="27">
        <f t="shared" si="1007"/>
        <v>0</v>
      </c>
      <c r="K953" s="11">
        <f t="shared" si="1007"/>
        <v>0</v>
      </c>
      <c r="L953" s="17">
        <f t="shared" si="1007"/>
        <v>0</v>
      </c>
      <c r="M953" s="37"/>
      <c r="N953" s="142"/>
      <c r="O953" s="268">
        <f t="shared" ref="O953:X953" si="1014">+O952+10</f>
        <v>81</v>
      </c>
      <c r="P953" s="268">
        <f t="shared" si="1014"/>
        <v>82</v>
      </c>
      <c r="Q953" s="268">
        <f t="shared" si="1014"/>
        <v>83</v>
      </c>
      <c r="R953" s="268">
        <f t="shared" si="1014"/>
        <v>84</v>
      </c>
      <c r="S953" s="268">
        <f t="shared" si="1014"/>
        <v>85</v>
      </c>
      <c r="T953" s="268">
        <f t="shared" si="1014"/>
        <v>86</v>
      </c>
      <c r="U953" s="268">
        <f t="shared" si="1014"/>
        <v>87</v>
      </c>
      <c r="V953" s="268">
        <f t="shared" si="1014"/>
        <v>88</v>
      </c>
      <c r="W953" s="268">
        <f t="shared" si="1014"/>
        <v>89</v>
      </c>
      <c r="X953" s="268">
        <f t="shared" si="1014"/>
        <v>90</v>
      </c>
    </row>
    <row r="954" spans="2:24" ht="15.75" thickBot="1" x14ac:dyDescent="0.3">
      <c r="B954" s="26" t="s">
        <v>9</v>
      </c>
      <c r="C954" s="158" t="s">
        <v>10</v>
      </c>
      <c r="D954" s="156">
        <f t="shared" ref="D954:L954" si="1015">COUNTIF(rd7tm3,P954)</f>
        <v>0</v>
      </c>
      <c r="E954" s="155">
        <f t="shared" si="1015"/>
        <v>0</v>
      </c>
      <c r="F954" s="155">
        <f t="shared" si="1015"/>
        <v>0</v>
      </c>
      <c r="G954" s="13">
        <f t="shared" si="1015"/>
        <v>0</v>
      </c>
      <c r="H954" s="19">
        <f t="shared" si="1015"/>
        <v>0</v>
      </c>
      <c r="I954" s="12">
        <f t="shared" si="1015"/>
        <v>0</v>
      </c>
      <c r="J954" s="13">
        <f t="shared" si="1015"/>
        <v>0</v>
      </c>
      <c r="K954" s="14">
        <f t="shared" si="1015"/>
        <v>0</v>
      </c>
      <c r="L954" s="20">
        <f t="shared" si="1015"/>
        <v>0</v>
      </c>
      <c r="M954" s="37"/>
      <c r="N954" s="142"/>
      <c r="O954" s="268">
        <f t="shared" ref="O954:X954" si="1016">+O953+10</f>
        <v>91</v>
      </c>
      <c r="P954" s="268">
        <f t="shared" si="1016"/>
        <v>92</v>
      </c>
      <c r="Q954" s="268">
        <f t="shared" si="1016"/>
        <v>93</v>
      </c>
      <c r="R954" s="268">
        <f t="shared" si="1016"/>
        <v>94</v>
      </c>
      <c r="S954" s="268">
        <f t="shared" si="1016"/>
        <v>95</v>
      </c>
      <c r="T954" s="268">
        <f t="shared" si="1016"/>
        <v>96</v>
      </c>
      <c r="U954" s="268">
        <f t="shared" si="1016"/>
        <v>97</v>
      </c>
      <c r="V954" s="268">
        <f t="shared" si="1016"/>
        <v>98</v>
      </c>
      <c r="W954" s="268">
        <f t="shared" si="1016"/>
        <v>99</v>
      </c>
      <c r="X954" s="268">
        <f t="shared" si="1016"/>
        <v>100</v>
      </c>
    </row>
    <row r="955" spans="2:24" ht="15.75" thickBot="1" x14ac:dyDescent="0.3"/>
    <row r="956" spans="2:24" ht="19.5" thickBot="1" x14ac:dyDescent="0.3">
      <c r="B956" s="136" t="s">
        <v>59</v>
      </c>
      <c r="C956" s="137">
        <f>+C941</f>
        <v>7</v>
      </c>
      <c r="D956" s="350" t="s">
        <v>135</v>
      </c>
      <c r="E956" s="351"/>
      <c r="M956" s="257"/>
      <c r="P956" s="263"/>
      <c r="Q956" s="263"/>
      <c r="R956" s="263"/>
      <c r="S956" s="263"/>
      <c r="T956" s="263"/>
      <c r="U956" s="263"/>
      <c r="V956" s="263"/>
      <c r="W956" s="263"/>
      <c r="X956" s="263"/>
    </row>
    <row r="957" spans="2:24" ht="21" x14ac:dyDescent="0.25">
      <c r="B957" s="305" t="s">
        <v>86</v>
      </c>
      <c r="C957" s="306"/>
      <c r="D957" s="306"/>
      <c r="E957" s="306"/>
      <c r="F957" s="306"/>
      <c r="G957" s="306"/>
      <c r="H957" s="306"/>
      <c r="I957" s="306"/>
      <c r="J957" s="306"/>
      <c r="K957" s="306"/>
      <c r="L957" s="307"/>
      <c r="M957" s="258"/>
      <c r="N957" s="281"/>
      <c r="O957" s="264"/>
      <c r="P957" s="264"/>
      <c r="Q957" s="264"/>
      <c r="R957" s="264"/>
      <c r="S957" s="264"/>
      <c r="T957" s="264"/>
      <c r="U957" s="264"/>
      <c r="V957" s="264"/>
      <c r="W957" s="264"/>
      <c r="X957" s="264"/>
    </row>
    <row r="958" spans="2:24" ht="21.75" thickBot="1" x14ac:dyDescent="0.3">
      <c r="B958" s="308"/>
      <c r="C958" s="309"/>
      <c r="D958" s="309"/>
      <c r="E958" s="309"/>
      <c r="F958" s="309"/>
      <c r="G958" s="309"/>
      <c r="H958" s="309"/>
      <c r="I958" s="309"/>
      <c r="J958" s="309"/>
      <c r="K958" s="309"/>
      <c r="L958" s="310"/>
      <c r="M958" s="258"/>
      <c r="N958" s="281"/>
      <c r="O958" s="264"/>
      <c r="P958" s="264"/>
      <c r="Q958" s="264"/>
      <c r="R958" s="264"/>
      <c r="S958" s="264"/>
      <c r="T958" s="264"/>
      <c r="U958" s="264"/>
      <c r="V958" s="264"/>
      <c r="W958" s="264"/>
      <c r="X958" s="264"/>
    </row>
    <row r="959" spans="2:24" ht="15.75" thickBot="1" x14ac:dyDescent="0.3">
      <c r="B959" s="31" t="s">
        <v>11</v>
      </c>
      <c r="C959" s="28">
        <v>1</v>
      </c>
      <c r="D959" s="24">
        <v>2</v>
      </c>
      <c r="E959" s="24">
        <v>3</v>
      </c>
      <c r="F959" s="24">
        <v>4</v>
      </c>
      <c r="G959" s="24">
        <v>5</v>
      </c>
      <c r="H959" s="24">
        <v>6</v>
      </c>
      <c r="I959" s="24">
        <v>7</v>
      </c>
      <c r="J959" s="24">
        <v>8</v>
      </c>
      <c r="K959" s="24">
        <v>9</v>
      </c>
      <c r="L959" s="25">
        <v>10</v>
      </c>
      <c r="M959" s="37"/>
      <c r="N959" s="142"/>
    </row>
    <row r="960" spans="2:24" ht="15.75" thickBot="1" x14ac:dyDescent="0.3">
      <c r="B960" s="29" t="s">
        <v>0</v>
      </c>
      <c r="C960" s="270">
        <f t="shared" ref="C960:L961" si="1017">COUNTIF(rd7tm4,O960)-1</f>
        <v>0</v>
      </c>
      <c r="D960" s="8">
        <f t="shared" si="1017"/>
        <v>0</v>
      </c>
      <c r="E960" s="8">
        <f t="shared" si="1017"/>
        <v>0</v>
      </c>
      <c r="F960" s="8">
        <f t="shared" si="1017"/>
        <v>0</v>
      </c>
      <c r="G960" s="8">
        <f t="shared" si="1017"/>
        <v>0</v>
      </c>
      <c r="H960" s="8">
        <f t="shared" si="1017"/>
        <v>0</v>
      </c>
      <c r="I960" s="22">
        <f t="shared" si="1017"/>
        <v>0</v>
      </c>
      <c r="J960" s="7">
        <f t="shared" si="1017"/>
        <v>0</v>
      </c>
      <c r="K960" s="8">
        <f t="shared" si="1017"/>
        <v>0</v>
      </c>
      <c r="L960" s="76">
        <f t="shared" si="1017"/>
        <v>0</v>
      </c>
      <c r="M960" s="259"/>
      <c r="N960" s="282"/>
      <c r="O960" s="265">
        <v>1</v>
      </c>
      <c r="P960" s="266">
        <f>+O960+1</f>
        <v>2</v>
      </c>
      <c r="Q960" s="266">
        <f t="shared" ref="Q960" si="1018">+P960+1</f>
        <v>3</v>
      </c>
      <c r="R960" s="266">
        <f t="shared" ref="R960" si="1019">+Q960+1</f>
        <v>4</v>
      </c>
      <c r="S960" s="266">
        <f t="shared" ref="S960" si="1020">+R960+1</f>
        <v>5</v>
      </c>
      <c r="T960" s="266">
        <f t="shared" ref="T960" si="1021">+S960+1</f>
        <v>6</v>
      </c>
      <c r="U960" s="266">
        <f t="shared" ref="U960" si="1022">+T960+1</f>
        <v>7</v>
      </c>
      <c r="V960" s="266">
        <f t="shared" ref="V960" si="1023">+U960+1</f>
        <v>8</v>
      </c>
      <c r="W960" s="266">
        <v>9</v>
      </c>
      <c r="X960" s="266">
        <v>10</v>
      </c>
    </row>
    <row r="961" spans="2:24" ht="15.75" thickBot="1" x14ac:dyDescent="0.3">
      <c r="B961" s="23" t="s">
        <v>1</v>
      </c>
      <c r="C961" s="7">
        <f t="shared" si="1017"/>
        <v>0</v>
      </c>
      <c r="D961" s="5">
        <f t="shared" si="1017"/>
        <v>0</v>
      </c>
      <c r="E961" s="5">
        <f t="shared" si="1017"/>
        <v>0</v>
      </c>
      <c r="F961" s="5">
        <f t="shared" si="1017"/>
        <v>0</v>
      </c>
      <c r="G961" s="2">
        <f t="shared" si="1017"/>
        <v>0</v>
      </c>
      <c r="H961" s="2">
        <f t="shared" si="1017"/>
        <v>0</v>
      </c>
      <c r="I961" s="3">
        <f t="shared" si="1017"/>
        <v>0</v>
      </c>
      <c r="J961" s="10">
        <f t="shared" si="1017"/>
        <v>0</v>
      </c>
      <c r="K961" s="2">
        <f t="shared" si="1017"/>
        <v>0</v>
      </c>
      <c r="L961" s="11">
        <f t="shared" si="1017"/>
        <v>0</v>
      </c>
      <c r="M961" s="37"/>
      <c r="N961" s="142"/>
      <c r="O961" s="268">
        <f>+O960+10</f>
        <v>11</v>
      </c>
      <c r="P961" s="268">
        <f t="shared" ref="P961:X961" si="1024">+P960+10</f>
        <v>12</v>
      </c>
      <c r="Q961" s="268">
        <f t="shared" si="1024"/>
        <v>13</v>
      </c>
      <c r="R961" s="268">
        <f t="shared" si="1024"/>
        <v>14</v>
      </c>
      <c r="S961" s="268">
        <f t="shared" si="1024"/>
        <v>15</v>
      </c>
      <c r="T961" s="268">
        <f t="shared" si="1024"/>
        <v>16</v>
      </c>
      <c r="U961" s="268">
        <f t="shared" si="1024"/>
        <v>17</v>
      </c>
      <c r="V961" s="268">
        <f t="shared" si="1024"/>
        <v>18</v>
      </c>
      <c r="W961" s="268">
        <f t="shared" si="1024"/>
        <v>19</v>
      </c>
      <c r="X961" s="268">
        <f t="shared" si="1024"/>
        <v>20</v>
      </c>
    </row>
    <row r="962" spans="2:24" ht="15.75" thickBot="1" x14ac:dyDescent="0.3">
      <c r="B962" s="23" t="s">
        <v>2</v>
      </c>
      <c r="C962" s="23">
        <f t="shared" ref="C962:L968" si="1025">COUNTIF(rd7tm4,O962)</f>
        <v>0</v>
      </c>
      <c r="D962" s="7">
        <f t="shared" si="1025"/>
        <v>0</v>
      </c>
      <c r="E962" s="8">
        <f t="shared" si="1025"/>
        <v>0</v>
      </c>
      <c r="F962" s="9">
        <f t="shared" si="1025"/>
        <v>0</v>
      </c>
      <c r="G962" s="4">
        <f t="shared" si="1025"/>
        <v>0</v>
      </c>
      <c r="H962" s="2">
        <f t="shared" si="1025"/>
        <v>0</v>
      </c>
      <c r="I962" s="3">
        <f t="shared" si="1025"/>
        <v>0</v>
      </c>
      <c r="J962" s="12">
        <f t="shared" si="1025"/>
        <v>0</v>
      </c>
      <c r="K962" s="13">
        <f t="shared" si="1025"/>
        <v>0</v>
      </c>
      <c r="L962" s="14">
        <f t="shared" si="1025"/>
        <v>0</v>
      </c>
      <c r="M962" s="37"/>
      <c r="N962" s="142"/>
      <c r="O962" s="268">
        <f t="shared" ref="O962:X962" si="1026">+O961+10</f>
        <v>21</v>
      </c>
      <c r="P962" s="268">
        <f t="shared" si="1026"/>
        <v>22</v>
      </c>
      <c r="Q962" s="268">
        <f t="shared" si="1026"/>
        <v>23</v>
      </c>
      <c r="R962" s="268">
        <f t="shared" si="1026"/>
        <v>24</v>
      </c>
      <c r="S962" s="268">
        <f t="shared" si="1026"/>
        <v>25</v>
      </c>
      <c r="T962" s="268">
        <f t="shared" si="1026"/>
        <v>26</v>
      </c>
      <c r="U962" s="268">
        <f t="shared" si="1026"/>
        <v>27</v>
      </c>
      <c r="V962" s="268">
        <f t="shared" si="1026"/>
        <v>28</v>
      </c>
      <c r="W962" s="268">
        <f t="shared" si="1026"/>
        <v>29</v>
      </c>
      <c r="X962" s="268">
        <f t="shared" si="1026"/>
        <v>30</v>
      </c>
    </row>
    <row r="963" spans="2:24" x14ac:dyDescent="0.25">
      <c r="B963" s="23" t="s">
        <v>3</v>
      </c>
      <c r="C963" s="23">
        <f t="shared" si="1025"/>
        <v>0</v>
      </c>
      <c r="D963" s="10">
        <f t="shared" si="1025"/>
        <v>0</v>
      </c>
      <c r="E963" s="27">
        <f t="shared" si="1025"/>
        <v>0</v>
      </c>
      <c r="F963" s="11">
        <f t="shared" si="1025"/>
        <v>0</v>
      </c>
      <c r="G963" s="4">
        <f t="shared" si="1025"/>
        <v>0</v>
      </c>
      <c r="H963" s="2">
        <f t="shared" si="1025"/>
        <v>0</v>
      </c>
      <c r="I963" s="2">
        <f t="shared" si="1025"/>
        <v>0</v>
      </c>
      <c r="J963" s="6">
        <f t="shared" si="1025"/>
        <v>0</v>
      </c>
      <c r="K963" s="6">
        <f t="shared" si="1025"/>
        <v>0</v>
      </c>
      <c r="L963" s="16">
        <f t="shared" si="1025"/>
        <v>0</v>
      </c>
      <c r="M963" s="37"/>
      <c r="N963" s="142"/>
      <c r="O963" s="268">
        <f t="shared" ref="O963:X963" si="1027">+O962+10</f>
        <v>31</v>
      </c>
      <c r="P963" s="268">
        <f t="shared" si="1027"/>
        <v>32</v>
      </c>
      <c r="Q963" s="268">
        <f t="shared" si="1027"/>
        <v>33</v>
      </c>
      <c r="R963" s="268">
        <f t="shared" si="1027"/>
        <v>34</v>
      </c>
      <c r="S963" s="268">
        <f t="shared" si="1027"/>
        <v>35</v>
      </c>
      <c r="T963" s="268">
        <f t="shared" si="1027"/>
        <v>36</v>
      </c>
      <c r="U963" s="268">
        <f t="shared" si="1027"/>
        <v>37</v>
      </c>
      <c r="V963" s="268">
        <f t="shared" si="1027"/>
        <v>38</v>
      </c>
      <c r="W963" s="268">
        <f t="shared" si="1027"/>
        <v>39</v>
      </c>
      <c r="X963" s="268">
        <f t="shared" si="1027"/>
        <v>40</v>
      </c>
    </row>
    <row r="964" spans="2:24" ht="15.75" thickBot="1" x14ac:dyDescent="0.3">
      <c r="B964" s="23" t="s">
        <v>4</v>
      </c>
      <c r="C964" s="23">
        <f t="shared" si="1025"/>
        <v>0</v>
      </c>
      <c r="D964" s="12">
        <f t="shared" si="1025"/>
        <v>0</v>
      </c>
      <c r="E964" s="13">
        <f t="shared" si="1025"/>
        <v>0</v>
      </c>
      <c r="F964" s="14">
        <f t="shared" si="1025"/>
        <v>0</v>
      </c>
      <c r="G964" s="4">
        <f t="shared" si="1025"/>
        <v>0</v>
      </c>
      <c r="H964" s="2">
        <f t="shared" si="1025"/>
        <v>0</v>
      </c>
      <c r="I964" s="2">
        <f t="shared" si="1025"/>
        <v>0</v>
      </c>
      <c r="J964" s="2">
        <f t="shared" si="1025"/>
        <v>0</v>
      </c>
      <c r="K964" s="2">
        <f t="shared" si="1025"/>
        <v>0</v>
      </c>
      <c r="L964" s="11">
        <f t="shared" si="1025"/>
        <v>0</v>
      </c>
      <c r="M964" s="37"/>
      <c r="N964" s="142"/>
      <c r="O964" s="268">
        <f t="shared" ref="O964:X964" si="1028">+O963+10</f>
        <v>41</v>
      </c>
      <c r="P964" s="268">
        <f t="shared" si="1028"/>
        <v>42</v>
      </c>
      <c r="Q964" s="268">
        <f t="shared" si="1028"/>
        <v>43</v>
      </c>
      <c r="R964" s="268">
        <f t="shared" si="1028"/>
        <v>44</v>
      </c>
      <c r="S964" s="268">
        <f t="shared" si="1028"/>
        <v>45</v>
      </c>
      <c r="T964" s="268">
        <f t="shared" si="1028"/>
        <v>46</v>
      </c>
      <c r="U964" s="268">
        <f t="shared" si="1028"/>
        <v>47</v>
      </c>
      <c r="V964" s="268">
        <f t="shared" si="1028"/>
        <v>48</v>
      </c>
      <c r="W964" s="268">
        <f t="shared" si="1028"/>
        <v>49</v>
      </c>
      <c r="X964" s="268">
        <f t="shared" si="1028"/>
        <v>50</v>
      </c>
    </row>
    <row r="965" spans="2:24" ht="15.75" thickBot="1" x14ac:dyDescent="0.3">
      <c r="B965" s="23" t="s">
        <v>5</v>
      </c>
      <c r="C965" s="10">
        <f t="shared" si="1025"/>
        <v>0</v>
      </c>
      <c r="D965" s="154">
        <f t="shared" si="1025"/>
        <v>0</v>
      </c>
      <c r="E965" s="154">
        <f t="shared" si="1025"/>
        <v>0</v>
      </c>
      <c r="F965" s="154">
        <f t="shared" si="1025"/>
        <v>0</v>
      </c>
      <c r="G965" s="145">
        <f t="shared" si="1025"/>
        <v>0</v>
      </c>
      <c r="H965" s="2">
        <f t="shared" si="1025"/>
        <v>0</v>
      </c>
      <c r="I965" s="2">
        <f t="shared" si="1025"/>
        <v>0</v>
      </c>
      <c r="J965" s="2">
        <f t="shared" si="1025"/>
        <v>0</v>
      </c>
      <c r="K965" s="2">
        <f t="shared" si="1025"/>
        <v>0</v>
      </c>
      <c r="L965" s="11">
        <f t="shared" si="1025"/>
        <v>0</v>
      </c>
      <c r="M965" s="37"/>
      <c r="N965" s="142"/>
      <c r="O965" s="268">
        <f t="shared" ref="O965:X965" si="1029">+O964+10</f>
        <v>51</v>
      </c>
      <c r="P965" s="268">
        <f t="shared" si="1029"/>
        <v>52</v>
      </c>
      <c r="Q965" s="268">
        <f t="shared" si="1029"/>
        <v>53</v>
      </c>
      <c r="R965" s="268">
        <f t="shared" si="1029"/>
        <v>54</v>
      </c>
      <c r="S965" s="268">
        <f t="shared" si="1029"/>
        <v>55</v>
      </c>
      <c r="T965" s="268">
        <f t="shared" si="1029"/>
        <v>56</v>
      </c>
      <c r="U965" s="268">
        <f t="shared" si="1029"/>
        <v>57</v>
      </c>
      <c r="V965" s="268">
        <f t="shared" si="1029"/>
        <v>58</v>
      </c>
      <c r="W965" s="268">
        <f t="shared" si="1029"/>
        <v>59</v>
      </c>
      <c r="X965" s="268">
        <f t="shared" si="1029"/>
        <v>60</v>
      </c>
    </row>
    <row r="966" spans="2:24" ht="15.75" thickBot="1" x14ac:dyDescent="0.3">
      <c r="B966" s="23" t="s">
        <v>6</v>
      </c>
      <c r="C966" s="23">
        <f t="shared" si="1025"/>
        <v>0</v>
      </c>
      <c r="D966" s="7">
        <f t="shared" si="1025"/>
        <v>0</v>
      </c>
      <c r="E966" s="8">
        <f t="shared" si="1025"/>
        <v>0</v>
      </c>
      <c r="F966" s="9">
        <f t="shared" si="1025"/>
        <v>0</v>
      </c>
      <c r="G966" s="4">
        <f t="shared" si="1025"/>
        <v>0</v>
      </c>
      <c r="H966" s="2">
        <f t="shared" si="1025"/>
        <v>0</v>
      </c>
      <c r="I966" s="5">
        <f t="shared" si="1025"/>
        <v>0</v>
      </c>
      <c r="J966" s="5">
        <f t="shared" si="1025"/>
        <v>0</v>
      </c>
      <c r="K966" s="5">
        <f t="shared" si="1025"/>
        <v>0</v>
      </c>
      <c r="L966" s="11">
        <f t="shared" si="1025"/>
        <v>0</v>
      </c>
      <c r="M966" s="37"/>
      <c r="N966" s="142"/>
      <c r="O966" s="268">
        <f t="shared" ref="O966:X966" si="1030">+O965+10</f>
        <v>61</v>
      </c>
      <c r="P966" s="268">
        <f t="shared" si="1030"/>
        <v>62</v>
      </c>
      <c r="Q966" s="268">
        <f t="shared" si="1030"/>
        <v>63</v>
      </c>
      <c r="R966" s="268">
        <f t="shared" si="1030"/>
        <v>64</v>
      </c>
      <c r="S966" s="268">
        <f t="shared" si="1030"/>
        <v>65</v>
      </c>
      <c r="T966" s="268">
        <f t="shared" si="1030"/>
        <v>66</v>
      </c>
      <c r="U966" s="268">
        <f t="shared" si="1030"/>
        <v>67</v>
      </c>
      <c r="V966" s="268">
        <f t="shared" si="1030"/>
        <v>68</v>
      </c>
      <c r="W966" s="268">
        <f t="shared" si="1030"/>
        <v>69</v>
      </c>
      <c r="X966" s="268">
        <f t="shared" si="1030"/>
        <v>70</v>
      </c>
    </row>
    <row r="967" spans="2:24" x14ac:dyDescent="0.25">
      <c r="B967" s="23" t="s">
        <v>7</v>
      </c>
      <c r="C967" s="23">
        <f t="shared" si="1025"/>
        <v>0</v>
      </c>
      <c r="D967" s="10">
        <f t="shared" si="1025"/>
        <v>0</v>
      </c>
      <c r="E967" s="144">
        <f t="shared" si="1025"/>
        <v>0</v>
      </c>
      <c r="F967" s="11">
        <f t="shared" si="1025"/>
        <v>0</v>
      </c>
      <c r="G967" s="4">
        <f t="shared" si="1025"/>
        <v>0</v>
      </c>
      <c r="H967" s="3">
        <f t="shared" si="1025"/>
        <v>0</v>
      </c>
      <c r="I967" s="7">
        <f t="shared" si="1025"/>
        <v>0</v>
      </c>
      <c r="J967" s="8">
        <f t="shared" si="1025"/>
        <v>0</v>
      </c>
      <c r="K967" s="9">
        <f t="shared" si="1025"/>
        <v>0</v>
      </c>
      <c r="L967" s="17">
        <f t="shared" si="1025"/>
        <v>0</v>
      </c>
      <c r="M967" s="37"/>
      <c r="N967" s="142"/>
      <c r="O967" s="268">
        <f t="shared" ref="O967:X967" si="1031">+O966+10</f>
        <v>71</v>
      </c>
      <c r="P967" s="268">
        <f t="shared" si="1031"/>
        <v>72</v>
      </c>
      <c r="Q967" s="268">
        <f t="shared" si="1031"/>
        <v>73</v>
      </c>
      <c r="R967" s="268">
        <f t="shared" si="1031"/>
        <v>74</v>
      </c>
      <c r="S967" s="268">
        <f t="shared" si="1031"/>
        <v>75</v>
      </c>
      <c r="T967" s="268">
        <f t="shared" si="1031"/>
        <v>76</v>
      </c>
      <c r="U967" s="268">
        <f t="shared" si="1031"/>
        <v>77</v>
      </c>
      <c r="V967" s="268">
        <f t="shared" si="1031"/>
        <v>78</v>
      </c>
      <c r="W967" s="268">
        <f t="shared" si="1031"/>
        <v>79</v>
      </c>
      <c r="X967" s="268">
        <f t="shared" si="1031"/>
        <v>80</v>
      </c>
    </row>
    <row r="968" spans="2:24" ht="15.75" thickBot="1" x14ac:dyDescent="0.3">
      <c r="B968" s="23" t="s">
        <v>8</v>
      </c>
      <c r="C968" s="157">
        <f t="shared" si="1025"/>
        <v>0</v>
      </c>
      <c r="D968" s="12">
        <f t="shared" si="1025"/>
        <v>0</v>
      </c>
      <c r="E968" s="13">
        <f t="shared" si="1025"/>
        <v>0</v>
      </c>
      <c r="F968" s="14">
        <f t="shared" si="1025"/>
        <v>0</v>
      </c>
      <c r="G968" s="4">
        <f t="shared" si="1025"/>
        <v>0</v>
      </c>
      <c r="H968" s="3">
        <f t="shared" si="1025"/>
        <v>0</v>
      </c>
      <c r="I968" s="10">
        <f t="shared" si="1025"/>
        <v>0</v>
      </c>
      <c r="J968" s="27">
        <f t="shared" si="1025"/>
        <v>0</v>
      </c>
      <c r="K968" s="11">
        <f t="shared" si="1025"/>
        <v>0</v>
      </c>
      <c r="L968" s="17">
        <f t="shared" si="1025"/>
        <v>0</v>
      </c>
      <c r="M968" s="37"/>
      <c r="N968" s="142"/>
      <c r="O968" s="268">
        <f t="shared" ref="O968:X968" si="1032">+O967+10</f>
        <v>81</v>
      </c>
      <c r="P968" s="268">
        <f t="shared" si="1032"/>
        <v>82</v>
      </c>
      <c r="Q968" s="268">
        <f t="shared" si="1032"/>
        <v>83</v>
      </c>
      <c r="R968" s="268">
        <f t="shared" si="1032"/>
        <v>84</v>
      </c>
      <c r="S968" s="268">
        <f t="shared" si="1032"/>
        <v>85</v>
      </c>
      <c r="T968" s="268">
        <f t="shared" si="1032"/>
        <v>86</v>
      </c>
      <c r="U968" s="268">
        <f t="shared" si="1032"/>
        <v>87</v>
      </c>
      <c r="V968" s="268">
        <f t="shared" si="1032"/>
        <v>88</v>
      </c>
      <c r="W968" s="268">
        <f t="shared" si="1032"/>
        <v>89</v>
      </c>
      <c r="X968" s="268">
        <f t="shared" si="1032"/>
        <v>90</v>
      </c>
    </row>
    <row r="969" spans="2:24" ht="15.75" thickBot="1" x14ac:dyDescent="0.3">
      <c r="B969" s="26" t="s">
        <v>9</v>
      </c>
      <c r="C969" s="158" t="s">
        <v>10</v>
      </c>
      <c r="D969" s="156">
        <f t="shared" ref="D969:L969" si="1033">COUNTIF(rd7tm4,P969)</f>
        <v>0</v>
      </c>
      <c r="E969" s="155">
        <f t="shared" si="1033"/>
        <v>0</v>
      </c>
      <c r="F969" s="155">
        <f t="shared" si="1033"/>
        <v>0</v>
      </c>
      <c r="G969" s="13">
        <f t="shared" si="1033"/>
        <v>0</v>
      </c>
      <c r="H969" s="19">
        <f t="shared" si="1033"/>
        <v>0</v>
      </c>
      <c r="I969" s="12">
        <f t="shared" si="1033"/>
        <v>0</v>
      </c>
      <c r="J969" s="13">
        <f t="shared" si="1033"/>
        <v>0</v>
      </c>
      <c r="K969" s="14">
        <f t="shared" si="1033"/>
        <v>0</v>
      </c>
      <c r="L969" s="20">
        <f t="shared" si="1033"/>
        <v>0</v>
      </c>
      <c r="M969" s="37"/>
      <c r="N969" s="142"/>
      <c r="O969" s="268">
        <f t="shared" ref="O969:X969" si="1034">+O968+10</f>
        <v>91</v>
      </c>
      <c r="P969" s="268">
        <f t="shared" si="1034"/>
        <v>92</v>
      </c>
      <c r="Q969" s="268">
        <f t="shared" si="1034"/>
        <v>93</v>
      </c>
      <c r="R969" s="268">
        <f t="shared" si="1034"/>
        <v>94</v>
      </c>
      <c r="S969" s="268">
        <f t="shared" si="1034"/>
        <v>95</v>
      </c>
      <c r="T969" s="268">
        <f t="shared" si="1034"/>
        <v>96</v>
      </c>
      <c r="U969" s="268">
        <f t="shared" si="1034"/>
        <v>97</v>
      </c>
      <c r="V969" s="268">
        <f t="shared" si="1034"/>
        <v>98</v>
      </c>
      <c r="W969" s="268">
        <f t="shared" si="1034"/>
        <v>99</v>
      </c>
      <c r="X969" s="268">
        <f t="shared" si="1034"/>
        <v>100</v>
      </c>
    </row>
    <row r="970" spans="2:24" ht="15.75" thickBot="1" x14ac:dyDescent="0.3"/>
    <row r="971" spans="2:24" ht="19.5" thickBot="1" x14ac:dyDescent="0.3">
      <c r="B971" s="136" t="s">
        <v>59</v>
      </c>
      <c r="C971" s="137">
        <f>+C956</f>
        <v>7</v>
      </c>
      <c r="D971" s="350" t="s">
        <v>136</v>
      </c>
      <c r="E971" s="351"/>
      <c r="M971" s="257"/>
      <c r="P971" s="263"/>
      <c r="Q971" s="263"/>
      <c r="R971" s="263"/>
      <c r="S971" s="263"/>
      <c r="T971" s="263"/>
      <c r="U971" s="263"/>
      <c r="V971" s="263"/>
      <c r="W971" s="263"/>
      <c r="X971" s="263"/>
    </row>
    <row r="972" spans="2:24" ht="21" x14ac:dyDescent="0.25">
      <c r="B972" s="305" t="s">
        <v>86</v>
      </c>
      <c r="C972" s="306"/>
      <c r="D972" s="306"/>
      <c r="E972" s="306"/>
      <c r="F972" s="306"/>
      <c r="G972" s="306"/>
      <c r="H972" s="306"/>
      <c r="I972" s="306"/>
      <c r="J972" s="306"/>
      <c r="K972" s="306"/>
      <c r="L972" s="307"/>
      <c r="M972" s="258"/>
      <c r="N972" s="281"/>
      <c r="O972" s="264"/>
      <c r="P972" s="264"/>
      <c r="Q972" s="264"/>
      <c r="R972" s="264"/>
      <c r="S972" s="264"/>
      <c r="T972" s="264"/>
      <c r="U972" s="264"/>
      <c r="V972" s="264"/>
      <c r="W972" s="264"/>
      <c r="X972" s="264"/>
    </row>
    <row r="973" spans="2:24" ht="21.75" thickBot="1" x14ac:dyDescent="0.3">
      <c r="B973" s="308"/>
      <c r="C973" s="309"/>
      <c r="D973" s="309"/>
      <c r="E973" s="309"/>
      <c r="F973" s="309"/>
      <c r="G973" s="309"/>
      <c r="H973" s="309"/>
      <c r="I973" s="309"/>
      <c r="J973" s="309"/>
      <c r="K973" s="309"/>
      <c r="L973" s="310"/>
      <c r="M973" s="258"/>
      <c r="N973" s="281"/>
      <c r="O973" s="264"/>
      <c r="P973" s="264"/>
      <c r="Q973" s="264"/>
      <c r="R973" s="264"/>
      <c r="S973" s="264"/>
      <c r="T973" s="264"/>
      <c r="U973" s="264"/>
      <c r="V973" s="264"/>
      <c r="W973" s="264"/>
      <c r="X973" s="264"/>
    </row>
    <row r="974" spans="2:24" ht="15.75" thickBot="1" x14ac:dyDescent="0.3">
      <c r="B974" s="31" t="s">
        <v>11</v>
      </c>
      <c r="C974" s="28">
        <v>1</v>
      </c>
      <c r="D974" s="24">
        <v>2</v>
      </c>
      <c r="E974" s="24">
        <v>3</v>
      </c>
      <c r="F974" s="24">
        <v>4</v>
      </c>
      <c r="G974" s="24">
        <v>5</v>
      </c>
      <c r="H974" s="24">
        <v>6</v>
      </c>
      <c r="I974" s="24">
        <v>7</v>
      </c>
      <c r="J974" s="24">
        <v>8</v>
      </c>
      <c r="K974" s="24">
        <v>9</v>
      </c>
      <c r="L974" s="25">
        <v>10</v>
      </c>
      <c r="M974" s="37"/>
      <c r="N974" s="142"/>
    </row>
    <row r="975" spans="2:24" ht="15.75" thickBot="1" x14ac:dyDescent="0.3">
      <c r="B975" s="29" t="s">
        <v>0</v>
      </c>
      <c r="C975" s="270">
        <f t="shared" ref="C975:L976" si="1035">COUNTIF(rd7tm5,O975)-1</f>
        <v>0</v>
      </c>
      <c r="D975" s="8">
        <f t="shared" si="1035"/>
        <v>0</v>
      </c>
      <c r="E975" s="8">
        <f t="shared" si="1035"/>
        <v>0</v>
      </c>
      <c r="F975" s="8">
        <f t="shared" si="1035"/>
        <v>0</v>
      </c>
      <c r="G975" s="8">
        <f t="shared" si="1035"/>
        <v>0</v>
      </c>
      <c r="H975" s="8">
        <f t="shared" si="1035"/>
        <v>0</v>
      </c>
      <c r="I975" s="22">
        <f t="shared" si="1035"/>
        <v>0</v>
      </c>
      <c r="J975" s="7">
        <f t="shared" si="1035"/>
        <v>0</v>
      </c>
      <c r="K975" s="8">
        <f t="shared" si="1035"/>
        <v>0</v>
      </c>
      <c r="L975" s="76">
        <f t="shared" si="1035"/>
        <v>0</v>
      </c>
      <c r="M975" s="259"/>
      <c r="N975" s="282"/>
      <c r="O975" s="265">
        <v>1</v>
      </c>
      <c r="P975" s="266">
        <f>+O975+1</f>
        <v>2</v>
      </c>
      <c r="Q975" s="266">
        <f t="shared" ref="Q975" si="1036">+P975+1</f>
        <v>3</v>
      </c>
      <c r="R975" s="266">
        <f t="shared" ref="R975" si="1037">+Q975+1</f>
        <v>4</v>
      </c>
      <c r="S975" s="266">
        <f t="shared" ref="S975" si="1038">+R975+1</f>
        <v>5</v>
      </c>
      <c r="T975" s="266">
        <f t="shared" ref="T975" si="1039">+S975+1</f>
        <v>6</v>
      </c>
      <c r="U975" s="266">
        <f t="shared" ref="U975" si="1040">+T975+1</f>
        <v>7</v>
      </c>
      <c r="V975" s="266">
        <f t="shared" ref="V975" si="1041">+U975+1</f>
        <v>8</v>
      </c>
      <c r="W975" s="266">
        <v>9</v>
      </c>
      <c r="X975" s="266">
        <v>10</v>
      </c>
    </row>
    <row r="976" spans="2:24" ht="15.75" thickBot="1" x14ac:dyDescent="0.3">
      <c r="B976" s="23" t="s">
        <v>1</v>
      </c>
      <c r="C976" s="7">
        <f t="shared" si="1035"/>
        <v>0</v>
      </c>
      <c r="D976" s="5">
        <f t="shared" si="1035"/>
        <v>0</v>
      </c>
      <c r="E976" s="5">
        <f t="shared" si="1035"/>
        <v>0</v>
      </c>
      <c r="F976" s="5">
        <f t="shared" si="1035"/>
        <v>0</v>
      </c>
      <c r="G976" s="2">
        <f t="shared" si="1035"/>
        <v>0</v>
      </c>
      <c r="H976" s="2">
        <f t="shared" si="1035"/>
        <v>0</v>
      </c>
      <c r="I976" s="3">
        <f t="shared" si="1035"/>
        <v>0</v>
      </c>
      <c r="J976" s="10">
        <f t="shared" si="1035"/>
        <v>0</v>
      </c>
      <c r="K976" s="2">
        <f t="shared" si="1035"/>
        <v>0</v>
      </c>
      <c r="L976" s="11">
        <f t="shared" si="1035"/>
        <v>0</v>
      </c>
      <c r="M976" s="37"/>
      <c r="N976" s="142"/>
      <c r="O976" s="268">
        <f>+O975+10</f>
        <v>11</v>
      </c>
      <c r="P976" s="268">
        <f t="shared" ref="P976:X976" si="1042">+P975+10</f>
        <v>12</v>
      </c>
      <c r="Q976" s="268">
        <f t="shared" si="1042"/>
        <v>13</v>
      </c>
      <c r="R976" s="268">
        <f t="shared" si="1042"/>
        <v>14</v>
      </c>
      <c r="S976" s="268">
        <f t="shared" si="1042"/>
        <v>15</v>
      </c>
      <c r="T976" s="268">
        <f t="shared" si="1042"/>
        <v>16</v>
      </c>
      <c r="U976" s="268">
        <f t="shared" si="1042"/>
        <v>17</v>
      </c>
      <c r="V976" s="268">
        <f t="shared" si="1042"/>
        <v>18</v>
      </c>
      <c r="W976" s="268">
        <f t="shared" si="1042"/>
        <v>19</v>
      </c>
      <c r="X976" s="268">
        <f t="shared" si="1042"/>
        <v>20</v>
      </c>
    </row>
    <row r="977" spans="2:24" ht="15.75" thickBot="1" x14ac:dyDescent="0.3">
      <c r="B977" s="23" t="s">
        <v>2</v>
      </c>
      <c r="C977" s="23">
        <f t="shared" ref="C977:L983" si="1043">COUNTIF(rd7tm5,O977)</f>
        <v>0</v>
      </c>
      <c r="D977" s="7">
        <f t="shared" si="1043"/>
        <v>0</v>
      </c>
      <c r="E977" s="8">
        <f t="shared" si="1043"/>
        <v>0</v>
      </c>
      <c r="F977" s="9">
        <f t="shared" si="1043"/>
        <v>0</v>
      </c>
      <c r="G977" s="4">
        <f t="shared" si="1043"/>
        <v>0</v>
      </c>
      <c r="H977" s="2">
        <f t="shared" si="1043"/>
        <v>0</v>
      </c>
      <c r="I977" s="3">
        <f t="shared" si="1043"/>
        <v>0</v>
      </c>
      <c r="J977" s="12">
        <f t="shared" si="1043"/>
        <v>0</v>
      </c>
      <c r="K977" s="13">
        <f t="shared" si="1043"/>
        <v>0</v>
      </c>
      <c r="L977" s="14">
        <f t="shared" si="1043"/>
        <v>0</v>
      </c>
      <c r="M977" s="37"/>
      <c r="N977" s="142"/>
      <c r="O977" s="268">
        <f t="shared" ref="O977:X977" si="1044">+O976+10</f>
        <v>21</v>
      </c>
      <c r="P977" s="268">
        <f t="shared" si="1044"/>
        <v>22</v>
      </c>
      <c r="Q977" s="268">
        <f t="shared" si="1044"/>
        <v>23</v>
      </c>
      <c r="R977" s="268">
        <f t="shared" si="1044"/>
        <v>24</v>
      </c>
      <c r="S977" s="268">
        <f t="shared" si="1044"/>
        <v>25</v>
      </c>
      <c r="T977" s="268">
        <f t="shared" si="1044"/>
        <v>26</v>
      </c>
      <c r="U977" s="268">
        <f t="shared" si="1044"/>
        <v>27</v>
      </c>
      <c r="V977" s="268">
        <f t="shared" si="1044"/>
        <v>28</v>
      </c>
      <c r="W977" s="268">
        <f t="shared" si="1044"/>
        <v>29</v>
      </c>
      <c r="X977" s="268">
        <f t="shared" si="1044"/>
        <v>30</v>
      </c>
    </row>
    <row r="978" spans="2:24" x14ac:dyDescent="0.25">
      <c r="B978" s="23" t="s">
        <v>3</v>
      </c>
      <c r="C978" s="23">
        <f t="shared" si="1043"/>
        <v>0</v>
      </c>
      <c r="D978" s="10">
        <f t="shared" si="1043"/>
        <v>0</v>
      </c>
      <c r="E978" s="27">
        <f t="shared" si="1043"/>
        <v>0</v>
      </c>
      <c r="F978" s="11">
        <f t="shared" si="1043"/>
        <v>0</v>
      </c>
      <c r="G978" s="4">
        <f t="shared" si="1043"/>
        <v>0</v>
      </c>
      <c r="H978" s="2">
        <f t="shared" si="1043"/>
        <v>0</v>
      </c>
      <c r="I978" s="2">
        <f t="shared" si="1043"/>
        <v>0</v>
      </c>
      <c r="J978" s="6">
        <f t="shared" si="1043"/>
        <v>0</v>
      </c>
      <c r="K978" s="6">
        <f t="shared" si="1043"/>
        <v>0</v>
      </c>
      <c r="L978" s="16">
        <f t="shared" si="1043"/>
        <v>0</v>
      </c>
      <c r="M978" s="37"/>
      <c r="N978" s="142"/>
      <c r="O978" s="268">
        <f t="shared" ref="O978:X978" si="1045">+O977+10</f>
        <v>31</v>
      </c>
      <c r="P978" s="268">
        <f t="shared" si="1045"/>
        <v>32</v>
      </c>
      <c r="Q978" s="268">
        <f t="shared" si="1045"/>
        <v>33</v>
      </c>
      <c r="R978" s="268">
        <f t="shared" si="1045"/>
        <v>34</v>
      </c>
      <c r="S978" s="268">
        <f t="shared" si="1045"/>
        <v>35</v>
      </c>
      <c r="T978" s="268">
        <f t="shared" si="1045"/>
        <v>36</v>
      </c>
      <c r="U978" s="268">
        <f t="shared" si="1045"/>
        <v>37</v>
      </c>
      <c r="V978" s="268">
        <f t="shared" si="1045"/>
        <v>38</v>
      </c>
      <c r="W978" s="268">
        <f t="shared" si="1045"/>
        <v>39</v>
      </c>
      <c r="X978" s="268">
        <f t="shared" si="1045"/>
        <v>40</v>
      </c>
    </row>
    <row r="979" spans="2:24" ht="15.75" thickBot="1" x14ac:dyDescent="0.3">
      <c r="B979" s="23" t="s">
        <v>4</v>
      </c>
      <c r="C979" s="23">
        <f t="shared" si="1043"/>
        <v>0</v>
      </c>
      <c r="D979" s="12">
        <f t="shared" si="1043"/>
        <v>0</v>
      </c>
      <c r="E979" s="13">
        <f t="shared" si="1043"/>
        <v>0</v>
      </c>
      <c r="F979" s="14">
        <f t="shared" si="1043"/>
        <v>0</v>
      </c>
      <c r="G979" s="4">
        <f t="shared" si="1043"/>
        <v>0</v>
      </c>
      <c r="H979" s="2">
        <f t="shared" si="1043"/>
        <v>0</v>
      </c>
      <c r="I979" s="2">
        <f t="shared" si="1043"/>
        <v>0</v>
      </c>
      <c r="J979" s="2">
        <f t="shared" si="1043"/>
        <v>0</v>
      </c>
      <c r="K979" s="2">
        <f t="shared" si="1043"/>
        <v>0</v>
      </c>
      <c r="L979" s="11">
        <f t="shared" si="1043"/>
        <v>0</v>
      </c>
      <c r="M979" s="37"/>
      <c r="N979" s="142"/>
      <c r="O979" s="268">
        <f t="shared" ref="O979:X979" si="1046">+O978+10</f>
        <v>41</v>
      </c>
      <c r="P979" s="268">
        <f t="shared" si="1046"/>
        <v>42</v>
      </c>
      <c r="Q979" s="268">
        <f t="shared" si="1046"/>
        <v>43</v>
      </c>
      <c r="R979" s="268">
        <f t="shared" si="1046"/>
        <v>44</v>
      </c>
      <c r="S979" s="268">
        <f t="shared" si="1046"/>
        <v>45</v>
      </c>
      <c r="T979" s="268">
        <f t="shared" si="1046"/>
        <v>46</v>
      </c>
      <c r="U979" s="268">
        <f t="shared" si="1046"/>
        <v>47</v>
      </c>
      <c r="V979" s="268">
        <f t="shared" si="1046"/>
        <v>48</v>
      </c>
      <c r="W979" s="268">
        <f t="shared" si="1046"/>
        <v>49</v>
      </c>
      <c r="X979" s="268">
        <f t="shared" si="1046"/>
        <v>50</v>
      </c>
    </row>
    <row r="980" spans="2:24" ht="15.75" thickBot="1" x14ac:dyDescent="0.3">
      <c r="B980" s="23" t="s">
        <v>5</v>
      </c>
      <c r="C980" s="10">
        <f t="shared" si="1043"/>
        <v>0</v>
      </c>
      <c r="D980" s="154">
        <f t="shared" si="1043"/>
        <v>0</v>
      </c>
      <c r="E980" s="154">
        <f t="shared" si="1043"/>
        <v>0</v>
      </c>
      <c r="F980" s="154">
        <f t="shared" si="1043"/>
        <v>0</v>
      </c>
      <c r="G980" s="145">
        <f t="shared" si="1043"/>
        <v>0</v>
      </c>
      <c r="H980" s="2">
        <f t="shared" si="1043"/>
        <v>0</v>
      </c>
      <c r="I980" s="2">
        <f t="shared" si="1043"/>
        <v>0</v>
      </c>
      <c r="J980" s="2">
        <f t="shared" si="1043"/>
        <v>0</v>
      </c>
      <c r="K980" s="2">
        <f t="shared" si="1043"/>
        <v>0</v>
      </c>
      <c r="L980" s="11">
        <f t="shared" si="1043"/>
        <v>0</v>
      </c>
      <c r="M980" s="37"/>
      <c r="N980" s="142"/>
      <c r="O980" s="268">
        <f t="shared" ref="O980:X980" si="1047">+O979+10</f>
        <v>51</v>
      </c>
      <c r="P980" s="268">
        <f t="shared" si="1047"/>
        <v>52</v>
      </c>
      <c r="Q980" s="268">
        <f t="shared" si="1047"/>
        <v>53</v>
      </c>
      <c r="R980" s="268">
        <f t="shared" si="1047"/>
        <v>54</v>
      </c>
      <c r="S980" s="268">
        <f t="shared" si="1047"/>
        <v>55</v>
      </c>
      <c r="T980" s="268">
        <f t="shared" si="1047"/>
        <v>56</v>
      </c>
      <c r="U980" s="268">
        <f t="shared" si="1047"/>
        <v>57</v>
      </c>
      <c r="V980" s="268">
        <f t="shared" si="1047"/>
        <v>58</v>
      </c>
      <c r="W980" s="268">
        <f t="shared" si="1047"/>
        <v>59</v>
      </c>
      <c r="X980" s="268">
        <f t="shared" si="1047"/>
        <v>60</v>
      </c>
    </row>
    <row r="981" spans="2:24" ht="15.75" thickBot="1" x14ac:dyDescent="0.3">
      <c r="B981" s="23" t="s">
        <v>6</v>
      </c>
      <c r="C981" s="23">
        <f t="shared" si="1043"/>
        <v>0</v>
      </c>
      <c r="D981" s="7">
        <f t="shared" si="1043"/>
        <v>0</v>
      </c>
      <c r="E981" s="8">
        <f t="shared" si="1043"/>
        <v>0</v>
      </c>
      <c r="F981" s="9">
        <f t="shared" si="1043"/>
        <v>0</v>
      </c>
      <c r="G981" s="4">
        <f t="shared" si="1043"/>
        <v>0</v>
      </c>
      <c r="H981" s="2">
        <f t="shared" si="1043"/>
        <v>0</v>
      </c>
      <c r="I981" s="5">
        <f t="shared" si="1043"/>
        <v>0</v>
      </c>
      <c r="J981" s="5">
        <f t="shared" si="1043"/>
        <v>0</v>
      </c>
      <c r="K981" s="5">
        <f t="shared" si="1043"/>
        <v>0</v>
      </c>
      <c r="L981" s="11">
        <f t="shared" si="1043"/>
        <v>0</v>
      </c>
      <c r="M981" s="37"/>
      <c r="N981" s="142"/>
      <c r="O981" s="268">
        <f t="shared" ref="O981:X981" si="1048">+O980+10</f>
        <v>61</v>
      </c>
      <c r="P981" s="268">
        <f t="shared" si="1048"/>
        <v>62</v>
      </c>
      <c r="Q981" s="268">
        <f t="shared" si="1048"/>
        <v>63</v>
      </c>
      <c r="R981" s="268">
        <f t="shared" si="1048"/>
        <v>64</v>
      </c>
      <c r="S981" s="268">
        <f t="shared" si="1048"/>
        <v>65</v>
      </c>
      <c r="T981" s="268">
        <f t="shared" si="1048"/>
        <v>66</v>
      </c>
      <c r="U981" s="268">
        <f t="shared" si="1048"/>
        <v>67</v>
      </c>
      <c r="V981" s="268">
        <f t="shared" si="1048"/>
        <v>68</v>
      </c>
      <c r="W981" s="268">
        <f t="shared" si="1048"/>
        <v>69</v>
      </c>
      <c r="X981" s="268">
        <f t="shared" si="1048"/>
        <v>70</v>
      </c>
    </row>
    <row r="982" spans="2:24" x14ac:dyDescent="0.25">
      <c r="B982" s="23" t="s">
        <v>7</v>
      </c>
      <c r="C982" s="23">
        <f t="shared" si="1043"/>
        <v>0</v>
      </c>
      <c r="D982" s="10">
        <f t="shared" si="1043"/>
        <v>0</v>
      </c>
      <c r="E982" s="144">
        <f t="shared" si="1043"/>
        <v>0</v>
      </c>
      <c r="F982" s="11">
        <f t="shared" si="1043"/>
        <v>0</v>
      </c>
      <c r="G982" s="4">
        <f t="shared" si="1043"/>
        <v>0</v>
      </c>
      <c r="H982" s="3">
        <f t="shared" si="1043"/>
        <v>0</v>
      </c>
      <c r="I982" s="7">
        <f t="shared" si="1043"/>
        <v>0</v>
      </c>
      <c r="J982" s="8">
        <f t="shared" si="1043"/>
        <v>0</v>
      </c>
      <c r="K982" s="9">
        <f t="shared" si="1043"/>
        <v>0</v>
      </c>
      <c r="L982" s="17">
        <f t="shared" si="1043"/>
        <v>0</v>
      </c>
      <c r="M982" s="37"/>
      <c r="N982" s="142"/>
      <c r="O982" s="268">
        <f t="shared" ref="O982:X982" si="1049">+O981+10</f>
        <v>71</v>
      </c>
      <c r="P982" s="268">
        <f t="shared" si="1049"/>
        <v>72</v>
      </c>
      <c r="Q982" s="268">
        <f t="shared" si="1049"/>
        <v>73</v>
      </c>
      <c r="R982" s="268">
        <f t="shared" si="1049"/>
        <v>74</v>
      </c>
      <c r="S982" s="268">
        <f t="shared" si="1049"/>
        <v>75</v>
      </c>
      <c r="T982" s="268">
        <f t="shared" si="1049"/>
        <v>76</v>
      </c>
      <c r="U982" s="268">
        <f t="shared" si="1049"/>
        <v>77</v>
      </c>
      <c r="V982" s="268">
        <f t="shared" si="1049"/>
        <v>78</v>
      </c>
      <c r="W982" s="268">
        <f t="shared" si="1049"/>
        <v>79</v>
      </c>
      <c r="X982" s="268">
        <f t="shared" si="1049"/>
        <v>80</v>
      </c>
    </row>
    <row r="983" spans="2:24" ht="15.75" thickBot="1" x14ac:dyDescent="0.3">
      <c r="B983" s="23" t="s">
        <v>8</v>
      </c>
      <c r="C983" s="157">
        <f t="shared" si="1043"/>
        <v>0</v>
      </c>
      <c r="D983" s="12">
        <f t="shared" si="1043"/>
        <v>0</v>
      </c>
      <c r="E983" s="13">
        <f t="shared" si="1043"/>
        <v>0</v>
      </c>
      <c r="F983" s="14">
        <f t="shared" si="1043"/>
        <v>0</v>
      </c>
      <c r="G983" s="4">
        <f t="shared" si="1043"/>
        <v>0</v>
      </c>
      <c r="H983" s="3">
        <f t="shared" si="1043"/>
        <v>0</v>
      </c>
      <c r="I983" s="10">
        <f t="shared" si="1043"/>
        <v>0</v>
      </c>
      <c r="J983" s="27">
        <f t="shared" si="1043"/>
        <v>0</v>
      </c>
      <c r="K983" s="11">
        <f t="shared" si="1043"/>
        <v>0</v>
      </c>
      <c r="L983" s="17">
        <f t="shared" si="1043"/>
        <v>0</v>
      </c>
      <c r="M983" s="37"/>
      <c r="N983" s="142"/>
      <c r="O983" s="268">
        <f t="shared" ref="O983:X983" si="1050">+O982+10</f>
        <v>81</v>
      </c>
      <c r="P983" s="268">
        <f t="shared" si="1050"/>
        <v>82</v>
      </c>
      <c r="Q983" s="268">
        <f t="shared" si="1050"/>
        <v>83</v>
      </c>
      <c r="R983" s="268">
        <f t="shared" si="1050"/>
        <v>84</v>
      </c>
      <c r="S983" s="268">
        <f t="shared" si="1050"/>
        <v>85</v>
      </c>
      <c r="T983" s="268">
        <f t="shared" si="1050"/>
        <v>86</v>
      </c>
      <c r="U983" s="268">
        <f t="shared" si="1050"/>
        <v>87</v>
      </c>
      <c r="V983" s="268">
        <f t="shared" si="1050"/>
        <v>88</v>
      </c>
      <c r="W983" s="268">
        <f t="shared" si="1050"/>
        <v>89</v>
      </c>
      <c r="X983" s="268">
        <f t="shared" si="1050"/>
        <v>90</v>
      </c>
    </row>
    <row r="984" spans="2:24" ht="15.75" thickBot="1" x14ac:dyDescent="0.3">
      <c r="B984" s="26" t="s">
        <v>9</v>
      </c>
      <c r="C984" s="158" t="s">
        <v>10</v>
      </c>
      <c r="D984" s="156">
        <f t="shared" ref="D984:L984" si="1051">COUNTIF(rd7tm5,P984)</f>
        <v>0</v>
      </c>
      <c r="E984" s="155">
        <f t="shared" si="1051"/>
        <v>0</v>
      </c>
      <c r="F984" s="155">
        <f t="shared" si="1051"/>
        <v>0</v>
      </c>
      <c r="G984" s="13">
        <f t="shared" si="1051"/>
        <v>0</v>
      </c>
      <c r="H984" s="19">
        <f t="shared" si="1051"/>
        <v>0</v>
      </c>
      <c r="I984" s="12">
        <f t="shared" si="1051"/>
        <v>0</v>
      </c>
      <c r="J984" s="13">
        <f t="shared" si="1051"/>
        <v>0</v>
      </c>
      <c r="K984" s="14">
        <f t="shared" si="1051"/>
        <v>0</v>
      </c>
      <c r="L984" s="20">
        <f t="shared" si="1051"/>
        <v>0</v>
      </c>
      <c r="M984" s="37"/>
      <c r="N984" s="142"/>
      <c r="O984" s="268">
        <f t="shared" ref="O984:X984" si="1052">+O983+10</f>
        <v>91</v>
      </c>
      <c r="P984" s="268">
        <f t="shared" si="1052"/>
        <v>92</v>
      </c>
      <c r="Q984" s="268">
        <f t="shared" si="1052"/>
        <v>93</v>
      </c>
      <c r="R984" s="268">
        <f t="shared" si="1052"/>
        <v>94</v>
      </c>
      <c r="S984" s="268">
        <f t="shared" si="1052"/>
        <v>95</v>
      </c>
      <c r="T984" s="268">
        <f t="shared" si="1052"/>
        <v>96</v>
      </c>
      <c r="U984" s="268">
        <f t="shared" si="1052"/>
        <v>97</v>
      </c>
      <c r="V984" s="268">
        <f t="shared" si="1052"/>
        <v>98</v>
      </c>
      <c r="W984" s="268">
        <f t="shared" si="1052"/>
        <v>99</v>
      </c>
      <c r="X984" s="268">
        <f t="shared" si="1052"/>
        <v>100</v>
      </c>
    </row>
    <row r="985" spans="2:24" ht="15.75" thickBot="1" x14ac:dyDescent="0.3"/>
    <row r="986" spans="2:24" ht="19.5" thickBot="1" x14ac:dyDescent="0.3">
      <c r="B986" s="136" t="s">
        <v>59</v>
      </c>
      <c r="C986" s="137">
        <f>+C971</f>
        <v>7</v>
      </c>
      <c r="D986" s="350" t="s">
        <v>137</v>
      </c>
      <c r="E986" s="351"/>
      <c r="M986" s="257"/>
      <c r="P986" s="263"/>
      <c r="Q986" s="263"/>
      <c r="R986" s="263"/>
      <c r="S986" s="263"/>
      <c r="T986" s="263"/>
      <c r="U986" s="263"/>
      <c r="V986" s="263"/>
      <c r="W986" s="263"/>
      <c r="X986" s="263"/>
    </row>
    <row r="987" spans="2:24" ht="21" x14ac:dyDescent="0.25">
      <c r="B987" s="305" t="s">
        <v>86</v>
      </c>
      <c r="C987" s="306"/>
      <c r="D987" s="306"/>
      <c r="E987" s="306"/>
      <c r="F987" s="306"/>
      <c r="G987" s="306"/>
      <c r="H987" s="306"/>
      <c r="I987" s="306"/>
      <c r="J987" s="306"/>
      <c r="K987" s="306"/>
      <c r="L987" s="307"/>
      <c r="M987" s="258"/>
      <c r="N987" s="281"/>
      <c r="O987" s="264"/>
      <c r="P987" s="264"/>
      <c r="Q987" s="264"/>
      <c r="R987" s="264"/>
      <c r="S987" s="264"/>
      <c r="T987" s="264"/>
      <c r="U987" s="264"/>
      <c r="V987" s="264"/>
      <c r="W987" s="264"/>
      <c r="X987" s="264"/>
    </row>
    <row r="988" spans="2:24" ht="21.75" thickBot="1" x14ac:dyDescent="0.3">
      <c r="B988" s="308"/>
      <c r="C988" s="309"/>
      <c r="D988" s="309"/>
      <c r="E988" s="309"/>
      <c r="F988" s="309"/>
      <c r="G988" s="309"/>
      <c r="H988" s="309"/>
      <c r="I988" s="309"/>
      <c r="J988" s="309"/>
      <c r="K988" s="309"/>
      <c r="L988" s="310"/>
      <c r="M988" s="258"/>
      <c r="N988" s="281"/>
      <c r="O988" s="264"/>
      <c r="P988" s="264"/>
      <c r="Q988" s="264"/>
      <c r="R988" s="264"/>
      <c r="S988" s="264"/>
      <c r="T988" s="264"/>
      <c r="U988" s="264"/>
      <c r="V988" s="264"/>
      <c r="W988" s="264"/>
      <c r="X988" s="264"/>
    </row>
    <row r="989" spans="2:24" ht="15.75" thickBot="1" x14ac:dyDescent="0.3">
      <c r="B989" s="31" t="s">
        <v>11</v>
      </c>
      <c r="C989" s="28">
        <v>1</v>
      </c>
      <c r="D989" s="24">
        <v>2</v>
      </c>
      <c r="E989" s="24">
        <v>3</v>
      </c>
      <c r="F989" s="24">
        <v>4</v>
      </c>
      <c r="G989" s="24">
        <v>5</v>
      </c>
      <c r="H989" s="24">
        <v>6</v>
      </c>
      <c r="I989" s="24">
        <v>7</v>
      </c>
      <c r="J989" s="24">
        <v>8</v>
      </c>
      <c r="K989" s="24">
        <v>9</v>
      </c>
      <c r="L989" s="25">
        <v>10</v>
      </c>
      <c r="M989" s="37"/>
      <c r="N989" s="142"/>
    </row>
    <row r="990" spans="2:24" ht="15.75" thickBot="1" x14ac:dyDescent="0.3">
      <c r="B990" s="29" t="s">
        <v>0</v>
      </c>
      <c r="C990" s="270">
        <f t="shared" ref="C990:L991" si="1053">COUNTIF(rd7tm6,O990)-1</f>
        <v>0</v>
      </c>
      <c r="D990" s="8">
        <f t="shared" si="1053"/>
        <v>0</v>
      </c>
      <c r="E990" s="8">
        <f t="shared" si="1053"/>
        <v>0</v>
      </c>
      <c r="F990" s="8">
        <f t="shared" si="1053"/>
        <v>0</v>
      </c>
      <c r="G990" s="8">
        <f t="shared" si="1053"/>
        <v>0</v>
      </c>
      <c r="H990" s="8">
        <f t="shared" si="1053"/>
        <v>0</v>
      </c>
      <c r="I990" s="22">
        <f t="shared" si="1053"/>
        <v>0</v>
      </c>
      <c r="J990" s="7">
        <f t="shared" si="1053"/>
        <v>0</v>
      </c>
      <c r="K990" s="8">
        <f t="shared" si="1053"/>
        <v>0</v>
      </c>
      <c r="L990" s="76">
        <f t="shared" si="1053"/>
        <v>0</v>
      </c>
      <c r="M990" s="259"/>
      <c r="N990" s="282"/>
      <c r="O990" s="265">
        <v>1</v>
      </c>
      <c r="P990" s="266">
        <f>+O990+1</f>
        <v>2</v>
      </c>
      <c r="Q990" s="266">
        <f t="shared" ref="Q990" si="1054">+P990+1</f>
        <v>3</v>
      </c>
      <c r="R990" s="266">
        <f t="shared" ref="R990" si="1055">+Q990+1</f>
        <v>4</v>
      </c>
      <c r="S990" s="266">
        <f t="shared" ref="S990" si="1056">+R990+1</f>
        <v>5</v>
      </c>
      <c r="T990" s="266">
        <f t="shared" ref="T990" si="1057">+S990+1</f>
        <v>6</v>
      </c>
      <c r="U990" s="266">
        <f t="shared" ref="U990" si="1058">+T990+1</f>
        <v>7</v>
      </c>
      <c r="V990" s="266">
        <f t="shared" ref="V990" si="1059">+U990+1</f>
        <v>8</v>
      </c>
      <c r="W990" s="266">
        <v>9</v>
      </c>
      <c r="X990" s="266">
        <v>10</v>
      </c>
    </row>
    <row r="991" spans="2:24" ht="15.75" thickBot="1" x14ac:dyDescent="0.3">
      <c r="B991" s="23" t="s">
        <v>1</v>
      </c>
      <c r="C991" s="7">
        <f t="shared" si="1053"/>
        <v>0</v>
      </c>
      <c r="D991" s="5">
        <f t="shared" si="1053"/>
        <v>0</v>
      </c>
      <c r="E991" s="5">
        <f t="shared" si="1053"/>
        <v>0</v>
      </c>
      <c r="F991" s="5">
        <f t="shared" si="1053"/>
        <v>0</v>
      </c>
      <c r="G991" s="2">
        <f t="shared" si="1053"/>
        <v>0</v>
      </c>
      <c r="H991" s="2">
        <f t="shared" si="1053"/>
        <v>0</v>
      </c>
      <c r="I991" s="3">
        <f t="shared" si="1053"/>
        <v>0</v>
      </c>
      <c r="J991" s="10">
        <f t="shared" si="1053"/>
        <v>0</v>
      </c>
      <c r="K991" s="2">
        <f t="shared" si="1053"/>
        <v>0</v>
      </c>
      <c r="L991" s="11">
        <f t="shared" si="1053"/>
        <v>0</v>
      </c>
      <c r="M991" s="37"/>
      <c r="N991" s="142"/>
      <c r="O991" s="268">
        <f>+O990+10</f>
        <v>11</v>
      </c>
      <c r="P991" s="268">
        <f t="shared" ref="P991:X991" si="1060">+P990+10</f>
        <v>12</v>
      </c>
      <c r="Q991" s="268">
        <f t="shared" si="1060"/>
        <v>13</v>
      </c>
      <c r="R991" s="268">
        <f t="shared" si="1060"/>
        <v>14</v>
      </c>
      <c r="S991" s="268">
        <f t="shared" si="1060"/>
        <v>15</v>
      </c>
      <c r="T991" s="268">
        <f t="shared" si="1060"/>
        <v>16</v>
      </c>
      <c r="U991" s="268">
        <f t="shared" si="1060"/>
        <v>17</v>
      </c>
      <c r="V991" s="268">
        <f t="shared" si="1060"/>
        <v>18</v>
      </c>
      <c r="W991" s="268">
        <f t="shared" si="1060"/>
        <v>19</v>
      </c>
      <c r="X991" s="268">
        <f t="shared" si="1060"/>
        <v>20</v>
      </c>
    </row>
    <row r="992" spans="2:24" ht="15.75" thickBot="1" x14ac:dyDescent="0.3">
      <c r="B992" s="23" t="s">
        <v>2</v>
      </c>
      <c r="C992" s="23">
        <f t="shared" ref="C992:L998" si="1061">COUNTIF(rd7tm6,O992)</f>
        <v>0</v>
      </c>
      <c r="D992" s="7">
        <f t="shared" si="1061"/>
        <v>0</v>
      </c>
      <c r="E992" s="8">
        <f t="shared" si="1061"/>
        <v>0</v>
      </c>
      <c r="F992" s="9">
        <f t="shared" si="1061"/>
        <v>0</v>
      </c>
      <c r="G992" s="4">
        <f t="shared" si="1061"/>
        <v>0</v>
      </c>
      <c r="H992" s="2">
        <f t="shared" si="1061"/>
        <v>0</v>
      </c>
      <c r="I992" s="3">
        <f t="shared" si="1061"/>
        <v>0</v>
      </c>
      <c r="J992" s="12">
        <f t="shared" si="1061"/>
        <v>0</v>
      </c>
      <c r="K992" s="13">
        <f t="shared" si="1061"/>
        <v>0</v>
      </c>
      <c r="L992" s="14">
        <f t="shared" si="1061"/>
        <v>0</v>
      </c>
      <c r="M992" s="37"/>
      <c r="N992" s="142"/>
      <c r="O992" s="268">
        <f t="shared" ref="O992:X992" si="1062">+O991+10</f>
        <v>21</v>
      </c>
      <c r="P992" s="268">
        <f t="shared" si="1062"/>
        <v>22</v>
      </c>
      <c r="Q992" s="268">
        <f t="shared" si="1062"/>
        <v>23</v>
      </c>
      <c r="R992" s="268">
        <f t="shared" si="1062"/>
        <v>24</v>
      </c>
      <c r="S992" s="268">
        <f t="shared" si="1062"/>
        <v>25</v>
      </c>
      <c r="T992" s="268">
        <f t="shared" si="1062"/>
        <v>26</v>
      </c>
      <c r="U992" s="268">
        <f t="shared" si="1062"/>
        <v>27</v>
      </c>
      <c r="V992" s="268">
        <f t="shared" si="1062"/>
        <v>28</v>
      </c>
      <c r="W992" s="268">
        <f t="shared" si="1062"/>
        <v>29</v>
      </c>
      <c r="X992" s="268">
        <f t="shared" si="1062"/>
        <v>30</v>
      </c>
    </row>
    <row r="993" spans="2:24" x14ac:dyDescent="0.25">
      <c r="B993" s="23" t="s">
        <v>3</v>
      </c>
      <c r="C993" s="23">
        <f t="shared" si="1061"/>
        <v>0</v>
      </c>
      <c r="D993" s="10">
        <f t="shared" si="1061"/>
        <v>0</v>
      </c>
      <c r="E993" s="27">
        <f t="shared" si="1061"/>
        <v>0</v>
      </c>
      <c r="F993" s="11">
        <f t="shared" si="1061"/>
        <v>0</v>
      </c>
      <c r="G993" s="4">
        <f t="shared" si="1061"/>
        <v>0</v>
      </c>
      <c r="H993" s="2">
        <f t="shared" si="1061"/>
        <v>0</v>
      </c>
      <c r="I993" s="2">
        <f t="shared" si="1061"/>
        <v>0</v>
      </c>
      <c r="J993" s="6">
        <f t="shared" si="1061"/>
        <v>0</v>
      </c>
      <c r="K993" s="6">
        <f t="shared" si="1061"/>
        <v>0</v>
      </c>
      <c r="L993" s="16">
        <f t="shared" si="1061"/>
        <v>0</v>
      </c>
      <c r="M993" s="37"/>
      <c r="N993" s="142"/>
      <c r="O993" s="268">
        <f t="shared" ref="O993:X993" si="1063">+O992+10</f>
        <v>31</v>
      </c>
      <c r="P993" s="268">
        <f t="shared" si="1063"/>
        <v>32</v>
      </c>
      <c r="Q993" s="268">
        <f t="shared" si="1063"/>
        <v>33</v>
      </c>
      <c r="R993" s="268">
        <f t="shared" si="1063"/>
        <v>34</v>
      </c>
      <c r="S993" s="268">
        <f t="shared" si="1063"/>
        <v>35</v>
      </c>
      <c r="T993" s="268">
        <f t="shared" si="1063"/>
        <v>36</v>
      </c>
      <c r="U993" s="268">
        <f t="shared" si="1063"/>
        <v>37</v>
      </c>
      <c r="V993" s="268">
        <f t="shared" si="1063"/>
        <v>38</v>
      </c>
      <c r="W993" s="268">
        <f t="shared" si="1063"/>
        <v>39</v>
      </c>
      <c r="X993" s="268">
        <f t="shared" si="1063"/>
        <v>40</v>
      </c>
    </row>
    <row r="994" spans="2:24" ht="15.75" thickBot="1" x14ac:dyDescent="0.3">
      <c r="B994" s="23" t="s">
        <v>4</v>
      </c>
      <c r="C994" s="23">
        <f t="shared" si="1061"/>
        <v>0</v>
      </c>
      <c r="D994" s="12">
        <f t="shared" si="1061"/>
        <v>0</v>
      </c>
      <c r="E994" s="13">
        <f t="shared" si="1061"/>
        <v>0</v>
      </c>
      <c r="F994" s="14">
        <f t="shared" si="1061"/>
        <v>0</v>
      </c>
      <c r="G994" s="4">
        <f t="shared" si="1061"/>
        <v>0</v>
      </c>
      <c r="H994" s="2">
        <f t="shared" si="1061"/>
        <v>0</v>
      </c>
      <c r="I994" s="2">
        <f t="shared" si="1061"/>
        <v>0</v>
      </c>
      <c r="J994" s="2">
        <f t="shared" si="1061"/>
        <v>0</v>
      </c>
      <c r="K994" s="2">
        <f t="shared" si="1061"/>
        <v>0</v>
      </c>
      <c r="L994" s="11">
        <f t="shared" si="1061"/>
        <v>0</v>
      </c>
      <c r="M994" s="37"/>
      <c r="N994" s="142"/>
      <c r="O994" s="268">
        <f t="shared" ref="O994:X994" si="1064">+O993+10</f>
        <v>41</v>
      </c>
      <c r="P994" s="268">
        <f t="shared" si="1064"/>
        <v>42</v>
      </c>
      <c r="Q994" s="268">
        <f t="shared" si="1064"/>
        <v>43</v>
      </c>
      <c r="R994" s="268">
        <f t="shared" si="1064"/>
        <v>44</v>
      </c>
      <c r="S994" s="268">
        <f t="shared" si="1064"/>
        <v>45</v>
      </c>
      <c r="T994" s="268">
        <f t="shared" si="1064"/>
        <v>46</v>
      </c>
      <c r="U994" s="268">
        <f t="shared" si="1064"/>
        <v>47</v>
      </c>
      <c r="V994" s="268">
        <f t="shared" si="1064"/>
        <v>48</v>
      </c>
      <c r="W994" s="268">
        <f t="shared" si="1064"/>
        <v>49</v>
      </c>
      <c r="X994" s="268">
        <f t="shared" si="1064"/>
        <v>50</v>
      </c>
    </row>
    <row r="995" spans="2:24" ht="15.75" thickBot="1" x14ac:dyDescent="0.3">
      <c r="B995" s="23" t="s">
        <v>5</v>
      </c>
      <c r="C995" s="10">
        <f t="shared" si="1061"/>
        <v>0</v>
      </c>
      <c r="D995" s="154">
        <f t="shared" si="1061"/>
        <v>0</v>
      </c>
      <c r="E995" s="154">
        <f t="shared" si="1061"/>
        <v>0</v>
      </c>
      <c r="F995" s="154">
        <f t="shared" si="1061"/>
        <v>0</v>
      </c>
      <c r="G995" s="145">
        <f t="shared" si="1061"/>
        <v>0</v>
      </c>
      <c r="H995" s="2">
        <f t="shared" si="1061"/>
        <v>0</v>
      </c>
      <c r="I995" s="2">
        <f t="shared" si="1061"/>
        <v>0</v>
      </c>
      <c r="J995" s="2">
        <f t="shared" si="1061"/>
        <v>0</v>
      </c>
      <c r="K995" s="2">
        <f t="shared" si="1061"/>
        <v>0</v>
      </c>
      <c r="L995" s="11">
        <f t="shared" si="1061"/>
        <v>0</v>
      </c>
      <c r="M995" s="37"/>
      <c r="N995" s="142"/>
      <c r="O995" s="268">
        <f t="shared" ref="O995:X995" si="1065">+O994+10</f>
        <v>51</v>
      </c>
      <c r="P995" s="268">
        <f t="shared" si="1065"/>
        <v>52</v>
      </c>
      <c r="Q995" s="268">
        <f t="shared" si="1065"/>
        <v>53</v>
      </c>
      <c r="R995" s="268">
        <f t="shared" si="1065"/>
        <v>54</v>
      </c>
      <c r="S995" s="268">
        <f t="shared" si="1065"/>
        <v>55</v>
      </c>
      <c r="T995" s="268">
        <f t="shared" si="1065"/>
        <v>56</v>
      </c>
      <c r="U995" s="268">
        <f t="shared" si="1065"/>
        <v>57</v>
      </c>
      <c r="V995" s="268">
        <f t="shared" si="1065"/>
        <v>58</v>
      </c>
      <c r="W995" s="268">
        <f t="shared" si="1065"/>
        <v>59</v>
      </c>
      <c r="X995" s="268">
        <f t="shared" si="1065"/>
        <v>60</v>
      </c>
    </row>
    <row r="996" spans="2:24" ht="15.75" thickBot="1" x14ac:dyDescent="0.3">
      <c r="B996" s="23" t="s">
        <v>6</v>
      </c>
      <c r="C996" s="23">
        <f t="shared" si="1061"/>
        <v>0</v>
      </c>
      <c r="D996" s="7">
        <f t="shared" si="1061"/>
        <v>0</v>
      </c>
      <c r="E996" s="8">
        <f t="shared" si="1061"/>
        <v>0</v>
      </c>
      <c r="F996" s="9">
        <f t="shared" si="1061"/>
        <v>0</v>
      </c>
      <c r="G996" s="4">
        <f t="shared" si="1061"/>
        <v>0</v>
      </c>
      <c r="H996" s="2">
        <f t="shared" si="1061"/>
        <v>0</v>
      </c>
      <c r="I996" s="5">
        <f t="shared" si="1061"/>
        <v>0</v>
      </c>
      <c r="J996" s="5">
        <f t="shared" si="1061"/>
        <v>0</v>
      </c>
      <c r="K996" s="5">
        <f t="shared" si="1061"/>
        <v>0</v>
      </c>
      <c r="L996" s="11">
        <f t="shared" si="1061"/>
        <v>0</v>
      </c>
      <c r="M996" s="37"/>
      <c r="N996" s="142"/>
      <c r="O996" s="268">
        <f t="shared" ref="O996:X996" si="1066">+O995+10</f>
        <v>61</v>
      </c>
      <c r="P996" s="268">
        <f t="shared" si="1066"/>
        <v>62</v>
      </c>
      <c r="Q996" s="268">
        <f t="shared" si="1066"/>
        <v>63</v>
      </c>
      <c r="R996" s="268">
        <f t="shared" si="1066"/>
        <v>64</v>
      </c>
      <c r="S996" s="268">
        <f t="shared" si="1066"/>
        <v>65</v>
      </c>
      <c r="T996" s="268">
        <f t="shared" si="1066"/>
        <v>66</v>
      </c>
      <c r="U996" s="268">
        <f t="shared" si="1066"/>
        <v>67</v>
      </c>
      <c r="V996" s="268">
        <f t="shared" si="1066"/>
        <v>68</v>
      </c>
      <c r="W996" s="268">
        <f t="shared" si="1066"/>
        <v>69</v>
      </c>
      <c r="X996" s="268">
        <f t="shared" si="1066"/>
        <v>70</v>
      </c>
    </row>
    <row r="997" spans="2:24" x14ac:dyDescent="0.25">
      <c r="B997" s="23" t="s">
        <v>7</v>
      </c>
      <c r="C997" s="23">
        <f t="shared" si="1061"/>
        <v>0</v>
      </c>
      <c r="D997" s="10">
        <f t="shared" si="1061"/>
        <v>0</v>
      </c>
      <c r="E997" s="144">
        <f t="shared" si="1061"/>
        <v>0</v>
      </c>
      <c r="F997" s="11">
        <f t="shared" si="1061"/>
        <v>0</v>
      </c>
      <c r="G997" s="4">
        <f t="shared" si="1061"/>
        <v>0</v>
      </c>
      <c r="H997" s="3">
        <f t="shared" si="1061"/>
        <v>0</v>
      </c>
      <c r="I997" s="7">
        <f t="shared" si="1061"/>
        <v>0</v>
      </c>
      <c r="J997" s="8">
        <f t="shared" si="1061"/>
        <v>0</v>
      </c>
      <c r="K997" s="9">
        <f t="shared" si="1061"/>
        <v>0</v>
      </c>
      <c r="L997" s="17">
        <f t="shared" si="1061"/>
        <v>0</v>
      </c>
      <c r="M997" s="37"/>
      <c r="N997" s="142"/>
      <c r="O997" s="268">
        <f t="shared" ref="O997:X997" si="1067">+O996+10</f>
        <v>71</v>
      </c>
      <c r="P997" s="268">
        <f t="shared" si="1067"/>
        <v>72</v>
      </c>
      <c r="Q997" s="268">
        <f t="shared" si="1067"/>
        <v>73</v>
      </c>
      <c r="R997" s="268">
        <f t="shared" si="1067"/>
        <v>74</v>
      </c>
      <c r="S997" s="268">
        <f t="shared" si="1067"/>
        <v>75</v>
      </c>
      <c r="T997" s="268">
        <f t="shared" si="1067"/>
        <v>76</v>
      </c>
      <c r="U997" s="268">
        <f t="shared" si="1067"/>
        <v>77</v>
      </c>
      <c r="V997" s="268">
        <f t="shared" si="1067"/>
        <v>78</v>
      </c>
      <c r="W997" s="268">
        <f t="shared" si="1067"/>
        <v>79</v>
      </c>
      <c r="X997" s="268">
        <f t="shared" si="1067"/>
        <v>80</v>
      </c>
    </row>
    <row r="998" spans="2:24" ht="15.75" thickBot="1" x14ac:dyDescent="0.3">
      <c r="B998" s="23" t="s">
        <v>8</v>
      </c>
      <c r="C998" s="157">
        <f t="shared" si="1061"/>
        <v>0</v>
      </c>
      <c r="D998" s="12">
        <f t="shared" si="1061"/>
        <v>0</v>
      </c>
      <c r="E998" s="13">
        <f t="shared" si="1061"/>
        <v>0</v>
      </c>
      <c r="F998" s="14">
        <f t="shared" si="1061"/>
        <v>0</v>
      </c>
      <c r="G998" s="4">
        <f t="shared" si="1061"/>
        <v>0</v>
      </c>
      <c r="H998" s="3">
        <f t="shared" si="1061"/>
        <v>0</v>
      </c>
      <c r="I998" s="10">
        <f t="shared" si="1061"/>
        <v>0</v>
      </c>
      <c r="J998" s="27">
        <f t="shared" si="1061"/>
        <v>0</v>
      </c>
      <c r="K998" s="11">
        <f t="shared" si="1061"/>
        <v>0</v>
      </c>
      <c r="L998" s="17">
        <f t="shared" si="1061"/>
        <v>0</v>
      </c>
      <c r="M998" s="37"/>
      <c r="N998" s="142"/>
      <c r="O998" s="268">
        <f t="shared" ref="O998:X998" si="1068">+O997+10</f>
        <v>81</v>
      </c>
      <c r="P998" s="268">
        <f t="shared" si="1068"/>
        <v>82</v>
      </c>
      <c r="Q998" s="268">
        <f t="shared" si="1068"/>
        <v>83</v>
      </c>
      <c r="R998" s="268">
        <f t="shared" si="1068"/>
        <v>84</v>
      </c>
      <c r="S998" s="268">
        <f t="shared" si="1068"/>
        <v>85</v>
      </c>
      <c r="T998" s="268">
        <f t="shared" si="1068"/>
        <v>86</v>
      </c>
      <c r="U998" s="268">
        <f t="shared" si="1068"/>
        <v>87</v>
      </c>
      <c r="V998" s="268">
        <f t="shared" si="1068"/>
        <v>88</v>
      </c>
      <c r="W998" s="268">
        <f t="shared" si="1068"/>
        <v>89</v>
      </c>
      <c r="X998" s="268">
        <f t="shared" si="1068"/>
        <v>90</v>
      </c>
    </row>
    <row r="999" spans="2:24" ht="15.75" thickBot="1" x14ac:dyDescent="0.3">
      <c r="B999" s="26" t="s">
        <v>9</v>
      </c>
      <c r="C999" s="158" t="s">
        <v>10</v>
      </c>
      <c r="D999" s="156">
        <f t="shared" ref="D999:L999" si="1069">COUNTIF(rd7tm6,P999)</f>
        <v>0</v>
      </c>
      <c r="E999" s="155">
        <f t="shared" si="1069"/>
        <v>0</v>
      </c>
      <c r="F999" s="155">
        <f t="shared" si="1069"/>
        <v>0</v>
      </c>
      <c r="G999" s="13">
        <f t="shared" si="1069"/>
        <v>0</v>
      </c>
      <c r="H999" s="19">
        <f t="shared" si="1069"/>
        <v>0</v>
      </c>
      <c r="I999" s="12">
        <f t="shared" si="1069"/>
        <v>0</v>
      </c>
      <c r="J999" s="13">
        <f t="shared" si="1069"/>
        <v>0</v>
      </c>
      <c r="K999" s="14">
        <f t="shared" si="1069"/>
        <v>0</v>
      </c>
      <c r="L999" s="20">
        <f t="shared" si="1069"/>
        <v>0</v>
      </c>
      <c r="M999" s="37"/>
      <c r="N999" s="142"/>
      <c r="O999" s="268">
        <f t="shared" ref="O999:X999" si="1070">+O998+10</f>
        <v>91</v>
      </c>
      <c r="P999" s="268">
        <f t="shared" si="1070"/>
        <v>92</v>
      </c>
      <c r="Q999" s="268">
        <f t="shared" si="1070"/>
        <v>93</v>
      </c>
      <c r="R999" s="268">
        <f t="shared" si="1070"/>
        <v>94</v>
      </c>
      <c r="S999" s="268">
        <f t="shared" si="1070"/>
        <v>95</v>
      </c>
      <c r="T999" s="268">
        <f t="shared" si="1070"/>
        <v>96</v>
      </c>
      <c r="U999" s="268">
        <f t="shared" si="1070"/>
        <v>97</v>
      </c>
      <c r="V999" s="268">
        <f t="shared" si="1070"/>
        <v>98</v>
      </c>
      <c r="W999" s="268">
        <f t="shared" si="1070"/>
        <v>99</v>
      </c>
      <c r="X999" s="268">
        <f t="shared" si="1070"/>
        <v>100</v>
      </c>
    </row>
    <row r="1000" spans="2:24" ht="15.75" thickBot="1" x14ac:dyDescent="0.3"/>
    <row r="1001" spans="2:24" ht="19.5" thickBot="1" x14ac:dyDescent="0.3">
      <c r="B1001" s="136" t="s">
        <v>59</v>
      </c>
      <c r="C1001" s="137">
        <f>+C986</f>
        <v>7</v>
      </c>
      <c r="D1001" s="350" t="s">
        <v>138</v>
      </c>
      <c r="E1001" s="351"/>
      <c r="M1001" s="257"/>
      <c r="P1001" s="263"/>
      <c r="Q1001" s="263"/>
      <c r="R1001" s="263"/>
      <c r="S1001" s="263"/>
      <c r="T1001" s="263"/>
      <c r="U1001" s="263"/>
      <c r="V1001" s="263"/>
      <c r="W1001" s="263"/>
      <c r="X1001" s="263"/>
    </row>
    <row r="1002" spans="2:24" ht="21" x14ac:dyDescent="0.25">
      <c r="B1002" s="305" t="s">
        <v>86</v>
      </c>
      <c r="C1002" s="306"/>
      <c r="D1002" s="306"/>
      <c r="E1002" s="306"/>
      <c r="F1002" s="306"/>
      <c r="G1002" s="306"/>
      <c r="H1002" s="306"/>
      <c r="I1002" s="306"/>
      <c r="J1002" s="306"/>
      <c r="K1002" s="306"/>
      <c r="L1002" s="307"/>
      <c r="M1002" s="258"/>
      <c r="N1002" s="281"/>
      <c r="O1002" s="264"/>
      <c r="P1002" s="264"/>
      <c r="Q1002" s="264"/>
      <c r="R1002" s="264"/>
      <c r="S1002" s="264"/>
      <c r="T1002" s="264"/>
      <c r="U1002" s="264"/>
      <c r="V1002" s="264"/>
      <c r="W1002" s="264"/>
      <c r="X1002" s="264"/>
    </row>
    <row r="1003" spans="2:24" ht="21.75" thickBot="1" x14ac:dyDescent="0.3">
      <c r="B1003" s="308"/>
      <c r="C1003" s="309"/>
      <c r="D1003" s="309"/>
      <c r="E1003" s="309"/>
      <c r="F1003" s="309"/>
      <c r="G1003" s="309"/>
      <c r="H1003" s="309"/>
      <c r="I1003" s="309"/>
      <c r="J1003" s="309"/>
      <c r="K1003" s="309"/>
      <c r="L1003" s="310"/>
      <c r="M1003" s="258"/>
      <c r="N1003" s="281"/>
      <c r="O1003" s="264"/>
      <c r="P1003" s="264"/>
      <c r="Q1003" s="264"/>
      <c r="R1003" s="264"/>
      <c r="S1003" s="264"/>
      <c r="T1003" s="264"/>
      <c r="U1003" s="264"/>
      <c r="V1003" s="264"/>
      <c r="W1003" s="264"/>
      <c r="X1003" s="264"/>
    </row>
    <row r="1004" spans="2:24" ht="15.75" thickBot="1" x14ac:dyDescent="0.3">
      <c r="B1004" s="31" t="s">
        <v>11</v>
      </c>
      <c r="C1004" s="28">
        <v>1</v>
      </c>
      <c r="D1004" s="24">
        <v>2</v>
      </c>
      <c r="E1004" s="24">
        <v>3</v>
      </c>
      <c r="F1004" s="24">
        <v>4</v>
      </c>
      <c r="G1004" s="24">
        <v>5</v>
      </c>
      <c r="H1004" s="24">
        <v>6</v>
      </c>
      <c r="I1004" s="24">
        <v>7</v>
      </c>
      <c r="J1004" s="24">
        <v>8</v>
      </c>
      <c r="K1004" s="24">
        <v>9</v>
      </c>
      <c r="L1004" s="25">
        <v>10</v>
      </c>
      <c r="M1004" s="37"/>
      <c r="N1004" s="142"/>
    </row>
    <row r="1005" spans="2:24" ht="15.75" thickBot="1" x14ac:dyDescent="0.3">
      <c r="B1005" s="29" t="s">
        <v>0</v>
      </c>
      <c r="C1005" s="270">
        <f t="shared" ref="C1005:L1006" si="1071">COUNTIF(rd7tm7,O1005)-1</f>
        <v>0</v>
      </c>
      <c r="D1005" s="8">
        <f t="shared" si="1071"/>
        <v>0</v>
      </c>
      <c r="E1005" s="8">
        <f t="shared" si="1071"/>
        <v>0</v>
      </c>
      <c r="F1005" s="8">
        <f t="shared" si="1071"/>
        <v>0</v>
      </c>
      <c r="G1005" s="8">
        <f t="shared" si="1071"/>
        <v>0</v>
      </c>
      <c r="H1005" s="8">
        <f t="shared" si="1071"/>
        <v>0</v>
      </c>
      <c r="I1005" s="22">
        <f t="shared" si="1071"/>
        <v>0</v>
      </c>
      <c r="J1005" s="7">
        <f t="shared" si="1071"/>
        <v>0</v>
      </c>
      <c r="K1005" s="8">
        <f t="shared" si="1071"/>
        <v>0</v>
      </c>
      <c r="L1005" s="76">
        <f t="shared" si="1071"/>
        <v>0</v>
      </c>
      <c r="M1005" s="259"/>
      <c r="N1005" s="282"/>
      <c r="O1005" s="265">
        <v>1</v>
      </c>
      <c r="P1005" s="266">
        <f>+O1005+1</f>
        <v>2</v>
      </c>
      <c r="Q1005" s="266">
        <f t="shared" ref="Q1005" si="1072">+P1005+1</f>
        <v>3</v>
      </c>
      <c r="R1005" s="266">
        <f t="shared" ref="R1005" si="1073">+Q1005+1</f>
        <v>4</v>
      </c>
      <c r="S1005" s="266">
        <f t="shared" ref="S1005" si="1074">+R1005+1</f>
        <v>5</v>
      </c>
      <c r="T1005" s="266">
        <f t="shared" ref="T1005" si="1075">+S1005+1</f>
        <v>6</v>
      </c>
      <c r="U1005" s="266">
        <f t="shared" ref="U1005" si="1076">+T1005+1</f>
        <v>7</v>
      </c>
      <c r="V1005" s="266">
        <f t="shared" ref="V1005" si="1077">+U1005+1</f>
        <v>8</v>
      </c>
      <c r="W1005" s="266">
        <v>9</v>
      </c>
      <c r="X1005" s="266">
        <v>10</v>
      </c>
    </row>
    <row r="1006" spans="2:24" ht="15.75" thickBot="1" x14ac:dyDescent="0.3">
      <c r="B1006" s="23" t="s">
        <v>1</v>
      </c>
      <c r="C1006" s="7">
        <f t="shared" si="1071"/>
        <v>0</v>
      </c>
      <c r="D1006" s="5">
        <f t="shared" si="1071"/>
        <v>0</v>
      </c>
      <c r="E1006" s="5">
        <f t="shared" si="1071"/>
        <v>0</v>
      </c>
      <c r="F1006" s="5">
        <f t="shared" si="1071"/>
        <v>0</v>
      </c>
      <c r="G1006" s="2">
        <f t="shared" si="1071"/>
        <v>0</v>
      </c>
      <c r="H1006" s="2">
        <f t="shared" si="1071"/>
        <v>0</v>
      </c>
      <c r="I1006" s="3">
        <f t="shared" si="1071"/>
        <v>0</v>
      </c>
      <c r="J1006" s="10">
        <f t="shared" si="1071"/>
        <v>0</v>
      </c>
      <c r="K1006" s="2">
        <f t="shared" si="1071"/>
        <v>0</v>
      </c>
      <c r="L1006" s="11">
        <f t="shared" si="1071"/>
        <v>0</v>
      </c>
      <c r="M1006" s="37"/>
      <c r="N1006" s="142"/>
      <c r="O1006" s="268">
        <f>+O1005+10</f>
        <v>11</v>
      </c>
      <c r="P1006" s="268">
        <f t="shared" ref="P1006:X1006" si="1078">+P1005+10</f>
        <v>12</v>
      </c>
      <c r="Q1006" s="268">
        <f t="shared" si="1078"/>
        <v>13</v>
      </c>
      <c r="R1006" s="268">
        <f t="shared" si="1078"/>
        <v>14</v>
      </c>
      <c r="S1006" s="268">
        <f t="shared" si="1078"/>
        <v>15</v>
      </c>
      <c r="T1006" s="268">
        <f t="shared" si="1078"/>
        <v>16</v>
      </c>
      <c r="U1006" s="268">
        <f t="shared" si="1078"/>
        <v>17</v>
      </c>
      <c r="V1006" s="268">
        <f t="shared" si="1078"/>
        <v>18</v>
      </c>
      <c r="W1006" s="268">
        <f t="shared" si="1078"/>
        <v>19</v>
      </c>
      <c r="X1006" s="268">
        <f t="shared" si="1078"/>
        <v>20</v>
      </c>
    </row>
    <row r="1007" spans="2:24" ht="15.75" thickBot="1" x14ac:dyDescent="0.3">
      <c r="B1007" s="23" t="s">
        <v>2</v>
      </c>
      <c r="C1007" s="23">
        <f t="shared" ref="C1007:L1013" si="1079">COUNTIF(rd7tm7,O1007)</f>
        <v>0</v>
      </c>
      <c r="D1007" s="7">
        <f t="shared" si="1079"/>
        <v>0</v>
      </c>
      <c r="E1007" s="8">
        <f t="shared" si="1079"/>
        <v>0</v>
      </c>
      <c r="F1007" s="9">
        <f t="shared" si="1079"/>
        <v>0</v>
      </c>
      <c r="G1007" s="4">
        <f t="shared" si="1079"/>
        <v>0</v>
      </c>
      <c r="H1007" s="2">
        <f t="shared" si="1079"/>
        <v>0</v>
      </c>
      <c r="I1007" s="3">
        <f t="shared" si="1079"/>
        <v>0</v>
      </c>
      <c r="J1007" s="12">
        <f t="shared" si="1079"/>
        <v>0</v>
      </c>
      <c r="K1007" s="13">
        <f t="shared" si="1079"/>
        <v>0</v>
      </c>
      <c r="L1007" s="14">
        <f t="shared" si="1079"/>
        <v>0</v>
      </c>
      <c r="M1007" s="37"/>
      <c r="N1007" s="142"/>
      <c r="O1007" s="268">
        <f t="shared" ref="O1007:X1007" si="1080">+O1006+10</f>
        <v>21</v>
      </c>
      <c r="P1007" s="268">
        <f t="shared" si="1080"/>
        <v>22</v>
      </c>
      <c r="Q1007" s="268">
        <f t="shared" si="1080"/>
        <v>23</v>
      </c>
      <c r="R1007" s="268">
        <f t="shared" si="1080"/>
        <v>24</v>
      </c>
      <c r="S1007" s="268">
        <f t="shared" si="1080"/>
        <v>25</v>
      </c>
      <c r="T1007" s="268">
        <f t="shared" si="1080"/>
        <v>26</v>
      </c>
      <c r="U1007" s="268">
        <f t="shared" si="1080"/>
        <v>27</v>
      </c>
      <c r="V1007" s="268">
        <f t="shared" si="1080"/>
        <v>28</v>
      </c>
      <c r="W1007" s="268">
        <f t="shared" si="1080"/>
        <v>29</v>
      </c>
      <c r="X1007" s="268">
        <f t="shared" si="1080"/>
        <v>30</v>
      </c>
    </row>
    <row r="1008" spans="2:24" x14ac:dyDescent="0.25">
      <c r="B1008" s="23" t="s">
        <v>3</v>
      </c>
      <c r="C1008" s="23">
        <f t="shared" si="1079"/>
        <v>0</v>
      </c>
      <c r="D1008" s="10">
        <f t="shared" si="1079"/>
        <v>0</v>
      </c>
      <c r="E1008" s="27">
        <f t="shared" si="1079"/>
        <v>0</v>
      </c>
      <c r="F1008" s="11">
        <f t="shared" si="1079"/>
        <v>0</v>
      </c>
      <c r="G1008" s="4">
        <f t="shared" si="1079"/>
        <v>0</v>
      </c>
      <c r="H1008" s="2">
        <f t="shared" si="1079"/>
        <v>0</v>
      </c>
      <c r="I1008" s="2">
        <f t="shared" si="1079"/>
        <v>0</v>
      </c>
      <c r="J1008" s="6">
        <f t="shared" si="1079"/>
        <v>0</v>
      </c>
      <c r="K1008" s="6">
        <f t="shared" si="1079"/>
        <v>0</v>
      </c>
      <c r="L1008" s="16">
        <f t="shared" si="1079"/>
        <v>0</v>
      </c>
      <c r="M1008" s="37"/>
      <c r="N1008" s="142"/>
      <c r="O1008" s="268">
        <f t="shared" ref="O1008:X1008" si="1081">+O1007+10</f>
        <v>31</v>
      </c>
      <c r="P1008" s="268">
        <f t="shared" si="1081"/>
        <v>32</v>
      </c>
      <c r="Q1008" s="268">
        <f t="shared" si="1081"/>
        <v>33</v>
      </c>
      <c r="R1008" s="268">
        <f t="shared" si="1081"/>
        <v>34</v>
      </c>
      <c r="S1008" s="268">
        <f t="shared" si="1081"/>
        <v>35</v>
      </c>
      <c r="T1008" s="268">
        <f t="shared" si="1081"/>
        <v>36</v>
      </c>
      <c r="U1008" s="268">
        <f t="shared" si="1081"/>
        <v>37</v>
      </c>
      <c r="V1008" s="268">
        <f t="shared" si="1081"/>
        <v>38</v>
      </c>
      <c r="W1008" s="268">
        <f t="shared" si="1081"/>
        <v>39</v>
      </c>
      <c r="X1008" s="268">
        <f t="shared" si="1081"/>
        <v>40</v>
      </c>
    </row>
    <row r="1009" spans="2:24" ht="15.75" thickBot="1" x14ac:dyDescent="0.3">
      <c r="B1009" s="23" t="s">
        <v>4</v>
      </c>
      <c r="C1009" s="23">
        <f t="shared" si="1079"/>
        <v>0</v>
      </c>
      <c r="D1009" s="12">
        <f t="shared" si="1079"/>
        <v>0</v>
      </c>
      <c r="E1009" s="13">
        <f t="shared" si="1079"/>
        <v>0</v>
      </c>
      <c r="F1009" s="14">
        <f t="shared" si="1079"/>
        <v>0</v>
      </c>
      <c r="G1009" s="4">
        <f t="shared" si="1079"/>
        <v>0</v>
      </c>
      <c r="H1009" s="2">
        <f t="shared" si="1079"/>
        <v>0</v>
      </c>
      <c r="I1009" s="2">
        <f t="shared" si="1079"/>
        <v>0</v>
      </c>
      <c r="J1009" s="2">
        <f t="shared" si="1079"/>
        <v>0</v>
      </c>
      <c r="K1009" s="2">
        <f t="shared" si="1079"/>
        <v>0</v>
      </c>
      <c r="L1009" s="11">
        <f t="shared" si="1079"/>
        <v>0</v>
      </c>
      <c r="M1009" s="37"/>
      <c r="N1009" s="142"/>
      <c r="O1009" s="268">
        <f t="shared" ref="O1009:X1009" si="1082">+O1008+10</f>
        <v>41</v>
      </c>
      <c r="P1009" s="268">
        <f t="shared" si="1082"/>
        <v>42</v>
      </c>
      <c r="Q1009" s="268">
        <f t="shared" si="1082"/>
        <v>43</v>
      </c>
      <c r="R1009" s="268">
        <f t="shared" si="1082"/>
        <v>44</v>
      </c>
      <c r="S1009" s="268">
        <f t="shared" si="1082"/>
        <v>45</v>
      </c>
      <c r="T1009" s="268">
        <f t="shared" si="1082"/>
        <v>46</v>
      </c>
      <c r="U1009" s="268">
        <f t="shared" si="1082"/>
        <v>47</v>
      </c>
      <c r="V1009" s="268">
        <f t="shared" si="1082"/>
        <v>48</v>
      </c>
      <c r="W1009" s="268">
        <f t="shared" si="1082"/>
        <v>49</v>
      </c>
      <c r="X1009" s="268">
        <f t="shared" si="1082"/>
        <v>50</v>
      </c>
    </row>
    <row r="1010" spans="2:24" ht="15.75" thickBot="1" x14ac:dyDescent="0.3">
      <c r="B1010" s="23" t="s">
        <v>5</v>
      </c>
      <c r="C1010" s="10">
        <f t="shared" si="1079"/>
        <v>0</v>
      </c>
      <c r="D1010" s="154">
        <f t="shared" si="1079"/>
        <v>0</v>
      </c>
      <c r="E1010" s="154">
        <f t="shared" si="1079"/>
        <v>0</v>
      </c>
      <c r="F1010" s="154">
        <f t="shared" si="1079"/>
        <v>0</v>
      </c>
      <c r="G1010" s="145">
        <f t="shared" si="1079"/>
        <v>0</v>
      </c>
      <c r="H1010" s="2">
        <f t="shared" si="1079"/>
        <v>0</v>
      </c>
      <c r="I1010" s="2">
        <f t="shared" si="1079"/>
        <v>0</v>
      </c>
      <c r="J1010" s="2">
        <f t="shared" si="1079"/>
        <v>0</v>
      </c>
      <c r="K1010" s="2">
        <f t="shared" si="1079"/>
        <v>0</v>
      </c>
      <c r="L1010" s="11">
        <f t="shared" si="1079"/>
        <v>0</v>
      </c>
      <c r="M1010" s="37"/>
      <c r="N1010" s="142"/>
      <c r="O1010" s="268">
        <f t="shared" ref="O1010:X1010" si="1083">+O1009+10</f>
        <v>51</v>
      </c>
      <c r="P1010" s="268">
        <f t="shared" si="1083"/>
        <v>52</v>
      </c>
      <c r="Q1010" s="268">
        <f t="shared" si="1083"/>
        <v>53</v>
      </c>
      <c r="R1010" s="268">
        <f t="shared" si="1083"/>
        <v>54</v>
      </c>
      <c r="S1010" s="268">
        <f t="shared" si="1083"/>
        <v>55</v>
      </c>
      <c r="T1010" s="268">
        <f t="shared" si="1083"/>
        <v>56</v>
      </c>
      <c r="U1010" s="268">
        <f t="shared" si="1083"/>
        <v>57</v>
      </c>
      <c r="V1010" s="268">
        <f t="shared" si="1083"/>
        <v>58</v>
      </c>
      <c r="W1010" s="268">
        <f t="shared" si="1083"/>
        <v>59</v>
      </c>
      <c r="X1010" s="268">
        <f t="shared" si="1083"/>
        <v>60</v>
      </c>
    </row>
    <row r="1011" spans="2:24" ht="15.75" thickBot="1" x14ac:dyDescent="0.3">
      <c r="B1011" s="23" t="s">
        <v>6</v>
      </c>
      <c r="C1011" s="23">
        <f t="shared" si="1079"/>
        <v>0</v>
      </c>
      <c r="D1011" s="7">
        <f t="shared" si="1079"/>
        <v>0</v>
      </c>
      <c r="E1011" s="8">
        <f t="shared" si="1079"/>
        <v>0</v>
      </c>
      <c r="F1011" s="9">
        <f t="shared" si="1079"/>
        <v>0</v>
      </c>
      <c r="G1011" s="4">
        <f t="shared" si="1079"/>
        <v>0</v>
      </c>
      <c r="H1011" s="2">
        <f t="shared" si="1079"/>
        <v>0</v>
      </c>
      <c r="I1011" s="5">
        <f t="shared" si="1079"/>
        <v>0</v>
      </c>
      <c r="J1011" s="5">
        <f t="shared" si="1079"/>
        <v>0</v>
      </c>
      <c r="K1011" s="5">
        <f t="shared" si="1079"/>
        <v>0</v>
      </c>
      <c r="L1011" s="11">
        <f t="shared" si="1079"/>
        <v>0</v>
      </c>
      <c r="M1011" s="37"/>
      <c r="N1011" s="142"/>
      <c r="O1011" s="268">
        <f t="shared" ref="O1011:X1011" si="1084">+O1010+10</f>
        <v>61</v>
      </c>
      <c r="P1011" s="268">
        <f t="shared" si="1084"/>
        <v>62</v>
      </c>
      <c r="Q1011" s="268">
        <f t="shared" si="1084"/>
        <v>63</v>
      </c>
      <c r="R1011" s="268">
        <f t="shared" si="1084"/>
        <v>64</v>
      </c>
      <c r="S1011" s="268">
        <f t="shared" si="1084"/>
        <v>65</v>
      </c>
      <c r="T1011" s="268">
        <f t="shared" si="1084"/>
        <v>66</v>
      </c>
      <c r="U1011" s="268">
        <f t="shared" si="1084"/>
        <v>67</v>
      </c>
      <c r="V1011" s="268">
        <f t="shared" si="1084"/>
        <v>68</v>
      </c>
      <c r="W1011" s="268">
        <f t="shared" si="1084"/>
        <v>69</v>
      </c>
      <c r="X1011" s="268">
        <f t="shared" si="1084"/>
        <v>70</v>
      </c>
    </row>
    <row r="1012" spans="2:24" x14ac:dyDescent="0.25">
      <c r="B1012" s="23" t="s">
        <v>7</v>
      </c>
      <c r="C1012" s="23">
        <f t="shared" si="1079"/>
        <v>0</v>
      </c>
      <c r="D1012" s="10">
        <f t="shared" si="1079"/>
        <v>0</v>
      </c>
      <c r="E1012" s="144">
        <f t="shared" si="1079"/>
        <v>0</v>
      </c>
      <c r="F1012" s="11">
        <f t="shared" si="1079"/>
        <v>0</v>
      </c>
      <c r="G1012" s="4">
        <f t="shared" si="1079"/>
        <v>0</v>
      </c>
      <c r="H1012" s="3">
        <f t="shared" si="1079"/>
        <v>0</v>
      </c>
      <c r="I1012" s="7">
        <f t="shared" si="1079"/>
        <v>0</v>
      </c>
      <c r="J1012" s="8">
        <f t="shared" si="1079"/>
        <v>0</v>
      </c>
      <c r="K1012" s="9">
        <f t="shared" si="1079"/>
        <v>0</v>
      </c>
      <c r="L1012" s="17">
        <f t="shared" si="1079"/>
        <v>0</v>
      </c>
      <c r="M1012" s="37"/>
      <c r="N1012" s="142"/>
      <c r="O1012" s="268">
        <f t="shared" ref="O1012:X1012" si="1085">+O1011+10</f>
        <v>71</v>
      </c>
      <c r="P1012" s="268">
        <f t="shared" si="1085"/>
        <v>72</v>
      </c>
      <c r="Q1012" s="268">
        <f t="shared" si="1085"/>
        <v>73</v>
      </c>
      <c r="R1012" s="268">
        <f t="shared" si="1085"/>
        <v>74</v>
      </c>
      <c r="S1012" s="268">
        <f t="shared" si="1085"/>
        <v>75</v>
      </c>
      <c r="T1012" s="268">
        <f t="shared" si="1085"/>
        <v>76</v>
      </c>
      <c r="U1012" s="268">
        <f t="shared" si="1085"/>
        <v>77</v>
      </c>
      <c r="V1012" s="268">
        <f t="shared" si="1085"/>
        <v>78</v>
      </c>
      <c r="W1012" s="268">
        <f t="shared" si="1085"/>
        <v>79</v>
      </c>
      <c r="X1012" s="268">
        <f t="shared" si="1085"/>
        <v>80</v>
      </c>
    </row>
    <row r="1013" spans="2:24" ht="15.75" thickBot="1" x14ac:dyDescent="0.3">
      <c r="B1013" s="23" t="s">
        <v>8</v>
      </c>
      <c r="C1013" s="157">
        <f t="shared" si="1079"/>
        <v>0</v>
      </c>
      <c r="D1013" s="12">
        <f t="shared" si="1079"/>
        <v>0</v>
      </c>
      <c r="E1013" s="13">
        <f t="shared" si="1079"/>
        <v>0</v>
      </c>
      <c r="F1013" s="14">
        <f t="shared" si="1079"/>
        <v>0</v>
      </c>
      <c r="G1013" s="4">
        <f t="shared" si="1079"/>
        <v>0</v>
      </c>
      <c r="H1013" s="3">
        <f t="shared" si="1079"/>
        <v>0</v>
      </c>
      <c r="I1013" s="10">
        <f t="shared" si="1079"/>
        <v>0</v>
      </c>
      <c r="J1013" s="27">
        <f t="shared" si="1079"/>
        <v>0</v>
      </c>
      <c r="K1013" s="11">
        <f t="shared" si="1079"/>
        <v>0</v>
      </c>
      <c r="L1013" s="17">
        <f t="shared" si="1079"/>
        <v>0</v>
      </c>
      <c r="M1013" s="37"/>
      <c r="N1013" s="142"/>
      <c r="O1013" s="268">
        <f t="shared" ref="O1013:X1013" si="1086">+O1012+10</f>
        <v>81</v>
      </c>
      <c r="P1013" s="268">
        <f t="shared" si="1086"/>
        <v>82</v>
      </c>
      <c r="Q1013" s="268">
        <f t="shared" si="1086"/>
        <v>83</v>
      </c>
      <c r="R1013" s="268">
        <f t="shared" si="1086"/>
        <v>84</v>
      </c>
      <c r="S1013" s="268">
        <f t="shared" si="1086"/>
        <v>85</v>
      </c>
      <c r="T1013" s="268">
        <f t="shared" si="1086"/>
        <v>86</v>
      </c>
      <c r="U1013" s="268">
        <f t="shared" si="1086"/>
        <v>87</v>
      </c>
      <c r="V1013" s="268">
        <f t="shared" si="1086"/>
        <v>88</v>
      </c>
      <c r="W1013" s="268">
        <f t="shared" si="1086"/>
        <v>89</v>
      </c>
      <c r="X1013" s="268">
        <f t="shared" si="1086"/>
        <v>90</v>
      </c>
    </row>
    <row r="1014" spans="2:24" ht="15.75" thickBot="1" x14ac:dyDescent="0.3">
      <c r="B1014" s="26" t="s">
        <v>9</v>
      </c>
      <c r="C1014" s="158" t="s">
        <v>10</v>
      </c>
      <c r="D1014" s="156">
        <f t="shared" ref="D1014:L1014" si="1087">COUNTIF(rd7tm7,P1014)</f>
        <v>0</v>
      </c>
      <c r="E1014" s="155">
        <f t="shared" si="1087"/>
        <v>0</v>
      </c>
      <c r="F1014" s="155">
        <f t="shared" si="1087"/>
        <v>0</v>
      </c>
      <c r="G1014" s="13">
        <f t="shared" si="1087"/>
        <v>0</v>
      </c>
      <c r="H1014" s="19">
        <f t="shared" si="1087"/>
        <v>0</v>
      </c>
      <c r="I1014" s="12">
        <f t="shared" si="1087"/>
        <v>0</v>
      </c>
      <c r="J1014" s="13">
        <f t="shared" si="1087"/>
        <v>0</v>
      </c>
      <c r="K1014" s="14">
        <f t="shared" si="1087"/>
        <v>0</v>
      </c>
      <c r="L1014" s="20">
        <f t="shared" si="1087"/>
        <v>0</v>
      </c>
      <c r="M1014" s="37"/>
      <c r="N1014" s="142"/>
      <c r="O1014" s="268">
        <f t="shared" ref="O1014:X1014" si="1088">+O1013+10</f>
        <v>91</v>
      </c>
      <c r="P1014" s="268">
        <f t="shared" si="1088"/>
        <v>92</v>
      </c>
      <c r="Q1014" s="268">
        <f t="shared" si="1088"/>
        <v>93</v>
      </c>
      <c r="R1014" s="268">
        <f t="shared" si="1088"/>
        <v>94</v>
      </c>
      <c r="S1014" s="268">
        <f t="shared" si="1088"/>
        <v>95</v>
      </c>
      <c r="T1014" s="268">
        <f t="shared" si="1088"/>
        <v>96</v>
      </c>
      <c r="U1014" s="268">
        <f t="shared" si="1088"/>
        <v>97</v>
      </c>
      <c r="V1014" s="268">
        <f t="shared" si="1088"/>
        <v>98</v>
      </c>
      <c r="W1014" s="268">
        <f t="shared" si="1088"/>
        <v>99</v>
      </c>
      <c r="X1014" s="268">
        <f t="shared" si="1088"/>
        <v>100</v>
      </c>
    </row>
    <row r="1015" spans="2:24" ht="15.75" thickBot="1" x14ac:dyDescent="0.3"/>
    <row r="1016" spans="2:24" ht="19.5" thickBot="1" x14ac:dyDescent="0.3">
      <c r="B1016" s="136" t="s">
        <v>59</v>
      </c>
      <c r="C1016" s="137">
        <f>+C1001</f>
        <v>7</v>
      </c>
      <c r="D1016" s="350" t="s">
        <v>139</v>
      </c>
      <c r="E1016" s="351"/>
      <c r="M1016" s="257"/>
      <c r="P1016" s="263"/>
      <c r="Q1016" s="263"/>
      <c r="R1016" s="263"/>
      <c r="S1016" s="263"/>
      <c r="T1016" s="263"/>
      <c r="U1016" s="263"/>
      <c r="V1016" s="263"/>
      <c r="W1016" s="263"/>
      <c r="X1016" s="263"/>
    </row>
    <row r="1017" spans="2:24" ht="21" x14ac:dyDescent="0.25">
      <c r="B1017" s="305" t="s">
        <v>86</v>
      </c>
      <c r="C1017" s="306"/>
      <c r="D1017" s="306"/>
      <c r="E1017" s="306"/>
      <c r="F1017" s="306"/>
      <c r="G1017" s="306"/>
      <c r="H1017" s="306"/>
      <c r="I1017" s="306"/>
      <c r="J1017" s="306"/>
      <c r="K1017" s="306"/>
      <c r="L1017" s="307"/>
      <c r="M1017" s="258"/>
      <c r="N1017" s="281"/>
      <c r="O1017" s="264"/>
      <c r="P1017" s="264"/>
      <c r="Q1017" s="264"/>
      <c r="R1017" s="264"/>
      <c r="S1017" s="264"/>
      <c r="T1017" s="264"/>
      <c r="U1017" s="264"/>
      <c r="V1017" s="264"/>
      <c r="W1017" s="264"/>
      <c r="X1017" s="264"/>
    </row>
    <row r="1018" spans="2:24" ht="21.75" thickBot="1" x14ac:dyDescent="0.3">
      <c r="B1018" s="308"/>
      <c r="C1018" s="309"/>
      <c r="D1018" s="309"/>
      <c r="E1018" s="309"/>
      <c r="F1018" s="309"/>
      <c r="G1018" s="309"/>
      <c r="H1018" s="309"/>
      <c r="I1018" s="309"/>
      <c r="J1018" s="309"/>
      <c r="K1018" s="309"/>
      <c r="L1018" s="310"/>
      <c r="M1018" s="258"/>
      <c r="N1018" s="281"/>
      <c r="O1018" s="264"/>
      <c r="P1018" s="264"/>
      <c r="Q1018" s="264"/>
      <c r="R1018" s="264"/>
      <c r="S1018" s="264"/>
      <c r="T1018" s="264"/>
      <c r="U1018" s="264"/>
      <c r="V1018" s="264"/>
      <c r="W1018" s="264"/>
      <c r="X1018" s="264"/>
    </row>
    <row r="1019" spans="2:24" ht="15.75" thickBot="1" x14ac:dyDescent="0.3">
      <c r="B1019" s="31" t="s">
        <v>11</v>
      </c>
      <c r="C1019" s="28">
        <v>1</v>
      </c>
      <c r="D1019" s="24">
        <v>2</v>
      </c>
      <c r="E1019" s="24">
        <v>3</v>
      </c>
      <c r="F1019" s="24">
        <v>4</v>
      </c>
      <c r="G1019" s="24">
        <v>5</v>
      </c>
      <c r="H1019" s="24">
        <v>6</v>
      </c>
      <c r="I1019" s="24">
        <v>7</v>
      </c>
      <c r="J1019" s="24">
        <v>8</v>
      </c>
      <c r="K1019" s="24">
        <v>9</v>
      </c>
      <c r="L1019" s="25">
        <v>10</v>
      </c>
      <c r="M1019" s="37"/>
      <c r="N1019" s="142"/>
    </row>
    <row r="1020" spans="2:24" ht="15.75" thickBot="1" x14ac:dyDescent="0.3">
      <c r="B1020" s="29" t="s">
        <v>0</v>
      </c>
      <c r="C1020" s="270">
        <f t="shared" ref="C1020:L1021" si="1089">COUNTIF(rd7tm8,O1020)-1</f>
        <v>0</v>
      </c>
      <c r="D1020" s="8">
        <f t="shared" si="1089"/>
        <v>0</v>
      </c>
      <c r="E1020" s="8">
        <f t="shared" si="1089"/>
        <v>0</v>
      </c>
      <c r="F1020" s="8">
        <f t="shared" si="1089"/>
        <v>0</v>
      </c>
      <c r="G1020" s="8">
        <f t="shared" si="1089"/>
        <v>0</v>
      </c>
      <c r="H1020" s="8">
        <f t="shared" si="1089"/>
        <v>0</v>
      </c>
      <c r="I1020" s="22">
        <f t="shared" si="1089"/>
        <v>0</v>
      </c>
      <c r="J1020" s="7">
        <f t="shared" si="1089"/>
        <v>0</v>
      </c>
      <c r="K1020" s="8">
        <f t="shared" si="1089"/>
        <v>0</v>
      </c>
      <c r="L1020" s="76">
        <f t="shared" si="1089"/>
        <v>0</v>
      </c>
      <c r="M1020" s="259"/>
      <c r="N1020" s="282"/>
      <c r="O1020" s="265">
        <v>1</v>
      </c>
      <c r="P1020" s="266">
        <f>+O1020+1</f>
        <v>2</v>
      </c>
      <c r="Q1020" s="266">
        <f t="shared" ref="Q1020" si="1090">+P1020+1</f>
        <v>3</v>
      </c>
      <c r="R1020" s="266">
        <f t="shared" ref="R1020" si="1091">+Q1020+1</f>
        <v>4</v>
      </c>
      <c r="S1020" s="266">
        <f t="shared" ref="S1020" si="1092">+R1020+1</f>
        <v>5</v>
      </c>
      <c r="T1020" s="266">
        <f t="shared" ref="T1020" si="1093">+S1020+1</f>
        <v>6</v>
      </c>
      <c r="U1020" s="266">
        <f t="shared" ref="U1020" si="1094">+T1020+1</f>
        <v>7</v>
      </c>
      <c r="V1020" s="266">
        <f t="shared" ref="V1020" si="1095">+U1020+1</f>
        <v>8</v>
      </c>
      <c r="W1020" s="266">
        <v>9</v>
      </c>
      <c r="X1020" s="266">
        <v>10</v>
      </c>
    </row>
    <row r="1021" spans="2:24" ht="15.75" thickBot="1" x14ac:dyDescent="0.3">
      <c r="B1021" s="23" t="s">
        <v>1</v>
      </c>
      <c r="C1021" s="7">
        <f t="shared" si="1089"/>
        <v>0</v>
      </c>
      <c r="D1021" s="5">
        <f t="shared" si="1089"/>
        <v>0</v>
      </c>
      <c r="E1021" s="5">
        <f t="shared" si="1089"/>
        <v>0</v>
      </c>
      <c r="F1021" s="5">
        <f t="shared" si="1089"/>
        <v>0</v>
      </c>
      <c r="G1021" s="2">
        <f t="shared" si="1089"/>
        <v>0</v>
      </c>
      <c r="H1021" s="2">
        <f t="shared" si="1089"/>
        <v>0</v>
      </c>
      <c r="I1021" s="3">
        <f t="shared" si="1089"/>
        <v>0</v>
      </c>
      <c r="J1021" s="10">
        <f t="shared" si="1089"/>
        <v>0</v>
      </c>
      <c r="K1021" s="2">
        <f t="shared" si="1089"/>
        <v>0</v>
      </c>
      <c r="L1021" s="11">
        <f t="shared" si="1089"/>
        <v>0</v>
      </c>
      <c r="M1021" s="37"/>
      <c r="N1021" s="142"/>
      <c r="O1021" s="268">
        <f>+O1020+10</f>
        <v>11</v>
      </c>
      <c r="P1021" s="268">
        <f t="shared" ref="P1021:X1021" si="1096">+P1020+10</f>
        <v>12</v>
      </c>
      <c r="Q1021" s="268">
        <f t="shared" si="1096"/>
        <v>13</v>
      </c>
      <c r="R1021" s="268">
        <f t="shared" si="1096"/>
        <v>14</v>
      </c>
      <c r="S1021" s="268">
        <f t="shared" si="1096"/>
        <v>15</v>
      </c>
      <c r="T1021" s="268">
        <f t="shared" si="1096"/>
        <v>16</v>
      </c>
      <c r="U1021" s="268">
        <f t="shared" si="1096"/>
        <v>17</v>
      </c>
      <c r="V1021" s="268">
        <f t="shared" si="1096"/>
        <v>18</v>
      </c>
      <c r="W1021" s="268">
        <f t="shared" si="1096"/>
        <v>19</v>
      </c>
      <c r="X1021" s="268">
        <f t="shared" si="1096"/>
        <v>20</v>
      </c>
    </row>
    <row r="1022" spans="2:24" ht="15.75" thickBot="1" x14ac:dyDescent="0.3">
      <c r="B1022" s="23" t="s">
        <v>2</v>
      </c>
      <c r="C1022" s="23">
        <f t="shared" ref="C1022:L1028" si="1097">COUNTIF(rd7tm8,O1022)</f>
        <v>0</v>
      </c>
      <c r="D1022" s="7">
        <f t="shared" si="1097"/>
        <v>0</v>
      </c>
      <c r="E1022" s="8">
        <f t="shared" si="1097"/>
        <v>0</v>
      </c>
      <c r="F1022" s="9">
        <f t="shared" si="1097"/>
        <v>0</v>
      </c>
      <c r="G1022" s="4">
        <f t="shared" si="1097"/>
        <v>0</v>
      </c>
      <c r="H1022" s="2">
        <f t="shared" si="1097"/>
        <v>0</v>
      </c>
      <c r="I1022" s="3">
        <f t="shared" si="1097"/>
        <v>0</v>
      </c>
      <c r="J1022" s="12">
        <f t="shared" si="1097"/>
        <v>0</v>
      </c>
      <c r="K1022" s="13">
        <f t="shared" si="1097"/>
        <v>0</v>
      </c>
      <c r="L1022" s="14">
        <f t="shared" si="1097"/>
        <v>0</v>
      </c>
      <c r="M1022" s="37"/>
      <c r="N1022" s="142"/>
      <c r="O1022" s="268">
        <f t="shared" ref="O1022:X1022" si="1098">+O1021+10</f>
        <v>21</v>
      </c>
      <c r="P1022" s="268">
        <f t="shared" si="1098"/>
        <v>22</v>
      </c>
      <c r="Q1022" s="268">
        <f t="shared" si="1098"/>
        <v>23</v>
      </c>
      <c r="R1022" s="268">
        <f t="shared" si="1098"/>
        <v>24</v>
      </c>
      <c r="S1022" s="268">
        <f t="shared" si="1098"/>
        <v>25</v>
      </c>
      <c r="T1022" s="268">
        <f t="shared" si="1098"/>
        <v>26</v>
      </c>
      <c r="U1022" s="268">
        <f t="shared" si="1098"/>
        <v>27</v>
      </c>
      <c r="V1022" s="268">
        <f t="shared" si="1098"/>
        <v>28</v>
      </c>
      <c r="W1022" s="268">
        <f t="shared" si="1098"/>
        <v>29</v>
      </c>
      <c r="X1022" s="268">
        <f t="shared" si="1098"/>
        <v>30</v>
      </c>
    </row>
    <row r="1023" spans="2:24" x14ac:dyDescent="0.25">
      <c r="B1023" s="23" t="s">
        <v>3</v>
      </c>
      <c r="C1023" s="23">
        <f t="shared" si="1097"/>
        <v>0</v>
      </c>
      <c r="D1023" s="10">
        <f t="shared" si="1097"/>
        <v>0</v>
      </c>
      <c r="E1023" s="27">
        <f t="shared" si="1097"/>
        <v>0</v>
      </c>
      <c r="F1023" s="11">
        <f t="shared" si="1097"/>
        <v>0</v>
      </c>
      <c r="G1023" s="4">
        <f t="shared" si="1097"/>
        <v>0</v>
      </c>
      <c r="H1023" s="2">
        <f t="shared" si="1097"/>
        <v>0</v>
      </c>
      <c r="I1023" s="2">
        <f t="shared" si="1097"/>
        <v>0</v>
      </c>
      <c r="J1023" s="6">
        <f t="shared" si="1097"/>
        <v>0</v>
      </c>
      <c r="K1023" s="6">
        <f t="shared" si="1097"/>
        <v>0</v>
      </c>
      <c r="L1023" s="16">
        <f t="shared" si="1097"/>
        <v>0</v>
      </c>
      <c r="M1023" s="37"/>
      <c r="N1023" s="142"/>
      <c r="O1023" s="268">
        <f t="shared" ref="O1023:X1023" si="1099">+O1022+10</f>
        <v>31</v>
      </c>
      <c r="P1023" s="268">
        <f t="shared" si="1099"/>
        <v>32</v>
      </c>
      <c r="Q1023" s="268">
        <f t="shared" si="1099"/>
        <v>33</v>
      </c>
      <c r="R1023" s="268">
        <f t="shared" si="1099"/>
        <v>34</v>
      </c>
      <c r="S1023" s="268">
        <f t="shared" si="1099"/>
        <v>35</v>
      </c>
      <c r="T1023" s="268">
        <f t="shared" si="1099"/>
        <v>36</v>
      </c>
      <c r="U1023" s="268">
        <f t="shared" si="1099"/>
        <v>37</v>
      </c>
      <c r="V1023" s="268">
        <f t="shared" si="1099"/>
        <v>38</v>
      </c>
      <c r="W1023" s="268">
        <f t="shared" si="1099"/>
        <v>39</v>
      </c>
      <c r="X1023" s="268">
        <f t="shared" si="1099"/>
        <v>40</v>
      </c>
    </row>
    <row r="1024" spans="2:24" ht="15.75" thickBot="1" x14ac:dyDescent="0.3">
      <c r="B1024" s="23" t="s">
        <v>4</v>
      </c>
      <c r="C1024" s="23">
        <f t="shared" si="1097"/>
        <v>0</v>
      </c>
      <c r="D1024" s="12">
        <f t="shared" si="1097"/>
        <v>0</v>
      </c>
      <c r="E1024" s="13">
        <f t="shared" si="1097"/>
        <v>0</v>
      </c>
      <c r="F1024" s="14">
        <f t="shared" si="1097"/>
        <v>0</v>
      </c>
      <c r="G1024" s="4">
        <f t="shared" si="1097"/>
        <v>0</v>
      </c>
      <c r="H1024" s="2">
        <f t="shared" si="1097"/>
        <v>0</v>
      </c>
      <c r="I1024" s="2">
        <f t="shared" si="1097"/>
        <v>0</v>
      </c>
      <c r="J1024" s="2">
        <f t="shared" si="1097"/>
        <v>0</v>
      </c>
      <c r="K1024" s="2">
        <f t="shared" si="1097"/>
        <v>0</v>
      </c>
      <c r="L1024" s="11">
        <f t="shared" si="1097"/>
        <v>0</v>
      </c>
      <c r="M1024" s="37"/>
      <c r="N1024" s="142"/>
      <c r="O1024" s="268">
        <f t="shared" ref="O1024:X1024" si="1100">+O1023+10</f>
        <v>41</v>
      </c>
      <c r="P1024" s="268">
        <f t="shared" si="1100"/>
        <v>42</v>
      </c>
      <c r="Q1024" s="268">
        <f t="shared" si="1100"/>
        <v>43</v>
      </c>
      <c r="R1024" s="268">
        <f t="shared" si="1100"/>
        <v>44</v>
      </c>
      <c r="S1024" s="268">
        <f t="shared" si="1100"/>
        <v>45</v>
      </c>
      <c r="T1024" s="268">
        <f t="shared" si="1100"/>
        <v>46</v>
      </c>
      <c r="U1024" s="268">
        <f t="shared" si="1100"/>
        <v>47</v>
      </c>
      <c r="V1024" s="268">
        <f t="shared" si="1100"/>
        <v>48</v>
      </c>
      <c r="W1024" s="268">
        <f t="shared" si="1100"/>
        <v>49</v>
      </c>
      <c r="X1024" s="268">
        <f t="shared" si="1100"/>
        <v>50</v>
      </c>
    </row>
    <row r="1025" spans="2:24" ht="15.75" thickBot="1" x14ac:dyDescent="0.3">
      <c r="B1025" s="23" t="s">
        <v>5</v>
      </c>
      <c r="C1025" s="10">
        <f t="shared" si="1097"/>
        <v>0</v>
      </c>
      <c r="D1025" s="154">
        <f t="shared" si="1097"/>
        <v>0</v>
      </c>
      <c r="E1025" s="154">
        <f t="shared" si="1097"/>
        <v>0</v>
      </c>
      <c r="F1025" s="154">
        <f t="shared" si="1097"/>
        <v>0</v>
      </c>
      <c r="G1025" s="145">
        <f t="shared" si="1097"/>
        <v>0</v>
      </c>
      <c r="H1025" s="2">
        <f t="shared" si="1097"/>
        <v>0</v>
      </c>
      <c r="I1025" s="2">
        <f t="shared" si="1097"/>
        <v>0</v>
      </c>
      <c r="J1025" s="2">
        <f t="shared" si="1097"/>
        <v>0</v>
      </c>
      <c r="K1025" s="2">
        <f t="shared" si="1097"/>
        <v>0</v>
      </c>
      <c r="L1025" s="11">
        <f t="shared" si="1097"/>
        <v>0</v>
      </c>
      <c r="M1025" s="37"/>
      <c r="N1025" s="142"/>
      <c r="O1025" s="268">
        <f t="shared" ref="O1025:X1025" si="1101">+O1024+10</f>
        <v>51</v>
      </c>
      <c r="P1025" s="268">
        <f t="shared" si="1101"/>
        <v>52</v>
      </c>
      <c r="Q1025" s="268">
        <f t="shared" si="1101"/>
        <v>53</v>
      </c>
      <c r="R1025" s="268">
        <f t="shared" si="1101"/>
        <v>54</v>
      </c>
      <c r="S1025" s="268">
        <f t="shared" si="1101"/>
        <v>55</v>
      </c>
      <c r="T1025" s="268">
        <f t="shared" si="1101"/>
        <v>56</v>
      </c>
      <c r="U1025" s="268">
        <f t="shared" si="1101"/>
        <v>57</v>
      </c>
      <c r="V1025" s="268">
        <f t="shared" si="1101"/>
        <v>58</v>
      </c>
      <c r="W1025" s="268">
        <f t="shared" si="1101"/>
        <v>59</v>
      </c>
      <c r="X1025" s="268">
        <f t="shared" si="1101"/>
        <v>60</v>
      </c>
    </row>
    <row r="1026" spans="2:24" ht="15.75" thickBot="1" x14ac:dyDescent="0.3">
      <c r="B1026" s="23" t="s">
        <v>6</v>
      </c>
      <c r="C1026" s="23">
        <f t="shared" si="1097"/>
        <v>0</v>
      </c>
      <c r="D1026" s="7">
        <f t="shared" si="1097"/>
        <v>0</v>
      </c>
      <c r="E1026" s="8">
        <f t="shared" si="1097"/>
        <v>0</v>
      </c>
      <c r="F1026" s="9">
        <f t="shared" si="1097"/>
        <v>0</v>
      </c>
      <c r="G1026" s="4">
        <f t="shared" si="1097"/>
        <v>0</v>
      </c>
      <c r="H1026" s="2">
        <f t="shared" si="1097"/>
        <v>0</v>
      </c>
      <c r="I1026" s="5">
        <f t="shared" si="1097"/>
        <v>0</v>
      </c>
      <c r="J1026" s="5">
        <f t="shared" si="1097"/>
        <v>0</v>
      </c>
      <c r="K1026" s="5">
        <f t="shared" si="1097"/>
        <v>0</v>
      </c>
      <c r="L1026" s="11">
        <f t="shared" si="1097"/>
        <v>0</v>
      </c>
      <c r="M1026" s="37"/>
      <c r="N1026" s="142"/>
      <c r="O1026" s="268">
        <f t="shared" ref="O1026:X1026" si="1102">+O1025+10</f>
        <v>61</v>
      </c>
      <c r="P1026" s="268">
        <f t="shared" si="1102"/>
        <v>62</v>
      </c>
      <c r="Q1026" s="268">
        <f t="shared" si="1102"/>
        <v>63</v>
      </c>
      <c r="R1026" s="268">
        <f t="shared" si="1102"/>
        <v>64</v>
      </c>
      <c r="S1026" s="268">
        <f t="shared" si="1102"/>
        <v>65</v>
      </c>
      <c r="T1026" s="268">
        <f t="shared" si="1102"/>
        <v>66</v>
      </c>
      <c r="U1026" s="268">
        <f t="shared" si="1102"/>
        <v>67</v>
      </c>
      <c r="V1026" s="268">
        <f t="shared" si="1102"/>
        <v>68</v>
      </c>
      <c r="W1026" s="268">
        <f t="shared" si="1102"/>
        <v>69</v>
      </c>
      <c r="X1026" s="268">
        <f t="shared" si="1102"/>
        <v>70</v>
      </c>
    </row>
    <row r="1027" spans="2:24" x14ac:dyDescent="0.25">
      <c r="B1027" s="23" t="s">
        <v>7</v>
      </c>
      <c r="C1027" s="23">
        <f t="shared" si="1097"/>
        <v>0</v>
      </c>
      <c r="D1027" s="10">
        <f t="shared" si="1097"/>
        <v>0</v>
      </c>
      <c r="E1027" s="144">
        <f t="shared" si="1097"/>
        <v>0</v>
      </c>
      <c r="F1027" s="11">
        <f t="shared" si="1097"/>
        <v>0</v>
      </c>
      <c r="G1027" s="4">
        <f t="shared" si="1097"/>
        <v>0</v>
      </c>
      <c r="H1027" s="3">
        <f t="shared" si="1097"/>
        <v>0</v>
      </c>
      <c r="I1027" s="7">
        <f t="shared" si="1097"/>
        <v>0</v>
      </c>
      <c r="J1027" s="8">
        <f t="shared" si="1097"/>
        <v>0</v>
      </c>
      <c r="K1027" s="9">
        <f t="shared" si="1097"/>
        <v>0</v>
      </c>
      <c r="L1027" s="17">
        <f t="shared" si="1097"/>
        <v>0</v>
      </c>
      <c r="M1027" s="37"/>
      <c r="N1027" s="142"/>
      <c r="O1027" s="268">
        <f t="shared" ref="O1027:X1027" si="1103">+O1026+10</f>
        <v>71</v>
      </c>
      <c r="P1027" s="268">
        <f t="shared" si="1103"/>
        <v>72</v>
      </c>
      <c r="Q1027" s="268">
        <f t="shared" si="1103"/>
        <v>73</v>
      </c>
      <c r="R1027" s="268">
        <f t="shared" si="1103"/>
        <v>74</v>
      </c>
      <c r="S1027" s="268">
        <f t="shared" si="1103"/>
        <v>75</v>
      </c>
      <c r="T1027" s="268">
        <f t="shared" si="1103"/>
        <v>76</v>
      </c>
      <c r="U1027" s="268">
        <f t="shared" si="1103"/>
        <v>77</v>
      </c>
      <c r="V1027" s="268">
        <f t="shared" si="1103"/>
        <v>78</v>
      </c>
      <c r="W1027" s="268">
        <f t="shared" si="1103"/>
        <v>79</v>
      </c>
      <c r="X1027" s="268">
        <f t="shared" si="1103"/>
        <v>80</v>
      </c>
    </row>
    <row r="1028" spans="2:24" ht="15.75" thickBot="1" x14ac:dyDescent="0.3">
      <c r="B1028" s="23" t="s">
        <v>8</v>
      </c>
      <c r="C1028" s="157">
        <f t="shared" si="1097"/>
        <v>0</v>
      </c>
      <c r="D1028" s="12">
        <f t="shared" si="1097"/>
        <v>0</v>
      </c>
      <c r="E1028" s="13">
        <f t="shared" si="1097"/>
        <v>0</v>
      </c>
      <c r="F1028" s="14">
        <f t="shared" si="1097"/>
        <v>0</v>
      </c>
      <c r="G1028" s="4">
        <f t="shared" si="1097"/>
        <v>0</v>
      </c>
      <c r="H1028" s="3">
        <f t="shared" si="1097"/>
        <v>0</v>
      </c>
      <c r="I1028" s="10">
        <f t="shared" si="1097"/>
        <v>0</v>
      </c>
      <c r="J1028" s="27">
        <f t="shared" si="1097"/>
        <v>0</v>
      </c>
      <c r="K1028" s="11">
        <f t="shared" si="1097"/>
        <v>0</v>
      </c>
      <c r="L1028" s="17">
        <f t="shared" si="1097"/>
        <v>0</v>
      </c>
      <c r="M1028" s="37"/>
      <c r="N1028" s="142"/>
      <c r="O1028" s="268">
        <f t="shared" ref="O1028:X1028" si="1104">+O1027+10</f>
        <v>81</v>
      </c>
      <c r="P1028" s="268">
        <f t="shared" si="1104"/>
        <v>82</v>
      </c>
      <c r="Q1028" s="268">
        <f t="shared" si="1104"/>
        <v>83</v>
      </c>
      <c r="R1028" s="268">
        <f t="shared" si="1104"/>
        <v>84</v>
      </c>
      <c r="S1028" s="268">
        <f t="shared" si="1104"/>
        <v>85</v>
      </c>
      <c r="T1028" s="268">
        <f t="shared" si="1104"/>
        <v>86</v>
      </c>
      <c r="U1028" s="268">
        <f t="shared" si="1104"/>
        <v>87</v>
      </c>
      <c r="V1028" s="268">
        <f t="shared" si="1104"/>
        <v>88</v>
      </c>
      <c r="W1028" s="268">
        <f t="shared" si="1104"/>
        <v>89</v>
      </c>
      <c r="X1028" s="268">
        <f t="shared" si="1104"/>
        <v>90</v>
      </c>
    </row>
    <row r="1029" spans="2:24" ht="15.75" thickBot="1" x14ac:dyDescent="0.3">
      <c r="B1029" s="26" t="s">
        <v>9</v>
      </c>
      <c r="C1029" s="158" t="s">
        <v>10</v>
      </c>
      <c r="D1029" s="156">
        <f t="shared" ref="D1029:L1029" si="1105">COUNTIF(rd7tm8,P1029)</f>
        <v>0</v>
      </c>
      <c r="E1029" s="155">
        <f t="shared" si="1105"/>
        <v>0</v>
      </c>
      <c r="F1029" s="155">
        <f t="shared" si="1105"/>
        <v>0</v>
      </c>
      <c r="G1029" s="13">
        <f t="shared" si="1105"/>
        <v>0</v>
      </c>
      <c r="H1029" s="19">
        <f t="shared" si="1105"/>
        <v>0</v>
      </c>
      <c r="I1029" s="12">
        <f t="shared" si="1105"/>
        <v>0</v>
      </c>
      <c r="J1029" s="13">
        <f t="shared" si="1105"/>
        <v>0</v>
      </c>
      <c r="K1029" s="14">
        <f t="shared" si="1105"/>
        <v>0</v>
      </c>
      <c r="L1029" s="20">
        <f t="shared" si="1105"/>
        <v>0</v>
      </c>
      <c r="M1029" s="37"/>
      <c r="N1029" s="142"/>
      <c r="O1029" s="268">
        <f t="shared" ref="O1029:X1029" si="1106">+O1028+10</f>
        <v>91</v>
      </c>
      <c r="P1029" s="268">
        <f t="shared" si="1106"/>
        <v>92</v>
      </c>
      <c r="Q1029" s="268">
        <f t="shared" si="1106"/>
        <v>93</v>
      </c>
      <c r="R1029" s="268">
        <f t="shared" si="1106"/>
        <v>94</v>
      </c>
      <c r="S1029" s="268">
        <f t="shared" si="1106"/>
        <v>95</v>
      </c>
      <c r="T1029" s="268">
        <f t="shared" si="1106"/>
        <v>96</v>
      </c>
      <c r="U1029" s="268">
        <f t="shared" si="1106"/>
        <v>97</v>
      </c>
      <c r="V1029" s="268">
        <f t="shared" si="1106"/>
        <v>98</v>
      </c>
      <c r="W1029" s="268">
        <f t="shared" si="1106"/>
        <v>99</v>
      </c>
      <c r="X1029" s="268">
        <f t="shared" si="1106"/>
        <v>100</v>
      </c>
    </row>
    <row r="1030" spans="2:24" ht="15.75" thickBot="1" x14ac:dyDescent="0.3"/>
    <row r="1031" spans="2:24" ht="19.5" thickBot="1" x14ac:dyDescent="0.3">
      <c r="B1031" s="136" t="s">
        <v>59</v>
      </c>
      <c r="C1031" s="137">
        <f>+C1016</f>
        <v>7</v>
      </c>
      <c r="D1031" s="350" t="s">
        <v>140</v>
      </c>
      <c r="E1031" s="351"/>
      <c r="M1031" s="257"/>
      <c r="P1031" s="263"/>
      <c r="Q1031" s="263"/>
      <c r="R1031" s="263"/>
      <c r="S1031" s="263"/>
      <c r="T1031" s="263"/>
      <c r="U1031" s="263"/>
      <c r="V1031" s="263"/>
      <c r="W1031" s="263"/>
      <c r="X1031" s="263"/>
    </row>
    <row r="1032" spans="2:24" ht="21" x14ac:dyDescent="0.25">
      <c r="B1032" s="305" t="s">
        <v>86</v>
      </c>
      <c r="C1032" s="306"/>
      <c r="D1032" s="306"/>
      <c r="E1032" s="306"/>
      <c r="F1032" s="306"/>
      <c r="G1032" s="306"/>
      <c r="H1032" s="306"/>
      <c r="I1032" s="306"/>
      <c r="J1032" s="306"/>
      <c r="K1032" s="306"/>
      <c r="L1032" s="307"/>
      <c r="M1032" s="258"/>
      <c r="N1032" s="281"/>
      <c r="O1032" s="264"/>
      <c r="P1032" s="264"/>
      <c r="Q1032" s="264"/>
      <c r="R1032" s="264"/>
      <c r="S1032" s="264"/>
      <c r="T1032" s="264"/>
      <c r="U1032" s="264"/>
      <c r="V1032" s="264"/>
      <c r="W1032" s="264"/>
      <c r="X1032" s="264"/>
    </row>
    <row r="1033" spans="2:24" ht="21.75" thickBot="1" x14ac:dyDescent="0.3">
      <c r="B1033" s="308"/>
      <c r="C1033" s="309"/>
      <c r="D1033" s="309"/>
      <c r="E1033" s="309"/>
      <c r="F1033" s="309"/>
      <c r="G1033" s="309"/>
      <c r="H1033" s="309"/>
      <c r="I1033" s="309"/>
      <c r="J1033" s="309"/>
      <c r="K1033" s="309"/>
      <c r="L1033" s="310"/>
      <c r="M1033" s="258"/>
      <c r="N1033" s="281"/>
      <c r="O1033" s="264"/>
      <c r="P1033" s="264"/>
      <c r="Q1033" s="264"/>
      <c r="R1033" s="264"/>
      <c r="S1033" s="264"/>
      <c r="T1033" s="264"/>
      <c r="U1033" s="264"/>
      <c r="V1033" s="264"/>
      <c r="W1033" s="264"/>
      <c r="X1033" s="264"/>
    </row>
    <row r="1034" spans="2:24" ht="15.75" thickBot="1" x14ac:dyDescent="0.3">
      <c r="B1034" s="31" t="s">
        <v>11</v>
      </c>
      <c r="C1034" s="28">
        <v>1</v>
      </c>
      <c r="D1034" s="24">
        <v>2</v>
      </c>
      <c r="E1034" s="24">
        <v>3</v>
      </c>
      <c r="F1034" s="24">
        <v>4</v>
      </c>
      <c r="G1034" s="24">
        <v>5</v>
      </c>
      <c r="H1034" s="24">
        <v>6</v>
      </c>
      <c r="I1034" s="24">
        <v>7</v>
      </c>
      <c r="J1034" s="24">
        <v>8</v>
      </c>
      <c r="K1034" s="24">
        <v>9</v>
      </c>
      <c r="L1034" s="25">
        <v>10</v>
      </c>
      <c r="M1034" s="37"/>
      <c r="N1034" s="142"/>
    </row>
    <row r="1035" spans="2:24" ht="15.75" thickBot="1" x14ac:dyDescent="0.3">
      <c r="B1035" s="29" t="s">
        <v>0</v>
      </c>
      <c r="C1035" s="270">
        <f t="shared" ref="C1035:L1036" si="1107">COUNTIF(rd7tm9,O1035)-1</f>
        <v>0</v>
      </c>
      <c r="D1035" s="8">
        <f t="shared" si="1107"/>
        <v>0</v>
      </c>
      <c r="E1035" s="8">
        <f t="shared" si="1107"/>
        <v>0</v>
      </c>
      <c r="F1035" s="8">
        <f t="shared" si="1107"/>
        <v>0</v>
      </c>
      <c r="G1035" s="8">
        <f t="shared" si="1107"/>
        <v>0</v>
      </c>
      <c r="H1035" s="8">
        <f t="shared" si="1107"/>
        <v>0</v>
      </c>
      <c r="I1035" s="22">
        <f t="shared" si="1107"/>
        <v>0</v>
      </c>
      <c r="J1035" s="7">
        <f t="shared" si="1107"/>
        <v>0</v>
      </c>
      <c r="K1035" s="8">
        <f t="shared" si="1107"/>
        <v>0</v>
      </c>
      <c r="L1035" s="76">
        <f t="shared" si="1107"/>
        <v>0</v>
      </c>
      <c r="M1035" s="259"/>
      <c r="N1035" s="282"/>
      <c r="O1035" s="265">
        <v>1</v>
      </c>
      <c r="P1035" s="266">
        <f>+O1035+1</f>
        <v>2</v>
      </c>
      <c r="Q1035" s="266">
        <f t="shared" ref="Q1035" si="1108">+P1035+1</f>
        <v>3</v>
      </c>
      <c r="R1035" s="266">
        <f t="shared" ref="R1035" si="1109">+Q1035+1</f>
        <v>4</v>
      </c>
      <c r="S1035" s="266">
        <f t="shared" ref="S1035" si="1110">+R1035+1</f>
        <v>5</v>
      </c>
      <c r="T1035" s="266">
        <f t="shared" ref="T1035" si="1111">+S1035+1</f>
        <v>6</v>
      </c>
      <c r="U1035" s="266">
        <f t="shared" ref="U1035" si="1112">+T1035+1</f>
        <v>7</v>
      </c>
      <c r="V1035" s="266">
        <f t="shared" ref="V1035" si="1113">+U1035+1</f>
        <v>8</v>
      </c>
      <c r="W1035" s="266">
        <v>9</v>
      </c>
      <c r="X1035" s="266">
        <v>10</v>
      </c>
    </row>
    <row r="1036" spans="2:24" ht="15.75" thickBot="1" x14ac:dyDescent="0.3">
      <c r="B1036" s="23" t="s">
        <v>1</v>
      </c>
      <c r="C1036" s="7">
        <f t="shared" si="1107"/>
        <v>0</v>
      </c>
      <c r="D1036" s="5">
        <f t="shared" si="1107"/>
        <v>0</v>
      </c>
      <c r="E1036" s="5">
        <f t="shared" si="1107"/>
        <v>0</v>
      </c>
      <c r="F1036" s="5">
        <f t="shared" si="1107"/>
        <v>0</v>
      </c>
      <c r="G1036" s="2">
        <f t="shared" si="1107"/>
        <v>0</v>
      </c>
      <c r="H1036" s="2">
        <f t="shared" si="1107"/>
        <v>0</v>
      </c>
      <c r="I1036" s="3">
        <f t="shared" si="1107"/>
        <v>0</v>
      </c>
      <c r="J1036" s="10">
        <f t="shared" si="1107"/>
        <v>0</v>
      </c>
      <c r="K1036" s="2">
        <f t="shared" si="1107"/>
        <v>0</v>
      </c>
      <c r="L1036" s="11">
        <f t="shared" si="1107"/>
        <v>0</v>
      </c>
      <c r="M1036" s="37"/>
      <c r="N1036" s="142"/>
      <c r="O1036" s="268">
        <f>+O1035+10</f>
        <v>11</v>
      </c>
      <c r="P1036" s="268">
        <f t="shared" ref="P1036:X1036" si="1114">+P1035+10</f>
        <v>12</v>
      </c>
      <c r="Q1036" s="268">
        <f t="shared" si="1114"/>
        <v>13</v>
      </c>
      <c r="R1036" s="268">
        <f t="shared" si="1114"/>
        <v>14</v>
      </c>
      <c r="S1036" s="268">
        <f t="shared" si="1114"/>
        <v>15</v>
      </c>
      <c r="T1036" s="268">
        <f t="shared" si="1114"/>
        <v>16</v>
      </c>
      <c r="U1036" s="268">
        <f t="shared" si="1114"/>
        <v>17</v>
      </c>
      <c r="V1036" s="268">
        <f t="shared" si="1114"/>
        <v>18</v>
      </c>
      <c r="W1036" s="268">
        <f t="shared" si="1114"/>
        <v>19</v>
      </c>
      <c r="X1036" s="268">
        <f t="shared" si="1114"/>
        <v>20</v>
      </c>
    </row>
    <row r="1037" spans="2:24" ht="15.75" thickBot="1" x14ac:dyDescent="0.3">
      <c r="B1037" s="23" t="s">
        <v>2</v>
      </c>
      <c r="C1037" s="23">
        <f t="shared" ref="C1037:L1043" si="1115">COUNTIF(rd7tm9,O1037)</f>
        <v>0</v>
      </c>
      <c r="D1037" s="7">
        <f t="shared" si="1115"/>
        <v>0</v>
      </c>
      <c r="E1037" s="8">
        <f t="shared" si="1115"/>
        <v>0</v>
      </c>
      <c r="F1037" s="9">
        <f t="shared" si="1115"/>
        <v>0</v>
      </c>
      <c r="G1037" s="4">
        <f t="shared" si="1115"/>
        <v>0</v>
      </c>
      <c r="H1037" s="2">
        <f t="shared" si="1115"/>
        <v>0</v>
      </c>
      <c r="I1037" s="3">
        <f t="shared" si="1115"/>
        <v>0</v>
      </c>
      <c r="J1037" s="12">
        <f t="shared" si="1115"/>
        <v>0</v>
      </c>
      <c r="K1037" s="13">
        <f t="shared" si="1115"/>
        <v>0</v>
      </c>
      <c r="L1037" s="14">
        <f t="shared" si="1115"/>
        <v>0</v>
      </c>
      <c r="M1037" s="37"/>
      <c r="N1037" s="142"/>
      <c r="O1037" s="268">
        <f t="shared" ref="O1037:X1037" si="1116">+O1036+10</f>
        <v>21</v>
      </c>
      <c r="P1037" s="268">
        <f t="shared" si="1116"/>
        <v>22</v>
      </c>
      <c r="Q1037" s="268">
        <f t="shared" si="1116"/>
        <v>23</v>
      </c>
      <c r="R1037" s="268">
        <f t="shared" si="1116"/>
        <v>24</v>
      </c>
      <c r="S1037" s="268">
        <f t="shared" si="1116"/>
        <v>25</v>
      </c>
      <c r="T1037" s="268">
        <f t="shared" si="1116"/>
        <v>26</v>
      </c>
      <c r="U1037" s="268">
        <f t="shared" si="1116"/>
        <v>27</v>
      </c>
      <c r="V1037" s="268">
        <f t="shared" si="1116"/>
        <v>28</v>
      </c>
      <c r="W1037" s="268">
        <f t="shared" si="1116"/>
        <v>29</v>
      </c>
      <c r="X1037" s="268">
        <f t="shared" si="1116"/>
        <v>30</v>
      </c>
    </row>
    <row r="1038" spans="2:24" x14ac:dyDescent="0.25">
      <c r="B1038" s="23" t="s">
        <v>3</v>
      </c>
      <c r="C1038" s="23">
        <f t="shared" si="1115"/>
        <v>0</v>
      </c>
      <c r="D1038" s="10">
        <f t="shared" si="1115"/>
        <v>0</v>
      </c>
      <c r="E1038" s="27">
        <f t="shared" si="1115"/>
        <v>0</v>
      </c>
      <c r="F1038" s="11">
        <f t="shared" si="1115"/>
        <v>0</v>
      </c>
      <c r="G1038" s="4">
        <f t="shared" si="1115"/>
        <v>0</v>
      </c>
      <c r="H1038" s="2">
        <f t="shared" si="1115"/>
        <v>0</v>
      </c>
      <c r="I1038" s="2">
        <f t="shared" si="1115"/>
        <v>0</v>
      </c>
      <c r="J1038" s="6">
        <f t="shared" si="1115"/>
        <v>0</v>
      </c>
      <c r="K1038" s="6">
        <f t="shared" si="1115"/>
        <v>0</v>
      </c>
      <c r="L1038" s="16">
        <f t="shared" si="1115"/>
        <v>0</v>
      </c>
      <c r="M1038" s="37"/>
      <c r="N1038" s="142"/>
      <c r="O1038" s="268">
        <f t="shared" ref="O1038:X1038" si="1117">+O1037+10</f>
        <v>31</v>
      </c>
      <c r="P1038" s="268">
        <f t="shared" si="1117"/>
        <v>32</v>
      </c>
      <c r="Q1038" s="268">
        <f t="shared" si="1117"/>
        <v>33</v>
      </c>
      <c r="R1038" s="268">
        <f t="shared" si="1117"/>
        <v>34</v>
      </c>
      <c r="S1038" s="268">
        <f t="shared" si="1117"/>
        <v>35</v>
      </c>
      <c r="T1038" s="268">
        <f t="shared" si="1117"/>
        <v>36</v>
      </c>
      <c r="U1038" s="268">
        <f t="shared" si="1117"/>
        <v>37</v>
      </c>
      <c r="V1038" s="268">
        <f t="shared" si="1117"/>
        <v>38</v>
      </c>
      <c r="W1038" s="268">
        <f t="shared" si="1117"/>
        <v>39</v>
      </c>
      <c r="X1038" s="268">
        <f t="shared" si="1117"/>
        <v>40</v>
      </c>
    </row>
    <row r="1039" spans="2:24" ht="15.75" thickBot="1" x14ac:dyDescent="0.3">
      <c r="B1039" s="23" t="s">
        <v>4</v>
      </c>
      <c r="C1039" s="23">
        <f t="shared" si="1115"/>
        <v>0</v>
      </c>
      <c r="D1039" s="12">
        <f t="shared" si="1115"/>
        <v>0</v>
      </c>
      <c r="E1039" s="13">
        <f t="shared" si="1115"/>
        <v>0</v>
      </c>
      <c r="F1039" s="14">
        <f t="shared" si="1115"/>
        <v>0</v>
      </c>
      <c r="G1039" s="4">
        <f t="shared" si="1115"/>
        <v>0</v>
      </c>
      <c r="H1039" s="2">
        <f t="shared" si="1115"/>
        <v>0</v>
      </c>
      <c r="I1039" s="2">
        <f t="shared" si="1115"/>
        <v>0</v>
      </c>
      <c r="J1039" s="2">
        <f t="shared" si="1115"/>
        <v>0</v>
      </c>
      <c r="K1039" s="2">
        <f t="shared" si="1115"/>
        <v>0</v>
      </c>
      <c r="L1039" s="11">
        <f t="shared" si="1115"/>
        <v>0</v>
      </c>
      <c r="M1039" s="37"/>
      <c r="N1039" s="142"/>
      <c r="O1039" s="268">
        <f t="shared" ref="O1039:X1039" si="1118">+O1038+10</f>
        <v>41</v>
      </c>
      <c r="P1039" s="268">
        <f t="shared" si="1118"/>
        <v>42</v>
      </c>
      <c r="Q1039" s="268">
        <f t="shared" si="1118"/>
        <v>43</v>
      </c>
      <c r="R1039" s="268">
        <f t="shared" si="1118"/>
        <v>44</v>
      </c>
      <c r="S1039" s="268">
        <f t="shared" si="1118"/>
        <v>45</v>
      </c>
      <c r="T1039" s="268">
        <f t="shared" si="1118"/>
        <v>46</v>
      </c>
      <c r="U1039" s="268">
        <f t="shared" si="1118"/>
        <v>47</v>
      </c>
      <c r="V1039" s="268">
        <f t="shared" si="1118"/>
        <v>48</v>
      </c>
      <c r="W1039" s="268">
        <f t="shared" si="1118"/>
        <v>49</v>
      </c>
      <c r="X1039" s="268">
        <f t="shared" si="1118"/>
        <v>50</v>
      </c>
    </row>
    <row r="1040" spans="2:24" ht="15.75" thickBot="1" x14ac:dyDescent="0.3">
      <c r="B1040" s="23" t="s">
        <v>5</v>
      </c>
      <c r="C1040" s="10">
        <f t="shared" si="1115"/>
        <v>0</v>
      </c>
      <c r="D1040" s="154">
        <f t="shared" si="1115"/>
        <v>0</v>
      </c>
      <c r="E1040" s="154">
        <f t="shared" si="1115"/>
        <v>0</v>
      </c>
      <c r="F1040" s="154">
        <f t="shared" si="1115"/>
        <v>0</v>
      </c>
      <c r="G1040" s="145">
        <f t="shared" si="1115"/>
        <v>0</v>
      </c>
      <c r="H1040" s="2">
        <f t="shared" si="1115"/>
        <v>0</v>
      </c>
      <c r="I1040" s="2">
        <f t="shared" si="1115"/>
        <v>0</v>
      </c>
      <c r="J1040" s="2">
        <f t="shared" si="1115"/>
        <v>0</v>
      </c>
      <c r="K1040" s="2">
        <f t="shared" si="1115"/>
        <v>0</v>
      </c>
      <c r="L1040" s="11">
        <f t="shared" si="1115"/>
        <v>0</v>
      </c>
      <c r="M1040" s="37"/>
      <c r="N1040" s="142"/>
      <c r="O1040" s="268">
        <f t="shared" ref="O1040:X1040" si="1119">+O1039+10</f>
        <v>51</v>
      </c>
      <c r="P1040" s="268">
        <f t="shared" si="1119"/>
        <v>52</v>
      </c>
      <c r="Q1040" s="268">
        <f t="shared" si="1119"/>
        <v>53</v>
      </c>
      <c r="R1040" s="268">
        <f t="shared" si="1119"/>
        <v>54</v>
      </c>
      <c r="S1040" s="268">
        <f t="shared" si="1119"/>
        <v>55</v>
      </c>
      <c r="T1040" s="268">
        <f t="shared" si="1119"/>
        <v>56</v>
      </c>
      <c r="U1040" s="268">
        <f t="shared" si="1119"/>
        <v>57</v>
      </c>
      <c r="V1040" s="268">
        <f t="shared" si="1119"/>
        <v>58</v>
      </c>
      <c r="W1040" s="268">
        <f t="shared" si="1119"/>
        <v>59</v>
      </c>
      <c r="X1040" s="268">
        <f t="shared" si="1119"/>
        <v>60</v>
      </c>
    </row>
    <row r="1041" spans="2:24" ht="15.75" thickBot="1" x14ac:dyDescent="0.3">
      <c r="B1041" s="23" t="s">
        <v>6</v>
      </c>
      <c r="C1041" s="23">
        <f t="shared" si="1115"/>
        <v>0</v>
      </c>
      <c r="D1041" s="7">
        <f t="shared" si="1115"/>
        <v>0</v>
      </c>
      <c r="E1041" s="8">
        <f t="shared" si="1115"/>
        <v>0</v>
      </c>
      <c r="F1041" s="9">
        <f t="shared" si="1115"/>
        <v>0</v>
      </c>
      <c r="G1041" s="4">
        <f t="shared" si="1115"/>
        <v>0</v>
      </c>
      <c r="H1041" s="2">
        <f t="shared" si="1115"/>
        <v>0</v>
      </c>
      <c r="I1041" s="5">
        <f t="shared" si="1115"/>
        <v>0</v>
      </c>
      <c r="J1041" s="5">
        <f t="shared" si="1115"/>
        <v>0</v>
      </c>
      <c r="K1041" s="5">
        <f t="shared" si="1115"/>
        <v>0</v>
      </c>
      <c r="L1041" s="11">
        <f t="shared" si="1115"/>
        <v>0</v>
      </c>
      <c r="M1041" s="37"/>
      <c r="N1041" s="142"/>
      <c r="O1041" s="268">
        <f t="shared" ref="O1041:X1041" si="1120">+O1040+10</f>
        <v>61</v>
      </c>
      <c r="P1041" s="268">
        <f t="shared" si="1120"/>
        <v>62</v>
      </c>
      <c r="Q1041" s="268">
        <f t="shared" si="1120"/>
        <v>63</v>
      </c>
      <c r="R1041" s="268">
        <f t="shared" si="1120"/>
        <v>64</v>
      </c>
      <c r="S1041" s="268">
        <f t="shared" si="1120"/>
        <v>65</v>
      </c>
      <c r="T1041" s="268">
        <f t="shared" si="1120"/>
        <v>66</v>
      </c>
      <c r="U1041" s="268">
        <f t="shared" si="1120"/>
        <v>67</v>
      </c>
      <c r="V1041" s="268">
        <f t="shared" si="1120"/>
        <v>68</v>
      </c>
      <c r="W1041" s="268">
        <f t="shared" si="1120"/>
        <v>69</v>
      </c>
      <c r="X1041" s="268">
        <f t="shared" si="1120"/>
        <v>70</v>
      </c>
    </row>
    <row r="1042" spans="2:24" x14ac:dyDescent="0.25">
      <c r="B1042" s="23" t="s">
        <v>7</v>
      </c>
      <c r="C1042" s="23">
        <f t="shared" si="1115"/>
        <v>0</v>
      </c>
      <c r="D1042" s="10">
        <f t="shared" si="1115"/>
        <v>0</v>
      </c>
      <c r="E1042" s="144">
        <f t="shared" si="1115"/>
        <v>0</v>
      </c>
      <c r="F1042" s="11">
        <f t="shared" si="1115"/>
        <v>0</v>
      </c>
      <c r="G1042" s="4">
        <f t="shared" si="1115"/>
        <v>0</v>
      </c>
      <c r="H1042" s="3">
        <f t="shared" si="1115"/>
        <v>0</v>
      </c>
      <c r="I1042" s="7">
        <f t="shared" si="1115"/>
        <v>0</v>
      </c>
      <c r="J1042" s="8">
        <f t="shared" si="1115"/>
        <v>0</v>
      </c>
      <c r="K1042" s="9">
        <f t="shared" si="1115"/>
        <v>0</v>
      </c>
      <c r="L1042" s="17">
        <f t="shared" si="1115"/>
        <v>0</v>
      </c>
      <c r="M1042" s="37"/>
      <c r="N1042" s="142"/>
      <c r="O1042" s="268">
        <f t="shared" ref="O1042:X1042" si="1121">+O1041+10</f>
        <v>71</v>
      </c>
      <c r="P1042" s="268">
        <f t="shared" si="1121"/>
        <v>72</v>
      </c>
      <c r="Q1042" s="268">
        <f t="shared" si="1121"/>
        <v>73</v>
      </c>
      <c r="R1042" s="268">
        <f t="shared" si="1121"/>
        <v>74</v>
      </c>
      <c r="S1042" s="268">
        <f t="shared" si="1121"/>
        <v>75</v>
      </c>
      <c r="T1042" s="268">
        <f t="shared" si="1121"/>
        <v>76</v>
      </c>
      <c r="U1042" s="268">
        <f t="shared" si="1121"/>
        <v>77</v>
      </c>
      <c r="V1042" s="268">
        <f t="shared" si="1121"/>
        <v>78</v>
      </c>
      <c r="W1042" s="268">
        <f t="shared" si="1121"/>
        <v>79</v>
      </c>
      <c r="X1042" s="268">
        <f t="shared" si="1121"/>
        <v>80</v>
      </c>
    </row>
    <row r="1043" spans="2:24" ht="15.75" thickBot="1" x14ac:dyDescent="0.3">
      <c r="B1043" s="23" t="s">
        <v>8</v>
      </c>
      <c r="C1043" s="157">
        <f t="shared" si="1115"/>
        <v>0</v>
      </c>
      <c r="D1043" s="12">
        <f t="shared" si="1115"/>
        <v>0</v>
      </c>
      <c r="E1043" s="13">
        <f t="shared" si="1115"/>
        <v>0</v>
      </c>
      <c r="F1043" s="14">
        <f t="shared" si="1115"/>
        <v>0</v>
      </c>
      <c r="G1043" s="4">
        <f t="shared" si="1115"/>
        <v>0</v>
      </c>
      <c r="H1043" s="3">
        <f t="shared" si="1115"/>
        <v>0</v>
      </c>
      <c r="I1043" s="10">
        <f t="shared" si="1115"/>
        <v>0</v>
      </c>
      <c r="J1043" s="27">
        <f t="shared" si="1115"/>
        <v>0</v>
      </c>
      <c r="K1043" s="11">
        <f t="shared" si="1115"/>
        <v>0</v>
      </c>
      <c r="L1043" s="17">
        <f t="shared" si="1115"/>
        <v>0</v>
      </c>
      <c r="M1043" s="37"/>
      <c r="N1043" s="142"/>
      <c r="O1043" s="268">
        <f t="shared" ref="O1043:X1043" si="1122">+O1042+10</f>
        <v>81</v>
      </c>
      <c r="P1043" s="268">
        <f t="shared" si="1122"/>
        <v>82</v>
      </c>
      <c r="Q1043" s="268">
        <f t="shared" si="1122"/>
        <v>83</v>
      </c>
      <c r="R1043" s="268">
        <f t="shared" si="1122"/>
        <v>84</v>
      </c>
      <c r="S1043" s="268">
        <f t="shared" si="1122"/>
        <v>85</v>
      </c>
      <c r="T1043" s="268">
        <f t="shared" si="1122"/>
        <v>86</v>
      </c>
      <c r="U1043" s="268">
        <f t="shared" si="1122"/>
        <v>87</v>
      </c>
      <c r="V1043" s="268">
        <f t="shared" si="1122"/>
        <v>88</v>
      </c>
      <c r="W1043" s="268">
        <f t="shared" si="1122"/>
        <v>89</v>
      </c>
      <c r="X1043" s="268">
        <f t="shared" si="1122"/>
        <v>90</v>
      </c>
    </row>
    <row r="1044" spans="2:24" ht="15.75" thickBot="1" x14ac:dyDescent="0.3">
      <c r="B1044" s="26" t="s">
        <v>9</v>
      </c>
      <c r="C1044" s="158" t="s">
        <v>10</v>
      </c>
      <c r="D1044" s="156">
        <f t="shared" ref="D1044:L1044" si="1123">COUNTIF(rd7tm9,P1044)</f>
        <v>0</v>
      </c>
      <c r="E1044" s="155">
        <f t="shared" si="1123"/>
        <v>0</v>
      </c>
      <c r="F1044" s="155">
        <f t="shared" si="1123"/>
        <v>0</v>
      </c>
      <c r="G1044" s="13">
        <f t="shared" si="1123"/>
        <v>0</v>
      </c>
      <c r="H1044" s="19">
        <f t="shared" si="1123"/>
        <v>0</v>
      </c>
      <c r="I1044" s="12">
        <f t="shared" si="1123"/>
        <v>0</v>
      </c>
      <c r="J1044" s="13">
        <f t="shared" si="1123"/>
        <v>0</v>
      </c>
      <c r="K1044" s="14">
        <f t="shared" si="1123"/>
        <v>0</v>
      </c>
      <c r="L1044" s="20">
        <f t="shared" si="1123"/>
        <v>0</v>
      </c>
      <c r="M1044" s="37"/>
      <c r="N1044" s="142"/>
      <c r="O1044" s="268">
        <f t="shared" ref="O1044:X1044" si="1124">+O1043+10</f>
        <v>91</v>
      </c>
      <c r="P1044" s="268">
        <f t="shared" si="1124"/>
        <v>92</v>
      </c>
      <c r="Q1044" s="268">
        <f t="shared" si="1124"/>
        <v>93</v>
      </c>
      <c r="R1044" s="268">
        <f t="shared" si="1124"/>
        <v>94</v>
      </c>
      <c r="S1044" s="268">
        <f t="shared" si="1124"/>
        <v>95</v>
      </c>
      <c r="T1044" s="268">
        <f t="shared" si="1124"/>
        <v>96</v>
      </c>
      <c r="U1044" s="268">
        <f t="shared" si="1124"/>
        <v>97</v>
      </c>
      <c r="V1044" s="268">
        <f t="shared" si="1124"/>
        <v>98</v>
      </c>
      <c r="W1044" s="268">
        <f t="shared" si="1124"/>
        <v>99</v>
      </c>
      <c r="X1044" s="268">
        <f t="shared" si="1124"/>
        <v>100</v>
      </c>
    </row>
    <row r="1045" spans="2:24" ht="15.75" thickBot="1" x14ac:dyDescent="0.3"/>
    <row r="1046" spans="2:24" ht="19.5" thickBot="1" x14ac:dyDescent="0.3">
      <c r="B1046" s="136" t="s">
        <v>59</v>
      </c>
      <c r="C1046" s="137">
        <f>+C1031</f>
        <v>7</v>
      </c>
      <c r="D1046" s="350" t="s">
        <v>141</v>
      </c>
      <c r="E1046" s="351"/>
      <c r="M1046" s="257"/>
      <c r="P1046" s="263"/>
      <c r="Q1046" s="263"/>
      <c r="R1046" s="263"/>
      <c r="S1046" s="263"/>
      <c r="T1046" s="263"/>
      <c r="U1046" s="263"/>
      <c r="V1046" s="263"/>
      <c r="W1046" s="263"/>
      <c r="X1046" s="263"/>
    </row>
    <row r="1047" spans="2:24" ht="21" x14ac:dyDescent="0.25">
      <c r="B1047" s="305" t="s">
        <v>86</v>
      </c>
      <c r="C1047" s="306"/>
      <c r="D1047" s="306"/>
      <c r="E1047" s="306"/>
      <c r="F1047" s="306"/>
      <c r="G1047" s="306"/>
      <c r="H1047" s="306"/>
      <c r="I1047" s="306"/>
      <c r="J1047" s="306"/>
      <c r="K1047" s="306"/>
      <c r="L1047" s="307"/>
      <c r="M1047" s="258"/>
      <c r="N1047" s="281"/>
      <c r="O1047" s="264"/>
      <c r="P1047" s="264"/>
      <c r="Q1047" s="264"/>
      <c r="R1047" s="264"/>
      <c r="S1047" s="264"/>
      <c r="T1047" s="264"/>
      <c r="U1047" s="264"/>
      <c r="V1047" s="264"/>
      <c r="W1047" s="264"/>
      <c r="X1047" s="264"/>
    </row>
    <row r="1048" spans="2:24" ht="21.75" thickBot="1" x14ac:dyDescent="0.3">
      <c r="B1048" s="308"/>
      <c r="C1048" s="309"/>
      <c r="D1048" s="309"/>
      <c r="E1048" s="309"/>
      <c r="F1048" s="309"/>
      <c r="G1048" s="309"/>
      <c r="H1048" s="309"/>
      <c r="I1048" s="309"/>
      <c r="J1048" s="309"/>
      <c r="K1048" s="309"/>
      <c r="L1048" s="310"/>
      <c r="M1048" s="258"/>
      <c r="N1048" s="281"/>
      <c r="O1048" s="264"/>
      <c r="P1048" s="264"/>
      <c r="Q1048" s="264"/>
      <c r="R1048" s="264"/>
      <c r="S1048" s="264"/>
      <c r="T1048" s="264"/>
      <c r="U1048" s="264"/>
      <c r="V1048" s="264"/>
      <c r="W1048" s="264"/>
      <c r="X1048" s="264"/>
    </row>
    <row r="1049" spans="2:24" ht="15.75" thickBot="1" x14ac:dyDescent="0.3">
      <c r="B1049" s="31" t="s">
        <v>11</v>
      </c>
      <c r="C1049" s="28">
        <v>1</v>
      </c>
      <c r="D1049" s="24">
        <v>2</v>
      </c>
      <c r="E1049" s="24">
        <v>3</v>
      </c>
      <c r="F1049" s="24">
        <v>4</v>
      </c>
      <c r="G1049" s="24">
        <v>5</v>
      </c>
      <c r="H1049" s="24">
        <v>6</v>
      </c>
      <c r="I1049" s="24">
        <v>7</v>
      </c>
      <c r="J1049" s="24">
        <v>8</v>
      </c>
      <c r="K1049" s="24">
        <v>9</v>
      </c>
      <c r="L1049" s="25">
        <v>10</v>
      </c>
      <c r="M1049" s="37"/>
      <c r="N1049" s="142"/>
    </row>
    <row r="1050" spans="2:24" ht="15.75" thickBot="1" x14ac:dyDescent="0.3">
      <c r="B1050" s="29" t="s">
        <v>0</v>
      </c>
      <c r="C1050" s="270">
        <f t="shared" ref="C1050:L1051" si="1125">COUNTIF(rd7tm10,O1050)-1</f>
        <v>0</v>
      </c>
      <c r="D1050" s="8">
        <f t="shared" si="1125"/>
        <v>0</v>
      </c>
      <c r="E1050" s="8">
        <f t="shared" si="1125"/>
        <v>0</v>
      </c>
      <c r="F1050" s="8">
        <f t="shared" si="1125"/>
        <v>0</v>
      </c>
      <c r="G1050" s="8">
        <f t="shared" si="1125"/>
        <v>0</v>
      </c>
      <c r="H1050" s="8">
        <f t="shared" si="1125"/>
        <v>0</v>
      </c>
      <c r="I1050" s="22">
        <f t="shared" si="1125"/>
        <v>0</v>
      </c>
      <c r="J1050" s="7">
        <f t="shared" si="1125"/>
        <v>0</v>
      </c>
      <c r="K1050" s="8">
        <f t="shared" si="1125"/>
        <v>0</v>
      </c>
      <c r="L1050" s="76">
        <f t="shared" si="1125"/>
        <v>0</v>
      </c>
      <c r="M1050" s="259"/>
      <c r="N1050" s="282"/>
      <c r="O1050" s="265">
        <v>1</v>
      </c>
      <c r="P1050" s="266">
        <f>+O1050+1</f>
        <v>2</v>
      </c>
      <c r="Q1050" s="266">
        <f t="shared" ref="Q1050" si="1126">+P1050+1</f>
        <v>3</v>
      </c>
      <c r="R1050" s="266">
        <f t="shared" ref="R1050" si="1127">+Q1050+1</f>
        <v>4</v>
      </c>
      <c r="S1050" s="266">
        <f t="shared" ref="S1050" si="1128">+R1050+1</f>
        <v>5</v>
      </c>
      <c r="T1050" s="266">
        <f t="shared" ref="T1050" si="1129">+S1050+1</f>
        <v>6</v>
      </c>
      <c r="U1050" s="266">
        <f t="shared" ref="U1050" si="1130">+T1050+1</f>
        <v>7</v>
      </c>
      <c r="V1050" s="266">
        <f t="shared" ref="V1050" si="1131">+U1050+1</f>
        <v>8</v>
      </c>
      <c r="W1050" s="266">
        <v>9</v>
      </c>
      <c r="X1050" s="266">
        <v>10</v>
      </c>
    </row>
    <row r="1051" spans="2:24" ht="15.75" thickBot="1" x14ac:dyDescent="0.3">
      <c r="B1051" s="23" t="s">
        <v>1</v>
      </c>
      <c r="C1051" s="7">
        <f t="shared" si="1125"/>
        <v>0</v>
      </c>
      <c r="D1051" s="5">
        <f t="shared" si="1125"/>
        <v>0</v>
      </c>
      <c r="E1051" s="5">
        <f t="shared" si="1125"/>
        <v>0</v>
      </c>
      <c r="F1051" s="5">
        <f t="shared" si="1125"/>
        <v>0</v>
      </c>
      <c r="G1051" s="2">
        <f t="shared" si="1125"/>
        <v>0</v>
      </c>
      <c r="H1051" s="2">
        <f t="shared" si="1125"/>
        <v>0</v>
      </c>
      <c r="I1051" s="3">
        <f t="shared" si="1125"/>
        <v>0</v>
      </c>
      <c r="J1051" s="10">
        <f t="shared" si="1125"/>
        <v>0</v>
      </c>
      <c r="K1051" s="2">
        <f t="shared" si="1125"/>
        <v>0</v>
      </c>
      <c r="L1051" s="11">
        <f t="shared" si="1125"/>
        <v>0</v>
      </c>
      <c r="M1051" s="37"/>
      <c r="N1051" s="142"/>
      <c r="O1051" s="268">
        <f>+O1050+10</f>
        <v>11</v>
      </c>
      <c r="P1051" s="268">
        <f t="shared" ref="P1051:X1051" si="1132">+P1050+10</f>
        <v>12</v>
      </c>
      <c r="Q1051" s="268">
        <f t="shared" si="1132"/>
        <v>13</v>
      </c>
      <c r="R1051" s="268">
        <f t="shared" si="1132"/>
        <v>14</v>
      </c>
      <c r="S1051" s="268">
        <f t="shared" si="1132"/>
        <v>15</v>
      </c>
      <c r="T1051" s="268">
        <f t="shared" si="1132"/>
        <v>16</v>
      </c>
      <c r="U1051" s="268">
        <f t="shared" si="1132"/>
        <v>17</v>
      </c>
      <c r="V1051" s="268">
        <f t="shared" si="1132"/>
        <v>18</v>
      </c>
      <c r="W1051" s="268">
        <f t="shared" si="1132"/>
        <v>19</v>
      </c>
      <c r="X1051" s="268">
        <f t="shared" si="1132"/>
        <v>20</v>
      </c>
    </row>
    <row r="1052" spans="2:24" ht="15.75" thickBot="1" x14ac:dyDescent="0.3">
      <c r="B1052" s="23" t="s">
        <v>2</v>
      </c>
      <c r="C1052" s="23">
        <f t="shared" ref="C1052:L1058" si="1133">COUNTIF(rd7tm10,O1052)</f>
        <v>0</v>
      </c>
      <c r="D1052" s="7">
        <f t="shared" si="1133"/>
        <v>0</v>
      </c>
      <c r="E1052" s="8">
        <f t="shared" si="1133"/>
        <v>0</v>
      </c>
      <c r="F1052" s="9">
        <f t="shared" si="1133"/>
        <v>0</v>
      </c>
      <c r="G1052" s="4">
        <f t="shared" si="1133"/>
        <v>0</v>
      </c>
      <c r="H1052" s="2">
        <f t="shared" si="1133"/>
        <v>0</v>
      </c>
      <c r="I1052" s="3">
        <f t="shared" si="1133"/>
        <v>0</v>
      </c>
      <c r="J1052" s="12">
        <f t="shared" si="1133"/>
        <v>0</v>
      </c>
      <c r="K1052" s="13">
        <f t="shared" si="1133"/>
        <v>0</v>
      </c>
      <c r="L1052" s="14">
        <f t="shared" si="1133"/>
        <v>0</v>
      </c>
      <c r="M1052" s="37"/>
      <c r="N1052" s="142"/>
      <c r="O1052" s="268">
        <f t="shared" ref="O1052:X1052" si="1134">+O1051+10</f>
        <v>21</v>
      </c>
      <c r="P1052" s="268">
        <f t="shared" si="1134"/>
        <v>22</v>
      </c>
      <c r="Q1052" s="268">
        <f t="shared" si="1134"/>
        <v>23</v>
      </c>
      <c r="R1052" s="268">
        <f t="shared" si="1134"/>
        <v>24</v>
      </c>
      <c r="S1052" s="268">
        <f t="shared" si="1134"/>
        <v>25</v>
      </c>
      <c r="T1052" s="268">
        <f t="shared" si="1134"/>
        <v>26</v>
      </c>
      <c r="U1052" s="268">
        <f t="shared" si="1134"/>
        <v>27</v>
      </c>
      <c r="V1052" s="268">
        <f t="shared" si="1134"/>
        <v>28</v>
      </c>
      <c r="W1052" s="268">
        <f t="shared" si="1134"/>
        <v>29</v>
      </c>
      <c r="X1052" s="268">
        <f t="shared" si="1134"/>
        <v>30</v>
      </c>
    </row>
    <row r="1053" spans="2:24" x14ac:dyDescent="0.25">
      <c r="B1053" s="23" t="s">
        <v>3</v>
      </c>
      <c r="C1053" s="23">
        <f t="shared" si="1133"/>
        <v>0</v>
      </c>
      <c r="D1053" s="10">
        <f t="shared" si="1133"/>
        <v>0</v>
      </c>
      <c r="E1053" s="27">
        <f t="shared" si="1133"/>
        <v>0</v>
      </c>
      <c r="F1053" s="11">
        <f t="shared" si="1133"/>
        <v>0</v>
      </c>
      <c r="G1053" s="4">
        <f t="shared" si="1133"/>
        <v>0</v>
      </c>
      <c r="H1053" s="2">
        <f t="shared" si="1133"/>
        <v>0</v>
      </c>
      <c r="I1053" s="2">
        <f t="shared" si="1133"/>
        <v>0</v>
      </c>
      <c r="J1053" s="6">
        <f t="shared" si="1133"/>
        <v>0</v>
      </c>
      <c r="K1053" s="6">
        <f t="shared" si="1133"/>
        <v>0</v>
      </c>
      <c r="L1053" s="16">
        <f t="shared" si="1133"/>
        <v>0</v>
      </c>
      <c r="M1053" s="37"/>
      <c r="N1053" s="142"/>
      <c r="O1053" s="268">
        <f t="shared" ref="O1053:X1053" si="1135">+O1052+10</f>
        <v>31</v>
      </c>
      <c r="P1053" s="268">
        <f t="shared" si="1135"/>
        <v>32</v>
      </c>
      <c r="Q1053" s="268">
        <f t="shared" si="1135"/>
        <v>33</v>
      </c>
      <c r="R1053" s="268">
        <f t="shared" si="1135"/>
        <v>34</v>
      </c>
      <c r="S1053" s="268">
        <f t="shared" si="1135"/>
        <v>35</v>
      </c>
      <c r="T1053" s="268">
        <f t="shared" si="1135"/>
        <v>36</v>
      </c>
      <c r="U1053" s="268">
        <f t="shared" si="1135"/>
        <v>37</v>
      </c>
      <c r="V1053" s="268">
        <f t="shared" si="1135"/>
        <v>38</v>
      </c>
      <c r="W1053" s="268">
        <f t="shared" si="1135"/>
        <v>39</v>
      </c>
      <c r="X1053" s="268">
        <f t="shared" si="1135"/>
        <v>40</v>
      </c>
    </row>
    <row r="1054" spans="2:24" ht="15.75" thickBot="1" x14ac:dyDescent="0.3">
      <c r="B1054" s="23" t="s">
        <v>4</v>
      </c>
      <c r="C1054" s="23">
        <f t="shared" si="1133"/>
        <v>0</v>
      </c>
      <c r="D1054" s="12">
        <f t="shared" si="1133"/>
        <v>0</v>
      </c>
      <c r="E1054" s="13">
        <f t="shared" si="1133"/>
        <v>0</v>
      </c>
      <c r="F1054" s="14">
        <f t="shared" si="1133"/>
        <v>0</v>
      </c>
      <c r="G1054" s="4">
        <f t="shared" si="1133"/>
        <v>0</v>
      </c>
      <c r="H1054" s="2">
        <f t="shared" si="1133"/>
        <v>0</v>
      </c>
      <c r="I1054" s="2">
        <f t="shared" si="1133"/>
        <v>0</v>
      </c>
      <c r="J1054" s="2">
        <f t="shared" si="1133"/>
        <v>0</v>
      </c>
      <c r="K1054" s="2">
        <f t="shared" si="1133"/>
        <v>0</v>
      </c>
      <c r="L1054" s="11">
        <f t="shared" si="1133"/>
        <v>0</v>
      </c>
      <c r="M1054" s="37"/>
      <c r="N1054" s="142"/>
      <c r="O1054" s="268">
        <f t="shared" ref="O1054:X1054" si="1136">+O1053+10</f>
        <v>41</v>
      </c>
      <c r="P1054" s="268">
        <f t="shared" si="1136"/>
        <v>42</v>
      </c>
      <c r="Q1054" s="268">
        <f t="shared" si="1136"/>
        <v>43</v>
      </c>
      <c r="R1054" s="268">
        <f t="shared" si="1136"/>
        <v>44</v>
      </c>
      <c r="S1054" s="268">
        <f t="shared" si="1136"/>
        <v>45</v>
      </c>
      <c r="T1054" s="268">
        <f t="shared" si="1136"/>
        <v>46</v>
      </c>
      <c r="U1054" s="268">
        <f t="shared" si="1136"/>
        <v>47</v>
      </c>
      <c r="V1054" s="268">
        <f t="shared" si="1136"/>
        <v>48</v>
      </c>
      <c r="W1054" s="268">
        <f t="shared" si="1136"/>
        <v>49</v>
      </c>
      <c r="X1054" s="268">
        <f t="shared" si="1136"/>
        <v>50</v>
      </c>
    </row>
    <row r="1055" spans="2:24" ht="15.75" thickBot="1" x14ac:dyDescent="0.3">
      <c r="B1055" s="23" t="s">
        <v>5</v>
      </c>
      <c r="C1055" s="10">
        <f t="shared" si="1133"/>
        <v>0</v>
      </c>
      <c r="D1055" s="154">
        <f t="shared" si="1133"/>
        <v>0</v>
      </c>
      <c r="E1055" s="154">
        <f t="shared" si="1133"/>
        <v>0</v>
      </c>
      <c r="F1055" s="154">
        <f t="shared" si="1133"/>
        <v>0</v>
      </c>
      <c r="G1055" s="145">
        <f t="shared" si="1133"/>
        <v>0</v>
      </c>
      <c r="H1055" s="2">
        <f t="shared" si="1133"/>
        <v>0</v>
      </c>
      <c r="I1055" s="2">
        <f t="shared" si="1133"/>
        <v>0</v>
      </c>
      <c r="J1055" s="2">
        <f t="shared" si="1133"/>
        <v>0</v>
      </c>
      <c r="K1055" s="2">
        <f t="shared" si="1133"/>
        <v>0</v>
      </c>
      <c r="L1055" s="11">
        <f t="shared" si="1133"/>
        <v>0</v>
      </c>
      <c r="M1055" s="37"/>
      <c r="N1055" s="142"/>
      <c r="O1055" s="268">
        <f t="shared" ref="O1055:X1055" si="1137">+O1054+10</f>
        <v>51</v>
      </c>
      <c r="P1055" s="268">
        <f t="shared" si="1137"/>
        <v>52</v>
      </c>
      <c r="Q1055" s="268">
        <f t="shared" si="1137"/>
        <v>53</v>
      </c>
      <c r="R1055" s="268">
        <f t="shared" si="1137"/>
        <v>54</v>
      </c>
      <c r="S1055" s="268">
        <f t="shared" si="1137"/>
        <v>55</v>
      </c>
      <c r="T1055" s="268">
        <f t="shared" si="1137"/>
        <v>56</v>
      </c>
      <c r="U1055" s="268">
        <f t="shared" si="1137"/>
        <v>57</v>
      </c>
      <c r="V1055" s="268">
        <f t="shared" si="1137"/>
        <v>58</v>
      </c>
      <c r="W1055" s="268">
        <f t="shared" si="1137"/>
        <v>59</v>
      </c>
      <c r="X1055" s="268">
        <f t="shared" si="1137"/>
        <v>60</v>
      </c>
    </row>
    <row r="1056" spans="2:24" ht="15.75" thickBot="1" x14ac:dyDescent="0.3">
      <c r="B1056" s="23" t="s">
        <v>6</v>
      </c>
      <c r="C1056" s="23">
        <f t="shared" si="1133"/>
        <v>0</v>
      </c>
      <c r="D1056" s="7">
        <f t="shared" si="1133"/>
        <v>0</v>
      </c>
      <c r="E1056" s="8">
        <f t="shared" si="1133"/>
        <v>0</v>
      </c>
      <c r="F1056" s="9">
        <f t="shared" si="1133"/>
        <v>0</v>
      </c>
      <c r="G1056" s="4">
        <f t="shared" si="1133"/>
        <v>0</v>
      </c>
      <c r="H1056" s="2">
        <f t="shared" si="1133"/>
        <v>0</v>
      </c>
      <c r="I1056" s="5">
        <f t="shared" si="1133"/>
        <v>0</v>
      </c>
      <c r="J1056" s="5">
        <f t="shared" si="1133"/>
        <v>0</v>
      </c>
      <c r="K1056" s="5">
        <f t="shared" si="1133"/>
        <v>0</v>
      </c>
      <c r="L1056" s="11">
        <f t="shared" si="1133"/>
        <v>0</v>
      </c>
      <c r="M1056" s="37"/>
      <c r="N1056" s="142"/>
      <c r="O1056" s="268">
        <f t="shared" ref="O1056:X1056" si="1138">+O1055+10</f>
        <v>61</v>
      </c>
      <c r="P1056" s="268">
        <f t="shared" si="1138"/>
        <v>62</v>
      </c>
      <c r="Q1056" s="268">
        <f t="shared" si="1138"/>
        <v>63</v>
      </c>
      <c r="R1056" s="268">
        <f t="shared" si="1138"/>
        <v>64</v>
      </c>
      <c r="S1056" s="268">
        <f t="shared" si="1138"/>
        <v>65</v>
      </c>
      <c r="T1056" s="268">
        <f t="shared" si="1138"/>
        <v>66</v>
      </c>
      <c r="U1056" s="268">
        <f t="shared" si="1138"/>
        <v>67</v>
      </c>
      <c r="V1056" s="268">
        <f t="shared" si="1138"/>
        <v>68</v>
      </c>
      <c r="W1056" s="268">
        <f t="shared" si="1138"/>
        <v>69</v>
      </c>
      <c r="X1056" s="268">
        <f t="shared" si="1138"/>
        <v>70</v>
      </c>
    </row>
    <row r="1057" spans="2:25" x14ac:dyDescent="0.25">
      <c r="B1057" s="23" t="s">
        <v>7</v>
      </c>
      <c r="C1057" s="23">
        <f t="shared" si="1133"/>
        <v>0</v>
      </c>
      <c r="D1057" s="10">
        <f t="shared" si="1133"/>
        <v>0</v>
      </c>
      <c r="E1057" s="144">
        <f t="shared" si="1133"/>
        <v>0</v>
      </c>
      <c r="F1057" s="11">
        <f t="shared" si="1133"/>
        <v>0</v>
      </c>
      <c r="G1057" s="4">
        <f t="shared" si="1133"/>
        <v>0</v>
      </c>
      <c r="H1057" s="3">
        <f t="shared" si="1133"/>
        <v>0</v>
      </c>
      <c r="I1057" s="7">
        <f t="shared" si="1133"/>
        <v>0</v>
      </c>
      <c r="J1057" s="8">
        <f t="shared" si="1133"/>
        <v>0</v>
      </c>
      <c r="K1057" s="9">
        <f t="shared" si="1133"/>
        <v>0</v>
      </c>
      <c r="L1057" s="17">
        <f t="shared" si="1133"/>
        <v>0</v>
      </c>
      <c r="M1057" s="37"/>
      <c r="N1057" s="142"/>
      <c r="O1057" s="268">
        <f t="shared" ref="O1057:X1057" si="1139">+O1056+10</f>
        <v>71</v>
      </c>
      <c r="P1057" s="268">
        <f t="shared" si="1139"/>
        <v>72</v>
      </c>
      <c r="Q1057" s="268">
        <f t="shared" si="1139"/>
        <v>73</v>
      </c>
      <c r="R1057" s="268">
        <f t="shared" si="1139"/>
        <v>74</v>
      </c>
      <c r="S1057" s="268">
        <f t="shared" si="1139"/>
        <v>75</v>
      </c>
      <c r="T1057" s="268">
        <f t="shared" si="1139"/>
        <v>76</v>
      </c>
      <c r="U1057" s="268">
        <f t="shared" si="1139"/>
        <v>77</v>
      </c>
      <c r="V1057" s="268">
        <f t="shared" si="1139"/>
        <v>78</v>
      </c>
      <c r="W1057" s="268">
        <f t="shared" si="1139"/>
        <v>79</v>
      </c>
      <c r="X1057" s="268">
        <f t="shared" si="1139"/>
        <v>80</v>
      </c>
    </row>
    <row r="1058" spans="2:25" ht="15.75" thickBot="1" x14ac:dyDescent="0.3">
      <c r="B1058" s="23" t="s">
        <v>8</v>
      </c>
      <c r="C1058" s="157">
        <f t="shared" si="1133"/>
        <v>0</v>
      </c>
      <c r="D1058" s="12">
        <f t="shared" si="1133"/>
        <v>0</v>
      </c>
      <c r="E1058" s="13">
        <f t="shared" si="1133"/>
        <v>0</v>
      </c>
      <c r="F1058" s="14">
        <f t="shared" si="1133"/>
        <v>0</v>
      </c>
      <c r="G1058" s="4">
        <f t="shared" si="1133"/>
        <v>0</v>
      </c>
      <c r="H1058" s="3">
        <f t="shared" si="1133"/>
        <v>0</v>
      </c>
      <c r="I1058" s="10">
        <f t="shared" si="1133"/>
        <v>0</v>
      </c>
      <c r="J1058" s="27">
        <f t="shared" si="1133"/>
        <v>0</v>
      </c>
      <c r="K1058" s="11">
        <f t="shared" si="1133"/>
        <v>0</v>
      </c>
      <c r="L1058" s="17">
        <f t="shared" si="1133"/>
        <v>0</v>
      </c>
      <c r="M1058" s="37"/>
      <c r="N1058" s="142"/>
      <c r="O1058" s="268">
        <f t="shared" ref="O1058:X1058" si="1140">+O1057+10</f>
        <v>81</v>
      </c>
      <c r="P1058" s="268">
        <f t="shared" si="1140"/>
        <v>82</v>
      </c>
      <c r="Q1058" s="268">
        <f t="shared" si="1140"/>
        <v>83</v>
      </c>
      <c r="R1058" s="268">
        <f t="shared" si="1140"/>
        <v>84</v>
      </c>
      <c r="S1058" s="268">
        <f t="shared" si="1140"/>
        <v>85</v>
      </c>
      <c r="T1058" s="268">
        <f t="shared" si="1140"/>
        <v>86</v>
      </c>
      <c r="U1058" s="268">
        <f t="shared" si="1140"/>
        <v>87</v>
      </c>
      <c r="V1058" s="268">
        <f t="shared" si="1140"/>
        <v>88</v>
      </c>
      <c r="W1058" s="268">
        <f t="shared" si="1140"/>
        <v>89</v>
      </c>
      <c r="X1058" s="268">
        <f t="shared" si="1140"/>
        <v>90</v>
      </c>
    </row>
    <row r="1059" spans="2:25" ht="15.75" thickBot="1" x14ac:dyDescent="0.3">
      <c r="B1059" s="26" t="s">
        <v>9</v>
      </c>
      <c r="C1059" s="158" t="s">
        <v>10</v>
      </c>
      <c r="D1059" s="156">
        <f t="shared" ref="D1059:L1059" si="1141">COUNTIF(rd7tm10,P1059)</f>
        <v>0</v>
      </c>
      <c r="E1059" s="155">
        <f t="shared" si="1141"/>
        <v>0</v>
      </c>
      <c r="F1059" s="155">
        <f t="shared" si="1141"/>
        <v>0</v>
      </c>
      <c r="G1059" s="13">
        <f t="shared" si="1141"/>
        <v>0</v>
      </c>
      <c r="H1059" s="19">
        <f t="shared" si="1141"/>
        <v>0</v>
      </c>
      <c r="I1059" s="12">
        <f t="shared" si="1141"/>
        <v>0</v>
      </c>
      <c r="J1059" s="13">
        <f t="shared" si="1141"/>
        <v>0</v>
      </c>
      <c r="K1059" s="14">
        <f t="shared" si="1141"/>
        <v>0</v>
      </c>
      <c r="L1059" s="20">
        <f t="shared" si="1141"/>
        <v>0</v>
      </c>
      <c r="M1059" s="37"/>
      <c r="N1059" s="142"/>
      <c r="O1059" s="268">
        <f t="shared" ref="O1059:X1059" si="1142">+O1058+10</f>
        <v>91</v>
      </c>
      <c r="P1059" s="268">
        <f t="shared" si="1142"/>
        <v>92</v>
      </c>
      <c r="Q1059" s="268">
        <f t="shared" si="1142"/>
        <v>93</v>
      </c>
      <c r="R1059" s="268">
        <f t="shared" si="1142"/>
        <v>94</v>
      </c>
      <c r="S1059" s="268">
        <f t="shared" si="1142"/>
        <v>95</v>
      </c>
      <c r="T1059" s="268">
        <f t="shared" si="1142"/>
        <v>96</v>
      </c>
      <c r="U1059" s="268">
        <f t="shared" si="1142"/>
        <v>97</v>
      </c>
      <c r="V1059" s="268">
        <f t="shared" si="1142"/>
        <v>98</v>
      </c>
      <c r="W1059" s="268">
        <f t="shared" si="1142"/>
        <v>99</v>
      </c>
      <c r="X1059" s="268">
        <f t="shared" si="1142"/>
        <v>100</v>
      </c>
    </row>
    <row r="1061" spans="2:25" ht="15.75" thickBot="1" x14ac:dyDescent="0.3"/>
    <row r="1062" spans="2:25" ht="19.5" thickBot="1" x14ac:dyDescent="0.3">
      <c r="B1062" s="136" t="s">
        <v>59</v>
      </c>
      <c r="C1062" s="137">
        <v>8</v>
      </c>
      <c r="D1062" s="350" t="s">
        <v>132</v>
      </c>
      <c r="E1062" s="351"/>
      <c r="M1062" s="257"/>
      <c r="P1062" s="263"/>
      <c r="Q1062" s="263"/>
      <c r="R1062" s="263"/>
      <c r="S1062" s="263"/>
      <c r="T1062" s="263"/>
      <c r="U1062" s="263"/>
      <c r="V1062" s="263"/>
      <c r="W1062" s="263"/>
      <c r="X1062" s="263"/>
      <c r="Y1062" s="263"/>
    </row>
    <row r="1063" spans="2:25" ht="21" x14ac:dyDescent="0.25">
      <c r="B1063" s="305" t="s">
        <v>86</v>
      </c>
      <c r="C1063" s="306"/>
      <c r="D1063" s="306"/>
      <c r="E1063" s="306"/>
      <c r="F1063" s="306"/>
      <c r="G1063" s="306"/>
      <c r="H1063" s="306"/>
      <c r="I1063" s="306"/>
      <c r="J1063" s="306"/>
      <c r="K1063" s="306"/>
      <c r="L1063" s="307"/>
      <c r="M1063" s="258"/>
      <c r="N1063" s="281"/>
      <c r="O1063" s="264"/>
      <c r="P1063" s="264"/>
      <c r="Q1063" s="264"/>
      <c r="R1063" s="264"/>
      <c r="S1063" s="264"/>
      <c r="T1063" s="264"/>
      <c r="U1063" s="264"/>
      <c r="V1063" s="264"/>
      <c r="W1063" s="264"/>
      <c r="X1063" s="264"/>
      <c r="Y1063" s="264"/>
    </row>
    <row r="1064" spans="2:25" ht="21.75" thickBot="1" x14ac:dyDescent="0.3">
      <c r="B1064" s="308"/>
      <c r="C1064" s="309"/>
      <c r="D1064" s="309"/>
      <c r="E1064" s="309"/>
      <c r="F1064" s="309"/>
      <c r="G1064" s="309"/>
      <c r="H1064" s="309"/>
      <c r="I1064" s="309"/>
      <c r="J1064" s="309"/>
      <c r="K1064" s="309"/>
      <c r="L1064" s="310"/>
      <c r="M1064" s="258"/>
      <c r="N1064" s="281"/>
      <c r="O1064" s="264"/>
      <c r="P1064" s="264"/>
      <c r="Q1064" s="264"/>
      <c r="R1064" s="264"/>
      <c r="S1064" s="264"/>
      <c r="T1064" s="264"/>
      <c r="U1064" s="264"/>
      <c r="V1064" s="264"/>
      <c r="W1064" s="264"/>
      <c r="X1064" s="264"/>
      <c r="Y1064" s="264"/>
    </row>
    <row r="1065" spans="2:25" ht="15.75" thickBot="1" x14ac:dyDescent="0.3">
      <c r="B1065" s="31" t="s">
        <v>11</v>
      </c>
      <c r="C1065" s="28">
        <v>1</v>
      </c>
      <c r="D1065" s="24">
        <v>2</v>
      </c>
      <c r="E1065" s="24">
        <v>3</v>
      </c>
      <c r="F1065" s="24">
        <v>4</v>
      </c>
      <c r="G1065" s="24">
        <v>5</v>
      </c>
      <c r="H1065" s="24">
        <v>6</v>
      </c>
      <c r="I1065" s="24">
        <v>7</v>
      </c>
      <c r="J1065" s="24">
        <v>8</v>
      </c>
      <c r="K1065" s="24">
        <v>9</v>
      </c>
      <c r="L1065" s="25">
        <v>10</v>
      </c>
      <c r="M1065" s="37"/>
      <c r="N1065" s="142"/>
      <c r="Y1065" s="169"/>
    </row>
    <row r="1066" spans="2:25" x14ac:dyDescent="0.25">
      <c r="B1066" s="29" t="s">
        <v>0</v>
      </c>
      <c r="C1066" s="7">
        <f t="shared" ref="C1066:L1067" si="1143">COUNTIF(rd8tm1,O1066)-1</f>
        <v>0</v>
      </c>
      <c r="D1066" s="8">
        <f t="shared" si="1143"/>
        <v>0</v>
      </c>
      <c r="E1066" s="8">
        <f t="shared" si="1143"/>
        <v>0</v>
      </c>
      <c r="F1066" s="8">
        <f t="shared" si="1143"/>
        <v>0</v>
      </c>
      <c r="G1066" s="8">
        <f t="shared" si="1143"/>
        <v>0</v>
      </c>
      <c r="H1066" s="8">
        <f t="shared" si="1143"/>
        <v>0</v>
      </c>
      <c r="I1066" s="22">
        <f t="shared" si="1143"/>
        <v>0</v>
      </c>
      <c r="J1066" s="7">
        <f t="shared" si="1143"/>
        <v>0</v>
      </c>
      <c r="K1066" s="8">
        <f t="shared" si="1143"/>
        <v>0</v>
      </c>
      <c r="L1066" s="76">
        <f t="shared" si="1143"/>
        <v>0</v>
      </c>
      <c r="M1066" s="259"/>
      <c r="N1066" s="282"/>
      <c r="O1066" s="265">
        <v>1</v>
      </c>
      <c r="P1066" s="266">
        <f>+O1066+1</f>
        <v>2</v>
      </c>
      <c r="Q1066" s="266">
        <f t="shared" ref="Q1066" si="1144">+P1066+1</f>
        <v>3</v>
      </c>
      <c r="R1066" s="266">
        <f t="shared" ref="R1066" si="1145">+Q1066+1</f>
        <v>4</v>
      </c>
      <c r="S1066" s="266">
        <f t="shared" ref="S1066" si="1146">+R1066+1</f>
        <v>5</v>
      </c>
      <c r="T1066" s="266">
        <f t="shared" ref="T1066" si="1147">+S1066+1</f>
        <v>6</v>
      </c>
      <c r="U1066" s="266">
        <f t="shared" ref="U1066" si="1148">+T1066+1</f>
        <v>7</v>
      </c>
      <c r="V1066" s="266">
        <f t="shared" ref="V1066" si="1149">+U1066+1</f>
        <v>8</v>
      </c>
      <c r="W1066" s="266">
        <v>9</v>
      </c>
      <c r="X1066" s="266">
        <v>10</v>
      </c>
      <c r="Y1066" s="267"/>
    </row>
    <row r="1067" spans="2:25" ht="15.75" thickBot="1" x14ac:dyDescent="0.3">
      <c r="B1067" s="23" t="s">
        <v>1</v>
      </c>
      <c r="C1067" s="269">
        <f t="shared" si="1143"/>
        <v>0</v>
      </c>
      <c r="D1067" s="5">
        <f t="shared" si="1143"/>
        <v>0</v>
      </c>
      <c r="E1067" s="5">
        <f t="shared" si="1143"/>
        <v>0</v>
      </c>
      <c r="F1067" s="5">
        <f t="shared" si="1143"/>
        <v>0</v>
      </c>
      <c r="G1067" s="2">
        <f t="shared" si="1143"/>
        <v>0</v>
      </c>
      <c r="H1067" s="2">
        <f t="shared" si="1143"/>
        <v>0</v>
      </c>
      <c r="I1067" s="3">
        <f t="shared" si="1143"/>
        <v>0</v>
      </c>
      <c r="J1067" s="10">
        <f t="shared" si="1143"/>
        <v>0</v>
      </c>
      <c r="K1067" s="2">
        <f t="shared" si="1143"/>
        <v>0</v>
      </c>
      <c r="L1067" s="11">
        <f t="shared" si="1143"/>
        <v>0</v>
      </c>
      <c r="M1067" s="37"/>
      <c r="N1067" s="142"/>
      <c r="O1067" s="268">
        <f>+O1066+10</f>
        <v>11</v>
      </c>
      <c r="P1067" s="268">
        <f t="shared" ref="P1067:X1067" si="1150">+P1066+10</f>
        <v>12</v>
      </c>
      <c r="Q1067" s="268">
        <f t="shared" si="1150"/>
        <v>13</v>
      </c>
      <c r="R1067" s="268">
        <f t="shared" si="1150"/>
        <v>14</v>
      </c>
      <c r="S1067" s="268">
        <f t="shared" si="1150"/>
        <v>15</v>
      </c>
      <c r="T1067" s="268">
        <f t="shared" si="1150"/>
        <v>16</v>
      </c>
      <c r="U1067" s="268">
        <f t="shared" si="1150"/>
        <v>17</v>
      </c>
      <c r="V1067" s="268">
        <f t="shared" si="1150"/>
        <v>18</v>
      </c>
      <c r="W1067" s="268">
        <f t="shared" si="1150"/>
        <v>19</v>
      </c>
      <c r="X1067" s="268">
        <f t="shared" si="1150"/>
        <v>20</v>
      </c>
      <c r="Y1067" s="169"/>
    </row>
    <row r="1068" spans="2:25" ht="15.75" thickBot="1" x14ac:dyDescent="0.3">
      <c r="B1068" s="23" t="s">
        <v>2</v>
      </c>
      <c r="C1068" s="23">
        <f t="shared" ref="C1068:L1074" si="1151">COUNTIF(rd8tm1,O1068)</f>
        <v>0</v>
      </c>
      <c r="D1068" s="7">
        <f t="shared" si="1151"/>
        <v>0</v>
      </c>
      <c r="E1068" s="8">
        <f t="shared" si="1151"/>
        <v>0</v>
      </c>
      <c r="F1068" s="9">
        <f t="shared" si="1151"/>
        <v>0</v>
      </c>
      <c r="G1068" s="4">
        <f t="shared" si="1151"/>
        <v>0</v>
      </c>
      <c r="H1068" s="2">
        <f t="shared" si="1151"/>
        <v>0</v>
      </c>
      <c r="I1068" s="3">
        <f t="shared" si="1151"/>
        <v>0</v>
      </c>
      <c r="J1068" s="12">
        <f t="shared" si="1151"/>
        <v>0</v>
      </c>
      <c r="K1068" s="13">
        <f t="shared" si="1151"/>
        <v>0</v>
      </c>
      <c r="L1068" s="14">
        <f t="shared" si="1151"/>
        <v>0</v>
      </c>
      <c r="M1068" s="37"/>
      <c r="N1068" s="142"/>
      <c r="O1068" s="268">
        <f t="shared" ref="O1068:X1075" si="1152">+O1067+10</f>
        <v>21</v>
      </c>
      <c r="P1068" s="268">
        <f t="shared" si="1152"/>
        <v>22</v>
      </c>
      <c r="Q1068" s="268">
        <f t="shared" si="1152"/>
        <v>23</v>
      </c>
      <c r="R1068" s="268">
        <f t="shared" si="1152"/>
        <v>24</v>
      </c>
      <c r="S1068" s="268">
        <f t="shared" si="1152"/>
        <v>25</v>
      </c>
      <c r="T1068" s="268">
        <f t="shared" si="1152"/>
        <v>26</v>
      </c>
      <c r="U1068" s="268">
        <f t="shared" si="1152"/>
        <v>27</v>
      </c>
      <c r="V1068" s="268">
        <f t="shared" si="1152"/>
        <v>28</v>
      </c>
      <c r="W1068" s="268">
        <f t="shared" si="1152"/>
        <v>29</v>
      </c>
      <c r="X1068" s="268">
        <f t="shared" si="1152"/>
        <v>30</v>
      </c>
      <c r="Y1068" s="169"/>
    </row>
    <row r="1069" spans="2:25" x14ac:dyDescent="0.25">
      <c r="B1069" s="23" t="s">
        <v>3</v>
      </c>
      <c r="C1069" s="23">
        <f t="shared" si="1151"/>
        <v>0</v>
      </c>
      <c r="D1069" s="10">
        <f t="shared" si="1151"/>
        <v>0</v>
      </c>
      <c r="E1069" s="27">
        <f t="shared" si="1151"/>
        <v>0</v>
      </c>
      <c r="F1069" s="11">
        <f t="shared" si="1151"/>
        <v>0</v>
      </c>
      <c r="G1069" s="4">
        <f t="shared" si="1151"/>
        <v>0</v>
      </c>
      <c r="H1069" s="2">
        <f t="shared" si="1151"/>
        <v>0</v>
      </c>
      <c r="I1069" s="2">
        <f t="shared" si="1151"/>
        <v>0</v>
      </c>
      <c r="J1069" s="6">
        <f t="shared" si="1151"/>
        <v>0</v>
      </c>
      <c r="K1069" s="6">
        <f t="shared" si="1151"/>
        <v>0</v>
      </c>
      <c r="L1069" s="16">
        <f t="shared" si="1151"/>
        <v>0</v>
      </c>
      <c r="M1069" s="37"/>
      <c r="N1069" s="142"/>
      <c r="O1069" s="268">
        <f t="shared" si="1152"/>
        <v>31</v>
      </c>
      <c r="P1069" s="268">
        <f t="shared" si="1152"/>
        <v>32</v>
      </c>
      <c r="Q1069" s="268">
        <f t="shared" si="1152"/>
        <v>33</v>
      </c>
      <c r="R1069" s="268">
        <f t="shared" si="1152"/>
        <v>34</v>
      </c>
      <c r="S1069" s="268">
        <f t="shared" si="1152"/>
        <v>35</v>
      </c>
      <c r="T1069" s="268">
        <f t="shared" si="1152"/>
        <v>36</v>
      </c>
      <c r="U1069" s="268">
        <f t="shared" si="1152"/>
        <v>37</v>
      </c>
      <c r="V1069" s="268">
        <f t="shared" si="1152"/>
        <v>38</v>
      </c>
      <c r="W1069" s="268">
        <f t="shared" si="1152"/>
        <v>39</v>
      </c>
      <c r="X1069" s="268">
        <f t="shared" si="1152"/>
        <v>40</v>
      </c>
      <c r="Y1069" s="169"/>
    </row>
    <row r="1070" spans="2:25" ht="15.75" thickBot="1" x14ac:dyDescent="0.3">
      <c r="B1070" s="23" t="s">
        <v>4</v>
      </c>
      <c r="C1070" s="23">
        <f t="shared" si="1151"/>
        <v>0</v>
      </c>
      <c r="D1070" s="12">
        <f t="shared" si="1151"/>
        <v>0</v>
      </c>
      <c r="E1070" s="13">
        <f t="shared" si="1151"/>
        <v>0</v>
      </c>
      <c r="F1070" s="14">
        <f t="shared" si="1151"/>
        <v>0</v>
      </c>
      <c r="G1070" s="4">
        <f t="shared" si="1151"/>
        <v>0</v>
      </c>
      <c r="H1070" s="2">
        <f t="shared" si="1151"/>
        <v>0</v>
      </c>
      <c r="I1070" s="2">
        <f t="shared" si="1151"/>
        <v>0</v>
      </c>
      <c r="J1070" s="2">
        <f t="shared" si="1151"/>
        <v>0</v>
      </c>
      <c r="K1070" s="2">
        <f t="shared" si="1151"/>
        <v>0</v>
      </c>
      <c r="L1070" s="11">
        <f t="shared" si="1151"/>
        <v>0</v>
      </c>
      <c r="M1070" s="37"/>
      <c r="N1070" s="142"/>
      <c r="O1070" s="268">
        <f t="shared" si="1152"/>
        <v>41</v>
      </c>
      <c r="P1070" s="268">
        <f t="shared" si="1152"/>
        <v>42</v>
      </c>
      <c r="Q1070" s="268">
        <f t="shared" si="1152"/>
        <v>43</v>
      </c>
      <c r="R1070" s="268">
        <f t="shared" si="1152"/>
        <v>44</v>
      </c>
      <c r="S1070" s="268">
        <f t="shared" si="1152"/>
        <v>45</v>
      </c>
      <c r="T1070" s="268">
        <f t="shared" si="1152"/>
        <v>46</v>
      </c>
      <c r="U1070" s="268">
        <f t="shared" si="1152"/>
        <v>47</v>
      </c>
      <c r="V1070" s="268">
        <f t="shared" si="1152"/>
        <v>48</v>
      </c>
      <c r="W1070" s="268">
        <f t="shared" si="1152"/>
        <v>49</v>
      </c>
      <c r="X1070" s="268">
        <f t="shared" si="1152"/>
        <v>50</v>
      </c>
      <c r="Y1070" s="169"/>
    </row>
    <row r="1071" spans="2:25" ht="15.75" thickBot="1" x14ac:dyDescent="0.3">
      <c r="B1071" s="23" t="s">
        <v>5</v>
      </c>
      <c r="C1071" s="10">
        <f t="shared" si="1151"/>
        <v>0</v>
      </c>
      <c r="D1071" s="154">
        <f t="shared" si="1151"/>
        <v>0</v>
      </c>
      <c r="E1071" s="154">
        <f t="shared" si="1151"/>
        <v>0</v>
      </c>
      <c r="F1071" s="154">
        <f t="shared" si="1151"/>
        <v>0</v>
      </c>
      <c r="G1071" s="145">
        <f t="shared" si="1151"/>
        <v>0</v>
      </c>
      <c r="H1071" s="2">
        <f t="shared" si="1151"/>
        <v>0</v>
      </c>
      <c r="I1071" s="2">
        <f t="shared" si="1151"/>
        <v>0</v>
      </c>
      <c r="J1071" s="2">
        <f t="shared" si="1151"/>
        <v>0</v>
      </c>
      <c r="K1071" s="2">
        <f t="shared" si="1151"/>
        <v>0</v>
      </c>
      <c r="L1071" s="11">
        <f t="shared" si="1151"/>
        <v>0</v>
      </c>
      <c r="M1071" s="37"/>
      <c r="N1071" s="142"/>
      <c r="O1071" s="268">
        <f t="shared" si="1152"/>
        <v>51</v>
      </c>
      <c r="P1071" s="268">
        <f t="shared" si="1152"/>
        <v>52</v>
      </c>
      <c r="Q1071" s="268">
        <f t="shared" si="1152"/>
        <v>53</v>
      </c>
      <c r="R1071" s="268">
        <f t="shared" si="1152"/>
        <v>54</v>
      </c>
      <c r="S1071" s="268">
        <f t="shared" si="1152"/>
        <v>55</v>
      </c>
      <c r="T1071" s="268">
        <f t="shared" si="1152"/>
        <v>56</v>
      </c>
      <c r="U1071" s="268">
        <f t="shared" si="1152"/>
        <v>57</v>
      </c>
      <c r="V1071" s="268">
        <f t="shared" si="1152"/>
        <v>58</v>
      </c>
      <c r="W1071" s="268">
        <f t="shared" si="1152"/>
        <v>59</v>
      </c>
      <c r="X1071" s="268">
        <f t="shared" si="1152"/>
        <v>60</v>
      </c>
      <c r="Y1071" s="169"/>
    </row>
    <row r="1072" spans="2:25" ht="15.75" thickBot="1" x14ac:dyDescent="0.3">
      <c r="B1072" s="23" t="s">
        <v>6</v>
      </c>
      <c r="C1072" s="23">
        <f t="shared" si="1151"/>
        <v>0</v>
      </c>
      <c r="D1072" s="7">
        <f t="shared" si="1151"/>
        <v>0</v>
      </c>
      <c r="E1072" s="8">
        <f t="shared" si="1151"/>
        <v>0</v>
      </c>
      <c r="F1072" s="9">
        <f t="shared" si="1151"/>
        <v>0</v>
      </c>
      <c r="G1072" s="4">
        <f t="shared" si="1151"/>
        <v>0</v>
      </c>
      <c r="H1072" s="2">
        <f t="shared" si="1151"/>
        <v>0</v>
      </c>
      <c r="I1072" s="5">
        <f t="shared" si="1151"/>
        <v>0</v>
      </c>
      <c r="J1072" s="5">
        <f t="shared" si="1151"/>
        <v>0</v>
      </c>
      <c r="K1072" s="5">
        <f t="shared" si="1151"/>
        <v>0</v>
      </c>
      <c r="L1072" s="11">
        <f t="shared" si="1151"/>
        <v>0</v>
      </c>
      <c r="M1072" s="37"/>
      <c r="N1072" s="142"/>
      <c r="O1072" s="268">
        <f t="shared" si="1152"/>
        <v>61</v>
      </c>
      <c r="P1072" s="268">
        <f t="shared" si="1152"/>
        <v>62</v>
      </c>
      <c r="Q1072" s="268">
        <f t="shared" si="1152"/>
        <v>63</v>
      </c>
      <c r="R1072" s="268">
        <f t="shared" si="1152"/>
        <v>64</v>
      </c>
      <c r="S1072" s="268">
        <f t="shared" si="1152"/>
        <v>65</v>
      </c>
      <c r="T1072" s="268">
        <f t="shared" si="1152"/>
        <v>66</v>
      </c>
      <c r="U1072" s="268">
        <f t="shared" si="1152"/>
        <v>67</v>
      </c>
      <c r="V1072" s="268">
        <f t="shared" si="1152"/>
        <v>68</v>
      </c>
      <c r="W1072" s="268">
        <f t="shared" si="1152"/>
        <v>69</v>
      </c>
      <c r="X1072" s="268">
        <f t="shared" si="1152"/>
        <v>70</v>
      </c>
      <c r="Y1072" s="169"/>
    </row>
    <row r="1073" spans="2:25" x14ac:dyDescent="0.25">
      <c r="B1073" s="23" t="s">
        <v>7</v>
      </c>
      <c r="C1073" s="23">
        <f t="shared" si="1151"/>
        <v>0</v>
      </c>
      <c r="D1073" s="10">
        <f t="shared" si="1151"/>
        <v>0</v>
      </c>
      <c r="E1073" s="144">
        <f t="shared" si="1151"/>
        <v>0</v>
      </c>
      <c r="F1073" s="11">
        <f t="shared" si="1151"/>
        <v>0</v>
      </c>
      <c r="G1073" s="4">
        <f t="shared" si="1151"/>
        <v>0</v>
      </c>
      <c r="H1073" s="3">
        <f t="shared" si="1151"/>
        <v>0</v>
      </c>
      <c r="I1073" s="7">
        <f t="shared" si="1151"/>
        <v>0</v>
      </c>
      <c r="J1073" s="8">
        <f t="shared" si="1151"/>
        <v>0</v>
      </c>
      <c r="K1073" s="9">
        <f t="shared" si="1151"/>
        <v>0</v>
      </c>
      <c r="L1073" s="17">
        <f t="shared" si="1151"/>
        <v>0</v>
      </c>
      <c r="M1073" s="37"/>
      <c r="N1073" s="142"/>
      <c r="O1073" s="268">
        <f t="shared" si="1152"/>
        <v>71</v>
      </c>
      <c r="P1073" s="268">
        <f t="shared" si="1152"/>
        <v>72</v>
      </c>
      <c r="Q1073" s="268">
        <f t="shared" si="1152"/>
        <v>73</v>
      </c>
      <c r="R1073" s="268">
        <f t="shared" si="1152"/>
        <v>74</v>
      </c>
      <c r="S1073" s="268">
        <f t="shared" si="1152"/>
        <v>75</v>
      </c>
      <c r="T1073" s="268">
        <f t="shared" si="1152"/>
        <v>76</v>
      </c>
      <c r="U1073" s="268">
        <f t="shared" si="1152"/>
        <v>77</v>
      </c>
      <c r="V1073" s="268">
        <f t="shared" si="1152"/>
        <v>78</v>
      </c>
      <c r="W1073" s="268">
        <f t="shared" si="1152"/>
        <v>79</v>
      </c>
      <c r="X1073" s="268">
        <f t="shared" si="1152"/>
        <v>80</v>
      </c>
      <c r="Y1073" s="169"/>
    </row>
    <row r="1074" spans="2:25" ht="15.75" thickBot="1" x14ac:dyDescent="0.3">
      <c r="B1074" s="23" t="s">
        <v>8</v>
      </c>
      <c r="C1074" s="157">
        <f t="shared" si="1151"/>
        <v>0</v>
      </c>
      <c r="D1074" s="12">
        <f t="shared" si="1151"/>
        <v>0</v>
      </c>
      <c r="E1074" s="13">
        <f t="shared" si="1151"/>
        <v>0</v>
      </c>
      <c r="F1074" s="14">
        <f t="shared" si="1151"/>
        <v>0</v>
      </c>
      <c r="G1074" s="4">
        <f t="shared" si="1151"/>
        <v>0</v>
      </c>
      <c r="H1074" s="3">
        <f t="shared" si="1151"/>
        <v>0</v>
      </c>
      <c r="I1074" s="10">
        <f t="shared" si="1151"/>
        <v>0</v>
      </c>
      <c r="J1074" s="27">
        <f t="shared" si="1151"/>
        <v>0</v>
      </c>
      <c r="K1074" s="11">
        <f t="shared" si="1151"/>
        <v>0</v>
      </c>
      <c r="L1074" s="17">
        <f t="shared" si="1151"/>
        <v>0</v>
      </c>
      <c r="M1074" s="37"/>
      <c r="N1074" s="142"/>
      <c r="O1074" s="268">
        <f t="shared" si="1152"/>
        <v>81</v>
      </c>
      <c r="P1074" s="268">
        <f t="shared" si="1152"/>
        <v>82</v>
      </c>
      <c r="Q1074" s="268">
        <f t="shared" si="1152"/>
        <v>83</v>
      </c>
      <c r="R1074" s="268">
        <f t="shared" si="1152"/>
        <v>84</v>
      </c>
      <c r="S1074" s="268">
        <f t="shared" si="1152"/>
        <v>85</v>
      </c>
      <c r="T1074" s="268">
        <f t="shared" si="1152"/>
        <v>86</v>
      </c>
      <c r="U1074" s="268">
        <f t="shared" si="1152"/>
        <v>87</v>
      </c>
      <c r="V1074" s="268">
        <f t="shared" si="1152"/>
        <v>88</v>
      </c>
      <c r="W1074" s="268">
        <f t="shared" si="1152"/>
        <v>89</v>
      </c>
      <c r="X1074" s="268">
        <f t="shared" si="1152"/>
        <v>90</v>
      </c>
      <c r="Y1074" s="169"/>
    </row>
    <row r="1075" spans="2:25" ht="15.75" thickBot="1" x14ac:dyDescent="0.3">
      <c r="B1075" s="26" t="s">
        <v>9</v>
      </c>
      <c r="C1075" s="158" t="s">
        <v>10</v>
      </c>
      <c r="D1075" s="156">
        <f t="shared" ref="D1075:L1075" si="1153">COUNTIF(rd8tm1,P1075)</f>
        <v>0</v>
      </c>
      <c r="E1075" s="155">
        <f t="shared" si="1153"/>
        <v>0</v>
      </c>
      <c r="F1075" s="155">
        <f t="shared" si="1153"/>
        <v>0</v>
      </c>
      <c r="G1075" s="13">
        <f t="shared" si="1153"/>
        <v>0</v>
      </c>
      <c r="H1075" s="19">
        <f t="shared" si="1153"/>
        <v>0</v>
      </c>
      <c r="I1075" s="12">
        <f t="shared" si="1153"/>
        <v>0</v>
      </c>
      <c r="J1075" s="13">
        <f t="shared" si="1153"/>
        <v>0</v>
      </c>
      <c r="K1075" s="14">
        <f t="shared" si="1153"/>
        <v>0</v>
      </c>
      <c r="L1075" s="20">
        <f t="shared" si="1153"/>
        <v>0</v>
      </c>
      <c r="M1075" s="37"/>
      <c r="N1075" s="142"/>
      <c r="O1075" s="268">
        <f t="shared" si="1152"/>
        <v>91</v>
      </c>
      <c r="P1075" s="268">
        <f t="shared" si="1152"/>
        <v>92</v>
      </c>
      <c r="Q1075" s="268">
        <f t="shared" si="1152"/>
        <v>93</v>
      </c>
      <c r="R1075" s="268">
        <f t="shared" si="1152"/>
        <v>94</v>
      </c>
      <c r="S1075" s="268">
        <f t="shared" si="1152"/>
        <v>95</v>
      </c>
      <c r="T1075" s="268">
        <f t="shared" si="1152"/>
        <v>96</v>
      </c>
      <c r="U1075" s="268">
        <f t="shared" si="1152"/>
        <v>97</v>
      </c>
      <c r="V1075" s="268">
        <f t="shared" si="1152"/>
        <v>98</v>
      </c>
      <c r="W1075" s="268">
        <f t="shared" si="1152"/>
        <v>99</v>
      </c>
      <c r="X1075" s="268">
        <f t="shared" si="1152"/>
        <v>100</v>
      </c>
      <c r="Y1075" s="169"/>
    </row>
    <row r="1076" spans="2:25" ht="15.75" thickBot="1" x14ac:dyDescent="0.3">
      <c r="M1076" s="257"/>
      <c r="P1076" s="263"/>
      <c r="Q1076" s="263"/>
      <c r="R1076" s="263"/>
      <c r="S1076" s="263"/>
      <c r="T1076" s="263"/>
      <c r="U1076" s="263"/>
      <c r="V1076" s="263"/>
      <c r="W1076" s="263"/>
      <c r="X1076" s="263"/>
      <c r="Y1076" s="263"/>
    </row>
    <row r="1077" spans="2:25" ht="19.5" thickBot="1" x14ac:dyDescent="0.3">
      <c r="B1077" s="136" t="s">
        <v>59</v>
      </c>
      <c r="C1077" s="137">
        <f>+C1062</f>
        <v>8</v>
      </c>
      <c r="D1077" s="350" t="s">
        <v>133</v>
      </c>
      <c r="E1077" s="351"/>
      <c r="M1077" s="257"/>
      <c r="P1077" s="263"/>
      <c r="Q1077" s="263"/>
      <c r="R1077" s="263"/>
      <c r="S1077" s="263"/>
      <c r="T1077" s="263"/>
      <c r="U1077" s="263"/>
      <c r="V1077" s="263"/>
      <c r="W1077" s="263"/>
      <c r="X1077" s="263"/>
    </row>
    <row r="1078" spans="2:25" ht="21" x14ac:dyDescent="0.25">
      <c r="B1078" s="305" t="s">
        <v>86</v>
      </c>
      <c r="C1078" s="306"/>
      <c r="D1078" s="306"/>
      <c r="E1078" s="306"/>
      <c r="F1078" s="306"/>
      <c r="G1078" s="306"/>
      <c r="H1078" s="306"/>
      <c r="I1078" s="306"/>
      <c r="J1078" s="306"/>
      <c r="K1078" s="306"/>
      <c r="L1078" s="307"/>
      <c r="M1078" s="258"/>
      <c r="N1078" s="281"/>
      <c r="O1078" s="264"/>
      <c r="P1078" s="264"/>
      <c r="Q1078" s="264"/>
      <c r="R1078" s="264"/>
      <c r="S1078" s="264"/>
      <c r="T1078" s="264"/>
      <c r="U1078" s="264"/>
      <c r="V1078" s="264"/>
      <c r="W1078" s="264"/>
      <c r="X1078" s="264"/>
    </row>
    <row r="1079" spans="2:25" ht="21.75" thickBot="1" x14ac:dyDescent="0.3">
      <c r="B1079" s="308"/>
      <c r="C1079" s="309"/>
      <c r="D1079" s="309"/>
      <c r="E1079" s="309"/>
      <c r="F1079" s="309"/>
      <c r="G1079" s="309"/>
      <c r="H1079" s="309"/>
      <c r="I1079" s="309"/>
      <c r="J1079" s="309"/>
      <c r="K1079" s="309"/>
      <c r="L1079" s="310"/>
      <c r="M1079" s="258"/>
      <c r="N1079" s="281"/>
      <c r="O1079" s="264"/>
      <c r="P1079" s="264"/>
      <c r="Q1079" s="264"/>
      <c r="R1079" s="264"/>
      <c r="S1079" s="264"/>
      <c r="T1079" s="264"/>
      <c r="U1079" s="264"/>
      <c r="V1079" s="264"/>
      <c r="W1079" s="264"/>
      <c r="X1079" s="264"/>
    </row>
    <row r="1080" spans="2:25" ht="15.75" thickBot="1" x14ac:dyDescent="0.3">
      <c r="B1080" s="31" t="s">
        <v>11</v>
      </c>
      <c r="C1080" s="28">
        <v>1</v>
      </c>
      <c r="D1080" s="24">
        <v>2</v>
      </c>
      <c r="E1080" s="24">
        <v>3</v>
      </c>
      <c r="F1080" s="24">
        <v>4</v>
      </c>
      <c r="G1080" s="24">
        <v>5</v>
      </c>
      <c r="H1080" s="24">
        <v>6</v>
      </c>
      <c r="I1080" s="24">
        <v>7</v>
      </c>
      <c r="J1080" s="24">
        <v>8</v>
      </c>
      <c r="K1080" s="24">
        <v>9</v>
      </c>
      <c r="L1080" s="25">
        <v>10</v>
      </c>
      <c r="M1080" s="37"/>
      <c r="N1080" s="142"/>
    </row>
    <row r="1081" spans="2:25" x14ac:dyDescent="0.25">
      <c r="B1081" s="29" t="s">
        <v>0</v>
      </c>
      <c r="C1081" s="7">
        <f t="shared" ref="C1081:L1082" si="1154">COUNTIF(rd8tm2,O1081)-1</f>
        <v>0</v>
      </c>
      <c r="D1081" s="8">
        <f t="shared" si="1154"/>
        <v>0</v>
      </c>
      <c r="E1081" s="8">
        <f t="shared" si="1154"/>
        <v>0</v>
      </c>
      <c r="F1081" s="8">
        <f t="shared" si="1154"/>
        <v>0</v>
      </c>
      <c r="G1081" s="8">
        <f t="shared" si="1154"/>
        <v>0</v>
      </c>
      <c r="H1081" s="8">
        <f t="shared" si="1154"/>
        <v>0</v>
      </c>
      <c r="I1081" s="22">
        <f t="shared" si="1154"/>
        <v>0</v>
      </c>
      <c r="J1081" s="7">
        <f t="shared" si="1154"/>
        <v>0</v>
      </c>
      <c r="K1081" s="8">
        <f t="shared" si="1154"/>
        <v>0</v>
      </c>
      <c r="L1081" s="76">
        <f t="shared" si="1154"/>
        <v>0</v>
      </c>
      <c r="M1081" s="259"/>
      <c r="N1081" s="282"/>
      <c r="O1081" s="265">
        <v>1</v>
      </c>
      <c r="P1081" s="266">
        <f>+O1081+1</f>
        <v>2</v>
      </c>
      <c r="Q1081" s="266">
        <f t="shared" ref="Q1081" si="1155">+P1081+1</f>
        <v>3</v>
      </c>
      <c r="R1081" s="266">
        <f t="shared" ref="R1081" si="1156">+Q1081+1</f>
        <v>4</v>
      </c>
      <c r="S1081" s="266">
        <f t="shared" ref="S1081" si="1157">+R1081+1</f>
        <v>5</v>
      </c>
      <c r="T1081" s="266">
        <f t="shared" ref="T1081" si="1158">+S1081+1</f>
        <v>6</v>
      </c>
      <c r="U1081" s="266">
        <f t="shared" ref="U1081" si="1159">+T1081+1</f>
        <v>7</v>
      </c>
      <c r="V1081" s="266">
        <f t="shared" ref="V1081" si="1160">+U1081+1</f>
        <v>8</v>
      </c>
      <c r="W1081" s="266">
        <v>9</v>
      </c>
      <c r="X1081" s="266">
        <v>10</v>
      </c>
    </row>
    <row r="1082" spans="2:25" ht="15.75" thickBot="1" x14ac:dyDescent="0.3">
      <c r="B1082" s="23" t="s">
        <v>1</v>
      </c>
      <c r="C1082" s="269">
        <f t="shared" si="1154"/>
        <v>0</v>
      </c>
      <c r="D1082" s="5">
        <f t="shared" si="1154"/>
        <v>0</v>
      </c>
      <c r="E1082" s="5">
        <f t="shared" si="1154"/>
        <v>0</v>
      </c>
      <c r="F1082" s="5">
        <f t="shared" si="1154"/>
        <v>0</v>
      </c>
      <c r="G1082" s="2">
        <f t="shared" si="1154"/>
        <v>0</v>
      </c>
      <c r="H1082" s="2">
        <f t="shared" si="1154"/>
        <v>0</v>
      </c>
      <c r="I1082" s="3">
        <f t="shared" si="1154"/>
        <v>0</v>
      </c>
      <c r="J1082" s="10">
        <f t="shared" si="1154"/>
        <v>0</v>
      </c>
      <c r="K1082" s="2">
        <f t="shared" si="1154"/>
        <v>0</v>
      </c>
      <c r="L1082" s="11">
        <f t="shared" si="1154"/>
        <v>0</v>
      </c>
      <c r="M1082" s="37"/>
      <c r="N1082" s="142"/>
      <c r="O1082" s="268">
        <f>+O1081+10</f>
        <v>11</v>
      </c>
      <c r="P1082" s="268">
        <f t="shared" ref="P1082:X1082" si="1161">+P1081+10</f>
        <v>12</v>
      </c>
      <c r="Q1082" s="268">
        <f t="shared" si="1161"/>
        <v>13</v>
      </c>
      <c r="R1082" s="268">
        <f t="shared" si="1161"/>
        <v>14</v>
      </c>
      <c r="S1082" s="268">
        <f t="shared" si="1161"/>
        <v>15</v>
      </c>
      <c r="T1082" s="268">
        <f t="shared" si="1161"/>
        <v>16</v>
      </c>
      <c r="U1082" s="268">
        <f t="shared" si="1161"/>
        <v>17</v>
      </c>
      <c r="V1082" s="268">
        <f t="shared" si="1161"/>
        <v>18</v>
      </c>
      <c r="W1082" s="268">
        <f t="shared" si="1161"/>
        <v>19</v>
      </c>
      <c r="X1082" s="268">
        <f t="shared" si="1161"/>
        <v>20</v>
      </c>
    </row>
    <row r="1083" spans="2:25" ht="15.75" thickBot="1" x14ac:dyDescent="0.3">
      <c r="B1083" s="23" t="s">
        <v>2</v>
      </c>
      <c r="C1083" s="23">
        <f t="shared" ref="C1083:L1089" si="1162">COUNTIF(rd8tm2,O1083)</f>
        <v>0</v>
      </c>
      <c r="D1083" s="7">
        <f t="shared" si="1162"/>
        <v>0</v>
      </c>
      <c r="E1083" s="8">
        <f t="shared" si="1162"/>
        <v>0</v>
      </c>
      <c r="F1083" s="9">
        <f t="shared" si="1162"/>
        <v>0</v>
      </c>
      <c r="G1083" s="4">
        <f t="shared" si="1162"/>
        <v>0</v>
      </c>
      <c r="H1083" s="2">
        <f t="shared" si="1162"/>
        <v>0</v>
      </c>
      <c r="I1083" s="3">
        <f t="shared" si="1162"/>
        <v>0</v>
      </c>
      <c r="J1083" s="12">
        <f t="shared" si="1162"/>
        <v>0</v>
      </c>
      <c r="K1083" s="13">
        <f t="shared" si="1162"/>
        <v>0</v>
      </c>
      <c r="L1083" s="14">
        <f t="shared" si="1162"/>
        <v>0</v>
      </c>
      <c r="M1083" s="37"/>
      <c r="N1083" s="142"/>
      <c r="O1083" s="268">
        <f t="shared" ref="O1083:X1083" si="1163">+O1082+10</f>
        <v>21</v>
      </c>
      <c r="P1083" s="268">
        <f t="shared" si="1163"/>
        <v>22</v>
      </c>
      <c r="Q1083" s="268">
        <f t="shared" si="1163"/>
        <v>23</v>
      </c>
      <c r="R1083" s="268">
        <f t="shared" si="1163"/>
        <v>24</v>
      </c>
      <c r="S1083" s="268">
        <f t="shared" si="1163"/>
        <v>25</v>
      </c>
      <c r="T1083" s="268">
        <f t="shared" si="1163"/>
        <v>26</v>
      </c>
      <c r="U1083" s="268">
        <f t="shared" si="1163"/>
        <v>27</v>
      </c>
      <c r="V1083" s="268">
        <f t="shared" si="1163"/>
        <v>28</v>
      </c>
      <c r="W1083" s="268">
        <f t="shared" si="1163"/>
        <v>29</v>
      </c>
      <c r="X1083" s="268">
        <f t="shared" si="1163"/>
        <v>30</v>
      </c>
    </row>
    <row r="1084" spans="2:25" x14ac:dyDescent="0.25">
      <c r="B1084" s="23" t="s">
        <v>3</v>
      </c>
      <c r="C1084" s="23">
        <f t="shared" si="1162"/>
        <v>0</v>
      </c>
      <c r="D1084" s="10">
        <f t="shared" si="1162"/>
        <v>0</v>
      </c>
      <c r="E1084" s="27">
        <f t="shared" si="1162"/>
        <v>0</v>
      </c>
      <c r="F1084" s="11">
        <f t="shared" si="1162"/>
        <v>0</v>
      </c>
      <c r="G1084" s="4">
        <f t="shared" si="1162"/>
        <v>0</v>
      </c>
      <c r="H1084" s="2">
        <f t="shared" si="1162"/>
        <v>0</v>
      </c>
      <c r="I1084" s="2">
        <f t="shared" si="1162"/>
        <v>0</v>
      </c>
      <c r="J1084" s="6">
        <f t="shared" si="1162"/>
        <v>0</v>
      </c>
      <c r="K1084" s="6">
        <f t="shared" si="1162"/>
        <v>0</v>
      </c>
      <c r="L1084" s="16">
        <f t="shared" si="1162"/>
        <v>0</v>
      </c>
      <c r="M1084" s="37"/>
      <c r="N1084" s="142"/>
      <c r="O1084" s="268">
        <f t="shared" ref="O1084:X1084" si="1164">+O1083+10</f>
        <v>31</v>
      </c>
      <c r="P1084" s="268">
        <f t="shared" si="1164"/>
        <v>32</v>
      </c>
      <c r="Q1084" s="268">
        <f t="shared" si="1164"/>
        <v>33</v>
      </c>
      <c r="R1084" s="268">
        <f t="shared" si="1164"/>
        <v>34</v>
      </c>
      <c r="S1084" s="268">
        <f t="shared" si="1164"/>
        <v>35</v>
      </c>
      <c r="T1084" s="268">
        <f t="shared" si="1164"/>
        <v>36</v>
      </c>
      <c r="U1084" s="268">
        <f t="shared" si="1164"/>
        <v>37</v>
      </c>
      <c r="V1084" s="268">
        <f t="shared" si="1164"/>
        <v>38</v>
      </c>
      <c r="W1084" s="268">
        <f t="shared" si="1164"/>
        <v>39</v>
      </c>
      <c r="X1084" s="268">
        <f t="shared" si="1164"/>
        <v>40</v>
      </c>
    </row>
    <row r="1085" spans="2:25" ht="15.75" thickBot="1" x14ac:dyDescent="0.3">
      <c r="B1085" s="23" t="s">
        <v>4</v>
      </c>
      <c r="C1085" s="23">
        <f t="shared" si="1162"/>
        <v>0</v>
      </c>
      <c r="D1085" s="12">
        <f t="shared" si="1162"/>
        <v>0</v>
      </c>
      <c r="E1085" s="13">
        <f t="shared" si="1162"/>
        <v>0</v>
      </c>
      <c r="F1085" s="14">
        <f t="shared" si="1162"/>
        <v>0</v>
      </c>
      <c r="G1085" s="4">
        <f t="shared" si="1162"/>
        <v>0</v>
      </c>
      <c r="H1085" s="2">
        <f t="shared" si="1162"/>
        <v>0</v>
      </c>
      <c r="I1085" s="2">
        <f t="shared" si="1162"/>
        <v>0</v>
      </c>
      <c r="J1085" s="2">
        <f t="shared" si="1162"/>
        <v>0</v>
      </c>
      <c r="K1085" s="2">
        <f t="shared" si="1162"/>
        <v>0</v>
      </c>
      <c r="L1085" s="11">
        <f t="shared" si="1162"/>
        <v>0</v>
      </c>
      <c r="M1085" s="37"/>
      <c r="N1085" s="142"/>
      <c r="O1085" s="268">
        <f t="shared" ref="O1085:X1085" si="1165">+O1084+10</f>
        <v>41</v>
      </c>
      <c r="P1085" s="268">
        <f t="shared" si="1165"/>
        <v>42</v>
      </c>
      <c r="Q1085" s="268">
        <f t="shared" si="1165"/>
        <v>43</v>
      </c>
      <c r="R1085" s="268">
        <f t="shared" si="1165"/>
        <v>44</v>
      </c>
      <c r="S1085" s="268">
        <f t="shared" si="1165"/>
        <v>45</v>
      </c>
      <c r="T1085" s="268">
        <f t="shared" si="1165"/>
        <v>46</v>
      </c>
      <c r="U1085" s="268">
        <f t="shared" si="1165"/>
        <v>47</v>
      </c>
      <c r="V1085" s="268">
        <f t="shared" si="1165"/>
        <v>48</v>
      </c>
      <c r="W1085" s="268">
        <f t="shared" si="1165"/>
        <v>49</v>
      </c>
      <c r="X1085" s="268">
        <f t="shared" si="1165"/>
        <v>50</v>
      </c>
    </row>
    <row r="1086" spans="2:25" ht="15.75" thickBot="1" x14ac:dyDescent="0.3">
      <c r="B1086" s="23" t="s">
        <v>5</v>
      </c>
      <c r="C1086" s="10">
        <f t="shared" si="1162"/>
        <v>0</v>
      </c>
      <c r="D1086" s="154">
        <f t="shared" si="1162"/>
        <v>0</v>
      </c>
      <c r="E1086" s="154">
        <f t="shared" si="1162"/>
        <v>0</v>
      </c>
      <c r="F1086" s="154">
        <f t="shared" si="1162"/>
        <v>0</v>
      </c>
      <c r="G1086" s="145">
        <f t="shared" si="1162"/>
        <v>0</v>
      </c>
      <c r="H1086" s="2">
        <f t="shared" si="1162"/>
        <v>0</v>
      </c>
      <c r="I1086" s="2">
        <f t="shared" si="1162"/>
        <v>0</v>
      </c>
      <c r="J1086" s="2">
        <f t="shared" si="1162"/>
        <v>0</v>
      </c>
      <c r="K1086" s="2">
        <f t="shared" si="1162"/>
        <v>0</v>
      </c>
      <c r="L1086" s="11">
        <f t="shared" si="1162"/>
        <v>0</v>
      </c>
      <c r="M1086" s="37"/>
      <c r="N1086" s="142"/>
      <c r="O1086" s="268">
        <f t="shared" ref="O1086:X1086" si="1166">+O1085+10</f>
        <v>51</v>
      </c>
      <c r="P1086" s="268">
        <f t="shared" si="1166"/>
        <v>52</v>
      </c>
      <c r="Q1086" s="268">
        <f t="shared" si="1166"/>
        <v>53</v>
      </c>
      <c r="R1086" s="268">
        <f t="shared" si="1166"/>
        <v>54</v>
      </c>
      <c r="S1086" s="268">
        <f t="shared" si="1166"/>
        <v>55</v>
      </c>
      <c r="T1086" s="268">
        <f t="shared" si="1166"/>
        <v>56</v>
      </c>
      <c r="U1086" s="268">
        <f t="shared" si="1166"/>
        <v>57</v>
      </c>
      <c r="V1086" s="268">
        <f t="shared" si="1166"/>
        <v>58</v>
      </c>
      <c r="W1086" s="268">
        <f t="shared" si="1166"/>
        <v>59</v>
      </c>
      <c r="X1086" s="268">
        <f t="shared" si="1166"/>
        <v>60</v>
      </c>
    </row>
    <row r="1087" spans="2:25" ht="15.75" thickBot="1" x14ac:dyDescent="0.3">
      <c r="B1087" s="23" t="s">
        <v>6</v>
      </c>
      <c r="C1087" s="23">
        <f t="shared" si="1162"/>
        <v>0</v>
      </c>
      <c r="D1087" s="7">
        <f t="shared" si="1162"/>
        <v>0</v>
      </c>
      <c r="E1087" s="8">
        <f t="shared" si="1162"/>
        <v>0</v>
      </c>
      <c r="F1087" s="9">
        <f t="shared" si="1162"/>
        <v>0</v>
      </c>
      <c r="G1087" s="4">
        <f t="shared" si="1162"/>
        <v>0</v>
      </c>
      <c r="H1087" s="2">
        <f t="shared" si="1162"/>
        <v>0</v>
      </c>
      <c r="I1087" s="5">
        <f t="shared" si="1162"/>
        <v>0</v>
      </c>
      <c r="J1087" s="5">
        <f t="shared" si="1162"/>
        <v>0</v>
      </c>
      <c r="K1087" s="5">
        <f t="shared" si="1162"/>
        <v>0</v>
      </c>
      <c r="L1087" s="11">
        <f t="shared" si="1162"/>
        <v>0</v>
      </c>
      <c r="M1087" s="37"/>
      <c r="N1087" s="142"/>
      <c r="O1087" s="268">
        <f t="shared" ref="O1087:X1087" si="1167">+O1086+10</f>
        <v>61</v>
      </c>
      <c r="P1087" s="268">
        <f t="shared" si="1167"/>
        <v>62</v>
      </c>
      <c r="Q1087" s="268">
        <f t="shared" si="1167"/>
        <v>63</v>
      </c>
      <c r="R1087" s="268">
        <f t="shared" si="1167"/>
        <v>64</v>
      </c>
      <c r="S1087" s="268">
        <f t="shared" si="1167"/>
        <v>65</v>
      </c>
      <c r="T1087" s="268">
        <f t="shared" si="1167"/>
        <v>66</v>
      </c>
      <c r="U1087" s="268">
        <f t="shared" si="1167"/>
        <v>67</v>
      </c>
      <c r="V1087" s="268">
        <f t="shared" si="1167"/>
        <v>68</v>
      </c>
      <c r="W1087" s="268">
        <f t="shared" si="1167"/>
        <v>69</v>
      </c>
      <c r="X1087" s="268">
        <f t="shared" si="1167"/>
        <v>70</v>
      </c>
    </row>
    <row r="1088" spans="2:25" x14ac:dyDescent="0.25">
      <c r="B1088" s="23" t="s">
        <v>7</v>
      </c>
      <c r="C1088" s="23">
        <f t="shared" si="1162"/>
        <v>0</v>
      </c>
      <c r="D1088" s="10">
        <f t="shared" si="1162"/>
        <v>0</v>
      </c>
      <c r="E1088" s="144">
        <f t="shared" si="1162"/>
        <v>0</v>
      </c>
      <c r="F1088" s="11">
        <f t="shared" si="1162"/>
        <v>0</v>
      </c>
      <c r="G1088" s="4">
        <f t="shared" si="1162"/>
        <v>0</v>
      </c>
      <c r="H1088" s="3">
        <f t="shared" si="1162"/>
        <v>0</v>
      </c>
      <c r="I1088" s="7">
        <f t="shared" si="1162"/>
        <v>0</v>
      </c>
      <c r="J1088" s="8">
        <f t="shared" si="1162"/>
        <v>0</v>
      </c>
      <c r="K1088" s="9">
        <f t="shared" si="1162"/>
        <v>0</v>
      </c>
      <c r="L1088" s="17">
        <f t="shared" si="1162"/>
        <v>0</v>
      </c>
      <c r="M1088" s="37"/>
      <c r="N1088" s="142"/>
      <c r="O1088" s="268">
        <f t="shared" ref="O1088:X1088" si="1168">+O1087+10</f>
        <v>71</v>
      </c>
      <c r="P1088" s="268">
        <f t="shared" si="1168"/>
        <v>72</v>
      </c>
      <c r="Q1088" s="268">
        <f t="shared" si="1168"/>
        <v>73</v>
      </c>
      <c r="R1088" s="268">
        <f t="shared" si="1168"/>
        <v>74</v>
      </c>
      <c r="S1088" s="268">
        <f t="shared" si="1168"/>
        <v>75</v>
      </c>
      <c r="T1088" s="268">
        <f t="shared" si="1168"/>
        <v>76</v>
      </c>
      <c r="U1088" s="268">
        <f t="shared" si="1168"/>
        <v>77</v>
      </c>
      <c r="V1088" s="268">
        <f t="shared" si="1168"/>
        <v>78</v>
      </c>
      <c r="W1088" s="268">
        <f t="shared" si="1168"/>
        <v>79</v>
      </c>
      <c r="X1088" s="268">
        <f t="shared" si="1168"/>
        <v>80</v>
      </c>
    </row>
    <row r="1089" spans="2:24" ht="15.75" thickBot="1" x14ac:dyDescent="0.3">
      <c r="B1089" s="23" t="s">
        <v>8</v>
      </c>
      <c r="C1089" s="157">
        <f t="shared" si="1162"/>
        <v>0</v>
      </c>
      <c r="D1089" s="12">
        <f t="shared" si="1162"/>
        <v>0</v>
      </c>
      <c r="E1089" s="13">
        <f t="shared" si="1162"/>
        <v>0</v>
      </c>
      <c r="F1089" s="14">
        <f t="shared" si="1162"/>
        <v>0</v>
      </c>
      <c r="G1089" s="4">
        <f t="shared" si="1162"/>
        <v>0</v>
      </c>
      <c r="H1089" s="3">
        <f t="shared" si="1162"/>
        <v>0</v>
      </c>
      <c r="I1089" s="10">
        <f t="shared" si="1162"/>
        <v>0</v>
      </c>
      <c r="J1089" s="27">
        <f t="shared" si="1162"/>
        <v>0</v>
      </c>
      <c r="K1089" s="11">
        <f t="shared" si="1162"/>
        <v>0</v>
      </c>
      <c r="L1089" s="17">
        <f t="shared" si="1162"/>
        <v>0</v>
      </c>
      <c r="M1089" s="37"/>
      <c r="N1089" s="142"/>
      <c r="O1089" s="268">
        <f t="shared" ref="O1089:X1089" si="1169">+O1088+10</f>
        <v>81</v>
      </c>
      <c r="P1089" s="268">
        <f t="shared" si="1169"/>
        <v>82</v>
      </c>
      <c r="Q1089" s="268">
        <f t="shared" si="1169"/>
        <v>83</v>
      </c>
      <c r="R1089" s="268">
        <f t="shared" si="1169"/>
        <v>84</v>
      </c>
      <c r="S1089" s="268">
        <f t="shared" si="1169"/>
        <v>85</v>
      </c>
      <c r="T1089" s="268">
        <f t="shared" si="1169"/>
        <v>86</v>
      </c>
      <c r="U1089" s="268">
        <f t="shared" si="1169"/>
        <v>87</v>
      </c>
      <c r="V1089" s="268">
        <f t="shared" si="1169"/>
        <v>88</v>
      </c>
      <c r="W1089" s="268">
        <f t="shared" si="1169"/>
        <v>89</v>
      </c>
      <c r="X1089" s="268">
        <f t="shared" si="1169"/>
        <v>90</v>
      </c>
    </row>
    <row r="1090" spans="2:24" ht="15.75" thickBot="1" x14ac:dyDescent="0.3">
      <c r="B1090" s="26" t="s">
        <v>9</v>
      </c>
      <c r="C1090" s="158" t="s">
        <v>10</v>
      </c>
      <c r="D1090" s="156">
        <f t="shared" ref="D1090:L1090" si="1170">COUNTIF(rd8tm2,P1090)</f>
        <v>0</v>
      </c>
      <c r="E1090" s="155">
        <f t="shared" si="1170"/>
        <v>0</v>
      </c>
      <c r="F1090" s="155">
        <f t="shared" si="1170"/>
        <v>0</v>
      </c>
      <c r="G1090" s="13">
        <f t="shared" si="1170"/>
        <v>0</v>
      </c>
      <c r="H1090" s="19">
        <f t="shared" si="1170"/>
        <v>0</v>
      </c>
      <c r="I1090" s="12">
        <f t="shared" si="1170"/>
        <v>0</v>
      </c>
      <c r="J1090" s="13">
        <f t="shared" si="1170"/>
        <v>0</v>
      </c>
      <c r="K1090" s="14">
        <f t="shared" si="1170"/>
        <v>0</v>
      </c>
      <c r="L1090" s="20">
        <f t="shared" si="1170"/>
        <v>0</v>
      </c>
      <c r="M1090" s="37"/>
      <c r="N1090" s="142"/>
      <c r="O1090" s="268">
        <f t="shared" ref="O1090:X1090" si="1171">+O1089+10</f>
        <v>91</v>
      </c>
      <c r="P1090" s="268">
        <f t="shared" si="1171"/>
        <v>92</v>
      </c>
      <c r="Q1090" s="268">
        <f t="shared" si="1171"/>
        <v>93</v>
      </c>
      <c r="R1090" s="268">
        <f t="shared" si="1171"/>
        <v>94</v>
      </c>
      <c r="S1090" s="268">
        <f t="shared" si="1171"/>
        <v>95</v>
      </c>
      <c r="T1090" s="268">
        <f t="shared" si="1171"/>
        <v>96</v>
      </c>
      <c r="U1090" s="268">
        <f t="shared" si="1171"/>
        <v>97</v>
      </c>
      <c r="V1090" s="268">
        <f t="shared" si="1171"/>
        <v>98</v>
      </c>
      <c r="W1090" s="268">
        <f t="shared" si="1171"/>
        <v>99</v>
      </c>
      <c r="X1090" s="268">
        <f t="shared" si="1171"/>
        <v>100</v>
      </c>
    </row>
    <row r="1091" spans="2:24" ht="15.75" thickBot="1" x14ac:dyDescent="0.3"/>
    <row r="1092" spans="2:24" ht="19.5" thickBot="1" x14ac:dyDescent="0.3">
      <c r="B1092" s="136" t="s">
        <v>59</v>
      </c>
      <c r="C1092" s="137">
        <f>+C1077</f>
        <v>8</v>
      </c>
      <c r="D1092" s="350" t="s">
        <v>134</v>
      </c>
      <c r="E1092" s="351"/>
      <c r="M1092" s="257"/>
      <c r="P1092" s="263"/>
      <c r="Q1092" s="263"/>
      <c r="R1092" s="263"/>
      <c r="S1092" s="263"/>
      <c r="T1092" s="263"/>
      <c r="U1092" s="263"/>
      <c r="V1092" s="263"/>
      <c r="W1092" s="263"/>
      <c r="X1092" s="263"/>
    </row>
    <row r="1093" spans="2:24" ht="21" x14ac:dyDescent="0.25">
      <c r="B1093" s="305" t="s">
        <v>86</v>
      </c>
      <c r="C1093" s="306"/>
      <c r="D1093" s="306"/>
      <c r="E1093" s="306"/>
      <c r="F1093" s="306"/>
      <c r="G1093" s="306"/>
      <c r="H1093" s="306"/>
      <c r="I1093" s="306"/>
      <c r="J1093" s="306"/>
      <c r="K1093" s="306"/>
      <c r="L1093" s="307"/>
      <c r="M1093" s="258"/>
      <c r="N1093" s="281"/>
      <c r="O1093" s="264"/>
      <c r="P1093" s="264"/>
      <c r="Q1093" s="264"/>
      <c r="R1093" s="264"/>
      <c r="S1093" s="264"/>
      <c r="T1093" s="264"/>
      <c r="U1093" s="264"/>
      <c r="V1093" s="264"/>
      <c r="W1093" s="264"/>
      <c r="X1093" s="264"/>
    </row>
    <row r="1094" spans="2:24" ht="21.75" thickBot="1" x14ac:dyDescent="0.3">
      <c r="B1094" s="308"/>
      <c r="C1094" s="309"/>
      <c r="D1094" s="309"/>
      <c r="E1094" s="309"/>
      <c r="F1094" s="309"/>
      <c r="G1094" s="309"/>
      <c r="H1094" s="309"/>
      <c r="I1094" s="309"/>
      <c r="J1094" s="309"/>
      <c r="K1094" s="309"/>
      <c r="L1094" s="310"/>
      <c r="M1094" s="258"/>
      <c r="N1094" s="281"/>
      <c r="O1094" s="264"/>
      <c r="P1094" s="264"/>
      <c r="Q1094" s="264"/>
      <c r="R1094" s="264"/>
      <c r="S1094" s="264"/>
      <c r="T1094" s="264"/>
      <c r="U1094" s="264"/>
      <c r="V1094" s="264"/>
      <c r="W1094" s="264"/>
      <c r="X1094" s="264"/>
    </row>
    <row r="1095" spans="2:24" ht="15.75" thickBot="1" x14ac:dyDescent="0.3">
      <c r="B1095" s="31" t="s">
        <v>11</v>
      </c>
      <c r="C1095" s="28">
        <v>1</v>
      </c>
      <c r="D1095" s="24">
        <v>2</v>
      </c>
      <c r="E1095" s="24">
        <v>3</v>
      </c>
      <c r="F1095" s="24">
        <v>4</v>
      </c>
      <c r="G1095" s="24">
        <v>5</v>
      </c>
      <c r="H1095" s="24">
        <v>6</v>
      </c>
      <c r="I1095" s="24">
        <v>7</v>
      </c>
      <c r="J1095" s="24">
        <v>8</v>
      </c>
      <c r="K1095" s="24">
        <v>9</v>
      </c>
      <c r="L1095" s="25">
        <v>10</v>
      </c>
      <c r="M1095" s="37"/>
      <c r="N1095" s="142"/>
    </row>
    <row r="1096" spans="2:24" x14ac:dyDescent="0.25">
      <c r="B1096" s="29" t="s">
        <v>0</v>
      </c>
      <c r="C1096" s="7">
        <f t="shared" ref="C1096:L1097" si="1172">COUNTIF(rd8tm3,O1096)-1</f>
        <v>0</v>
      </c>
      <c r="D1096" s="8">
        <f t="shared" si="1172"/>
        <v>0</v>
      </c>
      <c r="E1096" s="8">
        <f t="shared" si="1172"/>
        <v>0</v>
      </c>
      <c r="F1096" s="8">
        <f t="shared" si="1172"/>
        <v>0</v>
      </c>
      <c r="G1096" s="8">
        <f t="shared" si="1172"/>
        <v>0</v>
      </c>
      <c r="H1096" s="8">
        <f t="shared" si="1172"/>
        <v>0</v>
      </c>
      <c r="I1096" s="22">
        <f t="shared" si="1172"/>
        <v>0</v>
      </c>
      <c r="J1096" s="7">
        <f t="shared" si="1172"/>
        <v>0</v>
      </c>
      <c r="K1096" s="8">
        <f t="shared" si="1172"/>
        <v>0</v>
      </c>
      <c r="L1096" s="76">
        <f t="shared" si="1172"/>
        <v>0</v>
      </c>
      <c r="M1096" s="259"/>
      <c r="N1096" s="282"/>
      <c r="O1096" s="265">
        <v>1</v>
      </c>
      <c r="P1096" s="266">
        <f>+O1096+1</f>
        <v>2</v>
      </c>
      <c r="Q1096" s="266">
        <f t="shared" ref="Q1096" si="1173">+P1096+1</f>
        <v>3</v>
      </c>
      <c r="R1096" s="266">
        <f t="shared" ref="R1096" si="1174">+Q1096+1</f>
        <v>4</v>
      </c>
      <c r="S1096" s="266">
        <f t="shared" ref="S1096" si="1175">+R1096+1</f>
        <v>5</v>
      </c>
      <c r="T1096" s="266">
        <f t="shared" ref="T1096" si="1176">+S1096+1</f>
        <v>6</v>
      </c>
      <c r="U1096" s="266">
        <f t="shared" ref="U1096" si="1177">+T1096+1</f>
        <v>7</v>
      </c>
      <c r="V1096" s="266">
        <f t="shared" ref="V1096" si="1178">+U1096+1</f>
        <v>8</v>
      </c>
      <c r="W1096" s="266">
        <v>9</v>
      </c>
      <c r="X1096" s="266">
        <v>10</v>
      </c>
    </row>
    <row r="1097" spans="2:24" ht="15.75" thickBot="1" x14ac:dyDescent="0.3">
      <c r="B1097" s="23" t="s">
        <v>1</v>
      </c>
      <c r="C1097" s="269">
        <f t="shared" si="1172"/>
        <v>0</v>
      </c>
      <c r="D1097" s="5">
        <f t="shared" si="1172"/>
        <v>0</v>
      </c>
      <c r="E1097" s="5">
        <f t="shared" si="1172"/>
        <v>0</v>
      </c>
      <c r="F1097" s="5">
        <f t="shared" si="1172"/>
        <v>0</v>
      </c>
      <c r="G1097" s="2">
        <f t="shared" si="1172"/>
        <v>0</v>
      </c>
      <c r="H1097" s="2">
        <f t="shared" si="1172"/>
        <v>0</v>
      </c>
      <c r="I1097" s="3">
        <f t="shared" si="1172"/>
        <v>0</v>
      </c>
      <c r="J1097" s="10">
        <f t="shared" si="1172"/>
        <v>0</v>
      </c>
      <c r="K1097" s="2">
        <f t="shared" si="1172"/>
        <v>0</v>
      </c>
      <c r="L1097" s="11">
        <f t="shared" si="1172"/>
        <v>0</v>
      </c>
      <c r="M1097" s="37"/>
      <c r="N1097" s="142"/>
      <c r="O1097" s="268">
        <f>+O1096+10</f>
        <v>11</v>
      </c>
      <c r="P1097" s="268">
        <f t="shared" ref="P1097:X1097" si="1179">+P1096+10</f>
        <v>12</v>
      </c>
      <c r="Q1097" s="268">
        <f t="shared" si="1179"/>
        <v>13</v>
      </c>
      <c r="R1097" s="268">
        <f t="shared" si="1179"/>
        <v>14</v>
      </c>
      <c r="S1097" s="268">
        <f t="shared" si="1179"/>
        <v>15</v>
      </c>
      <c r="T1097" s="268">
        <f t="shared" si="1179"/>
        <v>16</v>
      </c>
      <c r="U1097" s="268">
        <f t="shared" si="1179"/>
        <v>17</v>
      </c>
      <c r="V1097" s="268">
        <f t="shared" si="1179"/>
        <v>18</v>
      </c>
      <c r="W1097" s="268">
        <f t="shared" si="1179"/>
        <v>19</v>
      </c>
      <c r="X1097" s="268">
        <f t="shared" si="1179"/>
        <v>20</v>
      </c>
    </row>
    <row r="1098" spans="2:24" ht="15.75" thickBot="1" x14ac:dyDescent="0.3">
      <c r="B1098" s="23" t="s">
        <v>2</v>
      </c>
      <c r="C1098" s="23">
        <f t="shared" ref="C1098:L1104" si="1180">COUNTIF(rd8tm3,O1098)</f>
        <v>0</v>
      </c>
      <c r="D1098" s="7">
        <f t="shared" si="1180"/>
        <v>0</v>
      </c>
      <c r="E1098" s="8">
        <f t="shared" si="1180"/>
        <v>0</v>
      </c>
      <c r="F1098" s="9">
        <f t="shared" si="1180"/>
        <v>0</v>
      </c>
      <c r="G1098" s="4">
        <f t="shared" si="1180"/>
        <v>0</v>
      </c>
      <c r="H1098" s="2">
        <f t="shared" si="1180"/>
        <v>0</v>
      </c>
      <c r="I1098" s="3">
        <f t="shared" si="1180"/>
        <v>0</v>
      </c>
      <c r="J1098" s="12">
        <f t="shared" si="1180"/>
        <v>0</v>
      </c>
      <c r="K1098" s="13">
        <f t="shared" si="1180"/>
        <v>0</v>
      </c>
      <c r="L1098" s="14">
        <f t="shared" si="1180"/>
        <v>0</v>
      </c>
      <c r="M1098" s="37"/>
      <c r="N1098" s="142"/>
      <c r="O1098" s="268">
        <f t="shared" ref="O1098:X1098" si="1181">+O1097+10</f>
        <v>21</v>
      </c>
      <c r="P1098" s="268">
        <f t="shared" si="1181"/>
        <v>22</v>
      </c>
      <c r="Q1098" s="268">
        <f t="shared" si="1181"/>
        <v>23</v>
      </c>
      <c r="R1098" s="268">
        <f t="shared" si="1181"/>
        <v>24</v>
      </c>
      <c r="S1098" s="268">
        <f t="shared" si="1181"/>
        <v>25</v>
      </c>
      <c r="T1098" s="268">
        <f t="shared" si="1181"/>
        <v>26</v>
      </c>
      <c r="U1098" s="268">
        <f t="shared" si="1181"/>
        <v>27</v>
      </c>
      <c r="V1098" s="268">
        <f t="shared" si="1181"/>
        <v>28</v>
      </c>
      <c r="W1098" s="268">
        <f t="shared" si="1181"/>
        <v>29</v>
      </c>
      <c r="X1098" s="268">
        <f t="shared" si="1181"/>
        <v>30</v>
      </c>
    </row>
    <row r="1099" spans="2:24" x14ac:dyDescent="0.25">
      <c r="B1099" s="23" t="s">
        <v>3</v>
      </c>
      <c r="C1099" s="23">
        <f t="shared" si="1180"/>
        <v>0</v>
      </c>
      <c r="D1099" s="10">
        <f t="shared" si="1180"/>
        <v>0</v>
      </c>
      <c r="E1099" s="27">
        <f t="shared" si="1180"/>
        <v>0</v>
      </c>
      <c r="F1099" s="11">
        <f t="shared" si="1180"/>
        <v>0</v>
      </c>
      <c r="G1099" s="4">
        <f t="shared" si="1180"/>
        <v>0</v>
      </c>
      <c r="H1099" s="2">
        <f t="shared" si="1180"/>
        <v>0</v>
      </c>
      <c r="I1099" s="2">
        <f t="shared" si="1180"/>
        <v>0</v>
      </c>
      <c r="J1099" s="6">
        <f t="shared" si="1180"/>
        <v>0</v>
      </c>
      <c r="K1099" s="6">
        <f t="shared" si="1180"/>
        <v>0</v>
      </c>
      <c r="L1099" s="16">
        <f t="shared" si="1180"/>
        <v>0</v>
      </c>
      <c r="M1099" s="37"/>
      <c r="N1099" s="142"/>
      <c r="O1099" s="268">
        <f t="shared" ref="O1099:X1099" si="1182">+O1098+10</f>
        <v>31</v>
      </c>
      <c r="P1099" s="268">
        <f t="shared" si="1182"/>
        <v>32</v>
      </c>
      <c r="Q1099" s="268">
        <f t="shared" si="1182"/>
        <v>33</v>
      </c>
      <c r="R1099" s="268">
        <f t="shared" si="1182"/>
        <v>34</v>
      </c>
      <c r="S1099" s="268">
        <f t="shared" si="1182"/>
        <v>35</v>
      </c>
      <c r="T1099" s="268">
        <f t="shared" si="1182"/>
        <v>36</v>
      </c>
      <c r="U1099" s="268">
        <f t="shared" si="1182"/>
        <v>37</v>
      </c>
      <c r="V1099" s="268">
        <f t="shared" si="1182"/>
        <v>38</v>
      </c>
      <c r="W1099" s="268">
        <f t="shared" si="1182"/>
        <v>39</v>
      </c>
      <c r="X1099" s="268">
        <f t="shared" si="1182"/>
        <v>40</v>
      </c>
    </row>
    <row r="1100" spans="2:24" ht="15.75" thickBot="1" x14ac:dyDescent="0.3">
      <c r="B1100" s="23" t="s">
        <v>4</v>
      </c>
      <c r="C1100" s="23">
        <f t="shared" si="1180"/>
        <v>0</v>
      </c>
      <c r="D1100" s="12">
        <f t="shared" si="1180"/>
        <v>0</v>
      </c>
      <c r="E1100" s="13">
        <f t="shared" si="1180"/>
        <v>0</v>
      </c>
      <c r="F1100" s="14">
        <f t="shared" si="1180"/>
        <v>0</v>
      </c>
      <c r="G1100" s="4">
        <f t="shared" si="1180"/>
        <v>0</v>
      </c>
      <c r="H1100" s="2">
        <f t="shared" si="1180"/>
        <v>0</v>
      </c>
      <c r="I1100" s="2">
        <f t="shared" si="1180"/>
        <v>0</v>
      </c>
      <c r="J1100" s="2">
        <f t="shared" si="1180"/>
        <v>0</v>
      </c>
      <c r="K1100" s="2">
        <f t="shared" si="1180"/>
        <v>0</v>
      </c>
      <c r="L1100" s="11">
        <f t="shared" si="1180"/>
        <v>0</v>
      </c>
      <c r="M1100" s="37"/>
      <c r="N1100" s="142"/>
      <c r="O1100" s="268">
        <f t="shared" ref="O1100:X1100" si="1183">+O1099+10</f>
        <v>41</v>
      </c>
      <c r="P1100" s="268">
        <f t="shared" si="1183"/>
        <v>42</v>
      </c>
      <c r="Q1100" s="268">
        <f t="shared" si="1183"/>
        <v>43</v>
      </c>
      <c r="R1100" s="268">
        <f t="shared" si="1183"/>
        <v>44</v>
      </c>
      <c r="S1100" s="268">
        <f t="shared" si="1183"/>
        <v>45</v>
      </c>
      <c r="T1100" s="268">
        <f t="shared" si="1183"/>
        <v>46</v>
      </c>
      <c r="U1100" s="268">
        <f t="shared" si="1183"/>
        <v>47</v>
      </c>
      <c r="V1100" s="268">
        <f t="shared" si="1183"/>
        <v>48</v>
      </c>
      <c r="W1100" s="268">
        <f t="shared" si="1183"/>
        <v>49</v>
      </c>
      <c r="X1100" s="268">
        <f t="shared" si="1183"/>
        <v>50</v>
      </c>
    </row>
    <row r="1101" spans="2:24" ht="15.75" thickBot="1" x14ac:dyDescent="0.3">
      <c r="B1101" s="23" t="s">
        <v>5</v>
      </c>
      <c r="C1101" s="10">
        <f t="shared" si="1180"/>
        <v>0</v>
      </c>
      <c r="D1101" s="154">
        <f t="shared" si="1180"/>
        <v>0</v>
      </c>
      <c r="E1101" s="154">
        <f t="shared" si="1180"/>
        <v>0</v>
      </c>
      <c r="F1101" s="154">
        <f t="shared" si="1180"/>
        <v>0</v>
      </c>
      <c r="G1101" s="145">
        <f t="shared" si="1180"/>
        <v>0</v>
      </c>
      <c r="H1101" s="2">
        <f t="shared" si="1180"/>
        <v>0</v>
      </c>
      <c r="I1101" s="2">
        <f t="shared" si="1180"/>
        <v>0</v>
      </c>
      <c r="J1101" s="2">
        <f t="shared" si="1180"/>
        <v>0</v>
      </c>
      <c r="K1101" s="2">
        <f t="shared" si="1180"/>
        <v>0</v>
      </c>
      <c r="L1101" s="11">
        <f t="shared" si="1180"/>
        <v>0</v>
      </c>
      <c r="M1101" s="37"/>
      <c r="N1101" s="142"/>
      <c r="O1101" s="268">
        <f t="shared" ref="O1101:X1101" si="1184">+O1100+10</f>
        <v>51</v>
      </c>
      <c r="P1101" s="268">
        <f t="shared" si="1184"/>
        <v>52</v>
      </c>
      <c r="Q1101" s="268">
        <f t="shared" si="1184"/>
        <v>53</v>
      </c>
      <c r="R1101" s="268">
        <f t="shared" si="1184"/>
        <v>54</v>
      </c>
      <c r="S1101" s="268">
        <f t="shared" si="1184"/>
        <v>55</v>
      </c>
      <c r="T1101" s="268">
        <f t="shared" si="1184"/>
        <v>56</v>
      </c>
      <c r="U1101" s="268">
        <f t="shared" si="1184"/>
        <v>57</v>
      </c>
      <c r="V1101" s="268">
        <f t="shared" si="1184"/>
        <v>58</v>
      </c>
      <c r="W1101" s="268">
        <f t="shared" si="1184"/>
        <v>59</v>
      </c>
      <c r="X1101" s="268">
        <f t="shared" si="1184"/>
        <v>60</v>
      </c>
    </row>
    <row r="1102" spans="2:24" ht="15.75" thickBot="1" x14ac:dyDescent="0.3">
      <c r="B1102" s="23" t="s">
        <v>6</v>
      </c>
      <c r="C1102" s="23">
        <f t="shared" si="1180"/>
        <v>0</v>
      </c>
      <c r="D1102" s="7">
        <f t="shared" si="1180"/>
        <v>0</v>
      </c>
      <c r="E1102" s="8">
        <f t="shared" si="1180"/>
        <v>0</v>
      </c>
      <c r="F1102" s="9">
        <f t="shared" si="1180"/>
        <v>0</v>
      </c>
      <c r="G1102" s="4">
        <f t="shared" si="1180"/>
        <v>0</v>
      </c>
      <c r="H1102" s="2">
        <f t="shared" si="1180"/>
        <v>0</v>
      </c>
      <c r="I1102" s="5">
        <f t="shared" si="1180"/>
        <v>0</v>
      </c>
      <c r="J1102" s="5">
        <f t="shared" si="1180"/>
        <v>0</v>
      </c>
      <c r="K1102" s="5">
        <f t="shared" si="1180"/>
        <v>0</v>
      </c>
      <c r="L1102" s="11">
        <f t="shared" si="1180"/>
        <v>0</v>
      </c>
      <c r="M1102" s="37"/>
      <c r="N1102" s="142"/>
      <c r="O1102" s="268">
        <f t="shared" ref="O1102:X1102" si="1185">+O1101+10</f>
        <v>61</v>
      </c>
      <c r="P1102" s="268">
        <f t="shared" si="1185"/>
        <v>62</v>
      </c>
      <c r="Q1102" s="268">
        <f t="shared" si="1185"/>
        <v>63</v>
      </c>
      <c r="R1102" s="268">
        <f t="shared" si="1185"/>
        <v>64</v>
      </c>
      <c r="S1102" s="268">
        <f t="shared" si="1185"/>
        <v>65</v>
      </c>
      <c r="T1102" s="268">
        <f t="shared" si="1185"/>
        <v>66</v>
      </c>
      <c r="U1102" s="268">
        <f t="shared" si="1185"/>
        <v>67</v>
      </c>
      <c r="V1102" s="268">
        <f t="shared" si="1185"/>
        <v>68</v>
      </c>
      <c r="W1102" s="268">
        <f t="shared" si="1185"/>
        <v>69</v>
      </c>
      <c r="X1102" s="268">
        <f t="shared" si="1185"/>
        <v>70</v>
      </c>
    </row>
    <row r="1103" spans="2:24" x14ac:dyDescent="0.25">
      <c r="B1103" s="23" t="s">
        <v>7</v>
      </c>
      <c r="C1103" s="23">
        <f t="shared" si="1180"/>
        <v>0</v>
      </c>
      <c r="D1103" s="10">
        <f t="shared" si="1180"/>
        <v>0</v>
      </c>
      <c r="E1103" s="144">
        <f t="shared" si="1180"/>
        <v>0</v>
      </c>
      <c r="F1103" s="11">
        <f t="shared" si="1180"/>
        <v>0</v>
      </c>
      <c r="G1103" s="4">
        <f t="shared" si="1180"/>
        <v>0</v>
      </c>
      <c r="H1103" s="3">
        <f t="shared" si="1180"/>
        <v>0</v>
      </c>
      <c r="I1103" s="7">
        <f t="shared" si="1180"/>
        <v>0</v>
      </c>
      <c r="J1103" s="8">
        <f t="shared" si="1180"/>
        <v>0</v>
      </c>
      <c r="K1103" s="9">
        <f t="shared" si="1180"/>
        <v>0</v>
      </c>
      <c r="L1103" s="17">
        <f t="shared" si="1180"/>
        <v>0</v>
      </c>
      <c r="M1103" s="37"/>
      <c r="N1103" s="142"/>
      <c r="O1103" s="268">
        <f t="shared" ref="O1103:X1103" si="1186">+O1102+10</f>
        <v>71</v>
      </c>
      <c r="P1103" s="268">
        <f t="shared" si="1186"/>
        <v>72</v>
      </c>
      <c r="Q1103" s="268">
        <f t="shared" si="1186"/>
        <v>73</v>
      </c>
      <c r="R1103" s="268">
        <f t="shared" si="1186"/>
        <v>74</v>
      </c>
      <c r="S1103" s="268">
        <f t="shared" si="1186"/>
        <v>75</v>
      </c>
      <c r="T1103" s="268">
        <f t="shared" si="1186"/>
        <v>76</v>
      </c>
      <c r="U1103" s="268">
        <f t="shared" si="1186"/>
        <v>77</v>
      </c>
      <c r="V1103" s="268">
        <f t="shared" si="1186"/>
        <v>78</v>
      </c>
      <c r="W1103" s="268">
        <f t="shared" si="1186"/>
        <v>79</v>
      </c>
      <c r="X1103" s="268">
        <f t="shared" si="1186"/>
        <v>80</v>
      </c>
    </row>
    <row r="1104" spans="2:24" ht="15.75" thickBot="1" x14ac:dyDescent="0.3">
      <c r="B1104" s="23" t="s">
        <v>8</v>
      </c>
      <c r="C1104" s="157">
        <f t="shared" si="1180"/>
        <v>0</v>
      </c>
      <c r="D1104" s="12">
        <f t="shared" si="1180"/>
        <v>0</v>
      </c>
      <c r="E1104" s="13">
        <f t="shared" si="1180"/>
        <v>0</v>
      </c>
      <c r="F1104" s="14">
        <f t="shared" si="1180"/>
        <v>0</v>
      </c>
      <c r="G1104" s="4">
        <f t="shared" si="1180"/>
        <v>0</v>
      </c>
      <c r="H1104" s="3">
        <f t="shared" si="1180"/>
        <v>0</v>
      </c>
      <c r="I1104" s="10">
        <f t="shared" si="1180"/>
        <v>0</v>
      </c>
      <c r="J1104" s="27">
        <f t="shared" si="1180"/>
        <v>0</v>
      </c>
      <c r="K1104" s="11">
        <f t="shared" si="1180"/>
        <v>0</v>
      </c>
      <c r="L1104" s="17">
        <f t="shared" si="1180"/>
        <v>0</v>
      </c>
      <c r="M1104" s="37"/>
      <c r="N1104" s="142"/>
      <c r="O1104" s="268">
        <f t="shared" ref="O1104:X1104" si="1187">+O1103+10</f>
        <v>81</v>
      </c>
      <c r="P1104" s="268">
        <f t="shared" si="1187"/>
        <v>82</v>
      </c>
      <c r="Q1104" s="268">
        <f t="shared" si="1187"/>
        <v>83</v>
      </c>
      <c r="R1104" s="268">
        <f t="shared" si="1187"/>
        <v>84</v>
      </c>
      <c r="S1104" s="268">
        <f t="shared" si="1187"/>
        <v>85</v>
      </c>
      <c r="T1104" s="268">
        <f t="shared" si="1187"/>
        <v>86</v>
      </c>
      <c r="U1104" s="268">
        <f t="shared" si="1187"/>
        <v>87</v>
      </c>
      <c r="V1104" s="268">
        <f t="shared" si="1187"/>
        <v>88</v>
      </c>
      <c r="W1104" s="268">
        <f t="shared" si="1187"/>
        <v>89</v>
      </c>
      <c r="X1104" s="268">
        <f t="shared" si="1187"/>
        <v>90</v>
      </c>
    </row>
    <row r="1105" spans="2:24" ht="15.75" thickBot="1" x14ac:dyDescent="0.3">
      <c r="B1105" s="26" t="s">
        <v>9</v>
      </c>
      <c r="C1105" s="158" t="s">
        <v>10</v>
      </c>
      <c r="D1105" s="156">
        <f t="shared" ref="D1105:L1105" si="1188">COUNTIF(rd8tm3,P1105)</f>
        <v>0</v>
      </c>
      <c r="E1105" s="155">
        <f t="shared" si="1188"/>
        <v>0</v>
      </c>
      <c r="F1105" s="155">
        <f t="shared" si="1188"/>
        <v>0</v>
      </c>
      <c r="G1105" s="13">
        <f t="shared" si="1188"/>
        <v>0</v>
      </c>
      <c r="H1105" s="19">
        <f t="shared" si="1188"/>
        <v>0</v>
      </c>
      <c r="I1105" s="12">
        <f t="shared" si="1188"/>
        <v>0</v>
      </c>
      <c r="J1105" s="13">
        <f t="shared" si="1188"/>
        <v>0</v>
      </c>
      <c r="K1105" s="14">
        <f t="shared" si="1188"/>
        <v>0</v>
      </c>
      <c r="L1105" s="20">
        <f t="shared" si="1188"/>
        <v>0</v>
      </c>
      <c r="M1105" s="37"/>
      <c r="N1105" s="142"/>
      <c r="O1105" s="268">
        <f t="shared" ref="O1105:X1105" si="1189">+O1104+10</f>
        <v>91</v>
      </c>
      <c r="P1105" s="268">
        <f t="shared" si="1189"/>
        <v>92</v>
      </c>
      <c r="Q1105" s="268">
        <f t="shared" si="1189"/>
        <v>93</v>
      </c>
      <c r="R1105" s="268">
        <f t="shared" si="1189"/>
        <v>94</v>
      </c>
      <c r="S1105" s="268">
        <f t="shared" si="1189"/>
        <v>95</v>
      </c>
      <c r="T1105" s="268">
        <f t="shared" si="1189"/>
        <v>96</v>
      </c>
      <c r="U1105" s="268">
        <f t="shared" si="1189"/>
        <v>97</v>
      </c>
      <c r="V1105" s="268">
        <f t="shared" si="1189"/>
        <v>98</v>
      </c>
      <c r="W1105" s="268">
        <f t="shared" si="1189"/>
        <v>99</v>
      </c>
      <c r="X1105" s="268">
        <f t="shared" si="1189"/>
        <v>100</v>
      </c>
    </row>
    <row r="1106" spans="2:24" ht="15.75" thickBot="1" x14ac:dyDescent="0.3"/>
    <row r="1107" spans="2:24" ht="19.5" thickBot="1" x14ac:dyDescent="0.3">
      <c r="B1107" s="136" t="s">
        <v>59</v>
      </c>
      <c r="C1107" s="137">
        <f>+C1092</f>
        <v>8</v>
      </c>
      <c r="D1107" s="350" t="s">
        <v>135</v>
      </c>
      <c r="E1107" s="351"/>
      <c r="M1107" s="257"/>
      <c r="P1107" s="263"/>
      <c r="Q1107" s="263"/>
      <c r="R1107" s="263"/>
      <c r="S1107" s="263"/>
      <c r="T1107" s="263"/>
      <c r="U1107" s="263"/>
      <c r="V1107" s="263"/>
      <c r="W1107" s="263"/>
      <c r="X1107" s="263"/>
    </row>
    <row r="1108" spans="2:24" ht="21" x14ac:dyDescent="0.25">
      <c r="B1108" s="305" t="s">
        <v>86</v>
      </c>
      <c r="C1108" s="306"/>
      <c r="D1108" s="306"/>
      <c r="E1108" s="306"/>
      <c r="F1108" s="306"/>
      <c r="G1108" s="306"/>
      <c r="H1108" s="306"/>
      <c r="I1108" s="306"/>
      <c r="J1108" s="306"/>
      <c r="K1108" s="306"/>
      <c r="L1108" s="307"/>
      <c r="M1108" s="258"/>
      <c r="N1108" s="281"/>
      <c r="O1108" s="264"/>
      <c r="P1108" s="264"/>
      <c r="Q1108" s="264"/>
      <c r="R1108" s="264"/>
      <c r="S1108" s="264"/>
      <c r="T1108" s="264"/>
      <c r="U1108" s="264"/>
      <c r="V1108" s="264"/>
      <c r="W1108" s="264"/>
      <c r="X1108" s="264"/>
    </row>
    <row r="1109" spans="2:24" ht="21.75" thickBot="1" x14ac:dyDescent="0.3">
      <c r="B1109" s="308"/>
      <c r="C1109" s="309"/>
      <c r="D1109" s="309"/>
      <c r="E1109" s="309"/>
      <c r="F1109" s="309"/>
      <c r="G1109" s="309"/>
      <c r="H1109" s="309"/>
      <c r="I1109" s="309"/>
      <c r="J1109" s="309"/>
      <c r="K1109" s="309"/>
      <c r="L1109" s="310"/>
      <c r="M1109" s="258"/>
      <c r="N1109" s="281"/>
      <c r="O1109" s="264"/>
      <c r="P1109" s="264"/>
      <c r="Q1109" s="264"/>
      <c r="R1109" s="264"/>
      <c r="S1109" s="264"/>
      <c r="T1109" s="264"/>
      <c r="U1109" s="264"/>
      <c r="V1109" s="264"/>
      <c r="W1109" s="264"/>
      <c r="X1109" s="264"/>
    </row>
    <row r="1110" spans="2:24" ht="15.75" thickBot="1" x14ac:dyDescent="0.3">
      <c r="B1110" s="31" t="s">
        <v>11</v>
      </c>
      <c r="C1110" s="28">
        <v>1</v>
      </c>
      <c r="D1110" s="24">
        <v>2</v>
      </c>
      <c r="E1110" s="24">
        <v>3</v>
      </c>
      <c r="F1110" s="24">
        <v>4</v>
      </c>
      <c r="G1110" s="24">
        <v>5</v>
      </c>
      <c r="H1110" s="24">
        <v>6</v>
      </c>
      <c r="I1110" s="24">
        <v>7</v>
      </c>
      <c r="J1110" s="24">
        <v>8</v>
      </c>
      <c r="K1110" s="24">
        <v>9</v>
      </c>
      <c r="L1110" s="25">
        <v>10</v>
      </c>
      <c r="M1110" s="37"/>
      <c r="N1110" s="142"/>
    </row>
    <row r="1111" spans="2:24" x14ac:dyDescent="0.25">
      <c r="B1111" s="29" t="s">
        <v>0</v>
      </c>
      <c r="C1111" s="7">
        <f t="shared" ref="C1111:L1112" si="1190">COUNTIF(rd8tm4,O1111)-1</f>
        <v>0</v>
      </c>
      <c r="D1111" s="8">
        <f t="shared" si="1190"/>
        <v>0</v>
      </c>
      <c r="E1111" s="8">
        <f t="shared" si="1190"/>
        <v>0</v>
      </c>
      <c r="F1111" s="8">
        <f t="shared" si="1190"/>
        <v>0</v>
      </c>
      <c r="G1111" s="8">
        <f t="shared" si="1190"/>
        <v>0</v>
      </c>
      <c r="H1111" s="8">
        <f t="shared" si="1190"/>
        <v>0</v>
      </c>
      <c r="I1111" s="22">
        <f t="shared" si="1190"/>
        <v>0</v>
      </c>
      <c r="J1111" s="7">
        <f t="shared" si="1190"/>
        <v>0</v>
      </c>
      <c r="K1111" s="8">
        <f t="shared" si="1190"/>
        <v>0</v>
      </c>
      <c r="L1111" s="76">
        <f t="shared" si="1190"/>
        <v>0</v>
      </c>
      <c r="M1111" s="259"/>
      <c r="N1111" s="282"/>
      <c r="O1111" s="265">
        <v>1</v>
      </c>
      <c r="P1111" s="266">
        <f>+O1111+1</f>
        <v>2</v>
      </c>
      <c r="Q1111" s="266">
        <f t="shared" ref="Q1111" si="1191">+P1111+1</f>
        <v>3</v>
      </c>
      <c r="R1111" s="266">
        <f t="shared" ref="R1111" si="1192">+Q1111+1</f>
        <v>4</v>
      </c>
      <c r="S1111" s="266">
        <f t="shared" ref="S1111" si="1193">+R1111+1</f>
        <v>5</v>
      </c>
      <c r="T1111" s="266">
        <f t="shared" ref="T1111" si="1194">+S1111+1</f>
        <v>6</v>
      </c>
      <c r="U1111" s="266">
        <f t="shared" ref="U1111" si="1195">+T1111+1</f>
        <v>7</v>
      </c>
      <c r="V1111" s="266">
        <f t="shared" ref="V1111" si="1196">+U1111+1</f>
        <v>8</v>
      </c>
      <c r="W1111" s="266">
        <v>9</v>
      </c>
      <c r="X1111" s="266">
        <v>10</v>
      </c>
    </row>
    <row r="1112" spans="2:24" ht="15.75" thickBot="1" x14ac:dyDescent="0.3">
      <c r="B1112" s="23" t="s">
        <v>1</v>
      </c>
      <c r="C1112" s="269">
        <f t="shared" si="1190"/>
        <v>0</v>
      </c>
      <c r="D1112" s="5">
        <f t="shared" si="1190"/>
        <v>0</v>
      </c>
      <c r="E1112" s="5">
        <f t="shared" si="1190"/>
        <v>0</v>
      </c>
      <c r="F1112" s="5">
        <f t="shared" si="1190"/>
        <v>0</v>
      </c>
      <c r="G1112" s="2">
        <f t="shared" si="1190"/>
        <v>0</v>
      </c>
      <c r="H1112" s="2">
        <f t="shared" si="1190"/>
        <v>0</v>
      </c>
      <c r="I1112" s="3">
        <f t="shared" si="1190"/>
        <v>0</v>
      </c>
      <c r="J1112" s="10">
        <f t="shared" si="1190"/>
        <v>0</v>
      </c>
      <c r="K1112" s="2">
        <f t="shared" si="1190"/>
        <v>0</v>
      </c>
      <c r="L1112" s="11">
        <f t="shared" si="1190"/>
        <v>0</v>
      </c>
      <c r="M1112" s="37"/>
      <c r="N1112" s="142"/>
      <c r="O1112" s="268">
        <f>+O1111+10</f>
        <v>11</v>
      </c>
      <c r="P1112" s="268">
        <f t="shared" ref="P1112:X1112" si="1197">+P1111+10</f>
        <v>12</v>
      </c>
      <c r="Q1112" s="268">
        <f t="shared" si="1197"/>
        <v>13</v>
      </c>
      <c r="R1112" s="268">
        <f t="shared" si="1197"/>
        <v>14</v>
      </c>
      <c r="S1112" s="268">
        <f t="shared" si="1197"/>
        <v>15</v>
      </c>
      <c r="T1112" s="268">
        <f t="shared" si="1197"/>
        <v>16</v>
      </c>
      <c r="U1112" s="268">
        <f t="shared" si="1197"/>
        <v>17</v>
      </c>
      <c r="V1112" s="268">
        <f t="shared" si="1197"/>
        <v>18</v>
      </c>
      <c r="W1112" s="268">
        <f t="shared" si="1197"/>
        <v>19</v>
      </c>
      <c r="X1112" s="268">
        <f t="shared" si="1197"/>
        <v>20</v>
      </c>
    </row>
    <row r="1113" spans="2:24" ht="15.75" thickBot="1" x14ac:dyDescent="0.3">
      <c r="B1113" s="23" t="s">
        <v>2</v>
      </c>
      <c r="C1113" s="23">
        <f t="shared" ref="C1113:L1119" si="1198">COUNTIF(rd8tm4,O1113)</f>
        <v>0</v>
      </c>
      <c r="D1113" s="7">
        <f t="shared" si="1198"/>
        <v>0</v>
      </c>
      <c r="E1113" s="8">
        <f t="shared" si="1198"/>
        <v>0</v>
      </c>
      <c r="F1113" s="9">
        <f t="shared" si="1198"/>
        <v>0</v>
      </c>
      <c r="G1113" s="4">
        <f t="shared" si="1198"/>
        <v>0</v>
      </c>
      <c r="H1113" s="2">
        <f t="shared" si="1198"/>
        <v>0</v>
      </c>
      <c r="I1113" s="3">
        <f t="shared" si="1198"/>
        <v>0</v>
      </c>
      <c r="J1113" s="12">
        <f t="shared" si="1198"/>
        <v>0</v>
      </c>
      <c r="K1113" s="13">
        <f t="shared" si="1198"/>
        <v>0</v>
      </c>
      <c r="L1113" s="14">
        <f t="shared" si="1198"/>
        <v>0</v>
      </c>
      <c r="M1113" s="37"/>
      <c r="N1113" s="142"/>
      <c r="O1113" s="268">
        <f t="shared" ref="O1113:X1113" si="1199">+O1112+10</f>
        <v>21</v>
      </c>
      <c r="P1113" s="268">
        <f t="shared" si="1199"/>
        <v>22</v>
      </c>
      <c r="Q1113" s="268">
        <f t="shared" si="1199"/>
        <v>23</v>
      </c>
      <c r="R1113" s="268">
        <f t="shared" si="1199"/>
        <v>24</v>
      </c>
      <c r="S1113" s="268">
        <f t="shared" si="1199"/>
        <v>25</v>
      </c>
      <c r="T1113" s="268">
        <f t="shared" si="1199"/>
        <v>26</v>
      </c>
      <c r="U1113" s="268">
        <f t="shared" si="1199"/>
        <v>27</v>
      </c>
      <c r="V1113" s="268">
        <f t="shared" si="1199"/>
        <v>28</v>
      </c>
      <c r="W1113" s="268">
        <f t="shared" si="1199"/>
        <v>29</v>
      </c>
      <c r="X1113" s="268">
        <f t="shared" si="1199"/>
        <v>30</v>
      </c>
    </row>
    <row r="1114" spans="2:24" x14ac:dyDescent="0.25">
      <c r="B1114" s="23" t="s">
        <v>3</v>
      </c>
      <c r="C1114" s="23">
        <f t="shared" si="1198"/>
        <v>0</v>
      </c>
      <c r="D1114" s="10">
        <f t="shared" si="1198"/>
        <v>0</v>
      </c>
      <c r="E1114" s="27">
        <f t="shared" si="1198"/>
        <v>0</v>
      </c>
      <c r="F1114" s="11">
        <f t="shared" si="1198"/>
        <v>0</v>
      </c>
      <c r="G1114" s="4">
        <f t="shared" si="1198"/>
        <v>0</v>
      </c>
      <c r="H1114" s="2">
        <f t="shared" si="1198"/>
        <v>0</v>
      </c>
      <c r="I1114" s="2">
        <f t="shared" si="1198"/>
        <v>0</v>
      </c>
      <c r="J1114" s="6">
        <f t="shared" si="1198"/>
        <v>0</v>
      </c>
      <c r="K1114" s="6">
        <f t="shared" si="1198"/>
        <v>0</v>
      </c>
      <c r="L1114" s="16">
        <f t="shared" si="1198"/>
        <v>0</v>
      </c>
      <c r="M1114" s="37"/>
      <c r="N1114" s="142"/>
      <c r="O1114" s="268">
        <f t="shared" ref="O1114:X1114" si="1200">+O1113+10</f>
        <v>31</v>
      </c>
      <c r="P1114" s="268">
        <f t="shared" si="1200"/>
        <v>32</v>
      </c>
      <c r="Q1114" s="268">
        <f t="shared" si="1200"/>
        <v>33</v>
      </c>
      <c r="R1114" s="268">
        <f t="shared" si="1200"/>
        <v>34</v>
      </c>
      <c r="S1114" s="268">
        <f t="shared" si="1200"/>
        <v>35</v>
      </c>
      <c r="T1114" s="268">
        <f t="shared" si="1200"/>
        <v>36</v>
      </c>
      <c r="U1114" s="268">
        <f t="shared" si="1200"/>
        <v>37</v>
      </c>
      <c r="V1114" s="268">
        <f t="shared" si="1200"/>
        <v>38</v>
      </c>
      <c r="W1114" s="268">
        <f t="shared" si="1200"/>
        <v>39</v>
      </c>
      <c r="X1114" s="268">
        <f t="shared" si="1200"/>
        <v>40</v>
      </c>
    </row>
    <row r="1115" spans="2:24" ht="15.75" thickBot="1" x14ac:dyDescent="0.3">
      <c r="B1115" s="23" t="s">
        <v>4</v>
      </c>
      <c r="C1115" s="23">
        <f t="shared" si="1198"/>
        <v>0</v>
      </c>
      <c r="D1115" s="12">
        <f t="shared" si="1198"/>
        <v>0</v>
      </c>
      <c r="E1115" s="13">
        <f t="shared" si="1198"/>
        <v>0</v>
      </c>
      <c r="F1115" s="14">
        <f t="shared" si="1198"/>
        <v>0</v>
      </c>
      <c r="G1115" s="4">
        <f t="shared" si="1198"/>
        <v>0</v>
      </c>
      <c r="H1115" s="2">
        <f t="shared" si="1198"/>
        <v>0</v>
      </c>
      <c r="I1115" s="2">
        <f t="shared" si="1198"/>
        <v>0</v>
      </c>
      <c r="J1115" s="2">
        <f t="shared" si="1198"/>
        <v>0</v>
      </c>
      <c r="K1115" s="2">
        <f t="shared" si="1198"/>
        <v>0</v>
      </c>
      <c r="L1115" s="11">
        <f t="shared" si="1198"/>
        <v>0</v>
      </c>
      <c r="M1115" s="37"/>
      <c r="N1115" s="142"/>
      <c r="O1115" s="268">
        <f t="shared" ref="O1115:X1115" si="1201">+O1114+10</f>
        <v>41</v>
      </c>
      <c r="P1115" s="268">
        <f t="shared" si="1201"/>
        <v>42</v>
      </c>
      <c r="Q1115" s="268">
        <f t="shared" si="1201"/>
        <v>43</v>
      </c>
      <c r="R1115" s="268">
        <f t="shared" si="1201"/>
        <v>44</v>
      </c>
      <c r="S1115" s="268">
        <f t="shared" si="1201"/>
        <v>45</v>
      </c>
      <c r="T1115" s="268">
        <f t="shared" si="1201"/>
        <v>46</v>
      </c>
      <c r="U1115" s="268">
        <f t="shared" si="1201"/>
        <v>47</v>
      </c>
      <c r="V1115" s="268">
        <f t="shared" si="1201"/>
        <v>48</v>
      </c>
      <c r="W1115" s="268">
        <f t="shared" si="1201"/>
        <v>49</v>
      </c>
      <c r="X1115" s="268">
        <f t="shared" si="1201"/>
        <v>50</v>
      </c>
    </row>
    <row r="1116" spans="2:24" ht="15.75" thickBot="1" x14ac:dyDescent="0.3">
      <c r="B1116" s="23" t="s">
        <v>5</v>
      </c>
      <c r="C1116" s="10">
        <f t="shared" si="1198"/>
        <v>0</v>
      </c>
      <c r="D1116" s="154">
        <f t="shared" si="1198"/>
        <v>0</v>
      </c>
      <c r="E1116" s="154">
        <f t="shared" si="1198"/>
        <v>0</v>
      </c>
      <c r="F1116" s="154">
        <f t="shared" si="1198"/>
        <v>0</v>
      </c>
      <c r="G1116" s="145">
        <f t="shared" si="1198"/>
        <v>0</v>
      </c>
      <c r="H1116" s="2">
        <f t="shared" si="1198"/>
        <v>0</v>
      </c>
      <c r="I1116" s="2">
        <f t="shared" si="1198"/>
        <v>0</v>
      </c>
      <c r="J1116" s="2">
        <f t="shared" si="1198"/>
        <v>0</v>
      </c>
      <c r="K1116" s="2">
        <f t="shared" si="1198"/>
        <v>0</v>
      </c>
      <c r="L1116" s="11">
        <f t="shared" si="1198"/>
        <v>0</v>
      </c>
      <c r="M1116" s="37"/>
      <c r="N1116" s="142"/>
      <c r="O1116" s="268">
        <f t="shared" ref="O1116:X1116" si="1202">+O1115+10</f>
        <v>51</v>
      </c>
      <c r="P1116" s="268">
        <f t="shared" si="1202"/>
        <v>52</v>
      </c>
      <c r="Q1116" s="268">
        <f t="shared" si="1202"/>
        <v>53</v>
      </c>
      <c r="R1116" s="268">
        <f t="shared" si="1202"/>
        <v>54</v>
      </c>
      <c r="S1116" s="268">
        <f t="shared" si="1202"/>
        <v>55</v>
      </c>
      <c r="T1116" s="268">
        <f t="shared" si="1202"/>
        <v>56</v>
      </c>
      <c r="U1116" s="268">
        <f t="shared" si="1202"/>
        <v>57</v>
      </c>
      <c r="V1116" s="268">
        <f t="shared" si="1202"/>
        <v>58</v>
      </c>
      <c r="W1116" s="268">
        <f t="shared" si="1202"/>
        <v>59</v>
      </c>
      <c r="X1116" s="268">
        <f t="shared" si="1202"/>
        <v>60</v>
      </c>
    </row>
    <row r="1117" spans="2:24" ht="15.75" thickBot="1" x14ac:dyDescent="0.3">
      <c r="B1117" s="23" t="s">
        <v>6</v>
      </c>
      <c r="C1117" s="23">
        <f t="shared" si="1198"/>
        <v>0</v>
      </c>
      <c r="D1117" s="7">
        <f t="shared" si="1198"/>
        <v>0</v>
      </c>
      <c r="E1117" s="8">
        <f t="shared" si="1198"/>
        <v>0</v>
      </c>
      <c r="F1117" s="9">
        <f t="shared" si="1198"/>
        <v>0</v>
      </c>
      <c r="G1117" s="4">
        <f t="shared" si="1198"/>
        <v>0</v>
      </c>
      <c r="H1117" s="2">
        <f t="shared" si="1198"/>
        <v>0</v>
      </c>
      <c r="I1117" s="5">
        <f t="shared" si="1198"/>
        <v>0</v>
      </c>
      <c r="J1117" s="5">
        <f t="shared" si="1198"/>
        <v>0</v>
      </c>
      <c r="K1117" s="5">
        <f t="shared" si="1198"/>
        <v>0</v>
      </c>
      <c r="L1117" s="11">
        <f t="shared" si="1198"/>
        <v>0</v>
      </c>
      <c r="M1117" s="37"/>
      <c r="N1117" s="142"/>
      <c r="O1117" s="268">
        <f t="shared" ref="O1117:X1117" si="1203">+O1116+10</f>
        <v>61</v>
      </c>
      <c r="P1117" s="268">
        <f t="shared" si="1203"/>
        <v>62</v>
      </c>
      <c r="Q1117" s="268">
        <f t="shared" si="1203"/>
        <v>63</v>
      </c>
      <c r="R1117" s="268">
        <f t="shared" si="1203"/>
        <v>64</v>
      </c>
      <c r="S1117" s="268">
        <f t="shared" si="1203"/>
        <v>65</v>
      </c>
      <c r="T1117" s="268">
        <f t="shared" si="1203"/>
        <v>66</v>
      </c>
      <c r="U1117" s="268">
        <f t="shared" si="1203"/>
        <v>67</v>
      </c>
      <c r="V1117" s="268">
        <f t="shared" si="1203"/>
        <v>68</v>
      </c>
      <c r="W1117" s="268">
        <f t="shared" si="1203"/>
        <v>69</v>
      </c>
      <c r="X1117" s="268">
        <f t="shared" si="1203"/>
        <v>70</v>
      </c>
    </row>
    <row r="1118" spans="2:24" x14ac:dyDescent="0.25">
      <c r="B1118" s="23" t="s">
        <v>7</v>
      </c>
      <c r="C1118" s="23">
        <f t="shared" si="1198"/>
        <v>0</v>
      </c>
      <c r="D1118" s="10">
        <f t="shared" si="1198"/>
        <v>0</v>
      </c>
      <c r="E1118" s="144">
        <f t="shared" si="1198"/>
        <v>0</v>
      </c>
      <c r="F1118" s="11">
        <f t="shared" si="1198"/>
        <v>0</v>
      </c>
      <c r="G1118" s="4">
        <f t="shared" si="1198"/>
        <v>0</v>
      </c>
      <c r="H1118" s="3">
        <f t="shared" si="1198"/>
        <v>0</v>
      </c>
      <c r="I1118" s="7">
        <f t="shared" si="1198"/>
        <v>0</v>
      </c>
      <c r="J1118" s="8">
        <f t="shared" si="1198"/>
        <v>0</v>
      </c>
      <c r="K1118" s="9">
        <f t="shared" si="1198"/>
        <v>0</v>
      </c>
      <c r="L1118" s="17">
        <f t="shared" si="1198"/>
        <v>0</v>
      </c>
      <c r="M1118" s="37"/>
      <c r="N1118" s="142"/>
      <c r="O1118" s="268">
        <f t="shared" ref="O1118:X1118" si="1204">+O1117+10</f>
        <v>71</v>
      </c>
      <c r="P1118" s="268">
        <f t="shared" si="1204"/>
        <v>72</v>
      </c>
      <c r="Q1118" s="268">
        <f t="shared" si="1204"/>
        <v>73</v>
      </c>
      <c r="R1118" s="268">
        <f t="shared" si="1204"/>
        <v>74</v>
      </c>
      <c r="S1118" s="268">
        <f t="shared" si="1204"/>
        <v>75</v>
      </c>
      <c r="T1118" s="268">
        <f t="shared" si="1204"/>
        <v>76</v>
      </c>
      <c r="U1118" s="268">
        <f t="shared" si="1204"/>
        <v>77</v>
      </c>
      <c r="V1118" s="268">
        <f t="shared" si="1204"/>
        <v>78</v>
      </c>
      <c r="W1118" s="268">
        <f t="shared" si="1204"/>
        <v>79</v>
      </c>
      <c r="X1118" s="268">
        <f t="shared" si="1204"/>
        <v>80</v>
      </c>
    </row>
    <row r="1119" spans="2:24" ht="15.75" thickBot="1" x14ac:dyDescent="0.3">
      <c r="B1119" s="23" t="s">
        <v>8</v>
      </c>
      <c r="C1119" s="157">
        <f t="shared" si="1198"/>
        <v>0</v>
      </c>
      <c r="D1119" s="12">
        <f t="shared" si="1198"/>
        <v>0</v>
      </c>
      <c r="E1119" s="13">
        <f t="shared" si="1198"/>
        <v>0</v>
      </c>
      <c r="F1119" s="14">
        <f t="shared" si="1198"/>
        <v>0</v>
      </c>
      <c r="G1119" s="4">
        <f t="shared" si="1198"/>
        <v>0</v>
      </c>
      <c r="H1119" s="3">
        <f t="shared" si="1198"/>
        <v>0</v>
      </c>
      <c r="I1119" s="10">
        <f t="shared" si="1198"/>
        <v>0</v>
      </c>
      <c r="J1119" s="27">
        <f t="shared" si="1198"/>
        <v>0</v>
      </c>
      <c r="K1119" s="11">
        <f t="shared" si="1198"/>
        <v>0</v>
      </c>
      <c r="L1119" s="17">
        <f t="shared" si="1198"/>
        <v>0</v>
      </c>
      <c r="M1119" s="37"/>
      <c r="N1119" s="142"/>
      <c r="O1119" s="268">
        <f t="shared" ref="O1119:X1119" si="1205">+O1118+10</f>
        <v>81</v>
      </c>
      <c r="P1119" s="268">
        <f t="shared" si="1205"/>
        <v>82</v>
      </c>
      <c r="Q1119" s="268">
        <f t="shared" si="1205"/>
        <v>83</v>
      </c>
      <c r="R1119" s="268">
        <f t="shared" si="1205"/>
        <v>84</v>
      </c>
      <c r="S1119" s="268">
        <f t="shared" si="1205"/>
        <v>85</v>
      </c>
      <c r="T1119" s="268">
        <f t="shared" si="1205"/>
        <v>86</v>
      </c>
      <c r="U1119" s="268">
        <f t="shared" si="1205"/>
        <v>87</v>
      </c>
      <c r="V1119" s="268">
        <f t="shared" si="1205"/>
        <v>88</v>
      </c>
      <c r="W1119" s="268">
        <f t="shared" si="1205"/>
        <v>89</v>
      </c>
      <c r="X1119" s="268">
        <f t="shared" si="1205"/>
        <v>90</v>
      </c>
    </row>
    <row r="1120" spans="2:24" ht="15.75" thickBot="1" x14ac:dyDescent="0.3">
      <c r="B1120" s="26" t="s">
        <v>9</v>
      </c>
      <c r="C1120" s="158" t="s">
        <v>10</v>
      </c>
      <c r="D1120" s="156">
        <f t="shared" ref="D1120:L1120" si="1206">COUNTIF(rd8tm4,P1120)</f>
        <v>0</v>
      </c>
      <c r="E1120" s="155">
        <f t="shared" si="1206"/>
        <v>0</v>
      </c>
      <c r="F1120" s="155">
        <f t="shared" si="1206"/>
        <v>0</v>
      </c>
      <c r="G1120" s="13">
        <f t="shared" si="1206"/>
        <v>0</v>
      </c>
      <c r="H1120" s="19">
        <f t="shared" si="1206"/>
        <v>0</v>
      </c>
      <c r="I1120" s="12">
        <f t="shared" si="1206"/>
        <v>0</v>
      </c>
      <c r="J1120" s="13">
        <f t="shared" si="1206"/>
        <v>0</v>
      </c>
      <c r="K1120" s="14">
        <f t="shared" si="1206"/>
        <v>0</v>
      </c>
      <c r="L1120" s="20">
        <f t="shared" si="1206"/>
        <v>0</v>
      </c>
      <c r="M1120" s="37"/>
      <c r="N1120" s="142"/>
      <c r="O1120" s="268">
        <f t="shared" ref="O1120:X1120" si="1207">+O1119+10</f>
        <v>91</v>
      </c>
      <c r="P1120" s="268">
        <f t="shared" si="1207"/>
        <v>92</v>
      </c>
      <c r="Q1120" s="268">
        <f t="shared" si="1207"/>
        <v>93</v>
      </c>
      <c r="R1120" s="268">
        <f t="shared" si="1207"/>
        <v>94</v>
      </c>
      <c r="S1120" s="268">
        <f t="shared" si="1207"/>
        <v>95</v>
      </c>
      <c r="T1120" s="268">
        <f t="shared" si="1207"/>
        <v>96</v>
      </c>
      <c r="U1120" s="268">
        <f t="shared" si="1207"/>
        <v>97</v>
      </c>
      <c r="V1120" s="268">
        <f t="shared" si="1207"/>
        <v>98</v>
      </c>
      <c r="W1120" s="268">
        <f t="shared" si="1207"/>
        <v>99</v>
      </c>
      <c r="X1120" s="268">
        <f t="shared" si="1207"/>
        <v>100</v>
      </c>
    </row>
    <row r="1121" spans="2:24" ht="15.75" thickBot="1" x14ac:dyDescent="0.3"/>
    <row r="1122" spans="2:24" ht="19.5" thickBot="1" x14ac:dyDescent="0.3">
      <c r="B1122" s="136" t="s">
        <v>59</v>
      </c>
      <c r="C1122" s="137">
        <f>+C1107</f>
        <v>8</v>
      </c>
      <c r="D1122" s="350" t="s">
        <v>136</v>
      </c>
      <c r="E1122" s="351"/>
      <c r="M1122" s="257"/>
      <c r="P1122" s="263"/>
      <c r="Q1122" s="263"/>
      <c r="R1122" s="263"/>
      <c r="S1122" s="263"/>
      <c r="T1122" s="263"/>
      <c r="U1122" s="263"/>
      <c r="V1122" s="263"/>
      <c r="W1122" s="263"/>
      <c r="X1122" s="263"/>
    </row>
    <row r="1123" spans="2:24" ht="21" x14ac:dyDescent="0.25">
      <c r="B1123" s="305" t="s">
        <v>86</v>
      </c>
      <c r="C1123" s="306"/>
      <c r="D1123" s="306"/>
      <c r="E1123" s="306"/>
      <c r="F1123" s="306"/>
      <c r="G1123" s="306"/>
      <c r="H1123" s="306"/>
      <c r="I1123" s="306"/>
      <c r="J1123" s="306"/>
      <c r="K1123" s="306"/>
      <c r="L1123" s="307"/>
      <c r="M1123" s="258"/>
      <c r="N1123" s="281"/>
      <c r="O1123" s="264"/>
      <c r="P1123" s="264"/>
      <c r="Q1123" s="264"/>
      <c r="R1123" s="264"/>
      <c r="S1123" s="264"/>
      <c r="T1123" s="264"/>
      <c r="U1123" s="264"/>
      <c r="V1123" s="264"/>
      <c r="W1123" s="264"/>
      <c r="X1123" s="264"/>
    </row>
    <row r="1124" spans="2:24" ht="21.75" thickBot="1" x14ac:dyDescent="0.3">
      <c r="B1124" s="308"/>
      <c r="C1124" s="309"/>
      <c r="D1124" s="309"/>
      <c r="E1124" s="309"/>
      <c r="F1124" s="309"/>
      <c r="G1124" s="309"/>
      <c r="H1124" s="309"/>
      <c r="I1124" s="309"/>
      <c r="J1124" s="309"/>
      <c r="K1124" s="309"/>
      <c r="L1124" s="310"/>
      <c r="M1124" s="258"/>
      <c r="N1124" s="281"/>
      <c r="O1124" s="264"/>
      <c r="P1124" s="264"/>
      <c r="Q1124" s="264"/>
      <c r="R1124" s="264"/>
      <c r="S1124" s="264"/>
      <c r="T1124" s="264"/>
      <c r="U1124" s="264"/>
      <c r="V1124" s="264"/>
      <c r="W1124" s="264"/>
      <c r="X1124" s="264"/>
    </row>
    <row r="1125" spans="2:24" ht="15.75" thickBot="1" x14ac:dyDescent="0.3">
      <c r="B1125" s="31" t="s">
        <v>11</v>
      </c>
      <c r="C1125" s="28">
        <v>1</v>
      </c>
      <c r="D1125" s="24">
        <v>2</v>
      </c>
      <c r="E1125" s="24">
        <v>3</v>
      </c>
      <c r="F1125" s="24">
        <v>4</v>
      </c>
      <c r="G1125" s="24">
        <v>5</v>
      </c>
      <c r="H1125" s="24">
        <v>6</v>
      </c>
      <c r="I1125" s="24">
        <v>7</v>
      </c>
      <c r="J1125" s="24">
        <v>8</v>
      </c>
      <c r="K1125" s="24">
        <v>9</v>
      </c>
      <c r="L1125" s="25">
        <v>10</v>
      </c>
      <c r="M1125" s="37"/>
      <c r="N1125" s="142"/>
    </row>
    <row r="1126" spans="2:24" x14ac:dyDescent="0.25">
      <c r="B1126" s="29" t="s">
        <v>0</v>
      </c>
      <c r="C1126" s="7">
        <f t="shared" ref="C1126:L1127" si="1208">COUNTIF(rd8tm5,O1126)-1</f>
        <v>0</v>
      </c>
      <c r="D1126" s="8">
        <f t="shared" si="1208"/>
        <v>0</v>
      </c>
      <c r="E1126" s="8">
        <f t="shared" si="1208"/>
        <v>0</v>
      </c>
      <c r="F1126" s="8">
        <f t="shared" si="1208"/>
        <v>0</v>
      </c>
      <c r="G1126" s="8">
        <f t="shared" si="1208"/>
        <v>0</v>
      </c>
      <c r="H1126" s="8">
        <f t="shared" si="1208"/>
        <v>0</v>
      </c>
      <c r="I1126" s="22">
        <f t="shared" si="1208"/>
        <v>0</v>
      </c>
      <c r="J1126" s="7">
        <f t="shared" si="1208"/>
        <v>0</v>
      </c>
      <c r="K1126" s="8">
        <f t="shared" si="1208"/>
        <v>0</v>
      </c>
      <c r="L1126" s="76">
        <f t="shared" si="1208"/>
        <v>0</v>
      </c>
      <c r="M1126" s="259"/>
      <c r="N1126" s="282"/>
      <c r="O1126" s="265">
        <v>1</v>
      </c>
      <c r="P1126" s="266">
        <f>+O1126+1</f>
        <v>2</v>
      </c>
      <c r="Q1126" s="266">
        <f t="shared" ref="Q1126" si="1209">+P1126+1</f>
        <v>3</v>
      </c>
      <c r="R1126" s="266">
        <f t="shared" ref="R1126" si="1210">+Q1126+1</f>
        <v>4</v>
      </c>
      <c r="S1126" s="266">
        <f t="shared" ref="S1126" si="1211">+R1126+1</f>
        <v>5</v>
      </c>
      <c r="T1126" s="266">
        <f t="shared" ref="T1126" si="1212">+S1126+1</f>
        <v>6</v>
      </c>
      <c r="U1126" s="266">
        <f t="shared" ref="U1126" si="1213">+T1126+1</f>
        <v>7</v>
      </c>
      <c r="V1126" s="266">
        <f t="shared" ref="V1126" si="1214">+U1126+1</f>
        <v>8</v>
      </c>
      <c r="W1126" s="266">
        <v>9</v>
      </c>
      <c r="X1126" s="266">
        <v>10</v>
      </c>
    </row>
    <row r="1127" spans="2:24" ht="15.75" thickBot="1" x14ac:dyDescent="0.3">
      <c r="B1127" s="23" t="s">
        <v>1</v>
      </c>
      <c r="C1127" s="269">
        <f t="shared" si="1208"/>
        <v>0</v>
      </c>
      <c r="D1127" s="5">
        <f t="shared" si="1208"/>
        <v>0</v>
      </c>
      <c r="E1127" s="5">
        <f t="shared" si="1208"/>
        <v>0</v>
      </c>
      <c r="F1127" s="5">
        <f t="shared" si="1208"/>
        <v>0</v>
      </c>
      <c r="G1127" s="2">
        <f t="shared" si="1208"/>
        <v>0</v>
      </c>
      <c r="H1127" s="2">
        <f t="shared" si="1208"/>
        <v>0</v>
      </c>
      <c r="I1127" s="3">
        <f t="shared" si="1208"/>
        <v>0</v>
      </c>
      <c r="J1127" s="10">
        <f t="shared" si="1208"/>
        <v>0</v>
      </c>
      <c r="K1127" s="2">
        <f t="shared" si="1208"/>
        <v>0</v>
      </c>
      <c r="L1127" s="11">
        <f t="shared" si="1208"/>
        <v>0</v>
      </c>
      <c r="M1127" s="37"/>
      <c r="N1127" s="142"/>
      <c r="O1127" s="268">
        <f>+O1126+10</f>
        <v>11</v>
      </c>
      <c r="P1127" s="268">
        <f t="shared" ref="P1127:X1127" si="1215">+P1126+10</f>
        <v>12</v>
      </c>
      <c r="Q1127" s="268">
        <f t="shared" si="1215"/>
        <v>13</v>
      </c>
      <c r="R1127" s="268">
        <f t="shared" si="1215"/>
        <v>14</v>
      </c>
      <c r="S1127" s="268">
        <f t="shared" si="1215"/>
        <v>15</v>
      </c>
      <c r="T1127" s="268">
        <f t="shared" si="1215"/>
        <v>16</v>
      </c>
      <c r="U1127" s="268">
        <f t="shared" si="1215"/>
        <v>17</v>
      </c>
      <c r="V1127" s="268">
        <f t="shared" si="1215"/>
        <v>18</v>
      </c>
      <c r="W1127" s="268">
        <f t="shared" si="1215"/>
        <v>19</v>
      </c>
      <c r="X1127" s="268">
        <f t="shared" si="1215"/>
        <v>20</v>
      </c>
    </row>
    <row r="1128" spans="2:24" ht="15.75" thickBot="1" x14ac:dyDescent="0.3">
      <c r="B1128" s="23" t="s">
        <v>2</v>
      </c>
      <c r="C1128" s="23">
        <f t="shared" ref="C1128:L1134" si="1216">COUNTIF(rd8tm5,O1128)</f>
        <v>0</v>
      </c>
      <c r="D1128" s="7">
        <f t="shared" si="1216"/>
        <v>0</v>
      </c>
      <c r="E1128" s="8">
        <f t="shared" si="1216"/>
        <v>0</v>
      </c>
      <c r="F1128" s="9">
        <f t="shared" si="1216"/>
        <v>0</v>
      </c>
      <c r="G1128" s="4">
        <f t="shared" si="1216"/>
        <v>0</v>
      </c>
      <c r="H1128" s="2">
        <f t="shared" si="1216"/>
        <v>0</v>
      </c>
      <c r="I1128" s="3">
        <f t="shared" si="1216"/>
        <v>0</v>
      </c>
      <c r="J1128" s="12">
        <f t="shared" si="1216"/>
        <v>0</v>
      </c>
      <c r="K1128" s="13">
        <f t="shared" si="1216"/>
        <v>0</v>
      </c>
      <c r="L1128" s="14">
        <f t="shared" si="1216"/>
        <v>0</v>
      </c>
      <c r="M1128" s="37"/>
      <c r="N1128" s="142"/>
      <c r="O1128" s="268">
        <f t="shared" ref="O1128:X1128" si="1217">+O1127+10</f>
        <v>21</v>
      </c>
      <c r="P1128" s="268">
        <f t="shared" si="1217"/>
        <v>22</v>
      </c>
      <c r="Q1128" s="268">
        <f t="shared" si="1217"/>
        <v>23</v>
      </c>
      <c r="R1128" s="268">
        <f t="shared" si="1217"/>
        <v>24</v>
      </c>
      <c r="S1128" s="268">
        <f t="shared" si="1217"/>
        <v>25</v>
      </c>
      <c r="T1128" s="268">
        <f t="shared" si="1217"/>
        <v>26</v>
      </c>
      <c r="U1128" s="268">
        <f t="shared" si="1217"/>
        <v>27</v>
      </c>
      <c r="V1128" s="268">
        <f t="shared" si="1217"/>
        <v>28</v>
      </c>
      <c r="W1128" s="268">
        <f t="shared" si="1217"/>
        <v>29</v>
      </c>
      <c r="X1128" s="268">
        <f t="shared" si="1217"/>
        <v>30</v>
      </c>
    </row>
    <row r="1129" spans="2:24" x14ac:dyDescent="0.25">
      <c r="B1129" s="23" t="s">
        <v>3</v>
      </c>
      <c r="C1129" s="23">
        <f t="shared" si="1216"/>
        <v>0</v>
      </c>
      <c r="D1129" s="10">
        <f t="shared" si="1216"/>
        <v>0</v>
      </c>
      <c r="E1129" s="27">
        <f t="shared" si="1216"/>
        <v>0</v>
      </c>
      <c r="F1129" s="11">
        <f t="shared" si="1216"/>
        <v>0</v>
      </c>
      <c r="G1129" s="4">
        <f t="shared" si="1216"/>
        <v>0</v>
      </c>
      <c r="H1129" s="2">
        <f t="shared" si="1216"/>
        <v>0</v>
      </c>
      <c r="I1129" s="2">
        <f t="shared" si="1216"/>
        <v>0</v>
      </c>
      <c r="J1129" s="6">
        <f t="shared" si="1216"/>
        <v>0</v>
      </c>
      <c r="K1129" s="6">
        <f t="shared" si="1216"/>
        <v>0</v>
      </c>
      <c r="L1129" s="16">
        <f t="shared" si="1216"/>
        <v>0</v>
      </c>
      <c r="M1129" s="37"/>
      <c r="N1129" s="142"/>
      <c r="O1129" s="268">
        <f t="shared" ref="O1129:X1129" si="1218">+O1128+10</f>
        <v>31</v>
      </c>
      <c r="P1129" s="268">
        <f t="shared" si="1218"/>
        <v>32</v>
      </c>
      <c r="Q1129" s="268">
        <f t="shared" si="1218"/>
        <v>33</v>
      </c>
      <c r="R1129" s="268">
        <f t="shared" si="1218"/>
        <v>34</v>
      </c>
      <c r="S1129" s="268">
        <f t="shared" si="1218"/>
        <v>35</v>
      </c>
      <c r="T1129" s="268">
        <f t="shared" si="1218"/>
        <v>36</v>
      </c>
      <c r="U1129" s="268">
        <f t="shared" si="1218"/>
        <v>37</v>
      </c>
      <c r="V1129" s="268">
        <f t="shared" si="1218"/>
        <v>38</v>
      </c>
      <c r="W1129" s="268">
        <f t="shared" si="1218"/>
        <v>39</v>
      </c>
      <c r="X1129" s="268">
        <f t="shared" si="1218"/>
        <v>40</v>
      </c>
    </row>
    <row r="1130" spans="2:24" ht="15.75" thickBot="1" x14ac:dyDescent="0.3">
      <c r="B1130" s="23" t="s">
        <v>4</v>
      </c>
      <c r="C1130" s="23">
        <f t="shared" si="1216"/>
        <v>0</v>
      </c>
      <c r="D1130" s="12">
        <f t="shared" si="1216"/>
        <v>0</v>
      </c>
      <c r="E1130" s="13">
        <f t="shared" si="1216"/>
        <v>0</v>
      </c>
      <c r="F1130" s="14">
        <f t="shared" si="1216"/>
        <v>0</v>
      </c>
      <c r="G1130" s="4">
        <f t="shared" si="1216"/>
        <v>0</v>
      </c>
      <c r="H1130" s="2">
        <f t="shared" si="1216"/>
        <v>0</v>
      </c>
      <c r="I1130" s="2">
        <f t="shared" si="1216"/>
        <v>0</v>
      </c>
      <c r="J1130" s="2">
        <f t="shared" si="1216"/>
        <v>0</v>
      </c>
      <c r="K1130" s="2">
        <f t="shared" si="1216"/>
        <v>0</v>
      </c>
      <c r="L1130" s="11">
        <f t="shared" si="1216"/>
        <v>0</v>
      </c>
      <c r="M1130" s="37"/>
      <c r="N1130" s="142"/>
      <c r="O1130" s="268">
        <f t="shared" ref="O1130:X1130" si="1219">+O1129+10</f>
        <v>41</v>
      </c>
      <c r="P1130" s="268">
        <f t="shared" si="1219"/>
        <v>42</v>
      </c>
      <c r="Q1130" s="268">
        <f t="shared" si="1219"/>
        <v>43</v>
      </c>
      <c r="R1130" s="268">
        <f t="shared" si="1219"/>
        <v>44</v>
      </c>
      <c r="S1130" s="268">
        <f t="shared" si="1219"/>
        <v>45</v>
      </c>
      <c r="T1130" s="268">
        <f t="shared" si="1219"/>
        <v>46</v>
      </c>
      <c r="U1130" s="268">
        <f t="shared" si="1219"/>
        <v>47</v>
      </c>
      <c r="V1130" s="268">
        <f t="shared" si="1219"/>
        <v>48</v>
      </c>
      <c r="W1130" s="268">
        <f t="shared" si="1219"/>
        <v>49</v>
      </c>
      <c r="X1130" s="268">
        <f t="shared" si="1219"/>
        <v>50</v>
      </c>
    </row>
    <row r="1131" spans="2:24" ht="15.75" thickBot="1" x14ac:dyDescent="0.3">
      <c r="B1131" s="23" t="s">
        <v>5</v>
      </c>
      <c r="C1131" s="10">
        <f t="shared" si="1216"/>
        <v>0</v>
      </c>
      <c r="D1131" s="154">
        <f t="shared" si="1216"/>
        <v>0</v>
      </c>
      <c r="E1131" s="154">
        <f t="shared" si="1216"/>
        <v>0</v>
      </c>
      <c r="F1131" s="154">
        <f t="shared" si="1216"/>
        <v>0</v>
      </c>
      <c r="G1131" s="145">
        <f t="shared" si="1216"/>
        <v>0</v>
      </c>
      <c r="H1131" s="2">
        <f t="shared" si="1216"/>
        <v>0</v>
      </c>
      <c r="I1131" s="2">
        <f t="shared" si="1216"/>
        <v>0</v>
      </c>
      <c r="J1131" s="2">
        <f t="shared" si="1216"/>
        <v>0</v>
      </c>
      <c r="K1131" s="2">
        <f t="shared" si="1216"/>
        <v>0</v>
      </c>
      <c r="L1131" s="11">
        <f t="shared" si="1216"/>
        <v>0</v>
      </c>
      <c r="M1131" s="37"/>
      <c r="N1131" s="142"/>
      <c r="O1131" s="268">
        <f t="shared" ref="O1131:X1131" si="1220">+O1130+10</f>
        <v>51</v>
      </c>
      <c r="P1131" s="268">
        <f t="shared" si="1220"/>
        <v>52</v>
      </c>
      <c r="Q1131" s="268">
        <f t="shared" si="1220"/>
        <v>53</v>
      </c>
      <c r="R1131" s="268">
        <f t="shared" si="1220"/>
        <v>54</v>
      </c>
      <c r="S1131" s="268">
        <f t="shared" si="1220"/>
        <v>55</v>
      </c>
      <c r="T1131" s="268">
        <f t="shared" si="1220"/>
        <v>56</v>
      </c>
      <c r="U1131" s="268">
        <f t="shared" si="1220"/>
        <v>57</v>
      </c>
      <c r="V1131" s="268">
        <f t="shared" si="1220"/>
        <v>58</v>
      </c>
      <c r="W1131" s="268">
        <f t="shared" si="1220"/>
        <v>59</v>
      </c>
      <c r="X1131" s="268">
        <f t="shared" si="1220"/>
        <v>60</v>
      </c>
    </row>
    <row r="1132" spans="2:24" ht="15.75" thickBot="1" x14ac:dyDescent="0.3">
      <c r="B1132" s="23" t="s">
        <v>6</v>
      </c>
      <c r="C1132" s="23">
        <f t="shared" si="1216"/>
        <v>0</v>
      </c>
      <c r="D1132" s="7">
        <f t="shared" si="1216"/>
        <v>0</v>
      </c>
      <c r="E1132" s="8">
        <f t="shared" si="1216"/>
        <v>0</v>
      </c>
      <c r="F1132" s="9">
        <f t="shared" si="1216"/>
        <v>0</v>
      </c>
      <c r="G1132" s="4">
        <f t="shared" si="1216"/>
        <v>0</v>
      </c>
      <c r="H1132" s="2">
        <f t="shared" si="1216"/>
        <v>0</v>
      </c>
      <c r="I1132" s="5">
        <f t="shared" si="1216"/>
        <v>0</v>
      </c>
      <c r="J1132" s="5">
        <f t="shared" si="1216"/>
        <v>0</v>
      </c>
      <c r="K1132" s="5">
        <f t="shared" si="1216"/>
        <v>0</v>
      </c>
      <c r="L1132" s="11">
        <f t="shared" si="1216"/>
        <v>0</v>
      </c>
      <c r="M1132" s="37"/>
      <c r="N1132" s="142"/>
      <c r="O1132" s="268">
        <f t="shared" ref="O1132:X1132" si="1221">+O1131+10</f>
        <v>61</v>
      </c>
      <c r="P1132" s="268">
        <f t="shared" si="1221"/>
        <v>62</v>
      </c>
      <c r="Q1132" s="268">
        <f t="shared" si="1221"/>
        <v>63</v>
      </c>
      <c r="R1132" s="268">
        <f t="shared" si="1221"/>
        <v>64</v>
      </c>
      <c r="S1132" s="268">
        <f t="shared" si="1221"/>
        <v>65</v>
      </c>
      <c r="T1132" s="268">
        <f t="shared" si="1221"/>
        <v>66</v>
      </c>
      <c r="U1132" s="268">
        <f t="shared" si="1221"/>
        <v>67</v>
      </c>
      <c r="V1132" s="268">
        <f t="shared" si="1221"/>
        <v>68</v>
      </c>
      <c r="W1132" s="268">
        <f t="shared" si="1221"/>
        <v>69</v>
      </c>
      <c r="X1132" s="268">
        <f t="shared" si="1221"/>
        <v>70</v>
      </c>
    </row>
    <row r="1133" spans="2:24" x14ac:dyDescent="0.25">
      <c r="B1133" s="23" t="s">
        <v>7</v>
      </c>
      <c r="C1133" s="23">
        <f t="shared" si="1216"/>
        <v>0</v>
      </c>
      <c r="D1133" s="10">
        <f t="shared" si="1216"/>
        <v>0</v>
      </c>
      <c r="E1133" s="144">
        <f t="shared" si="1216"/>
        <v>0</v>
      </c>
      <c r="F1133" s="11">
        <f t="shared" si="1216"/>
        <v>0</v>
      </c>
      <c r="G1133" s="4">
        <f t="shared" si="1216"/>
        <v>0</v>
      </c>
      <c r="H1133" s="3">
        <f t="shared" si="1216"/>
        <v>0</v>
      </c>
      <c r="I1133" s="7">
        <f t="shared" si="1216"/>
        <v>0</v>
      </c>
      <c r="J1133" s="8">
        <f t="shared" si="1216"/>
        <v>0</v>
      </c>
      <c r="K1133" s="9">
        <f t="shared" si="1216"/>
        <v>0</v>
      </c>
      <c r="L1133" s="17">
        <f t="shared" si="1216"/>
        <v>0</v>
      </c>
      <c r="M1133" s="37"/>
      <c r="N1133" s="142"/>
      <c r="O1133" s="268">
        <f t="shared" ref="O1133:X1133" si="1222">+O1132+10</f>
        <v>71</v>
      </c>
      <c r="P1133" s="268">
        <f t="shared" si="1222"/>
        <v>72</v>
      </c>
      <c r="Q1133" s="268">
        <f t="shared" si="1222"/>
        <v>73</v>
      </c>
      <c r="R1133" s="268">
        <f t="shared" si="1222"/>
        <v>74</v>
      </c>
      <c r="S1133" s="268">
        <f t="shared" si="1222"/>
        <v>75</v>
      </c>
      <c r="T1133" s="268">
        <f t="shared" si="1222"/>
        <v>76</v>
      </c>
      <c r="U1133" s="268">
        <f t="shared" si="1222"/>
        <v>77</v>
      </c>
      <c r="V1133" s="268">
        <f t="shared" si="1222"/>
        <v>78</v>
      </c>
      <c r="W1133" s="268">
        <f t="shared" si="1222"/>
        <v>79</v>
      </c>
      <c r="X1133" s="268">
        <f t="shared" si="1222"/>
        <v>80</v>
      </c>
    </row>
    <row r="1134" spans="2:24" ht="15.75" thickBot="1" x14ac:dyDescent="0.3">
      <c r="B1134" s="23" t="s">
        <v>8</v>
      </c>
      <c r="C1134" s="157">
        <f t="shared" si="1216"/>
        <v>0</v>
      </c>
      <c r="D1134" s="12">
        <f t="shared" si="1216"/>
        <v>0</v>
      </c>
      <c r="E1134" s="13">
        <f t="shared" si="1216"/>
        <v>0</v>
      </c>
      <c r="F1134" s="14">
        <f t="shared" si="1216"/>
        <v>0</v>
      </c>
      <c r="G1134" s="4">
        <f t="shared" si="1216"/>
        <v>0</v>
      </c>
      <c r="H1134" s="3">
        <f t="shared" si="1216"/>
        <v>0</v>
      </c>
      <c r="I1134" s="10">
        <f t="shared" si="1216"/>
        <v>0</v>
      </c>
      <c r="J1134" s="27">
        <f t="shared" si="1216"/>
        <v>0</v>
      </c>
      <c r="K1134" s="11">
        <f t="shared" si="1216"/>
        <v>0</v>
      </c>
      <c r="L1134" s="17">
        <f t="shared" si="1216"/>
        <v>0</v>
      </c>
      <c r="M1134" s="37"/>
      <c r="N1134" s="142"/>
      <c r="O1134" s="268">
        <f t="shared" ref="O1134:X1134" si="1223">+O1133+10</f>
        <v>81</v>
      </c>
      <c r="P1134" s="268">
        <f t="shared" si="1223"/>
        <v>82</v>
      </c>
      <c r="Q1134" s="268">
        <f t="shared" si="1223"/>
        <v>83</v>
      </c>
      <c r="R1134" s="268">
        <f t="shared" si="1223"/>
        <v>84</v>
      </c>
      <c r="S1134" s="268">
        <f t="shared" si="1223"/>
        <v>85</v>
      </c>
      <c r="T1134" s="268">
        <f t="shared" si="1223"/>
        <v>86</v>
      </c>
      <c r="U1134" s="268">
        <f t="shared" si="1223"/>
        <v>87</v>
      </c>
      <c r="V1134" s="268">
        <f t="shared" si="1223"/>
        <v>88</v>
      </c>
      <c r="W1134" s="268">
        <f t="shared" si="1223"/>
        <v>89</v>
      </c>
      <c r="X1134" s="268">
        <f t="shared" si="1223"/>
        <v>90</v>
      </c>
    </row>
    <row r="1135" spans="2:24" ht="15.75" thickBot="1" x14ac:dyDescent="0.3">
      <c r="B1135" s="26" t="s">
        <v>9</v>
      </c>
      <c r="C1135" s="158" t="s">
        <v>10</v>
      </c>
      <c r="D1135" s="156">
        <f t="shared" ref="D1135:L1135" si="1224">COUNTIF(rd8tm5,P1135)</f>
        <v>0</v>
      </c>
      <c r="E1135" s="155">
        <f t="shared" si="1224"/>
        <v>0</v>
      </c>
      <c r="F1135" s="155">
        <f t="shared" si="1224"/>
        <v>0</v>
      </c>
      <c r="G1135" s="13">
        <f t="shared" si="1224"/>
        <v>0</v>
      </c>
      <c r="H1135" s="19">
        <f t="shared" si="1224"/>
        <v>0</v>
      </c>
      <c r="I1135" s="12">
        <f t="shared" si="1224"/>
        <v>0</v>
      </c>
      <c r="J1135" s="13">
        <f t="shared" si="1224"/>
        <v>0</v>
      </c>
      <c r="K1135" s="14">
        <f t="shared" si="1224"/>
        <v>0</v>
      </c>
      <c r="L1135" s="20">
        <f t="shared" si="1224"/>
        <v>0</v>
      </c>
      <c r="M1135" s="37"/>
      <c r="N1135" s="142"/>
      <c r="O1135" s="268">
        <f t="shared" ref="O1135:X1135" si="1225">+O1134+10</f>
        <v>91</v>
      </c>
      <c r="P1135" s="268">
        <f t="shared" si="1225"/>
        <v>92</v>
      </c>
      <c r="Q1135" s="268">
        <f t="shared" si="1225"/>
        <v>93</v>
      </c>
      <c r="R1135" s="268">
        <f t="shared" si="1225"/>
        <v>94</v>
      </c>
      <c r="S1135" s="268">
        <f t="shared" si="1225"/>
        <v>95</v>
      </c>
      <c r="T1135" s="268">
        <f t="shared" si="1225"/>
        <v>96</v>
      </c>
      <c r="U1135" s="268">
        <f t="shared" si="1225"/>
        <v>97</v>
      </c>
      <c r="V1135" s="268">
        <f t="shared" si="1225"/>
        <v>98</v>
      </c>
      <c r="W1135" s="268">
        <f t="shared" si="1225"/>
        <v>99</v>
      </c>
      <c r="X1135" s="268">
        <f t="shared" si="1225"/>
        <v>100</v>
      </c>
    </row>
    <row r="1136" spans="2:24" ht="15.75" thickBot="1" x14ac:dyDescent="0.3"/>
    <row r="1137" spans="2:24" ht="19.5" thickBot="1" x14ac:dyDescent="0.3">
      <c r="B1137" s="136" t="s">
        <v>59</v>
      </c>
      <c r="C1137" s="137">
        <f>+C1122</f>
        <v>8</v>
      </c>
      <c r="D1137" s="350" t="s">
        <v>137</v>
      </c>
      <c r="E1137" s="351"/>
      <c r="M1137" s="257"/>
      <c r="P1137" s="263"/>
      <c r="Q1137" s="263"/>
      <c r="R1137" s="263"/>
      <c r="S1137" s="263"/>
      <c r="T1137" s="263"/>
      <c r="U1137" s="263"/>
      <c r="V1137" s="263"/>
      <c r="W1137" s="263"/>
      <c r="X1137" s="263"/>
    </row>
    <row r="1138" spans="2:24" ht="21" x14ac:dyDescent="0.25">
      <c r="B1138" s="305" t="s">
        <v>86</v>
      </c>
      <c r="C1138" s="306"/>
      <c r="D1138" s="306"/>
      <c r="E1138" s="306"/>
      <c r="F1138" s="306"/>
      <c r="G1138" s="306"/>
      <c r="H1138" s="306"/>
      <c r="I1138" s="306"/>
      <c r="J1138" s="306"/>
      <c r="K1138" s="306"/>
      <c r="L1138" s="307"/>
      <c r="M1138" s="258"/>
      <c r="N1138" s="281"/>
      <c r="O1138" s="264"/>
      <c r="P1138" s="264"/>
      <c r="Q1138" s="264"/>
      <c r="R1138" s="264"/>
      <c r="S1138" s="264"/>
      <c r="T1138" s="264"/>
      <c r="U1138" s="264"/>
      <c r="V1138" s="264"/>
      <c r="W1138" s="264"/>
      <c r="X1138" s="264"/>
    </row>
    <row r="1139" spans="2:24" ht="21.75" thickBot="1" x14ac:dyDescent="0.3">
      <c r="B1139" s="308"/>
      <c r="C1139" s="309"/>
      <c r="D1139" s="309"/>
      <c r="E1139" s="309"/>
      <c r="F1139" s="309"/>
      <c r="G1139" s="309"/>
      <c r="H1139" s="309"/>
      <c r="I1139" s="309"/>
      <c r="J1139" s="309"/>
      <c r="K1139" s="309"/>
      <c r="L1139" s="310"/>
      <c r="M1139" s="258"/>
      <c r="N1139" s="281"/>
      <c r="O1139" s="264"/>
      <c r="P1139" s="264"/>
      <c r="Q1139" s="264"/>
      <c r="R1139" s="264"/>
      <c r="S1139" s="264"/>
      <c r="T1139" s="264"/>
      <c r="U1139" s="264"/>
      <c r="V1139" s="264"/>
      <c r="W1139" s="264"/>
      <c r="X1139" s="264"/>
    </row>
    <row r="1140" spans="2:24" ht="15.75" thickBot="1" x14ac:dyDescent="0.3">
      <c r="B1140" s="31" t="s">
        <v>11</v>
      </c>
      <c r="C1140" s="28">
        <v>1</v>
      </c>
      <c r="D1140" s="24">
        <v>2</v>
      </c>
      <c r="E1140" s="24">
        <v>3</v>
      </c>
      <c r="F1140" s="24">
        <v>4</v>
      </c>
      <c r="G1140" s="24">
        <v>5</v>
      </c>
      <c r="H1140" s="24">
        <v>6</v>
      </c>
      <c r="I1140" s="24">
        <v>7</v>
      </c>
      <c r="J1140" s="24">
        <v>8</v>
      </c>
      <c r="K1140" s="24">
        <v>9</v>
      </c>
      <c r="L1140" s="25">
        <v>10</v>
      </c>
      <c r="M1140" s="37"/>
      <c r="N1140" s="142"/>
    </row>
    <row r="1141" spans="2:24" x14ac:dyDescent="0.25">
      <c r="B1141" s="29" t="s">
        <v>0</v>
      </c>
      <c r="C1141" s="7">
        <f t="shared" ref="C1141:L1142" si="1226">COUNTIF(rd8tm6,O1141)-1</f>
        <v>0</v>
      </c>
      <c r="D1141" s="8">
        <f t="shared" si="1226"/>
        <v>0</v>
      </c>
      <c r="E1141" s="8">
        <f t="shared" si="1226"/>
        <v>0</v>
      </c>
      <c r="F1141" s="8">
        <f t="shared" si="1226"/>
        <v>0</v>
      </c>
      <c r="G1141" s="8">
        <f t="shared" si="1226"/>
        <v>0</v>
      </c>
      <c r="H1141" s="8">
        <f t="shared" si="1226"/>
        <v>0</v>
      </c>
      <c r="I1141" s="22">
        <f t="shared" si="1226"/>
        <v>0</v>
      </c>
      <c r="J1141" s="7">
        <f t="shared" si="1226"/>
        <v>0</v>
      </c>
      <c r="K1141" s="8">
        <f t="shared" si="1226"/>
        <v>0</v>
      </c>
      <c r="L1141" s="76">
        <f t="shared" si="1226"/>
        <v>0</v>
      </c>
      <c r="M1141" s="259"/>
      <c r="N1141" s="282"/>
      <c r="O1141" s="265">
        <v>1</v>
      </c>
      <c r="P1141" s="266">
        <f>+O1141+1</f>
        <v>2</v>
      </c>
      <c r="Q1141" s="266">
        <f t="shared" ref="Q1141" si="1227">+P1141+1</f>
        <v>3</v>
      </c>
      <c r="R1141" s="266">
        <f t="shared" ref="R1141" si="1228">+Q1141+1</f>
        <v>4</v>
      </c>
      <c r="S1141" s="266">
        <f t="shared" ref="S1141" si="1229">+R1141+1</f>
        <v>5</v>
      </c>
      <c r="T1141" s="266">
        <f t="shared" ref="T1141" si="1230">+S1141+1</f>
        <v>6</v>
      </c>
      <c r="U1141" s="266">
        <f t="shared" ref="U1141" si="1231">+T1141+1</f>
        <v>7</v>
      </c>
      <c r="V1141" s="266">
        <f t="shared" ref="V1141" si="1232">+U1141+1</f>
        <v>8</v>
      </c>
      <c r="W1141" s="266">
        <v>9</v>
      </c>
      <c r="X1141" s="266">
        <v>10</v>
      </c>
    </row>
    <row r="1142" spans="2:24" ht="15.75" thickBot="1" x14ac:dyDescent="0.3">
      <c r="B1142" s="23" t="s">
        <v>1</v>
      </c>
      <c r="C1142" s="269">
        <f t="shared" si="1226"/>
        <v>0</v>
      </c>
      <c r="D1142" s="5">
        <f t="shared" si="1226"/>
        <v>0</v>
      </c>
      <c r="E1142" s="5">
        <f t="shared" si="1226"/>
        <v>0</v>
      </c>
      <c r="F1142" s="5">
        <f t="shared" si="1226"/>
        <v>0</v>
      </c>
      <c r="G1142" s="2">
        <f t="shared" si="1226"/>
        <v>0</v>
      </c>
      <c r="H1142" s="2">
        <f t="shared" si="1226"/>
        <v>0</v>
      </c>
      <c r="I1142" s="3">
        <f t="shared" si="1226"/>
        <v>0</v>
      </c>
      <c r="J1142" s="10">
        <f t="shared" si="1226"/>
        <v>0</v>
      </c>
      <c r="K1142" s="2">
        <f t="shared" si="1226"/>
        <v>0</v>
      </c>
      <c r="L1142" s="11">
        <f t="shared" si="1226"/>
        <v>0</v>
      </c>
      <c r="M1142" s="37"/>
      <c r="N1142" s="142"/>
      <c r="O1142" s="268">
        <f>+O1141+10</f>
        <v>11</v>
      </c>
      <c r="P1142" s="268">
        <f t="shared" ref="P1142:X1142" si="1233">+P1141+10</f>
        <v>12</v>
      </c>
      <c r="Q1142" s="268">
        <f t="shared" si="1233"/>
        <v>13</v>
      </c>
      <c r="R1142" s="268">
        <f t="shared" si="1233"/>
        <v>14</v>
      </c>
      <c r="S1142" s="268">
        <f t="shared" si="1233"/>
        <v>15</v>
      </c>
      <c r="T1142" s="268">
        <f t="shared" si="1233"/>
        <v>16</v>
      </c>
      <c r="U1142" s="268">
        <f t="shared" si="1233"/>
        <v>17</v>
      </c>
      <c r="V1142" s="268">
        <f t="shared" si="1233"/>
        <v>18</v>
      </c>
      <c r="W1142" s="268">
        <f t="shared" si="1233"/>
        <v>19</v>
      </c>
      <c r="X1142" s="268">
        <f t="shared" si="1233"/>
        <v>20</v>
      </c>
    </row>
    <row r="1143" spans="2:24" ht="15.75" thickBot="1" x14ac:dyDescent="0.3">
      <c r="B1143" s="23" t="s">
        <v>2</v>
      </c>
      <c r="C1143" s="23">
        <f t="shared" ref="C1143:L1149" si="1234">COUNTIF(rd8tm6,O1143)</f>
        <v>0</v>
      </c>
      <c r="D1143" s="7">
        <f t="shared" si="1234"/>
        <v>0</v>
      </c>
      <c r="E1143" s="8">
        <f t="shared" si="1234"/>
        <v>0</v>
      </c>
      <c r="F1143" s="9">
        <f t="shared" si="1234"/>
        <v>0</v>
      </c>
      <c r="G1143" s="4">
        <f t="shared" si="1234"/>
        <v>0</v>
      </c>
      <c r="H1143" s="2">
        <f t="shared" si="1234"/>
        <v>0</v>
      </c>
      <c r="I1143" s="3">
        <f t="shared" si="1234"/>
        <v>0</v>
      </c>
      <c r="J1143" s="12">
        <f t="shared" si="1234"/>
        <v>0</v>
      </c>
      <c r="K1143" s="13">
        <f t="shared" si="1234"/>
        <v>0</v>
      </c>
      <c r="L1143" s="14">
        <f t="shared" si="1234"/>
        <v>0</v>
      </c>
      <c r="M1143" s="37"/>
      <c r="N1143" s="142"/>
      <c r="O1143" s="268">
        <f t="shared" ref="O1143:X1143" si="1235">+O1142+10</f>
        <v>21</v>
      </c>
      <c r="P1143" s="268">
        <f t="shared" si="1235"/>
        <v>22</v>
      </c>
      <c r="Q1143" s="268">
        <f t="shared" si="1235"/>
        <v>23</v>
      </c>
      <c r="R1143" s="268">
        <f t="shared" si="1235"/>
        <v>24</v>
      </c>
      <c r="S1143" s="268">
        <f t="shared" si="1235"/>
        <v>25</v>
      </c>
      <c r="T1143" s="268">
        <f t="shared" si="1235"/>
        <v>26</v>
      </c>
      <c r="U1143" s="268">
        <f t="shared" si="1235"/>
        <v>27</v>
      </c>
      <c r="V1143" s="268">
        <f t="shared" si="1235"/>
        <v>28</v>
      </c>
      <c r="W1143" s="268">
        <f t="shared" si="1235"/>
        <v>29</v>
      </c>
      <c r="X1143" s="268">
        <f t="shared" si="1235"/>
        <v>30</v>
      </c>
    </row>
    <row r="1144" spans="2:24" x14ac:dyDescent="0.25">
      <c r="B1144" s="23" t="s">
        <v>3</v>
      </c>
      <c r="C1144" s="23">
        <f t="shared" si="1234"/>
        <v>0</v>
      </c>
      <c r="D1144" s="10">
        <f t="shared" si="1234"/>
        <v>0</v>
      </c>
      <c r="E1144" s="27">
        <f t="shared" si="1234"/>
        <v>0</v>
      </c>
      <c r="F1144" s="11">
        <f t="shared" si="1234"/>
        <v>0</v>
      </c>
      <c r="G1144" s="4">
        <f t="shared" si="1234"/>
        <v>0</v>
      </c>
      <c r="H1144" s="2">
        <f t="shared" si="1234"/>
        <v>0</v>
      </c>
      <c r="I1144" s="2">
        <f t="shared" si="1234"/>
        <v>0</v>
      </c>
      <c r="J1144" s="6">
        <f t="shared" si="1234"/>
        <v>0</v>
      </c>
      <c r="K1144" s="6">
        <f t="shared" si="1234"/>
        <v>0</v>
      </c>
      <c r="L1144" s="16">
        <f t="shared" si="1234"/>
        <v>0</v>
      </c>
      <c r="M1144" s="37"/>
      <c r="N1144" s="142"/>
      <c r="O1144" s="268">
        <f t="shared" ref="O1144:X1144" si="1236">+O1143+10</f>
        <v>31</v>
      </c>
      <c r="P1144" s="268">
        <f t="shared" si="1236"/>
        <v>32</v>
      </c>
      <c r="Q1144" s="268">
        <f t="shared" si="1236"/>
        <v>33</v>
      </c>
      <c r="R1144" s="268">
        <f t="shared" si="1236"/>
        <v>34</v>
      </c>
      <c r="S1144" s="268">
        <f t="shared" si="1236"/>
        <v>35</v>
      </c>
      <c r="T1144" s="268">
        <f t="shared" si="1236"/>
        <v>36</v>
      </c>
      <c r="U1144" s="268">
        <f t="shared" si="1236"/>
        <v>37</v>
      </c>
      <c r="V1144" s="268">
        <f t="shared" si="1236"/>
        <v>38</v>
      </c>
      <c r="W1144" s="268">
        <f t="shared" si="1236"/>
        <v>39</v>
      </c>
      <c r="X1144" s="268">
        <f t="shared" si="1236"/>
        <v>40</v>
      </c>
    </row>
    <row r="1145" spans="2:24" ht="15.75" thickBot="1" x14ac:dyDescent="0.3">
      <c r="B1145" s="23" t="s">
        <v>4</v>
      </c>
      <c r="C1145" s="23">
        <f t="shared" si="1234"/>
        <v>0</v>
      </c>
      <c r="D1145" s="12">
        <f t="shared" si="1234"/>
        <v>0</v>
      </c>
      <c r="E1145" s="13">
        <f t="shared" si="1234"/>
        <v>0</v>
      </c>
      <c r="F1145" s="14">
        <f t="shared" si="1234"/>
        <v>0</v>
      </c>
      <c r="G1145" s="4">
        <f t="shared" si="1234"/>
        <v>0</v>
      </c>
      <c r="H1145" s="2">
        <f t="shared" si="1234"/>
        <v>0</v>
      </c>
      <c r="I1145" s="2">
        <f t="shared" si="1234"/>
        <v>0</v>
      </c>
      <c r="J1145" s="2">
        <f t="shared" si="1234"/>
        <v>0</v>
      </c>
      <c r="K1145" s="2">
        <f t="shared" si="1234"/>
        <v>0</v>
      </c>
      <c r="L1145" s="11">
        <f t="shared" si="1234"/>
        <v>0</v>
      </c>
      <c r="M1145" s="37"/>
      <c r="N1145" s="142"/>
      <c r="O1145" s="268">
        <f t="shared" ref="O1145:X1145" si="1237">+O1144+10</f>
        <v>41</v>
      </c>
      <c r="P1145" s="268">
        <f t="shared" si="1237"/>
        <v>42</v>
      </c>
      <c r="Q1145" s="268">
        <f t="shared" si="1237"/>
        <v>43</v>
      </c>
      <c r="R1145" s="268">
        <f t="shared" si="1237"/>
        <v>44</v>
      </c>
      <c r="S1145" s="268">
        <f t="shared" si="1237"/>
        <v>45</v>
      </c>
      <c r="T1145" s="268">
        <f t="shared" si="1237"/>
        <v>46</v>
      </c>
      <c r="U1145" s="268">
        <f t="shared" si="1237"/>
        <v>47</v>
      </c>
      <c r="V1145" s="268">
        <f t="shared" si="1237"/>
        <v>48</v>
      </c>
      <c r="W1145" s="268">
        <f t="shared" si="1237"/>
        <v>49</v>
      </c>
      <c r="X1145" s="268">
        <f t="shared" si="1237"/>
        <v>50</v>
      </c>
    </row>
    <row r="1146" spans="2:24" ht="15.75" thickBot="1" x14ac:dyDescent="0.3">
      <c r="B1146" s="23" t="s">
        <v>5</v>
      </c>
      <c r="C1146" s="10">
        <f t="shared" si="1234"/>
        <v>0</v>
      </c>
      <c r="D1146" s="154">
        <f t="shared" si="1234"/>
        <v>0</v>
      </c>
      <c r="E1146" s="154">
        <f t="shared" si="1234"/>
        <v>0</v>
      </c>
      <c r="F1146" s="154">
        <f t="shared" si="1234"/>
        <v>0</v>
      </c>
      <c r="G1146" s="145">
        <f t="shared" si="1234"/>
        <v>0</v>
      </c>
      <c r="H1146" s="2">
        <f t="shared" si="1234"/>
        <v>0</v>
      </c>
      <c r="I1146" s="2">
        <f t="shared" si="1234"/>
        <v>0</v>
      </c>
      <c r="J1146" s="2">
        <f t="shared" si="1234"/>
        <v>0</v>
      </c>
      <c r="K1146" s="2">
        <f t="shared" si="1234"/>
        <v>0</v>
      </c>
      <c r="L1146" s="11">
        <f t="shared" si="1234"/>
        <v>0</v>
      </c>
      <c r="M1146" s="37"/>
      <c r="N1146" s="142"/>
      <c r="O1146" s="268">
        <f t="shared" ref="O1146:X1146" si="1238">+O1145+10</f>
        <v>51</v>
      </c>
      <c r="P1146" s="268">
        <f t="shared" si="1238"/>
        <v>52</v>
      </c>
      <c r="Q1146" s="268">
        <f t="shared" si="1238"/>
        <v>53</v>
      </c>
      <c r="R1146" s="268">
        <f t="shared" si="1238"/>
        <v>54</v>
      </c>
      <c r="S1146" s="268">
        <f t="shared" si="1238"/>
        <v>55</v>
      </c>
      <c r="T1146" s="268">
        <f t="shared" si="1238"/>
        <v>56</v>
      </c>
      <c r="U1146" s="268">
        <f t="shared" si="1238"/>
        <v>57</v>
      </c>
      <c r="V1146" s="268">
        <f t="shared" si="1238"/>
        <v>58</v>
      </c>
      <c r="W1146" s="268">
        <f t="shared" si="1238"/>
        <v>59</v>
      </c>
      <c r="X1146" s="268">
        <f t="shared" si="1238"/>
        <v>60</v>
      </c>
    </row>
    <row r="1147" spans="2:24" ht="15.75" thickBot="1" x14ac:dyDescent="0.3">
      <c r="B1147" s="23" t="s">
        <v>6</v>
      </c>
      <c r="C1147" s="23">
        <f t="shared" si="1234"/>
        <v>0</v>
      </c>
      <c r="D1147" s="7">
        <f t="shared" si="1234"/>
        <v>0</v>
      </c>
      <c r="E1147" s="8">
        <f t="shared" si="1234"/>
        <v>0</v>
      </c>
      <c r="F1147" s="9">
        <f t="shared" si="1234"/>
        <v>0</v>
      </c>
      <c r="G1147" s="4">
        <f t="shared" si="1234"/>
        <v>0</v>
      </c>
      <c r="H1147" s="2">
        <f t="shared" si="1234"/>
        <v>0</v>
      </c>
      <c r="I1147" s="5">
        <f t="shared" si="1234"/>
        <v>0</v>
      </c>
      <c r="J1147" s="5">
        <f t="shared" si="1234"/>
        <v>0</v>
      </c>
      <c r="K1147" s="5">
        <f t="shared" si="1234"/>
        <v>0</v>
      </c>
      <c r="L1147" s="11">
        <f t="shared" si="1234"/>
        <v>0</v>
      </c>
      <c r="M1147" s="37"/>
      <c r="N1147" s="142"/>
      <c r="O1147" s="268">
        <f t="shared" ref="O1147:X1147" si="1239">+O1146+10</f>
        <v>61</v>
      </c>
      <c r="P1147" s="268">
        <f t="shared" si="1239"/>
        <v>62</v>
      </c>
      <c r="Q1147" s="268">
        <f t="shared" si="1239"/>
        <v>63</v>
      </c>
      <c r="R1147" s="268">
        <f t="shared" si="1239"/>
        <v>64</v>
      </c>
      <c r="S1147" s="268">
        <f t="shared" si="1239"/>
        <v>65</v>
      </c>
      <c r="T1147" s="268">
        <f t="shared" si="1239"/>
        <v>66</v>
      </c>
      <c r="U1147" s="268">
        <f t="shared" si="1239"/>
        <v>67</v>
      </c>
      <c r="V1147" s="268">
        <f t="shared" si="1239"/>
        <v>68</v>
      </c>
      <c r="W1147" s="268">
        <f t="shared" si="1239"/>
        <v>69</v>
      </c>
      <c r="X1147" s="268">
        <f t="shared" si="1239"/>
        <v>70</v>
      </c>
    </row>
    <row r="1148" spans="2:24" x14ac:dyDescent="0.25">
      <c r="B1148" s="23" t="s">
        <v>7</v>
      </c>
      <c r="C1148" s="23">
        <f t="shared" si="1234"/>
        <v>0</v>
      </c>
      <c r="D1148" s="10">
        <f t="shared" si="1234"/>
        <v>0</v>
      </c>
      <c r="E1148" s="144">
        <f t="shared" si="1234"/>
        <v>0</v>
      </c>
      <c r="F1148" s="11">
        <f t="shared" si="1234"/>
        <v>0</v>
      </c>
      <c r="G1148" s="4">
        <f t="shared" si="1234"/>
        <v>0</v>
      </c>
      <c r="H1148" s="3">
        <f t="shared" si="1234"/>
        <v>0</v>
      </c>
      <c r="I1148" s="7">
        <f t="shared" si="1234"/>
        <v>0</v>
      </c>
      <c r="J1148" s="8">
        <f t="shared" si="1234"/>
        <v>0</v>
      </c>
      <c r="K1148" s="9">
        <f t="shared" si="1234"/>
        <v>0</v>
      </c>
      <c r="L1148" s="17">
        <f t="shared" si="1234"/>
        <v>0</v>
      </c>
      <c r="M1148" s="37"/>
      <c r="N1148" s="142"/>
      <c r="O1148" s="268">
        <f t="shared" ref="O1148:X1148" si="1240">+O1147+10</f>
        <v>71</v>
      </c>
      <c r="P1148" s="268">
        <f t="shared" si="1240"/>
        <v>72</v>
      </c>
      <c r="Q1148" s="268">
        <f t="shared" si="1240"/>
        <v>73</v>
      </c>
      <c r="R1148" s="268">
        <f t="shared" si="1240"/>
        <v>74</v>
      </c>
      <c r="S1148" s="268">
        <f t="shared" si="1240"/>
        <v>75</v>
      </c>
      <c r="T1148" s="268">
        <f t="shared" si="1240"/>
        <v>76</v>
      </c>
      <c r="U1148" s="268">
        <f t="shared" si="1240"/>
        <v>77</v>
      </c>
      <c r="V1148" s="268">
        <f t="shared" si="1240"/>
        <v>78</v>
      </c>
      <c r="W1148" s="268">
        <f t="shared" si="1240"/>
        <v>79</v>
      </c>
      <c r="X1148" s="268">
        <f t="shared" si="1240"/>
        <v>80</v>
      </c>
    </row>
    <row r="1149" spans="2:24" ht="15.75" thickBot="1" x14ac:dyDescent="0.3">
      <c r="B1149" s="23" t="s">
        <v>8</v>
      </c>
      <c r="C1149" s="157">
        <f t="shared" si="1234"/>
        <v>0</v>
      </c>
      <c r="D1149" s="12">
        <f t="shared" si="1234"/>
        <v>0</v>
      </c>
      <c r="E1149" s="13">
        <f t="shared" si="1234"/>
        <v>0</v>
      </c>
      <c r="F1149" s="14">
        <f t="shared" si="1234"/>
        <v>0</v>
      </c>
      <c r="G1149" s="4">
        <f t="shared" si="1234"/>
        <v>0</v>
      </c>
      <c r="H1149" s="3">
        <f t="shared" si="1234"/>
        <v>0</v>
      </c>
      <c r="I1149" s="10">
        <f t="shared" si="1234"/>
        <v>0</v>
      </c>
      <c r="J1149" s="27">
        <f t="shared" si="1234"/>
        <v>0</v>
      </c>
      <c r="K1149" s="11">
        <f t="shared" si="1234"/>
        <v>0</v>
      </c>
      <c r="L1149" s="17">
        <f t="shared" si="1234"/>
        <v>0</v>
      </c>
      <c r="M1149" s="37"/>
      <c r="N1149" s="142"/>
      <c r="O1149" s="268">
        <f t="shared" ref="O1149:X1149" si="1241">+O1148+10</f>
        <v>81</v>
      </c>
      <c r="P1149" s="268">
        <f t="shared" si="1241"/>
        <v>82</v>
      </c>
      <c r="Q1149" s="268">
        <f t="shared" si="1241"/>
        <v>83</v>
      </c>
      <c r="R1149" s="268">
        <f t="shared" si="1241"/>
        <v>84</v>
      </c>
      <c r="S1149" s="268">
        <f t="shared" si="1241"/>
        <v>85</v>
      </c>
      <c r="T1149" s="268">
        <f t="shared" si="1241"/>
        <v>86</v>
      </c>
      <c r="U1149" s="268">
        <f t="shared" si="1241"/>
        <v>87</v>
      </c>
      <c r="V1149" s="268">
        <f t="shared" si="1241"/>
        <v>88</v>
      </c>
      <c r="W1149" s="268">
        <f t="shared" si="1241"/>
        <v>89</v>
      </c>
      <c r="X1149" s="268">
        <f t="shared" si="1241"/>
        <v>90</v>
      </c>
    </row>
    <row r="1150" spans="2:24" ht="15.75" thickBot="1" x14ac:dyDescent="0.3">
      <c r="B1150" s="26" t="s">
        <v>9</v>
      </c>
      <c r="C1150" s="158" t="s">
        <v>10</v>
      </c>
      <c r="D1150" s="156">
        <f t="shared" ref="D1150:L1150" si="1242">COUNTIF(rd8tm6,P1150)</f>
        <v>0</v>
      </c>
      <c r="E1150" s="155">
        <f t="shared" si="1242"/>
        <v>0</v>
      </c>
      <c r="F1150" s="155">
        <f t="shared" si="1242"/>
        <v>0</v>
      </c>
      <c r="G1150" s="13">
        <f t="shared" si="1242"/>
        <v>0</v>
      </c>
      <c r="H1150" s="19">
        <f t="shared" si="1242"/>
        <v>0</v>
      </c>
      <c r="I1150" s="12">
        <f t="shared" si="1242"/>
        <v>0</v>
      </c>
      <c r="J1150" s="13">
        <f t="shared" si="1242"/>
        <v>0</v>
      </c>
      <c r="K1150" s="14">
        <f t="shared" si="1242"/>
        <v>0</v>
      </c>
      <c r="L1150" s="20">
        <f t="shared" si="1242"/>
        <v>0</v>
      </c>
      <c r="M1150" s="37"/>
      <c r="N1150" s="142"/>
      <c r="O1150" s="268">
        <f t="shared" ref="O1150:X1150" si="1243">+O1149+10</f>
        <v>91</v>
      </c>
      <c r="P1150" s="268">
        <f t="shared" si="1243"/>
        <v>92</v>
      </c>
      <c r="Q1150" s="268">
        <f t="shared" si="1243"/>
        <v>93</v>
      </c>
      <c r="R1150" s="268">
        <f t="shared" si="1243"/>
        <v>94</v>
      </c>
      <c r="S1150" s="268">
        <f t="shared" si="1243"/>
        <v>95</v>
      </c>
      <c r="T1150" s="268">
        <f t="shared" si="1243"/>
        <v>96</v>
      </c>
      <c r="U1150" s="268">
        <f t="shared" si="1243"/>
        <v>97</v>
      </c>
      <c r="V1150" s="268">
        <f t="shared" si="1243"/>
        <v>98</v>
      </c>
      <c r="W1150" s="268">
        <f t="shared" si="1243"/>
        <v>99</v>
      </c>
      <c r="X1150" s="268">
        <f t="shared" si="1243"/>
        <v>100</v>
      </c>
    </row>
    <row r="1151" spans="2:24" ht="15.75" thickBot="1" x14ac:dyDescent="0.3"/>
    <row r="1152" spans="2:24" ht="19.5" thickBot="1" x14ac:dyDescent="0.3">
      <c r="B1152" s="136" t="s">
        <v>59</v>
      </c>
      <c r="C1152" s="137">
        <f>+C1137</f>
        <v>8</v>
      </c>
      <c r="D1152" s="350" t="s">
        <v>138</v>
      </c>
      <c r="E1152" s="351"/>
      <c r="M1152" s="257"/>
      <c r="P1152" s="263"/>
      <c r="Q1152" s="263"/>
      <c r="R1152" s="263"/>
      <c r="S1152" s="263"/>
      <c r="T1152" s="263"/>
      <c r="U1152" s="263"/>
      <c r="V1152" s="263"/>
      <c r="W1152" s="263"/>
      <c r="X1152" s="263"/>
    </row>
    <row r="1153" spans="2:24" ht="21" x14ac:dyDescent="0.25">
      <c r="B1153" s="305" t="s">
        <v>86</v>
      </c>
      <c r="C1153" s="306"/>
      <c r="D1153" s="306"/>
      <c r="E1153" s="306"/>
      <c r="F1153" s="306"/>
      <c r="G1153" s="306"/>
      <c r="H1153" s="306"/>
      <c r="I1153" s="306"/>
      <c r="J1153" s="306"/>
      <c r="K1153" s="306"/>
      <c r="L1153" s="307"/>
      <c r="M1153" s="258"/>
      <c r="N1153" s="281"/>
      <c r="O1153" s="264"/>
      <c r="P1153" s="264"/>
      <c r="Q1153" s="264"/>
      <c r="R1153" s="264"/>
      <c r="S1153" s="264"/>
      <c r="T1153" s="264"/>
      <c r="U1153" s="264"/>
      <c r="V1153" s="264"/>
      <c r="W1153" s="264"/>
      <c r="X1153" s="264"/>
    </row>
    <row r="1154" spans="2:24" ht="21.75" thickBot="1" x14ac:dyDescent="0.3">
      <c r="B1154" s="308"/>
      <c r="C1154" s="309"/>
      <c r="D1154" s="309"/>
      <c r="E1154" s="309"/>
      <c r="F1154" s="309"/>
      <c r="G1154" s="309"/>
      <c r="H1154" s="309"/>
      <c r="I1154" s="309"/>
      <c r="J1154" s="309"/>
      <c r="K1154" s="309"/>
      <c r="L1154" s="310"/>
      <c r="M1154" s="258"/>
      <c r="N1154" s="281"/>
      <c r="O1154" s="264"/>
      <c r="P1154" s="264"/>
      <c r="Q1154" s="264"/>
      <c r="R1154" s="264"/>
      <c r="S1154" s="264"/>
      <c r="T1154" s="264"/>
      <c r="U1154" s="264"/>
      <c r="V1154" s="264"/>
      <c r="W1154" s="264"/>
      <c r="X1154" s="264"/>
    </row>
    <row r="1155" spans="2:24" ht="15.75" thickBot="1" x14ac:dyDescent="0.3">
      <c r="B1155" s="31" t="s">
        <v>11</v>
      </c>
      <c r="C1155" s="28">
        <v>1</v>
      </c>
      <c r="D1155" s="24">
        <v>2</v>
      </c>
      <c r="E1155" s="24">
        <v>3</v>
      </c>
      <c r="F1155" s="24">
        <v>4</v>
      </c>
      <c r="G1155" s="24">
        <v>5</v>
      </c>
      <c r="H1155" s="24">
        <v>6</v>
      </c>
      <c r="I1155" s="24">
        <v>7</v>
      </c>
      <c r="J1155" s="24">
        <v>8</v>
      </c>
      <c r="K1155" s="24">
        <v>9</v>
      </c>
      <c r="L1155" s="25">
        <v>10</v>
      </c>
      <c r="M1155" s="37"/>
      <c r="N1155" s="142"/>
    </row>
    <row r="1156" spans="2:24" x14ac:dyDescent="0.25">
      <c r="B1156" s="29" t="s">
        <v>0</v>
      </c>
      <c r="C1156" s="7">
        <f t="shared" ref="C1156:L1157" si="1244">COUNTIF(rd8tm7,O1156)-1</f>
        <v>0</v>
      </c>
      <c r="D1156" s="8">
        <f t="shared" si="1244"/>
        <v>0</v>
      </c>
      <c r="E1156" s="8">
        <f t="shared" si="1244"/>
        <v>0</v>
      </c>
      <c r="F1156" s="8">
        <f t="shared" si="1244"/>
        <v>0</v>
      </c>
      <c r="G1156" s="8">
        <f t="shared" si="1244"/>
        <v>0</v>
      </c>
      <c r="H1156" s="8">
        <f t="shared" si="1244"/>
        <v>0</v>
      </c>
      <c r="I1156" s="22">
        <f t="shared" si="1244"/>
        <v>0</v>
      </c>
      <c r="J1156" s="7">
        <f t="shared" si="1244"/>
        <v>0</v>
      </c>
      <c r="K1156" s="8">
        <f t="shared" si="1244"/>
        <v>0</v>
      </c>
      <c r="L1156" s="76">
        <f t="shared" si="1244"/>
        <v>0</v>
      </c>
      <c r="M1156" s="259"/>
      <c r="N1156" s="282"/>
      <c r="O1156" s="265">
        <v>1</v>
      </c>
      <c r="P1156" s="266">
        <f>+O1156+1</f>
        <v>2</v>
      </c>
      <c r="Q1156" s="266">
        <f t="shared" ref="Q1156" si="1245">+P1156+1</f>
        <v>3</v>
      </c>
      <c r="R1156" s="266">
        <f t="shared" ref="R1156" si="1246">+Q1156+1</f>
        <v>4</v>
      </c>
      <c r="S1156" s="266">
        <f t="shared" ref="S1156" si="1247">+R1156+1</f>
        <v>5</v>
      </c>
      <c r="T1156" s="266">
        <f t="shared" ref="T1156" si="1248">+S1156+1</f>
        <v>6</v>
      </c>
      <c r="U1156" s="266">
        <f t="shared" ref="U1156" si="1249">+T1156+1</f>
        <v>7</v>
      </c>
      <c r="V1156" s="266">
        <f t="shared" ref="V1156" si="1250">+U1156+1</f>
        <v>8</v>
      </c>
      <c r="W1156" s="266">
        <v>9</v>
      </c>
      <c r="X1156" s="266">
        <v>10</v>
      </c>
    </row>
    <row r="1157" spans="2:24" ht="15.75" thickBot="1" x14ac:dyDescent="0.3">
      <c r="B1157" s="23" t="s">
        <v>1</v>
      </c>
      <c r="C1157" s="269">
        <f t="shared" si="1244"/>
        <v>0</v>
      </c>
      <c r="D1157" s="5">
        <f t="shared" si="1244"/>
        <v>0</v>
      </c>
      <c r="E1157" s="5">
        <f t="shared" si="1244"/>
        <v>0</v>
      </c>
      <c r="F1157" s="5">
        <f t="shared" si="1244"/>
        <v>0</v>
      </c>
      <c r="G1157" s="2">
        <f t="shared" si="1244"/>
        <v>0</v>
      </c>
      <c r="H1157" s="2">
        <f t="shared" si="1244"/>
        <v>0</v>
      </c>
      <c r="I1157" s="3">
        <f t="shared" si="1244"/>
        <v>0</v>
      </c>
      <c r="J1157" s="10">
        <f t="shared" si="1244"/>
        <v>0</v>
      </c>
      <c r="K1157" s="2">
        <f t="shared" si="1244"/>
        <v>0</v>
      </c>
      <c r="L1157" s="11">
        <f t="shared" si="1244"/>
        <v>0</v>
      </c>
      <c r="M1157" s="37"/>
      <c r="N1157" s="142"/>
      <c r="O1157" s="268">
        <f>+O1156+10</f>
        <v>11</v>
      </c>
      <c r="P1157" s="268">
        <f t="shared" ref="P1157:X1157" si="1251">+P1156+10</f>
        <v>12</v>
      </c>
      <c r="Q1157" s="268">
        <f t="shared" si="1251"/>
        <v>13</v>
      </c>
      <c r="R1157" s="268">
        <f t="shared" si="1251"/>
        <v>14</v>
      </c>
      <c r="S1157" s="268">
        <f t="shared" si="1251"/>
        <v>15</v>
      </c>
      <c r="T1157" s="268">
        <f t="shared" si="1251"/>
        <v>16</v>
      </c>
      <c r="U1157" s="268">
        <f t="shared" si="1251"/>
        <v>17</v>
      </c>
      <c r="V1157" s="268">
        <f t="shared" si="1251"/>
        <v>18</v>
      </c>
      <c r="W1157" s="268">
        <f t="shared" si="1251"/>
        <v>19</v>
      </c>
      <c r="X1157" s="268">
        <f t="shared" si="1251"/>
        <v>20</v>
      </c>
    </row>
    <row r="1158" spans="2:24" ht="15.75" thickBot="1" x14ac:dyDescent="0.3">
      <c r="B1158" s="23" t="s">
        <v>2</v>
      </c>
      <c r="C1158" s="23">
        <f t="shared" ref="C1158:L1164" si="1252">COUNTIF(rd8tm7,O1158)</f>
        <v>0</v>
      </c>
      <c r="D1158" s="7">
        <f t="shared" si="1252"/>
        <v>0</v>
      </c>
      <c r="E1158" s="8">
        <f t="shared" si="1252"/>
        <v>0</v>
      </c>
      <c r="F1158" s="9">
        <f t="shared" si="1252"/>
        <v>0</v>
      </c>
      <c r="G1158" s="4">
        <f t="shared" si="1252"/>
        <v>0</v>
      </c>
      <c r="H1158" s="2">
        <f t="shared" si="1252"/>
        <v>0</v>
      </c>
      <c r="I1158" s="3">
        <f t="shared" si="1252"/>
        <v>0</v>
      </c>
      <c r="J1158" s="12">
        <f t="shared" si="1252"/>
        <v>0</v>
      </c>
      <c r="K1158" s="13">
        <f t="shared" si="1252"/>
        <v>0</v>
      </c>
      <c r="L1158" s="14">
        <f t="shared" si="1252"/>
        <v>0</v>
      </c>
      <c r="M1158" s="37"/>
      <c r="N1158" s="142"/>
      <c r="O1158" s="268">
        <f t="shared" ref="O1158:X1158" si="1253">+O1157+10</f>
        <v>21</v>
      </c>
      <c r="P1158" s="268">
        <f t="shared" si="1253"/>
        <v>22</v>
      </c>
      <c r="Q1158" s="268">
        <f t="shared" si="1253"/>
        <v>23</v>
      </c>
      <c r="R1158" s="268">
        <f t="shared" si="1253"/>
        <v>24</v>
      </c>
      <c r="S1158" s="268">
        <f t="shared" si="1253"/>
        <v>25</v>
      </c>
      <c r="T1158" s="268">
        <f t="shared" si="1253"/>
        <v>26</v>
      </c>
      <c r="U1158" s="268">
        <f t="shared" si="1253"/>
        <v>27</v>
      </c>
      <c r="V1158" s="268">
        <f t="shared" si="1253"/>
        <v>28</v>
      </c>
      <c r="W1158" s="268">
        <f t="shared" si="1253"/>
        <v>29</v>
      </c>
      <c r="X1158" s="268">
        <f t="shared" si="1253"/>
        <v>30</v>
      </c>
    </row>
    <row r="1159" spans="2:24" x14ac:dyDescent="0.25">
      <c r="B1159" s="23" t="s">
        <v>3</v>
      </c>
      <c r="C1159" s="23">
        <f t="shared" si="1252"/>
        <v>0</v>
      </c>
      <c r="D1159" s="10">
        <f t="shared" si="1252"/>
        <v>0</v>
      </c>
      <c r="E1159" s="27">
        <f t="shared" si="1252"/>
        <v>0</v>
      </c>
      <c r="F1159" s="11">
        <f t="shared" si="1252"/>
        <v>0</v>
      </c>
      <c r="G1159" s="4">
        <f t="shared" si="1252"/>
        <v>0</v>
      </c>
      <c r="H1159" s="2">
        <f t="shared" si="1252"/>
        <v>0</v>
      </c>
      <c r="I1159" s="2">
        <f t="shared" si="1252"/>
        <v>0</v>
      </c>
      <c r="J1159" s="6">
        <f t="shared" si="1252"/>
        <v>0</v>
      </c>
      <c r="K1159" s="6">
        <f t="shared" si="1252"/>
        <v>0</v>
      </c>
      <c r="L1159" s="16">
        <f t="shared" si="1252"/>
        <v>0</v>
      </c>
      <c r="M1159" s="37"/>
      <c r="N1159" s="142"/>
      <c r="O1159" s="268">
        <f t="shared" ref="O1159:X1159" si="1254">+O1158+10</f>
        <v>31</v>
      </c>
      <c r="P1159" s="268">
        <f t="shared" si="1254"/>
        <v>32</v>
      </c>
      <c r="Q1159" s="268">
        <f t="shared" si="1254"/>
        <v>33</v>
      </c>
      <c r="R1159" s="268">
        <f t="shared" si="1254"/>
        <v>34</v>
      </c>
      <c r="S1159" s="268">
        <f t="shared" si="1254"/>
        <v>35</v>
      </c>
      <c r="T1159" s="268">
        <f t="shared" si="1254"/>
        <v>36</v>
      </c>
      <c r="U1159" s="268">
        <f t="shared" si="1254"/>
        <v>37</v>
      </c>
      <c r="V1159" s="268">
        <f t="shared" si="1254"/>
        <v>38</v>
      </c>
      <c r="W1159" s="268">
        <f t="shared" si="1254"/>
        <v>39</v>
      </c>
      <c r="X1159" s="268">
        <f t="shared" si="1254"/>
        <v>40</v>
      </c>
    </row>
    <row r="1160" spans="2:24" ht="15.75" thickBot="1" x14ac:dyDescent="0.3">
      <c r="B1160" s="23" t="s">
        <v>4</v>
      </c>
      <c r="C1160" s="23">
        <f t="shared" si="1252"/>
        <v>0</v>
      </c>
      <c r="D1160" s="12">
        <f t="shared" si="1252"/>
        <v>0</v>
      </c>
      <c r="E1160" s="13">
        <f t="shared" si="1252"/>
        <v>0</v>
      </c>
      <c r="F1160" s="14">
        <f t="shared" si="1252"/>
        <v>0</v>
      </c>
      <c r="G1160" s="4">
        <f t="shared" si="1252"/>
        <v>0</v>
      </c>
      <c r="H1160" s="2">
        <f t="shared" si="1252"/>
        <v>0</v>
      </c>
      <c r="I1160" s="2">
        <f t="shared" si="1252"/>
        <v>0</v>
      </c>
      <c r="J1160" s="2">
        <f t="shared" si="1252"/>
        <v>0</v>
      </c>
      <c r="K1160" s="2">
        <f t="shared" si="1252"/>
        <v>0</v>
      </c>
      <c r="L1160" s="11">
        <f t="shared" si="1252"/>
        <v>0</v>
      </c>
      <c r="M1160" s="37"/>
      <c r="N1160" s="142"/>
      <c r="O1160" s="268">
        <f t="shared" ref="O1160:X1160" si="1255">+O1159+10</f>
        <v>41</v>
      </c>
      <c r="P1160" s="268">
        <f t="shared" si="1255"/>
        <v>42</v>
      </c>
      <c r="Q1160" s="268">
        <f t="shared" si="1255"/>
        <v>43</v>
      </c>
      <c r="R1160" s="268">
        <f t="shared" si="1255"/>
        <v>44</v>
      </c>
      <c r="S1160" s="268">
        <f t="shared" si="1255"/>
        <v>45</v>
      </c>
      <c r="T1160" s="268">
        <f t="shared" si="1255"/>
        <v>46</v>
      </c>
      <c r="U1160" s="268">
        <f t="shared" si="1255"/>
        <v>47</v>
      </c>
      <c r="V1160" s="268">
        <f t="shared" si="1255"/>
        <v>48</v>
      </c>
      <c r="W1160" s="268">
        <f t="shared" si="1255"/>
        <v>49</v>
      </c>
      <c r="X1160" s="268">
        <f t="shared" si="1255"/>
        <v>50</v>
      </c>
    </row>
    <row r="1161" spans="2:24" ht="15.75" thickBot="1" x14ac:dyDescent="0.3">
      <c r="B1161" s="23" t="s">
        <v>5</v>
      </c>
      <c r="C1161" s="10">
        <f t="shared" si="1252"/>
        <v>0</v>
      </c>
      <c r="D1161" s="154">
        <f t="shared" si="1252"/>
        <v>0</v>
      </c>
      <c r="E1161" s="154">
        <f t="shared" si="1252"/>
        <v>0</v>
      </c>
      <c r="F1161" s="154">
        <f t="shared" si="1252"/>
        <v>0</v>
      </c>
      <c r="G1161" s="145">
        <f t="shared" si="1252"/>
        <v>0</v>
      </c>
      <c r="H1161" s="2">
        <f t="shared" si="1252"/>
        <v>0</v>
      </c>
      <c r="I1161" s="2">
        <f t="shared" si="1252"/>
        <v>0</v>
      </c>
      <c r="J1161" s="2">
        <f t="shared" si="1252"/>
        <v>0</v>
      </c>
      <c r="K1161" s="2">
        <f t="shared" si="1252"/>
        <v>0</v>
      </c>
      <c r="L1161" s="11">
        <f t="shared" si="1252"/>
        <v>0</v>
      </c>
      <c r="M1161" s="37"/>
      <c r="N1161" s="142"/>
      <c r="O1161" s="268">
        <f t="shared" ref="O1161:X1161" si="1256">+O1160+10</f>
        <v>51</v>
      </c>
      <c r="P1161" s="268">
        <f t="shared" si="1256"/>
        <v>52</v>
      </c>
      <c r="Q1161" s="268">
        <f t="shared" si="1256"/>
        <v>53</v>
      </c>
      <c r="R1161" s="268">
        <f t="shared" si="1256"/>
        <v>54</v>
      </c>
      <c r="S1161" s="268">
        <f t="shared" si="1256"/>
        <v>55</v>
      </c>
      <c r="T1161" s="268">
        <f t="shared" si="1256"/>
        <v>56</v>
      </c>
      <c r="U1161" s="268">
        <f t="shared" si="1256"/>
        <v>57</v>
      </c>
      <c r="V1161" s="268">
        <f t="shared" si="1256"/>
        <v>58</v>
      </c>
      <c r="W1161" s="268">
        <f t="shared" si="1256"/>
        <v>59</v>
      </c>
      <c r="X1161" s="268">
        <f t="shared" si="1256"/>
        <v>60</v>
      </c>
    </row>
    <row r="1162" spans="2:24" ht="15.75" thickBot="1" x14ac:dyDescent="0.3">
      <c r="B1162" s="23" t="s">
        <v>6</v>
      </c>
      <c r="C1162" s="23">
        <f t="shared" si="1252"/>
        <v>0</v>
      </c>
      <c r="D1162" s="7">
        <f t="shared" si="1252"/>
        <v>0</v>
      </c>
      <c r="E1162" s="8">
        <f t="shared" si="1252"/>
        <v>0</v>
      </c>
      <c r="F1162" s="9">
        <f t="shared" si="1252"/>
        <v>0</v>
      </c>
      <c r="G1162" s="4">
        <f t="shared" si="1252"/>
        <v>0</v>
      </c>
      <c r="H1162" s="2">
        <f t="shared" si="1252"/>
        <v>0</v>
      </c>
      <c r="I1162" s="5">
        <f t="shared" si="1252"/>
        <v>0</v>
      </c>
      <c r="J1162" s="5">
        <f t="shared" si="1252"/>
        <v>0</v>
      </c>
      <c r="K1162" s="5">
        <f t="shared" si="1252"/>
        <v>0</v>
      </c>
      <c r="L1162" s="11">
        <f t="shared" si="1252"/>
        <v>0</v>
      </c>
      <c r="M1162" s="37"/>
      <c r="N1162" s="142"/>
      <c r="O1162" s="268">
        <f t="shared" ref="O1162:X1162" si="1257">+O1161+10</f>
        <v>61</v>
      </c>
      <c r="P1162" s="268">
        <f t="shared" si="1257"/>
        <v>62</v>
      </c>
      <c r="Q1162" s="268">
        <f t="shared" si="1257"/>
        <v>63</v>
      </c>
      <c r="R1162" s="268">
        <f t="shared" si="1257"/>
        <v>64</v>
      </c>
      <c r="S1162" s="268">
        <f t="shared" si="1257"/>
        <v>65</v>
      </c>
      <c r="T1162" s="268">
        <f t="shared" si="1257"/>
        <v>66</v>
      </c>
      <c r="U1162" s="268">
        <f t="shared" si="1257"/>
        <v>67</v>
      </c>
      <c r="V1162" s="268">
        <f t="shared" si="1257"/>
        <v>68</v>
      </c>
      <c r="W1162" s="268">
        <f t="shared" si="1257"/>
        <v>69</v>
      </c>
      <c r="X1162" s="268">
        <f t="shared" si="1257"/>
        <v>70</v>
      </c>
    </row>
    <row r="1163" spans="2:24" x14ac:dyDescent="0.25">
      <c r="B1163" s="23" t="s">
        <v>7</v>
      </c>
      <c r="C1163" s="23">
        <f t="shared" si="1252"/>
        <v>0</v>
      </c>
      <c r="D1163" s="10">
        <f t="shared" si="1252"/>
        <v>0</v>
      </c>
      <c r="E1163" s="144">
        <f t="shared" si="1252"/>
        <v>0</v>
      </c>
      <c r="F1163" s="11">
        <f t="shared" si="1252"/>
        <v>0</v>
      </c>
      <c r="G1163" s="4">
        <f t="shared" si="1252"/>
        <v>0</v>
      </c>
      <c r="H1163" s="3">
        <f t="shared" si="1252"/>
        <v>0</v>
      </c>
      <c r="I1163" s="7">
        <f t="shared" si="1252"/>
        <v>0</v>
      </c>
      <c r="J1163" s="8">
        <f t="shared" si="1252"/>
        <v>0</v>
      </c>
      <c r="K1163" s="9">
        <f t="shared" si="1252"/>
        <v>0</v>
      </c>
      <c r="L1163" s="17">
        <f t="shared" si="1252"/>
        <v>0</v>
      </c>
      <c r="M1163" s="37"/>
      <c r="N1163" s="142"/>
      <c r="O1163" s="268">
        <f t="shared" ref="O1163:X1163" si="1258">+O1162+10</f>
        <v>71</v>
      </c>
      <c r="P1163" s="268">
        <f t="shared" si="1258"/>
        <v>72</v>
      </c>
      <c r="Q1163" s="268">
        <f t="shared" si="1258"/>
        <v>73</v>
      </c>
      <c r="R1163" s="268">
        <f t="shared" si="1258"/>
        <v>74</v>
      </c>
      <c r="S1163" s="268">
        <f t="shared" si="1258"/>
        <v>75</v>
      </c>
      <c r="T1163" s="268">
        <f t="shared" si="1258"/>
        <v>76</v>
      </c>
      <c r="U1163" s="268">
        <f t="shared" si="1258"/>
        <v>77</v>
      </c>
      <c r="V1163" s="268">
        <f t="shared" si="1258"/>
        <v>78</v>
      </c>
      <c r="W1163" s="268">
        <f t="shared" si="1258"/>
        <v>79</v>
      </c>
      <c r="X1163" s="268">
        <f t="shared" si="1258"/>
        <v>80</v>
      </c>
    </row>
    <row r="1164" spans="2:24" ht="15.75" thickBot="1" x14ac:dyDescent="0.3">
      <c r="B1164" s="23" t="s">
        <v>8</v>
      </c>
      <c r="C1164" s="157">
        <f t="shared" si="1252"/>
        <v>0</v>
      </c>
      <c r="D1164" s="12">
        <f t="shared" si="1252"/>
        <v>0</v>
      </c>
      <c r="E1164" s="13">
        <f t="shared" si="1252"/>
        <v>0</v>
      </c>
      <c r="F1164" s="14">
        <f t="shared" si="1252"/>
        <v>0</v>
      </c>
      <c r="G1164" s="4">
        <f t="shared" si="1252"/>
        <v>0</v>
      </c>
      <c r="H1164" s="3">
        <f t="shared" si="1252"/>
        <v>0</v>
      </c>
      <c r="I1164" s="10">
        <f t="shared" si="1252"/>
        <v>0</v>
      </c>
      <c r="J1164" s="27">
        <f t="shared" si="1252"/>
        <v>0</v>
      </c>
      <c r="K1164" s="11">
        <f t="shared" si="1252"/>
        <v>0</v>
      </c>
      <c r="L1164" s="17">
        <f t="shared" si="1252"/>
        <v>0</v>
      </c>
      <c r="M1164" s="37"/>
      <c r="N1164" s="142"/>
      <c r="O1164" s="268">
        <f t="shared" ref="O1164:X1164" si="1259">+O1163+10</f>
        <v>81</v>
      </c>
      <c r="P1164" s="268">
        <f t="shared" si="1259"/>
        <v>82</v>
      </c>
      <c r="Q1164" s="268">
        <f t="shared" si="1259"/>
        <v>83</v>
      </c>
      <c r="R1164" s="268">
        <f t="shared" si="1259"/>
        <v>84</v>
      </c>
      <c r="S1164" s="268">
        <f t="shared" si="1259"/>
        <v>85</v>
      </c>
      <c r="T1164" s="268">
        <f t="shared" si="1259"/>
        <v>86</v>
      </c>
      <c r="U1164" s="268">
        <f t="shared" si="1259"/>
        <v>87</v>
      </c>
      <c r="V1164" s="268">
        <f t="shared" si="1259"/>
        <v>88</v>
      </c>
      <c r="W1164" s="268">
        <f t="shared" si="1259"/>
        <v>89</v>
      </c>
      <c r="X1164" s="268">
        <f t="shared" si="1259"/>
        <v>90</v>
      </c>
    </row>
    <row r="1165" spans="2:24" ht="15.75" thickBot="1" x14ac:dyDescent="0.3">
      <c r="B1165" s="26" t="s">
        <v>9</v>
      </c>
      <c r="C1165" s="158" t="s">
        <v>10</v>
      </c>
      <c r="D1165" s="156">
        <f t="shared" ref="D1165:L1165" si="1260">COUNTIF(rd8tm7,P1165)</f>
        <v>0</v>
      </c>
      <c r="E1165" s="155">
        <f t="shared" si="1260"/>
        <v>0</v>
      </c>
      <c r="F1165" s="155">
        <f t="shared" si="1260"/>
        <v>0</v>
      </c>
      <c r="G1165" s="13">
        <f t="shared" si="1260"/>
        <v>0</v>
      </c>
      <c r="H1165" s="19">
        <f t="shared" si="1260"/>
        <v>0</v>
      </c>
      <c r="I1165" s="12">
        <f t="shared" si="1260"/>
        <v>0</v>
      </c>
      <c r="J1165" s="13">
        <f t="shared" si="1260"/>
        <v>0</v>
      </c>
      <c r="K1165" s="14">
        <f t="shared" si="1260"/>
        <v>0</v>
      </c>
      <c r="L1165" s="20">
        <f t="shared" si="1260"/>
        <v>0</v>
      </c>
      <c r="M1165" s="37"/>
      <c r="N1165" s="142"/>
      <c r="O1165" s="268">
        <f t="shared" ref="O1165:X1165" si="1261">+O1164+10</f>
        <v>91</v>
      </c>
      <c r="P1165" s="268">
        <f t="shared" si="1261"/>
        <v>92</v>
      </c>
      <c r="Q1165" s="268">
        <f t="shared" si="1261"/>
        <v>93</v>
      </c>
      <c r="R1165" s="268">
        <f t="shared" si="1261"/>
        <v>94</v>
      </c>
      <c r="S1165" s="268">
        <f t="shared" si="1261"/>
        <v>95</v>
      </c>
      <c r="T1165" s="268">
        <f t="shared" si="1261"/>
        <v>96</v>
      </c>
      <c r="U1165" s="268">
        <f t="shared" si="1261"/>
        <v>97</v>
      </c>
      <c r="V1165" s="268">
        <f t="shared" si="1261"/>
        <v>98</v>
      </c>
      <c r="W1165" s="268">
        <f t="shared" si="1261"/>
        <v>99</v>
      </c>
      <c r="X1165" s="268">
        <f t="shared" si="1261"/>
        <v>100</v>
      </c>
    </row>
    <row r="1166" spans="2:24" ht="15.75" thickBot="1" x14ac:dyDescent="0.3"/>
    <row r="1167" spans="2:24" ht="19.5" thickBot="1" x14ac:dyDescent="0.3">
      <c r="B1167" s="136" t="s">
        <v>59</v>
      </c>
      <c r="C1167" s="137">
        <f>+C1152</f>
        <v>8</v>
      </c>
      <c r="D1167" s="350" t="s">
        <v>139</v>
      </c>
      <c r="E1167" s="351"/>
      <c r="M1167" s="257"/>
      <c r="P1167" s="263"/>
      <c r="Q1167" s="263"/>
      <c r="R1167" s="263"/>
      <c r="S1167" s="263"/>
      <c r="T1167" s="263"/>
      <c r="U1167" s="263"/>
      <c r="V1167" s="263"/>
      <c r="W1167" s="263"/>
      <c r="X1167" s="263"/>
    </row>
    <row r="1168" spans="2:24" ht="21" x14ac:dyDescent="0.25">
      <c r="B1168" s="305" t="s">
        <v>86</v>
      </c>
      <c r="C1168" s="306"/>
      <c r="D1168" s="306"/>
      <c r="E1168" s="306"/>
      <c r="F1168" s="306"/>
      <c r="G1168" s="306"/>
      <c r="H1168" s="306"/>
      <c r="I1168" s="306"/>
      <c r="J1168" s="306"/>
      <c r="K1168" s="306"/>
      <c r="L1168" s="307"/>
      <c r="M1168" s="258"/>
      <c r="N1168" s="281"/>
      <c r="O1168" s="264"/>
      <c r="P1168" s="264"/>
      <c r="Q1168" s="264"/>
      <c r="R1168" s="264"/>
      <c r="S1168" s="264"/>
      <c r="T1168" s="264"/>
      <c r="U1168" s="264"/>
      <c r="V1168" s="264"/>
      <c r="W1168" s="264"/>
      <c r="X1168" s="264"/>
    </row>
    <row r="1169" spans="2:24" ht="21.75" thickBot="1" x14ac:dyDescent="0.3">
      <c r="B1169" s="308"/>
      <c r="C1169" s="309"/>
      <c r="D1169" s="309"/>
      <c r="E1169" s="309"/>
      <c r="F1169" s="309"/>
      <c r="G1169" s="309"/>
      <c r="H1169" s="309"/>
      <c r="I1169" s="309"/>
      <c r="J1169" s="309"/>
      <c r="K1169" s="309"/>
      <c r="L1169" s="310"/>
      <c r="M1169" s="258"/>
      <c r="N1169" s="281"/>
      <c r="O1169" s="264"/>
      <c r="P1169" s="264"/>
      <c r="Q1169" s="264"/>
      <c r="R1169" s="264"/>
      <c r="S1169" s="264"/>
      <c r="T1169" s="264"/>
      <c r="U1169" s="264"/>
      <c r="V1169" s="264"/>
      <c r="W1169" s="264"/>
      <c r="X1169" s="264"/>
    </row>
    <row r="1170" spans="2:24" ht="15.75" thickBot="1" x14ac:dyDescent="0.3">
      <c r="B1170" s="31" t="s">
        <v>11</v>
      </c>
      <c r="C1170" s="28">
        <v>1</v>
      </c>
      <c r="D1170" s="24">
        <v>2</v>
      </c>
      <c r="E1170" s="24">
        <v>3</v>
      </c>
      <c r="F1170" s="24">
        <v>4</v>
      </c>
      <c r="G1170" s="24">
        <v>5</v>
      </c>
      <c r="H1170" s="24">
        <v>6</v>
      </c>
      <c r="I1170" s="24">
        <v>7</v>
      </c>
      <c r="J1170" s="24">
        <v>8</v>
      </c>
      <c r="K1170" s="24">
        <v>9</v>
      </c>
      <c r="L1170" s="25">
        <v>10</v>
      </c>
      <c r="M1170" s="37"/>
      <c r="N1170" s="142"/>
    </row>
    <row r="1171" spans="2:24" x14ac:dyDescent="0.25">
      <c r="B1171" s="29" t="s">
        <v>0</v>
      </c>
      <c r="C1171" s="7">
        <f t="shared" ref="C1171:L1172" si="1262">COUNTIF(rd8tm8,O1171)-1</f>
        <v>0</v>
      </c>
      <c r="D1171" s="8">
        <f t="shared" si="1262"/>
        <v>0</v>
      </c>
      <c r="E1171" s="8">
        <f t="shared" si="1262"/>
        <v>0</v>
      </c>
      <c r="F1171" s="8">
        <f t="shared" si="1262"/>
        <v>0</v>
      </c>
      <c r="G1171" s="8">
        <f t="shared" si="1262"/>
        <v>0</v>
      </c>
      <c r="H1171" s="8">
        <f t="shared" si="1262"/>
        <v>0</v>
      </c>
      <c r="I1171" s="22">
        <f t="shared" si="1262"/>
        <v>0</v>
      </c>
      <c r="J1171" s="7">
        <f t="shared" si="1262"/>
        <v>0</v>
      </c>
      <c r="K1171" s="8">
        <f t="shared" si="1262"/>
        <v>0</v>
      </c>
      <c r="L1171" s="76">
        <f t="shared" si="1262"/>
        <v>0</v>
      </c>
      <c r="M1171" s="259"/>
      <c r="N1171" s="282"/>
      <c r="O1171" s="265">
        <v>1</v>
      </c>
      <c r="P1171" s="266">
        <f>+O1171+1</f>
        <v>2</v>
      </c>
      <c r="Q1171" s="266">
        <f t="shared" ref="Q1171" si="1263">+P1171+1</f>
        <v>3</v>
      </c>
      <c r="R1171" s="266">
        <f t="shared" ref="R1171" si="1264">+Q1171+1</f>
        <v>4</v>
      </c>
      <c r="S1171" s="266">
        <f t="shared" ref="S1171" si="1265">+R1171+1</f>
        <v>5</v>
      </c>
      <c r="T1171" s="266">
        <f t="shared" ref="T1171" si="1266">+S1171+1</f>
        <v>6</v>
      </c>
      <c r="U1171" s="266">
        <f t="shared" ref="U1171" si="1267">+T1171+1</f>
        <v>7</v>
      </c>
      <c r="V1171" s="266">
        <f t="shared" ref="V1171" si="1268">+U1171+1</f>
        <v>8</v>
      </c>
      <c r="W1171" s="266">
        <v>9</v>
      </c>
      <c r="X1171" s="266">
        <v>10</v>
      </c>
    </row>
    <row r="1172" spans="2:24" ht="15.75" thickBot="1" x14ac:dyDescent="0.3">
      <c r="B1172" s="23" t="s">
        <v>1</v>
      </c>
      <c r="C1172" s="269">
        <f t="shared" si="1262"/>
        <v>0</v>
      </c>
      <c r="D1172" s="5">
        <f t="shared" si="1262"/>
        <v>0</v>
      </c>
      <c r="E1172" s="5">
        <f t="shared" si="1262"/>
        <v>0</v>
      </c>
      <c r="F1172" s="5">
        <f t="shared" si="1262"/>
        <v>0</v>
      </c>
      <c r="G1172" s="2">
        <f t="shared" si="1262"/>
        <v>0</v>
      </c>
      <c r="H1172" s="2">
        <f t="shared" si="1262"/>
        <v>0</v>
      </c>
      <c r="I1172" s="3">
        <f t="shared" si="1262"/>
        <v>0</v>
      </c>
      <c r="J1172" s="10">
        <f t="shared" si="1262"/>
        <v>0</v>
      </c>
      <c r="K1172" s="2">
        <f t="shared" si="1262"/>
        <v>0</v>
      </c>
      <c r="L1172" s="11">
        <f t="shared" si="1262"/>
        <v>0</v>
      </c>
      <c r="M1172" s="37"/>
      <c r="N1172" s="142"/>
      <c r="O1172" s="268">
        <f>+O1171+10</f>
        <v>11</v>
      </c>
      <c r="P1172" s="268">
        <f t="shared" ref="P1172:X1172" si="1269">+P1171+10</f>
        <v>12</v>
      </c>
      <c r="Q1172" s="268">
        <f t="shared" si="1269"/>
        <v>13</v>
      </c>
      <c r="R1172" s="268">
        <f t="shared" si="1269"/>
        <v>14</v>
      </c>
      <c r="S1172" s="268">
        <f t="shared" si="1269"/>
        <v>15</v>
      </c>
      <c r="T1172" s="268">
        <f t="shared" si="1269"/>
        <v>16</v>
      </c>
      <c r="U1172" s="268">
        <f t="shared" si="1269"/>
        <v>17</v>
      </c>
      <c r="V1172" s="268">
        <f t="shared" si="1269"/>
        <v>18</v>
      </c>
      <c r="W1172" s="268">
        <f t="shared" si="1269"/>
        <v>19</v>
      </c>
      <c r="X1172" s="268">
        <f t="shared" si="1269"/>
        <v>20</v>
      </c>
    </row>
    <row r="1173" spans="2:24" ht="15.75" thickBot="1" x14ac:dyDescent="0.3">
      <c r="B1173" s="23" t="s">
        <v>2</v>
      </c>
      <c r="C1173" s="23">
        <f t="shared" ref="C1173:L1179" si="1270">COUNTIF(rd8tm8,O1173)</f>
        <v>0</v>
      </c>
      <c r="D1173" s="7">
        <f t="shared" si="1270"/>
        <v>0</v>
      </c>
      <c r="E1173" s="8">
        <f t="shared" si="1270"/>
        <v>0</v>
      </c>
      <c r="F1173" s="9">
        <f t="shared" si="1270"/>
        <v>0</v>
      </c>
      <c r="G1173" s="4">
        <f t="shared" si="1270"/>
        <v>0</v>
      </c>
      <c r="H1173" s="2">
        <f t="shared" si="1270"/>
        <v>0</v>
      </c>
      <c r="I1173" s="3">
        <f t="shared" si="1270"/>
        <v>0</v>
      </c>
      <c r="J1173" s="12">
        <f t="shared" si="1270"/>
        <v>0</v>
      </c>
      <c r="K1173" s="13">
        <f t="shared" si="1270"/>
        <v>0</v>
      </c>
      <c r="L1173" s="14">
        <f t="shared" si="1270"/>
        <v>0</v>
      </c>
      <c r="M1173" s="37"/>
      <c r="N1173" s="142"/>
      <c r="O1173" s="268">
        <f t="shared" ref="O1173:X1173" si="1271">+O1172+10</f>
        <v>21</v>
      </c>
      <c r="P1173" s="268">
        <f t="shared" si="1271"/>
        <v>22</v>
      </c>
      <c r="Q1173" s="268">
        <f t="shared" si="1271"/>
        <v>23</v>
      </c>
      <c r="R1173" s="268">
        <f t="shared" si="1271"/>
        <v>24</v>
      </c>
      <c r="S1173" s="268">
        <f t="shared" si="1271"/>
        <v>25</v>
      </c>
      <c r="T1173" s="268">
        <f t="shared" si="1271"/>
        <v>26</v>
      </c>
      <c r="U1173" s="268">
        <f t="shared" si="1271"/>
        <v>27</v>
      </c>
      <c r="V1173" s="268">
        <f t="shared" si="1271"/>
        <v>28</v>
      </c>
      <c r="W1173" s="268">
        <f t="shared" si="1271"/>
        <v>29</v>
      </c>
      <c r="X1173" s="268">
        <f t="shared" si="1271"/>
        <v>30</v>
      </c>
    </row>
    <row r="1174" spans="2:24" x14ac:dyDescent="0.25">
      <c r="B1174" s="23" t="s">
        <v>3</v>
      </c>
      <c r="C1174" s="23">
        <f t="shared" si="1270"/>
        <v>0</v>
      </c>
      <c r="D1174" s="10">
        <f t="shared" si="1270"/>
        <v>0</v>
      </c>
      <c r="E1174" s="27">
        <f t="shared" si="1270"/>
        <v>0</v>
      </c>
      <c r="F1174" s="11">
        <f t="shared" si="1270"/>
        <v>0</v>
      </c>
      <c r="G1174" s="4">
        <f t="shared" si="1270"/>
        <v>0</v>
      </c>
      <c r="H1174" s="2">
        <f t="shared" si="1270"/>
        <v>0</v>
      </c>
      <c r="I1174" s="2">
        <f t="shared" si="1270"/>
        <v>0</v>
      </c>
      <c r="J1174" s="6">
        <f t="shared" si="1270"/>
        <v>0</v>
      </c>
      <c r="K1174" s="6">
        <f t="shared" si="1270"/>
        <v>0</v>
      </c>
      <c r="L1174" s="16">
        <f t="shared" si="1270"/>
        <v>0</v>
      </c>
      <c r="M1174" s="37"/>
      <c r="N1174" s="142"/>
      <c r="O1174" s="268">
        <f t="shared" ref="O1174:X1174" si="1272">+O1173+10</f>
        <v>31</v>
      </c>
      <c r="P1174" s="268">
        <f t="shared" si="1272"/>
        <v>32</v>
      </c>
      <c r="Q1174" s="268">
        <f t="shared" si="1272"/>
        <v>33</v>
      </c>
      <c r="R1174" s="268">
        <f t="shared" si="1272"/>
        <v>34</v>
      </c>
      <c r="S1174" s="268">
        <f t="shared" si="1272"/>
        <v>35</v>
      </c>
      <c r="T1174" s="268">
        <f t="shared" si="1272"/>
        <v>36</v>
      </c>
      <c r="U1174" s="268">
        <f t="shared" si="1272"/>
        <v>37</v>
      </c>
      <c r="V1174" s="268">
        <f t="shared" si="1272"/>
        <v>38</v>
      </c>
      <c r="W1174" s="268">
        <f t="shared" si="1272"/>
        <v>39</v>
      </c>
      <c r="X1174" s="268">
        <f t="shared" si="1272"/>
        <v>40</v>
      </c>
    </row>
    <row r="1175" spans="2:24" ht="15.75" thickBot="1" x14ac:dyDescent="0.3">
      <c r="B1175" s="23" t="s">
        <v>4</v>
      </c>
      <c r="C1175" s="23">
        <f t="shared" si="1270"/>
        <v>0</v>
      </c>
      <c r="D1175" s="12">
        <f t="shared" si="1270"/>
        <v>0</v>
      </c>
      <c r="E1175" s="13">
        <f t="shared" si="1270"/>
        <v>0</v>
      </c>
      <c r="F1175" s="14">
        <f t="shared" si="1270"/>
        <v>0</v>
      </c>
      <c r="G1175" s="4">
        <f t="shared" si="1270"/>
        <v>0</v>
      </c>
      <c r="H1175" s="2">
        <f t="shared" si="1270"/>
        <v>0</v>
      </c>
      <c r="I1175" s="2">
        <f t="shared" si="1270"/>
        <v>0</v>
      </c>
      <c r="J1175" s="2">
        <f t="shared" si="1270"/>
        <v>0</v>
      </c>
      <c r="K1175" s="2">
        <f t="shared" si="1270"/>
        <v>0</v>
      </c>
      <c r="L1175" s="11">
        <f t="shared" si="1270"/>
        <v>0</v>
      </c>
      <c r="M1175" s="37"/>
      <c r="N1175" s="142"/>
      <c r="O1175" s="268">
        <f t="shared" ref="O1175:X1175" si="1273">+O1174+10</f>
        <v>41</v>
      </c>
      <c r="P1175" s="268">
        <f t="shared" si="1273"/>
        <v>42</v>
      </c>
      <c r="Q1175" s="268">
        <f t="shared" si="1273"/>
        <v>43</v>
      </c>
      <c r="R1175" s="268">
        <f t="shared" si="1273"/>
        <v>44</v>
      </c>
      <c r="S1175" s="268">
        <f t="shared" si="1273"/>
        <v>45</v>
      </c>
      <c r="T1175" s="268">
        <f t="shared" si="1273"/>
        <v>46</v>
      </c>
      <c r="U1175" s="268">
        <f t="shared" si="1273"/>
        <v>47</v>
      </c>
      <c r="V1175" s="268">
        <f t="shared" si="1273"/>
        <v>48</v>
      </c>
      <c r="W1175" s="268">
        <f t="shared" si="1273"/>
        <v>49</v>
      </c>
      <c r="X1175" s="268">
        <f t="shared" si="1273"/>
        <v>50</v>
      </c>
    </row>
    <row r="1176" spans="2:24" ht="15.75" thickBot="1" x14ac:dyDescent="0.3">
      <c r="B1176" s="23" t="s">
        <v>5</v>
      </c>
      <c r="C1176" s="10">
        <f t="shared" si="1270"/>
        <v>0</v>
      </c>
      <c r="D1176" s="154">
        <f t="shared" si="1270"/>
        <v>0</v>
      </c>
      <c r="E1176" s="154">
        <f t="shared" si="1270"/>
        <v>0</v>
      </c>
      <c r="F1176" s="154">
        <f t="shared" si="1270"/>
        <v>0</v>
      </c>
      <c r="G1176" s="145">
        <f t="shared" si="1270"/>
        <v>0</v>
      </c>
      <c r="H1176" s="2">
        <f t="shared" si="1270"/>
        <v>0</v>
      </c>
      <c r="I1176" s="2">
        <f t="shared" si="1270"/>
        <v>0</v>
      </c>
      <c r="J1176" s="2">
        <f t="shared" si="1270"/>
        <v>0</v>
      </c>
      <c r="K1176" s="2">
        <f t="shared" si="1270"/>
        <v>0</v>
      </c>
      <c r="L1176" s="11">
        <f t="shared" si="1270"/>
        <v>0</v>
      </c>
      <c r="M1176" s="37"/>
      <c r="N1176" s="142"/>
      <c r="O1176" s="268">
        <f t="shared" ref="O1176:X1176" si="1274">+O1175+10</f>
        <v>51</v>
      </c>
      <c r="P1176" s="268">
        <f t="shared" si="1274"/>
        <v>52</v>
      </c>
      <c r="Q1176" s="268">
        <f t="shared" si="1274"/>
        <v>53</v>
      </c>
      <c r="R1176" s="268">
        <f t="shared" si="1274"/>
        <v>54</v>
      </c>
      <c r="S1176" s="268">
        <f t="shared" si="1274"/>
        <v>55</v>
      </c>
      <c r="T1176" s="268">
        <f t="shared" si="1274"/>
        <v>56</v>
      </c>
      <c r="U1176" s="268">
        <f t="shared" si="1274"/>
        <v>57</v>
      </c>
      <c r="V1176" s="268">
        <f t="shared" si="1274"/>
        <v>58</v>
      </c>
      <c r="W1176" s="268">
        <f t="shared" si="1274"/>
        <v>59</v>
      </c>
      <c r="X1176" s="268">
        <f t="shared" si="1274"/>
        <v>60</v>
      </c>
    </row>
    <row r="1177" spans="2:24" ht="15.75" thickBot="1" x14ac:dyDescent="0.3">
      <c r="B1177" s="23" t="s">
        <v>6</v>
      </c>
      <c r="C1177" s="23">
        <f t="shared" si="1270"/>
        <v>0</v>
      </c>
      <c r="D1177" s="7">
        <f t="shared" si="1270"/>
        <v>0</v>
      </c>
      <c r="E1177" s="8">
        <f t="shared" si="1270"/>
        <v>0</v>
      </c>
      <c r="F1177" s="9">
        <f t="shared" si="1270"/>
        <v>0</v>
      </c>
      <c r="G1177" s="4">
        <f t="shared" si="1270"/>
        <v>0</v>
      </c>
      <c r="H1177" s="2">
        <f t="shared" si="1270"/>
        <v>0</v>
      </c>
      <c r="I1177" s="5">
        <f t="shared" si="1270"/>
        <v>0</v>
      </c>
      <c r="J1177" s="5">
        <f t="shared" si="1270"/>
        <v>0</v>
      </c>
      <c r="K1177" s="5">
        <f t="shared" si="1270"/>
        <v>0</v>
      </c>
      <c r="L1177" s="11">
        <f t="shared" si="1270"/>
        <v>0</v>
      </c>
      <c r="M1177" s="37"/>
      <c r="N1177" s="142"/>
      <c r="O1177" s="268">
        <f t="shared" ref="O1177:X1177" si="1275">+O1176+10</f>
        <v>61</v>
      </c>
      <c r="P1177" s="268">
        <f t="shared" si="1275"/>
        <v>62</v>
      </c>
      <c r="Q1177" s="268">
        <f t="shared" si="1275"/>
        <v>63</v>
      </c>
      <c r="R1177" s="268">
        <f t="shared" si="1275"/>
        <v>64</v>
      </c>
      <c r="S1177" s="268">
        <f t="shared" si="1275"/>
        <v>65</v>
      </c>
      <c r="T1177" s="268">
        <f t="shared" si="1275"/>
        <v>66</v>
      </c>
      <c r="U1177" s="268">
        <f t="shared" si="1275"/>
        <v>67</v>
      </c>
      <c r="V1177" s="268">
        <f t="shared" si="1275"/>
        <v>68</v>
      </c>
      <c r="W1177" s="268">
        <f t="shared" si="1275"/>
        <v>69</v>
      </c>
      <c r="X1177" s="268">
        <f t="shared" si="1275"/>
        <v>70</v>
      </c>
    </row>
    <row r="1178" spans="2:24" x14ac:dyDescent="0.25">
      <c r="B1178" s="23" t="s">
        <v>7</v>
      </c>
      <c r="C1178" s="23">
        <f t="shared" si="1270"/>
        <v>0</v>
      </c>
      <c r="D1178" s="10">
        <f t="shared" si="1270"/>
        <v>0</v>
      </c>
      <c r="E1178" s="144">
        <f t="shared" si="1270"/>
        <v>0</v>
      </c>
      <c r="F1178" s="11">
        <f t="shared" si="1270"/>
        <v>0</v>
      </c>
      <c r="G1178" s="4">
        <f t="shared" si="1270"/>
        <v>0</v>
      </c>
      <c r="H1178" s="3">
        <f t="shared" si="1270"/>
        <v>0</v>
      </c>
      <c r="I1178" s="7">
        <f t="shared" si="1270"/>
        <v>0</v>
      </c>
      <c r="J1178" s="8">
        <f t="shared" si="1270"/>
        <v>0</v>
      </c>
      <c r="K1178" s="9">
        <f t="shared" si="1270"/>
        <v>0</v>
      </c>
      <c r="L1178" s="17">
        <f t="shared" si="1270"/>
        <v>0</v>
      </c>
      <c r="M1178" s="37"/>
      <c r="N1178" s="142"/>
      <c r="O1178" s="268">
        <f t="shared" ref="O1178:X1178" si="1276">+O1177+10</f>
        <v>71</v>
      </c>
      <c r="P1178" s="268">
        <f t="shared" si="1276"/>
        <v>72</v>
      </c>
      <c r="Q1178" s="268">
        <f t="shared" si="1276"/>
        <v>73</v>
      </c>
      <c r="R1178" s="268">
        <f t="shared" si="1276"/>
        <v>74</v>
      </c>
      <c r="S1178" s="268">
        <f t="shared" si="1276"/>
        <v>75</v>
      </c>
      <c r="T1178" s="268">
        <f t="shared" si="1276"/>
        <v>76</v>
      </c>
      <c r="U1178" s="268">
        <f t="shared" si="1276"/>
        <v>77</v>
      </c>
      <c r="V1178" s="268">
        <f t="shared" si="1276"/>
        <v>78</v>
      </c>
      <c r="W1178" s="268">
        <f t="shared" si="1276"/>
        <v>79</v>
      </c>
      <c r="X1178" s="268">
        <f t="shared" si="1276"/>
        <v>80</v>
      </c>
    </row>
    <row r="1179" spans="2:24" ht="15.75" thickBot="1" x14ac:dyDescent="0.3">
      <c r="B1179" s="23" t="s">
        <v>8</v>
      </c>
      <c r="C1179" s="157">
        <f t="shared" si="1270"/>
        <v>0</v>
      </c>
      <c r="D1179" s="12">
        <f t="shared" si="1270"/>
        <v>0</v>
      </c>
      <c r="E1179" s="13">
        <f t="shared" si="1270"/>
        <v>0</v>
      </c>
      <c r="F1179" s="14">
        <f t="shared" si="1270"/>
        <v>0</v>
      </c>
      <c r="G1179" s="4">
        <f t="shared" si="1270"/>
        <v>0</v>
      </c>
      <c r="H1179" s="3">
        <f t="shared" si="1270"/>
        <v>0</v>
      </c>
      <c r="I1179" s="10">
        <f t="shared" si="1270"/>
        <v>0</v>
      </c>
      <c r="J1179" s="27">
        <f t="shared" si="1270"/>
        <v>0</v>
      </c>
      <c r="K1179" s="11">
        <f t="shared" si="1270"/>
        <v>0</v>
      </c>
      <c r="L1179" s="17">
        <f t="shared" si="1270"/>
        <v>0</v>
      </c>
      <c r="M1179" s="37"/>
      <c r="N1179" s="142"/>
      <c r="O1179" s="268">
        <f t="shared" ref="O1179:X1179" si="1277">+O1178+10</f>
        <v>81</v>
      </c>
      <c r="P1179" s="268">
        <f t="shared" si="1277"/>
        <v>82</v>
      </c>
      <c r="Q1179" s="268">
        <f t="shared" si="1277"/>
        <v>83</v>
      </c>
      <c r="R1179" s="268">
        <f t="shared" si="1277"/>
        <v>84</v>
      </c>
      <c r="S1179" s="268">
        <f t="shared" si="1277"/>
        <v>85</v>
      </c>
      <c r="T1179" s="268">
        <f t="shared" si="1277"/>
        <v>86</v>
      </c>
      <c r="U1179" s="268">
        <f t="shared" si="1277"/>
        <v>87</v>
      </c>
      <c r="V1179" s="268">
        <f t="shared" si="1277"/>
        <v>88</v>
      </c>
      <c r="W1179" s="268">
        <f t="shared" si="1277"/>
        <v>89</v>
      </c>
      <c r="X1179" s="268">
        <f t="shared" si="1277"/>
        <v>90</v>
      </c>
    </row>
    <row r="1180" spans="2:24" ht="15.75" thickBot="1" x14ac:dyDescent="0.3">
      <c r="B1180" s="26" t="s">
        <v>9</v>
      </c>
      <c r="C1180" s="158" t="s">
        <v>10</v>
      </c>
      <c r="D1180" s="156">
        <f t="shared" ref="D1180:L1180" si="1278">COUNTIF(rd8tm8,P1180)</f>
        <v>0</v>
      </c>
      <c r="E1180" s="155">
        <f t="shared" si="1278"/>
        <v>0</v>
      </c>
      <c r="F1180" s="155">
        <f t="shared" si="1278"/>
        <v>0</v>
      </c>
      <c r="G1180" s="13">
        <f t="shared" si="1278"/>
        <v>0</v>
      </c>
      <c r="H1180" s="19">
        <f t="shared" si="1278"/>
        <v>0</v>
      </c>
      <c r="I1180" s="12">
        <f t="shared" si="1278"/>
        <v>0</v>
      </c>
      <c r="J1180" s="13">
        <f t="shared" si="1278"/>
        <v>0</v>
      </c>
      <c r="K1180" s="14">
        <f t="shared" si="1278"/>
        <v>0</v>
      </c>
      <c r="L1180" s="20">
        <f t="shared" si="1278"/>
        <v>0</v>
      </c>
      <c r="M1180" s="37"/>
      <c r="N1180" s="142"/>
      <c r="O1180" s="268">
        <f t="shared" ref="O1180:X1180" si="1279">+O1179+10</f>
        <v>91</v>
      </c>
      <c r="P1180" s="268">
        <f t="shared" si="1279"/>
        <v>92</v>
      </c>
      <c r="Q1180" s="268">
        <f t="shared" si="1279"/>
        <v>93</v>
      </c>
      <c r="R1180" s="268">
        <f t="shared" si="1279"/>
        <v>94</v>
      </c>
      <c r="S1180" s="268">
        <f t="shared" si="1279"/>
        <v>95</v>
      </c>
      <c r="T1180" s="268">
        <f t="shared" si="1279"/>
        <v>96</v>
      </c>
      <c r="U1180" s="268">
        <f t="shared" si="1279"/>
        <v>97</v>
      </c>
      <c r="V1180" s="268">
        <f t="shared" si="1279"/>
        <v>98</v>
      </c>
      <c r="W1180" s="268">
        <f t="shared" si="1279"/>
        <v>99</v>
      </c>
      <c r="X1180" s="268">
        <f t="shared" si="1279"/>
        <v>100</v>
      </c>
    </row>
    <row r="1181" spans="2:24" ht="15.75" thickBot="1" x14ac:dyDescent="0.3"/>
    <row r="1182" spans="2:24" ht="19.5" thickBot="1" x14ac:dyDescent="0.3">
      <c r="B1182" s="136" t="s">
        <v>59</v>
      </c>
      <c r="C1182" s="137">
        <f>+C1167</f>
        <v>8</v>
      </c>
      <c r="D1182" s="350" t="s">
        <v>140</v>
      </c>
      <c r="E1182" s="351"/>
      <c r="M1182" s="257"/>
      <c r="P1182" s="263"/>
      <c r="Q1182" s="263"/>
      <c r="R1182" s="263"/>
      <c r="S1182" s="263"/>
      <c r="T1182" s="263"/>
      <c r="U1182" s="263"/>
      <c r="V1182" s="263"/>
      <c r="W1182" s="263"/>
      <c r="X1182" s="263"/>
    </row>
    <row r="1183" spans="2:24" ht="21" x14ac:dyDescent="0.25">
      <c r="B1183" s="305" t="s">
        <v>86</v>
      </c>
      <c r="C1183" s="306"/>
      <c r="D1183" s="306"/>
      <c r="E1183" s="306"/>
      <c r="F1183" s="306"/>
      <c r="G1183" s="306"/>
      <c r="H1183" s="306"/>
      <c r="I1183" s="306"/>
      <c r="J1183" s="306"/>
      <c r="K1183" s="306"/>
      <c r="L1183" s="307"/>
      <c r="M1183" s="258"/>
      <c r="N1183" s="281"/>
      <c r="O1183" s="264"/>
      <c r="P1183" s="264"/>
      <c r="Q1183" s="264"/>
      <c r="R1183" s="264"/>
      <c r="S1183" s="264"/>
      <c r="T1183" s="264"/>
      <c r="U1183" s="264"/>
      <c r="V1183" s="264"/>
      <c r="W1183" s="264"/>
      <c r="X1183" s="264"/>
    </row>
    <row r="1184" spans="2:24" ht="21.75" thickBot="1" x14ac:dyDescent="0.3">
      <c r="B1184" s="308"/>
      <c r="C1184" s="309"/>
      <c r="D1184" s="309"/>
      <c r="E1184" s="309"/>
      <c r="F1184" s="309"/>
      <c r="G1184" s="309"/>
      <c r="H1184" s="309"/>
      <c r="I1184" s="309"/>
      <c r="J1184" s="309"/>
      <c r="K1184" s="309"/>
      <c r="L1184" s="310"/>
      <c r="M1184" s="258"/>
      <c r="N1184" s="281"/>
      <c r="O1184" s="264"/>
      <c r="P1184" s="264"/>
      <c r="Q1184" s="264"/>
      <c r="R1184" s="264"/>
      <c r="S1184" s="264"/>
      <c r="T1184" s="264"/>
      <c r="U1184" s="264"/>
      <c r="V1184" s="264"/>
      <c r="W1184" s="264"/>
      <c r="X1184" s="264"/>
    </row>
    <row r="1185" spans="2:24" ht="15.75" thickBot="1" x14ac:dyDescent="0.3">
      <c r="B1185" s="31" t="s">
        <v>11</v>
      </c>
      <c r="C1185" s="28">
        <v>1</v>
      </c>
      <c r="D1185" s="24">
        <v>2</v>
      </c>
      <c r="E1185" s="24">
        <v>3</v>
      </c>
      <c r="F1185" s="24">
        <v>4</v>
      </c>
      <c r="G1185" s="24">
        <v>5</v>
      </c>
      <c r="H1185" s="24">
        <v>6</v>
      </c>
      <c r="I1185" s="24">
        <v>7</v>
      </c>
      <c r="J1185" s="24">
        <v>8</v>
      </c>
      <c r="K1185" s="24">
        <v>9</v>
      </c>
      <c r="L1185" s="25">
        <v>10</v>
      </c>
      <c r="M1185" s="37"/>
      <c r="N1185" s="142"/>
    </row>
    <row r="1186" spans="2:24" x14ac:dyDescent="0.25">
      <c r="B1186" s="29" t="s">
        <v>0</v>
      </c>
      <c r="C1186" s="7">
        <f t="shared" ref="C1186:L1187" si="1280">COUNTIF(rd8tm9,O1186)-1</f>
        <v>0</v>
      </c>
      <c r="D1186" s="8">
        <f t="shared" si="1280"/>
        <v>0</v>
      </c>
      <c r="E1186" s="8">
        <f t="shared" si="1280"/>
        <v>0</v>
      </c>
      <c r="F1186" s="8">
        <f t="shared" si="1280"/>
        <v>0</v>
      </c>
      <c r="G1186" s="8">
        <f t="shared" si="1280"/>
        <v>0</v>
      </c>
      <c r="H1186" s="8">
        <f t="shared" si="1280"/>
        <v>0</v>
      </c>
      <c r="I1186" s="22">
        <f t="shared" si="1280"/>
        <v>0</v>
      </c>
      <c r="J1186" s="7">
        <f t="shared" si="1280"/>
        <v>0</v>
      </c>
      <c r="K1186" s="8">
        <f t="shared" si="1280"/>
        <v>0</v>
      </c>
      <c r="L1186" s="76">
        <f t="shared" si="1280"/>
        <v>0</v>
      </c>
      <c r="M1186" s="259"/>
      <c r="N1186" s="282"/>
      <c r="O1186" s="265">
        <v>1</v>
      </c>
      <c r="P1186" s="266">
        <f>+O1186+1</f>
        <v>2</v>
      </c>
      <c r="Q1186" s="266">
        <f t="shared" ref="Q1186" si="1281">+P1186+1</f>
        <v>3</v>
      </c>
      <c r="R1186" s="266">
        <f t="shared" ref="R1186" si="1282">+Q1186+1</f>
        <v>4</v>
      </c>
      <c r="S1186" s="266">
        <f t="shared" ref="S1186" si="1283">+R1186+1</f>
        <v>5</v>
      </c>
      <c r="T1186" s="266">
        <f t="shared" ref="T1186" si="1284">+S1186+1</f>
        <v>6</v>
      </c>
      <c r="U1186" s="266">
        <f t="shared" ref="U1186" si="1285">+T1186+1</f>
        <v>7</v>
      </c>
      <c r="V1186" s="266">
        <f t="shared" ref="V1186" si="1286">+U1186+1</f>
        <v>8</v>
      </c>
      <c r="W1186" s="266">
        <v>9</v>
      </c>
      <c r="X1186" s="266">
        <v>10</v>
      </c>
    </row>
    <row r="1187" spans="2:24" ht="15.75" thickBot="1" x14ac:dyDescent="0.3">
      <c r="B1187" s="23" t="s">
        <v>1</v>
      </c>
      <c r="C1187" s="269">
        <f t="shared" si="1280"/>
        <v>0</v>
      </c>
      <c r="D1187" s="5">
        <f t="shared" si="1280"/>
        <v>0</v>
      </c>
      <c r="E1187" s="5">
        <f t="shared" si="1280"/>
        <v>0</v>
      </c>
      <c r="F1187" s="5">
        <f t="shared" si="1280"/>
        <v>0</v>
      </c>
      <c r="G1187" s="2">
        <f t="shared" si="1280"/>
        <v>0</v>
      </c>
      <c r="H1187" s="2">
        <f t="shared" si="1280"/>
        <v>0</v>
      </c>
      <c r="I1187" s="3">
        <f t="shared" si="1280"/>
        <v>0</v>
      </c>
      <c r="J1187" s="10">
        <f t="shared" si="1280"/>
        <v>0</v>
      </c>
      <c r="K1187" s="2">
        <f t="shared" si="1280"/>
        <v>0</v>
      </c>
      <c r="L1187" s="11">
        <f t="shared" si="1280"/>
        <v>0</v>
      </c>
      <c r="M1187" s="37"/>
      <c r="N1187" s="142"/>
      <c r="O1187" s="268">
        <f>+O1186+10</f>
        <v>11</v>
      </c>
      <c r="P1187" s="268">
        <f t="shared" ref="P1187:X1187" si="1287">+P1186+10</f>
        <v>12</v>
      </c>
      <c r="Q1187" s="268">
        <f t="shared" si="1287"/>
        <v>13</v>
      </c>
      <c r="R1187" s="268">
        <f t="shared" si="1287"/>
        <v>14</v>
      </c>
      <c r="S1187" s="268">
        <f t="shared" si="1287"/>
        <v>15</v>
      </c>
      <c r="T1187" s="268">
        <f t="shared" si="1287"/>
        <v>16</v>
      </c>
      <c r="U1187" s="268">
        <f t="shared" si="1287"/>
        <v>17</v>
      </c>
      <c r="V1187" s="268">
        <f t="shared" si="1287"/>
        <v>18</v>
      </c>
      <c r="W1187" s="268">
        <f t="shared" si="1287"/>
        <v>19</v>
      </c>
      <c r="X1187" s="268">
        <f t="shared" si="1287"/>
        <v>20</v>
      </c>
    </row>
    <row r="1188" spans="2:24" ht="15.75" thickBot="1" x14ac:dyDescent="0.3">
      <c r="B1188" s="23" t="s">
        <v>2</v>
      </c>
      <c r="C1188" s="23">
        <f t="shared" ref="C1188:L1194" si="1288">COUNTIF(rd8tm9,O1188)</f>
        <v>0</v>
      </c>
      <c r="D1188" s="7">
        <f t="shared" si="1288"/>
        <v>0</v>
      </c>
      <c r="E1188" s="8">
        <f t="shared" si="1288"/>
        <v>0</v>
      </c>
      <c r="F1188" s="9">
        <f t="shared" si="1288"/>
        <v>0</v>
      </c>
      <c r="G1188" s="4">
        <f t="shared" si="1288"/>
        <v>0</v>
      </c>
      <c r="H1188" s="2">
        <f t="shared" si="1288"/>
        <v>0</v>
      </c>
      <c r="I1188" s="3">
        <f t="shared" si="1288"/>
        <v>0</v>
      </c>
      <c r="J1188" s="12">
        <f t="shared" si="1288"/>
        <v>0</v>
      </c>
      <c r="K1188" s="13">
        <f t="shared" si="1288"/>
        <v>0</v>
      </c>
      <c r="L1188" s="14">
        <f t="shared" si="1288"/>
        <v>0</v>
      </c>
      <c r="M1188" s="37"/>
      <c r="N1188" s="142"/>
      <c r="O1188" s="268">
        <f t="shared" ref="O1188:X1188" si="1289">+O1187+10</f>
        <v>21</v>
      </c>
      <c r="P1188" s="268">
        <f t="shared" si="1289"/>
        <v>22</v>
      </c>
      <c r="Q1188" s="268">
        <f t="shared" si="1289"/>
        <v>23</v>
      </c>
      <c r="R1188" s="268">
        <f t="shared" si="1289"/>
        <v>24</v>
      </c>
      <c r="S1188" s="268">
        <f t="shared" si="1289"/>
        <v>25</v>
      </c>
      <c r="T1188" s="268">
        <f t="shared" si="1289"/>
        <v>26</v>
      </c>
      <c r="U1188" s="268">
        <f t="shared" si="1289"/>
        <v>27</v>
      </c>
      <c r="V1188" s="268">
        <f t="shared" si="1289"/>
        <v>28</v>
      </c>
      <c r="W1188" s="268">
        <f t="shared" si="1289"/>
        <v>29</v>
      </c>
      <c r="X1188" s="268">
        <f t="shared" si="1289"/>
        <v>30</v>
      </c>
    </row>
    <row r="1189" spans="2:24" x14ac:dyDescent="0.25">
      <c r="B1189" s="23" t="s">
        <v>3</v>
      </c>
      <c r="C1189" s="23">
        <f t="shared" si="1288"/>
        <v>0</v>
      </c>
      <c r="D1189" s="10">
        <f t="shared" si="1288"/>
        <v>0</v>
      </c>
      <c r="E1189" s="27">
        <f t="shared" si="1288"/>
        <v>0</v>
      </c>
      <c r="F1189" s="11">
        <f t="shared" si="1288"/>
        <v>0</v>
      </c>
      <c r="G1189" s="4">
        <f t="shared" si="1288"/>
        <v>0</v>
      </c>
      <c r="H1189" s="2">
        <f t="shared" si="1288"/>
        <v>0</v>
      </c>
      <c r="I1189" s="2">
        <f t="shared" si="1288"/>
        <v>0</v>
      </c>
      <c r="J1189" s="6">
        <f t="shared" si="1288"/>
        <v>0</v>
      </c>
      <c r="K1189" s="6">
        <f t="shared" si="1288"/>
        <v>0</v>
      </c>
      <c r="L1189" s="16">
        <f t="shared" si="1288"/>
        <v>0</v>
      </c>
      <c r="M1189" s="37"/>
      <c r="N1189" s="142"/>
      <c r="O1189" s="268">
        <f t="shared" ref="O1189:X1189" si="1290">+O1188+10</f>
        <v>31</v>
      </c>
      <c r="P1189" s="268">
        <f t="shared" si="1290"/>
        <v>32</v>
      </c>
      <c r="Q1189" s="268">
        <f t="shared" si="1290"/>
        <v>33</v>
      </c>
      <c r="R1189" s="268">
        <f t="shared" si="1290"/>
        <v>34</v>
      </c>
      <c r="S1189" s="268">
        <f t="shared" si="1290"/>
        <v>35</v>
      </c>
      <c r="T1189" s="268">
        <f t="shared" si="1290"/>
        <v>36</v>
      </c>
      <c r="U1189" s="268">
        <f t="shared" si="1290"/>
        <v>37</v>
      </c>
      <c r="V1189" s="268">
        <f t="shared" si="1290"/>
        <v>38</v>
      </c>
      <c r="W1189" s="268">
        <f t="shared" si="1290"/>
        <v>39</v>
      </c>
      <c r="X1189" s="268">
        <f t="shared" si="1290"/>
        <v>40</v>
      </c>
    </row>
    <row r="1190" spans="2:24" ht="15.75" thickBot="1" x14ac:dyDescent="0.3">
      <c r="B1190" s="23" t="s">
        <v>4</v>
      </c>
      <c r="C1190" s="23">
        <f t="shared" si="1288"/>
        <v>0</v>
      </c>
      <c r="D1190" s="12">
        <f t="shared" si="1288"/>
        <v>0</v>
      </c>
      <c r="E1190" s="13">
        <f t="shared" si="1288"/>
        <v>0</v>
      </c>
      <c r="F1190" s="14">
        <f t="shared" si="1288"/>
        <v>0</v>
      </c>
      <c r="G1190" s="4">
        <f t="shared" si="1288"/>
        <v>0</v>
      </c>
      <c r="H1190" s="2">
        <f t="shared" si="1288"/>
        <v>0</v>
      </c>
      <c r="I1190" s="2">
        <f t="shared" si="1288"/>
        <v>0</v>
      </c>
      <c r="J1190" s="2">
        <f t="shared" si="1288"/>
        <v>0</v>
      </c>
      <c r="K1190" s="2">
        <f t="shared" si="1288"/>
        <v>0</v>
      </c>
      <c r="L1190" s="11">
        <f t="shared" si="1288"/>
        <v>0</v>
      </c>
      <c r="M1190" s="37"/>
      <c r="N1190" s="142"/>
      <c r="O1190" s="268">
        <f t="shared" ref="O1190:X1190" si="1291">+O1189+10</f>
        <v>41</v>
      </c>
      <c r="P1190" s="268">
        <f t="shared" si="1291"/>
        <v>42</v>
      </c>
      <c r="Q1190" s="268">
        <f t="shared" si="1291"/>
        <v>43</v>
      </c>
      <c r="R1190" s="268">
        <f t="shared" si="1291"/>
        <v>44</v>
      </c>
      <c r="S1190" s="268">
        <f t="shared" si="1291"/>
        <v>45</v>
      </c>
      <c r="T1190" s="268">
        <f t="shared" si="1291"/>
        <v>46</v>
      </c>
      <c r="U1190" s="268">
        <f t="shared" si="1291"/>
        <v>47</v>
      </c>
      <c r="V1190" s="268">
        <f t="shared" si="1291"/>
        <v>48</v>
      </c>
      <c r="W1190" s="268">
        <f t="shared" si="1291"/>
        <v>49</v>
      </c>
      <c r="X1190" s="268">
        <f t="shared" si="1291"/>
        <v>50</v>
      </c>
    </row>
    <row r="1191" spans="2:24" ht="15.75" thickBot="1" x14ac:dyDescent="0.3">
      <c r="B1191" s="23" t="s">
        <v>5</v>
      </c>
      <c r="C1191" s="10">
        <f t="shared" si="1288"/>
        <v>0</v>
      </c>
      <c r="D1191" s="154">
        <f t="shared" si="1288"/>
        <v>0</v>
      </c>
      <c r="E1191" s="154">
        <f t="shared" si="1288"/>
        <v>0</v>
      </c>
      <c r="F1191" s="154">
        <f t="shared" si="1288"/>
        <v>0</v>
      </c>
      <c r="G1191" s="145">
        <f t="shared" si="1288"/>
        <v>0</v>
      </c>
      <c r="H1191" s="2">
        <f t="shared" si="1288"/>
        <v>0</v>
      </c>
      <c r="I1191" s="2">
        <f t="shared" si="1288"/>
        <v>0</v>
      </c>
      <c r="J1191" s="2">
        <f t="shared" si="1288"/>
        <v>0</v>
      </c>
      <c r="K1191" s="2">
        <f t="shared" si="1288"/>
        <v>0</v>
      </c>
      <c r="L1191" s="11">
        <f t="shared" si="1288"/>
        <v>0</v>
      </c>
      <c r="M1191" s="37"/>
      <c r="N1191" s="142"/>
      <c r="O1191" s="268">
        <f t="shared" ref="O1191:X1191" si="1292">+O1190+10</f>
        <v>51</v>
      </c>
      <c r="P1191" s="268">
        <f t="shared" si="1292"/>
        <v>52</v>
      </c>
      <c r="Q1191" s="268">
        <f t="shared" si="1292"/>
        <v>53</v>
      </c>
      <c r="R1191" s="268">
        <f t="shared" si="1292"/>
        <v>54</v>
      </c>
      <c r="S1191" s="268">
        <f t="shared" si="1292"/>
        <v>55</v>
      </c>
      <c r="T1191" s="268">
        <f t="shared" si="1292"/>
        <v>56</v>
      </c>
      <c r="U1191" s="268">
        <f t="shared" si="1292"/>
        <v>57</v>
      </c>
      <c r="V1191" s="268">
        <f t="shared" si="1292"/>
        <v>58</v>
      </c>
      <c r="W1191" s="268">
        <f t="shared" si="1292"/>
        <v>59</v>
      </c>
      <c r="X1191" s="268">
        <f t="shared" si="1292"/>
        <v>60</v>
      </c>
    </row>
    <row r="1192" spans="2:24" ht="15.75" thickBot="1" x14ac:dyDescent="0.3">
      <c r="B1192" s="23" t="s">
        <v>6</v>
      </c>
      <c r="C1192" s="23">
        <f t="shared" si="1288"/>
        <v>0</v>
      </c>
      <c r="D1192" s="7">
        <f t="shared" si="1288"/>
        <v>0</v>
      </c>
      <c r="E1192" s="8">
        <f t="shared" si="1288"/>
        <v>0</v>
      </c>
      <c r="F1192" s="9">
        <f t="shared" si="1288"/>
        <v>0</v>
      </c>
      <c r="G1192" s="4">
        <f t="shared" si="1288"/>
        <v>0</v>
      </c>
      <c r="H1192" s="2">
        <f t="shared" si="1288"/>
        <v>0</v>
      </c>
      <c r="I1192" s="5">
        <f t="shared" si="1288"/>
        <v>0</v>
      </c>
      <c r="J1192" s="5">
        <f t="shared" si="1288"/>
        <v>0</v>
      </c>
      <c r="K1192" s="5">
        <f t="shared" si="1288"/>
        <v>0</v>
      </c>
      <c r="L1192" s="11">
        <f t="shared" si="1288"/>
        <v>0</v>
      </c>
      <c r="M1192" s="37"/>
      <c r="N1192" s="142"/>
      <c r="O1192" s="268">
        <f t="shared" ref="O1192:X1192" si="1293">+O1191+10</f>
        <v>61</v>
      </c>
      <c r="P1192" s="268">
        <f t="shared" si="1293"/>
        <v>62</v>
      </c>
      <c r="Q1192" s="268">
        <f t="shared" si="1293"/>
        <v>63</v>
      </c>
      <c r="R1192" s="268">
        <f t="shared" si="1293"/>
        <v>64</v>
      </c>
      <c r="S1192" s="268">
        <f t="shared" si="1293"/>
        <v>65</v>
      </c>
      <c r="T1192" s="268">
        <f t="shared" si="1293"/>
        <v>66</v>
      </c>
      <c r="U1192" s="268">
        <f t="shared" si="1293"/>
        <v>67</v>
      </c>
      <c r="V1192" s="268">
        <f t="shared" si="1293"/>
        <v>68</v>
      </c>
      <c r="W1192" s="268">
        <f t="shared" si="1293"/>
        <v>69</v>
      </c>
      <c r="X1192" s="268">
        <f t="shared" si="1293"/>
        <v>70</v>
      </c>
    </row>
    <row r="1193" spans="2:24" x14ac:dyDescent="0.25">
      <c r="B1193" s="23" t="s">
        <v>7</v>
      </c>
      <c r="C1193" s="23">
        <f t="shared" si="1288"/>
        <v>0</v>
      </c>
      <c r="D1193" s="10">
        <f t="shared" si="1288"/>
        <v>0</v>
      </c>
      <c r="E1193" s="144">
        <f t="shared" si="1288"/>
        <v>0</v>
      </c>
      <c r="F1193" s="11">
        <f t="shared" si="1288"/>
        <v>0</v>
      </c>
      <c r="G1193" s="4">
        <f t="shared" si="1288"/>
        <v>0</v>
      </c>
      <c r="H1193" s="3">
        <f t="shared" si="1288"/>
        <v>0</v>
      </c>
      <c r="I1193" s="7">
        <f t="shared" si="1288"/>
        <v>0</v>
      </c>
      <c r="J1193" s="8">
        <f t="shared" si="1288"/>
        <v>0</v>
      </c>
      <c r="K1193" s="9">
        <f t="shared" si="1288"/>
        <v>0</v>
      </c>
      <c r="L1193" s="17">
        <f t="shared" si="1288"/>
        <v>0</v>
      </c>
      <c r="M1193" s="37"/>
      <c r="N1193" s="142"/>
      <c r="O1193" s="268">
        <f t="shared" ref="O1193:X1193" si="1294">+O1192+10</f>
        <v>71</v>
      </c>
      <c r="P1193" s="268">
        <f t="shared" si="1294"/>
        <v>72</v>
      </c>
      <c r="Q1193" s="268">
        <f t="shared" si="1294"/>
        <v>73</v>
      </c>
      <c r="R1193" s="268">
        <f t="shared" si="1294"/>
        <v>74</v>
      </c>
      <c r="S1193" s="268">
        <f t="shared" si="1294"/>
        <v>75</v>
      </c>
      <c r="T1193" s="268">
        <f t="shared" si="1294"/>
        <v>76</v>
      </c>
      <c r="U1193" s="268">
        <f t="shared" si="1294"/>
        <v>77</v>
      </c>
      <c r="V1193" s="268">
        <f t="shared" si="1294"/>
        <v>78</v>
      </c>
      <c r="W1193" s="268">
        <f t="shared" si="1294"/>
        <v>79</v>
      </c>
      <c r="X1193" s="268">
        <f t="shared" si="1294"/>
        <v>80</v>
      </c>
    </row>
    <row r="1194" spans="2:24" ht="15.75" thickBot="1" x14ac:dyDescent="0.3">
      <c r="B1194" s="23" t="s">
        <v>8</v>
      </c>
      <c r="C1194" s="157">
        <f t="shared" si="1288"/>
        <v>0</v>
      </c>
      <c r="D1194" s="12">
        <f t="shared" si="1288"/>
        <v>0</v>
      </c>
      <c r="E1194" s="13">
        <f t="shared" si="1288"/>
        <v>0</v>
      </c>
      <c r="F1194" s="14">
        <f t="shared" si="1288"/>
        <v>0</v>
      </c>
      <c r="G1194" s="4">
        <f t="shared" si="1288"/>
        <v>0</v>
      </c>
      <c r="H1194" s="3">
        <f t="shared" si="1288"/>
        <v>0</v>
      </c>
      <c r="I1194" s="10">
        <f t="shared" si="1288"/>
        <v>0</v>
      </c>
      <c r="J1194" s="27">
        <f t="shared" si="1288"/>
        <v>0</v>
      </c>
      <c r="K1194" s="11">
        <f t="shared" si="1288"/>
        <v>0</v>
      </c>
      <c r="L1194" s="17">
        <f t="shared" si="1288"/>
        <v>0</v>
      </c>
      <c r="M1194" s="37"/>
      <c r="N1194" s="142"/>
      <c r="O1194" s="268">
        <f t="shared" ref="O1194:X1194" si="1295">+O1193+10</f>
        <v>81</v>
      </c>
      <c r="P1194" s="268">
        <f t="shared" si="1295"/>
        <v>82</v>
      </c>
      <c r="Q1194" s="268">
        <f t="shared" si="1295"/>
        <v>83</v>
      </c>
      <c r="R1194" s="268">
        <f t="shared" si="1295"/>
        <v>84</v>
      </c>
      <c r="S1194" s="268">
        <f t="shared" si="1295"/>
        <v>85</v>
      </c>
      <c r="T1194" s="268">
        <f t="shared" si="1295"/>
        <v>86</v>
      </c>
      <c r="U1194" s="268">
        <f t="shared" si="1295"/>
        <v>87</v>
      </c>
      <c r="V1194" s="268">
        <f t="shared" si="1295"/>
        <v>88</v>
      </c>
      <c r="W1194" s="268">
        <f t="shared" si="1295"/>
        <v>89</v>
      </c>
      <c r="X1194" s="268">
        <f t="shared" si="1295"/>
        <v>90</v>
      </c>
    </row>
    <row r="1195" spans="2:24" ht="15.75" thickBot="1" x14ac:dyDescent="0.3">
      <c r="B1195" s="26" t="s">
        <v>9</v>
      </c>
      <c r="C1195" s="158" t="s">
        <v>10</v>
      </c>
      <c r="D1195" s="156">
        <f t="shared" ref="D1195:L1195" si="1296">COUNTIF(rd8tm9,P1195)</f>
        <v>0</v>
      </c>
      <c r="E1195" s="155">
        <f t="shared" si="1296"/>
        <v>0</v>
      </c>
      <c r="F1195" s="155">
        <f t="shared" si="1296"/>
        <v>0</v>
      </c>
      <c r="G1195" s="13">
        <f t="shared" si="1296"/>
        <v>0</v>
      </c>
      <c r="H1195" s="19">
        <f t="shared" si="1296"/>
        <v>0</v>
      </c>
      <c r="I1195" s="12">
        <f t="shared" si="1296"/>
        <v>0</v>
      </c>
      <c r="J1195" s="13">
        <f t="shared" si="1296"/>
        <v>0</v>
      </c>
      <c r="K1195" s="14">
        <f t="shared" si="1296"/>
        <v>0</v>
      </c>
      <c r="L1195" s="20">
        <f t="shared" si="1296"/>
        <v>0</v>
      </c>
      <c r="M1195" s="37"/>
      <c r="N1195" s="142"/>
      <c r="O1195" s="268">
        <f t="shared" ref="O1195:X1195" si="1297">+O1194+10</f>
        <v>91</v>
      </c>
      <c r="P1195" s="268">
        <f t="shared" si="1297"/>
        <v>92</v>
      </c>
      <c r="Q1195" s="268">
        <f t="shared" si="1297"/>
        <v>93</v>
      </c>
      <c r="R1195" s="268">
        <f t="shared" si="1297"/>
        <v>94</v>
      </c>
      <c r="S1195" s="268">
        <f t="shared" si="1297"/>
        <v>95</v>
      </c>
      <c r="T1195" s="268">
        <f t="shared" si="1297"/>
        <v>96</v>
      </c>
      <c r="U1195" s="268">
        <f t="shared" si="1297"/>
        <v>97</v>
      </c>
      <c r="V1195" s="268">
        <f t="shared" si="1297"/>
        <v>98</v>
      </c>
      <c r="W1195" s="268">
        <f t="shared" si="1297"/>
        <v>99</v>
      </c>
      <c r="X1195" s="268">
        <f t="shared" si="1297"/>
        <v>100</v>
      </c>
    </row>
    <row r="1196" spans="2:24" ht="15.75" thickBot="1" x14ac:dyDescent="0.3"/>
    <row r="1197" spans="2:24" ht="19.5" thickBot="1" x14ac:dyDescent="0.3">
      <c r="B1197" s="136" t="s">
        <v>59</v>
      </c>
      <c r="C1197" s="137">
        <f>+C1182</f>
        <v>8</v>
      </c>
      <c r="D1197" s="350" t="s">
        <v>141</v>
      </c>
      <c r="E1197" s="351"/>
      <c r="M1197" s="257"/>
      <c r="P1197" s="263"/>
      <c r="Q1197" s="263"/>
      <c r="R1197" s="263"/>
      <c r="S1197" s="263"/>
      <c r="T1197" s="263"/>
      <c r="U1197" s="263"/>
      <c r="V1197" s="263"/>
      <c r="W1197" s="263"/>
      <c r="X1197" s="263"/>
    </row>
    <row r="1198" spans="2:24" ht="21" x14ac:dyDescent="0.25">
      <c r="B1198" s="305" t="s">
        <v>86</v>
      </c>
      <c r="C1198" s="306"/>
      <c r="D1198" s="306"/>
      <c r="E1198" s="306"/>
      <c r="F1198" s="306"/>
      <c r="G1198" s="306"/>
      <c r="H1198" s="306"/>
      <c r="I1198" s="306"/>
      <c r="J1198" s="306"/>
      <c r="K1198" s="306"/>
      <c r="L1198" s="307"/>
      <c r="M1198" s="258"/>
      <c r="N1198" s="281"/>
      <c r="O1198" s="264"/>
      <c r="P1198" s="264"/>
      <c r="Q1198" s="264"/>
      <c r="R1198" s="264"/>
      <c r="S1198" s="264"/>
      <c r="T1198" s="264"/>
      <c r="U1198" s="264"/>
      <c r="V1198" s="264"/>
      <c r="W1198" s="264"/>
      <c r="X1198" s="264"/>
    </row>
    <row r="1199" spans="2:24" ht="21.75" thickBot="1" x14ac:dyDescent="0.3">
      <c r="B1199" s="308"/>
      <c r="C1199" s="309"/>
      <c r="D1199" s="309"/>
      <c r="E1199" s="309"/>
      <c r="F1199" s="309"/>
      <c r="G1199" s="309"/>
      <c r="H1199" s="309"/>
      <c r="I1199" s="309"/>
      <c r="J1199" s="309"/>
      <c r="K1199" s="309"/>
      <c r="L1199" s="310"/>
      <c r="M1199" s="258"/>
      <c r="N1199" s="281"/>
      <c r="O1199" s="264"/>
      <c r="P1199" s="264"/>
      <c r="Q1199" s="264"/>
      <c r="R1199" s="264"/>
      <c r="S1199" s="264"/>
      <c r="T1199" s="264"/>
      <c r="U1199" s="264"/>
      <c r="V1199" s="264"/>
      <c r="W1199" s="264"/>
      <c r="X1199" s="264"/>
    </row>
    <row r="1200" spans="2:24" ht="15.75" thickBot="1" x14ac:dyDescent="0.3">
      <c r="B1200" s="31" t="s">
        <v>11</v>
      </c>
      <c r="C1200" s="28">
        <v>1</v>
      </c>
      <c r="D1200" s="24">
        <v>2</v>
      </c>
      <c r="E1200" s="24">
        <v>3</v>
      </c>
      <c r="F1200" s="24">
        <v>4</v>
      </c>
      <c r="G1200" s="24">
        <v>5</v>
      </c>
      <c r="H1200" s="24">
        <v>6</v>
      </c>
      <c r="I1200" s="24">
        <v>7</v>
      </c>
      <c r="J1200" s="24">
        <v>8</v>
      </c>
      <c r="K1200" s="24">
        <v>9</v>
      </c>
      <c r="L1200" s="25">
        <v>10</v>
      </c>
      <c r="M1200" s="37"/>
      <c r="N1200" s="142"/>
    </row>
    <row r="1201" spans="2:24" x14ac:dyDescent="0.25">
      <c r="B1201" s="29" t="s">
        <v>0</v>
      </c>
      <c r="C1201" s="7">
        <f t="shared" ref="C1201:L1202" si="1298">COUNTIF(rd8tm10,O1201)-1</f>
        <v>0</v>
      </c>
      <c r="D1201" s="8">
        <f t="shared" si="1298"/>
        <v>0</v>
      </c>
      <c r="E1201" s="8">
        <f t="shared" si="1298"/>
        <v>0</v>
      </c>
      <c r="F1201" s="8">
        <f t="shared" si="1298"/>
        <v>0</v>
      </c>
      <c r="G1201" s="8">
        <f t="shared" si="1298"/>
        <v>0</v>
      </c>
      <c r="H1201" s="8">
        <f t="shared" si="1298"/>
        <v>0</v>
      </c>
      <c r="I1201" s="22">
        <f t="shared" si="1298"/>
        <v>0</v>
      </c>
      <c r="J1201" s="7">
        <f t="shared" si="1298"/>
        <v>0</v>
      </c>
      <c r="K1201" s="8">
        <f t="shared" si="1298"/>
        <v>0</v>
      </c>
      <c r="L1201" s="76">
        <f t="shared" si="1298"/>
        <v>0</v>
      </c>
      <c r="M1201" s="259"/>
      <c r="N1201" s="282"/>
      <c r="O1201" s="265">
        <v>1</v>
      </c>
      <c r="P1201" s="266">
        <f>+O1201+1</f>
        <v>2</v>
      </c>
      <c r="Q1201" s="266">
        <f t="shared" ref="Q1201" si="1299">+P1201+1</f>
        <v>3</v>
      </c>
      <c r="R1201" s="266">
        <f t="shared" ref="R1201" si="1300">+Q1201+1</f>
        <v>4</v>
      </c>
      <c r="S1201" s="266">
        <f t="shared" ref="S1201" si="1301">+R1201+1</f>
        <v>5</v>
      </c>
      <c r="T1201" s="266">
        <f t="shared" ref="T1201" si="1302">+S1201+1</f>
        <v>6</v>
      </c>
      <c r="U1201" s="266">
        <f t="shared" ref="U1201" si="1303">+T1201+1</f>
        <v>7</v>
      </c>
      <c r="V1201" s="266">
        <f t="shared" ref="V1201" si="1304">+U1201+1</f>
        <v>8</v>
      </c>
      <c r="W1201" s="266">
        <v>9</v>
      </c>
      <c r="X1201" s="266">
        <v>10</v>
      </c>
    </row>
    <row r="1202" spans="2:24" ht="15.75" thickBot="1" x14ac:dyDescent="0.3">
      <c r="B1202" s="23" t="s">
        <v>1</v>
      </c>
      <c r="C1202" s="269">
        <f t="shared" si="1298"/>
        <v>0</v>
      </c>
      <c r="D1202" s="5">
        <f t="shared" si="1298"/>
        <v>0</v>
      </c>
      <c r="E1202" s="5">
        <f t="shared" si="1298"/>
        <v>0</v>
      </c>
      <c r="F1202" s="5">
        <f t="shared" si="1298"/>
        <v>0</v>
      </c>
      <c r="G1202" s="2">
        <f t="shared" si="1298"/>
        <v>0</v>
      </c>
      <c r="H1202" s="2">
        <f t="shared" si="1298"/>
        <v>0</v>
      </c>
      <c r="I1202" s="3">
        <f t="shared" si="1298"/>
        <v>0</v>
      </c>
      <c r="J1202" s="10">
        <f t="shared" si="1298"/>
        <v>0</v>
      </c>
      <c r="K1202" s="2">
        <f t="shared" si="1298"/>
        <v>0</v>
      </c>
      <c r="L1202" s="11">
        <f t="shared" si="1298"/>
        <v>0</v>
      </c>
      <c r="M1202" s="37"/>
      <c r="N1202" s="142"/>
      <c r="O1202" s="268">
        <f>+O1201+10</f>
        <v>11</v>
      </c>
      <c r="P1202" s="268">
        <f t="shared" ref="P1202:X1202" si="1305">+P1201+10</f>
        <v>12</v>
      </c>
      <c r="Q1202" s="268">
        <f t="shared" si="1305"/>
        <v>13</v>
      </c>
      <c r="R1202" s="268">
        <f t="shared" si="1305"/>
        <v>14</v>
      </c>
      <c r="S1202" s="268">
        <f t="shared" si="1305"/>
        <v>15</v>
      </c>
      <c r="T1202" s="268">
        <f t="shared" si="1305"/>
        <v>16</v>
      </c>
      <c r="U1202" s="268">
        <f t="shared" si="1305"/>
        <v>17</v>
      </c>
      <c r="V1202" s="268">
        <f t="shared" si="1305"/>
        <v>18</v>
      </c>
      <c r="W1202" s="268">
        <f t="shared" si="1305"/>
        <v>19</v>
      </c>
      <c r="X1202" s="268">
        <f t="shared" si="1305"/>
        <v>20</v>
      </c>
    </row>
    <row r="1203" spans="2:24" ht="15.75" thickBot="1" x14ac:dyDescent="0.3">
      <c r="B1203" s="23" t="s">
        <v>2</v>
      </c>
      <c r="C1203" s="23">
        <f t="shared" ref="C1203:L1209" si="1306">COUNTIF(rd8tm10,O1203)</f>
        <v>0</v>
      </c>
      <c r="D1203" s="7">
        <f t="shared" si="1306"/>
        <v>0</v>
      </c>
      <c r="E1203" s="8">
        <f t="shared" si="1306"/>
        <v>0</v>
      </c>
      <c r="F1203" s="9">
        <f t="shared" si="1306"/>
        <v>0</v>
      </c>
      <c r="G1203" s="4">
        <f t="shared" si="1306"/>
        <v>0</v>
      </c>
      <c r="H1203" s="2">
        <f t="shared" si="1306"/>
        <v>0</v>
      </c>
      <c r="I1203" s="3">
        <f t="shared" si="1306"/>
        <v>0</v>
      </c>
      <c r="J1203" s="12">
        <f t="shared" si="1306"/>
        <v>0</v>
      </c>
      <c r="K1203" s="13">
        <f t="shared" si="1306"/>
        <v>0</v>
      </c>
      <c r="L1203" s="14">
        <f t="shared" si="1306"/>
        <v>0</v>
      </c>
      <c r="M1203" s="37"/>
      <c r="N1203" s="142"/>
      <c r="O1203" s="268">
        <f t="shared" ref="O1203:X1203" si="1307">+O1202+10</f>
        <v>21</v>
      </c>
      <c r="P1203" s="268">
        <f t="shared" si="1307"/>
        <v>22</v>
      </c>
      <c r="Q1203" s="268">
        <f t="shared" si="1307"/>
        <v>23</v>
      </c>
      <c r="R1203" s="268">
        <f t="shared" si="1307"/>
        <v>24</v>
      </c>
      <c r="S1203" s="268">
        <f t="shared" si="1307"/>
        <v>25</v>
      </c>
      <c r="T1203" s="268">
        <f t="shared" si="1307"/>
        <v>26</v>
      </c>
      <c r="U1203" s="268">
        <f t="shared" si="1307"/>
        <v>27</v>
      </c>
      <c r="V1203" s="268">
        <f t="shared" si="1307"/>
        <v>28</v>
      </c>
      <c r="W1203" s="268">
        <f t="shared" si="1307"/>
        <v>29</v>
      </c>
      <c r="X1203" s="268">
        <f t="shared" si="1307"/>
        <v>30</v>
      </c>
    </row>
    <row r="1204" spans="2:24" x14ac:dyDescent="0.25">
      <c r="B1204" s="23" t="s">
        <v>3</v>
      </c>
      <c r="C1204" s="23">
        <f t="shared" si="1306"/>
        <v>0</v>
      </c>
      <c r="D1204" s="10">
        <f t="shared" si="1306"/>
        <v>0</v>
      </c>
      <c r="E1204" s="27">
        <f t="shared" si="1306"/>
        <v>0</v>
      </c>
      <c r="F1204" s="11">
        <f t="shared" si="1306"/>
        <v>0</v>
      </c>
      <c r="G1204" s="4">
        <f t="shared" si="1306"/>
        <v>0</v>
      </c>
      <c r="H1204" s="2">
        <f t="shared" si="1306"/>
        <v>0</v>
      </c>
      <c r="I1204" s="2">
        <f t="shared" si="1306"/>
        <v>0</v>
      </c>
      <c r="J1204" s="6">
        <f t="shared" si="1306"/>
        <v>0</v>
      </c>
      <c r="K1204" s="6">
        <f t="shared" si="1306"/>
        <v>0</v>
      </c>
      <c r="L1204" s="16">
        <f t="shared" si="1306"/>
        <v>0</v>
      </c>
      <c r="M1204" s="37"/>
      <c r="N1204" s="142"/>
      <c r="O1204" s="268">
        <f t="shared" ref="O1204:X1204" si="1308">+O1203+10</f>
        <v>31</v>
      </c>
      <c r="P1204" s="268">
        <f t="shared" si="1308"/>
        <v>32</v>
      </c>
      <c r="Q1204" s="268">
        <f t="shared" si="1308"/>
        <v>33</v>
      </c>
      <c r="R1204" s="268">
        <f t="shared" si="1308"/>
        <v>34</v>
      </c>
      <c r="S1204" s="268">
        <f t="shared" si="1308"/>
        <v>35</v>
      </c>
      <c r="T1204" s="268">
        <f t="shared" si="1308"/>
        <v>36</v>
      </c>
      <c r="U1204" s="268">
        <f t="shared" si="1308"/>
        <v>37</v>
      </c>
      <c r="V1204" s="268">
        <f t="shared" si="1308"/>
        <v>38</v>
      </c>
      <c r="W1204" s="268">
        <f t="shared" si="1308"/>
        <v>39</v>
      </c>
      <c r="X1204" s="268">
        <f t="shared" si="1308"/>
        <v>40</v>
      </c>
    </row>
    <row r="1205" spans="2:24" ht="15.75" thickBot="1" x14ac:dyDescent="0.3">
      <c r="B1205" s="23" t="s">
        <v>4</v>
      </c>
      <c r="C1205" s="23">
        <f t="shared" si="1306"/>
        <v>0</v>
      </c>
      <c r="D1205" s="12">
        <f t="shared" si="1306"/>
        <v>0</v>
      </c>
      <c r="E1205" s="13">
        <f t="shared" si="1306"/>
        <v>0</v>
      </c>
      <c r="F1205" s="14">
        <f t="shared" si="1306"/>
        <v>0</v>
      </c>
      <c r="G1205" s="4">
        <f t="shared" si="1306"/>
        <v>0</v>
      </c>
      <c r="H1205" s="2">
        <f t="shared" si="1306"/>
        <v>0</v>
      </c>
      <c r="I1205" s="2">
        <f t="shared" si="1306"/>
        <v>0</v>
      </c>
      <c r="J1205" s="2">
        <f t="shared" si="1306"/>
        <v>0</v>
      </c>
      <c r="K1205" s="2">
        <f t="shared" si="1306"/>
        <v>0</v>
      </c>
      <c r="L1205" s="11">
        <f t="shared" si="1306"/>
        <v>0</v>
      </c>
      <c r="M1205" s="37"/>
      <c r="N1205" s="142"/>
      <c r="O1205" s="268">
        <f t="shared" ref="O1205:X1205" si="1309">+O1204+10</f>
        <v>41</v>
      </c>
      <c r="P1205" s="268">
        <f t="shared" si="1309"/>
        <v>42</v>
      </c>
      <c r="Q1205" s="268">
        <f t="shared" si="1309"/>
        <v>43</v>
      </c>
      <c r="R1205" s="268">
        <f t="shared" si="1309"/>
        <v>44</v>
      </c>
      <c r="S1205" s="268">
        <f t="shared" si="1309"/>
        <v>45</v>
      </c>
      <c r="T1205" s="268">
        <f t="shared" si="1309"/>
        <v>46</v>
      </c>
      <c r="U1205" s="268">
        <f t="shared" si="1309"/>
        <v>47</v>
      </c>
      <c r="V1205" s="268">
        <f t="shared" si="1309"/>
        <v>48</v>
      </c>
      <c r="W1205" s="268">
        <f t="shared" si="1309"/>
        <v>49</v>
      </c>
      <c r="X1205" s="268">
        <f t="shared" si="1309"/>
        <v>50</v>
      </c>
    </row>
    <row r="1206" spans="2:24" ht="15.75" thickBot="1" x14ac:dyDescent="0.3">
      <c r="B1206" s="23" t="s">
        <v>5</v>
      </c>
      <c r="C1206" s="10">
        <f t="shared" si="1306"/>
        <v>0</v>
      </c>
      <c r="D1206" s="154">
        <f t="shared" si="1306"/>
        <v>0</v>
      </c>
      <c r="E1206" s="154">
        <f t="shared" si="1306"/>
        <v>0</v>
      </c>
      <c r="F1206" s="154">
        <f t="shared" si="1306"/>
        <v>0</v>
      </c>
      <c r="G1206" s="145">
        <f t="shared" si="1306"/>
        <v>0</v>
      </c>
      <c r="H1206" s="2">
        <f t="shared" si="1306"/>
        <v>0</v>
      </c>
      <c r="I1206" s="2">
        <f t="shared" si="1306"/>
        <v>0</v>
      </c>
      <c r="J1206" s="2">
        <f t="shared" si="1306"/>
        <v>0</v>
      </c>
      <c r="K1206" s="2">
        <f t="shared" si="1306"/>
        <v>0</v>
      </c>
      <c r="L1206" s="11">
        <f t="shared" si="1306"/>
        <v>0</v>
      </c>
      <c r="M1206" s="37"/>
      <c r="N1206" s="142"/>
      <c r="O1206" s="268">
        <f t="shared" ref="O1206:X1206" si="1310">+O1205+10</f>
        <v>51</v>
      </c>
      <c r="P1206" s="268">
        <f t="shared" si="1310"/>
        <v>52</v>
      </c>
      <c r="Q1206" s="268">
        <f t="shared" si="1310"/>
        <v>53</v>
      </c>
      <c r="R1206" s="268">
        <f t="shared" si="1310"/>
        <v>54</v>
      </c>
      <c r="S1206" s="268">
        <f t="shared" si="1310"/>
        <v>55</v>
      </c>
      <c r="T1206" s="268">
        <f t="shared" si="1310"/>
        <v>56</v>
      </c>
      <c r="U1206" s="268">
        <f t="shared" si="1310"/>
        <v>57</v>
      </c>
      <c r="V1206" s="268">
        <f t="shared" si="1310"/>
        <v>58</v>
      </c>
      <c r="W1206" s="268">
        <f t="shared" si="1310"/>
        <v>59</v>
      </c>
      <c r="X1206" s="268">
        <f t="shared" si="1310"/>
        <v>60</v>
      </c>
    </row>
    <row r="1207" spans="2:24" ht="15.75" thickBot="1" x14ac:dyDescent="0.3">
      <c r="B1207" s="23" t="s">
        <v>6</v>
      </c>
      <c r="C1207" s="23">
        <f t="shared" si="1306"/>
        <v>0</v>
      </c>
      <c r="D1207" s="7">
        <f t="shared" si="1306"/>
        <v>0</v>
      </c>
      <c r="E1207" s="8">
        <f t="shared" si="1306"/>
        <v>0</v>
      </c>
      <c r="F1207" s="9">
        <f t="shared" si="1306"/>
        <v>0</v>
      </c>
      <c r="G1207" s="4">
        <f t="shared" si="1306"/>
        <v>0</v>
      </c>
      <c r="H1207" s="2">
        <f t="shared" si="1306"/>
        <v>0</v>
      </c>
      <c r="I1207" s="5">
        <f t="shared" si="1306"/>
        <v>0</v>
      </c>
      <c r="J1207" s="5">
        <f t="shared" si="1306"/>
        <v>0</v>
      </c>
      <c r="K1207" s="5">
        <f t="shared" si="1306"/>
        <v>0</v>
      </c>
      <c r="L1207" s="11">
        <f t="shared" si="1306"/>
        <v>0</v>
      </c>
      <c r="M1207" s="37"/>
      <c r="N1207" s="142"/>
      <c r="O1207" s="268">
        <f t="shared" ref="O1207:X1207" si="1311">+O1206+10</f>
        <v>61</v>
      </c>
      <c r="P1207" s="268">
        <f t="shared" si="1311"/>
        <v>62</v>
      </c>
      <c r="Q1207" s="268">
        <f t="shared" si="1311"/>
        <v>63</v>
      </c>
      <c r="R1207" s="268">
        <f t="shared" si="1311"/>
        <v>64</v>
      </c>
      <c r="S1207" s="268">
        <f t="shared" si="1311"/>
        <v>65</v>
      </c>
      <c r="T1207" s="268">
        <f t="shared" si="1311"/>
        <v>66</v>
      </c>
      <c r="U1207" s="268">
        <f t="shared" si="1311"/>
        <v>67</v>
      </c>
      <c r="V1207" s="268">
        <f t="shared" si="1311"/>
        <v>68</v>
      </c>
      <c r="W1207" s="268">
        <f t="shared" si="1311"/>
        <v>69</v>
      </c>
      <c r="X1207" s="268">
        <f t="shared" si="1311"/>
        <v>70</v>
      </c>
    </row>
    <row r="1208" spans="2:24" x14ac:dyDescent="0.25">
      <c r="B1208" s="23" t="s">
        <v>7</v>
      </c>
      <c r="C1208" s="23">
        <f t="shared" si="1306"/>
        <v>0</v>
      </c>
      <c r="D1208" s="10">
        <f t="shared" si="1306"/>
        <v>0</v>
      </c>
      <c r="E1208" s="144">
        <f t="shared" si="1306"/>
        <v>0</v>
      </c>
      <c r="F1208" s="11">
        <f t="shared" si="1306"/>
        <v>0</v>
      </c>
      <c r="G1208" s="4">
        <f t="shared" si="1306"/>
        <v>0</v>
      </c>
      <c r="H1208" s="3">
        <f t="shared" si="1306"/>
        <v>0</v>
      </c>
      <c r="I1208" s="7">
        <f t="shared" si="1306"/>
        <v>0</v>
      </c>
      <c r="J1208" s="8">
        <f t="shared" si="1306"/>
        <v>0</v>
      </c>
      <c r="K1208" s="9">
        <f t="shared" si="1306"/>
        <v>0</v>
      </c>
      <c r="L1208" s="17">
        <f t="shared" si="1306"/>
        <v>0</v>
      </c>
      <c r="M1208" s="37"/>
      <c r="N1208" s="142"/>
      <c r="O1208" s="268">
        <f t="shared" ref="O1208:X1208" si="1312">+O1207+10</f>
        <v>71</v>
      </c>
      <c r="P1208" s="268">
        <f t="shared" si="1312"/>
        <v>72</v>
      </c>
      <c r="Q1208" s="268">
        <f t="shared" si="1312"/>
        <v>73</v>
      </c>
      <c r="R1208" s="268">
        <f t="shared" si="1312"/>
        <v>74</v>
      </c>
      <c r="S1208" s="268">
        <f t="shared" si="1312"/>
        <v>75</v>
      </c>
      <c r="T1208" s="268">
        <f t="shared" si="1312"/>
        <v>76</v>
      </c>
      <c r="U1208" s="268">
        <f t="shared" si="1312"/>
        <v>77</v>
      </c>
      <c r="V1208" s="268">
        <f t="shared" si="1312"/>
        <v>78</v>
      </c>
      <c r="W1208" s="268">
        <f t="shared" si="1312"/>
        <v>79</v>
      </c>
      <c r="X1208" s="268">
        <f t="shared" si="1312"/>
        <v>80</v>
      </c>
    </row>
    <row r="1209" spans="2:24" ht="15.75" thickBot="1" x14ac:dyDescent="0.3">
      <c r="B1209" s="23" t="s">
        <v>8</v>
      </c>
      <c r="C1209" s="157">
        <f t="shared" si="1306"/>
        <v>0</v>
      </c>
      <c r="D1209" s="12">
        <f t="shared" si="1306"/>
        <v>0</v>
      </c>
      <c r="E1209" s="13">
        <f t="shared" si="1306"/>
        <v>0</v>
      </c>
      <c r="F1209" s="14">
        <f t="shared" si="1306"/>
        <v>0</v>
      </c>
      <c r="G1209" s="4">
        <f t="shared" si="1306"/>
        <v>0</v>
      </c>
      <c r="H1209" s="3">
        <f t="shared" si="1306"/>
        <v>0</v>
      </c>
      <c r="I1209" s="10">
        <f t="shared" si="1306"/>
        <v>0</v>
      </c>
      <c r="J1209" s="27">
        <f t="shared" si="1306"/>
        <v>0</v>
      </c>
      <c r="K1209" s="11">
        <f t="shared" si="1306"/>
        <v>0</v>
      </c>
      <c r="L1209" s="17">
        <f t="shared" si="1306"/>
        <v>0</v>
      </c>
      <c r="M1209" s="37"/>
      <c r="N1209" s="142"/>
      <c r="O1209" s="268">
        <f t="shared" ref="O1209:X1209" si="1313">+O1208+10</f>
        <v>81</v>
      </c>
      <c r="P1209" s="268">
        <f t="shared" si="1313"/>
        <v>82</v>
      </c>
      <c r="Q1209" s="268">
        <f t="shared" si="1313"/>
        <v>83</v>
      </c>
      <c r="R1209" s="268">
        <f t="shared" si="1313"/>
        <v>84</v>
      </c>
      <c r="S1209" s="268">
        <f t="shared" si="1313"/>
        <v>85</v>
      </c>
      <c r="T1209" s="268">
        <f t="shared" si="1313"/>
        <v>86</v>
      </c>
      <c r="U1209" s="268">
        <f t="shared" si="1313"/>
        <v>87</v>
      </c>
      <c r="V1209" s="268">
        <f t="shared" si="1313"/>
        <v>88</v>
      </c>
      <c r="W1209" s="268">
        <f t="shared" si="1313"/>
        <v>89</v>
      </c>
      <c r="X1209" s="268">
        <f t="shared" si="1313"/>
        <v>90</v>
      </c>
    </row>
    <row r="1210" spans="2:24" ht="15.75" thickBot="1" x14ac:dyDescent="0.3">
      <c r="B1210" s="26" t="s">
        <v>9</v>
      </c>
      <c r="C1210" s="158" t="s">
        <v>10</v>
      </c>
      <c r="D1210" s="156">
        <f t="shared" ref="D1210:L1210" si="1314">COUNTIF(rd8tm10,P1210)</f>
        <v>0</v>
      </c>
      <c r="E1210" s="155">
        <f t="shared" si="1314"/>
        <v>0</v>
      </c>
      <c r="F1210" s="155">
        <f t="shared" si="1314"/>
        <v>0</v>
      </c>
      <c r="G1210" s="13">
        <f t="shared" si="1314"/>
        <v>0</v>
      </c>
      <c r="H1210" s="19">
        <f t="shared" si="1314"/>
        <v>0</v>
      </c>
      <c r="I1210" s="12">
        <f t="shared" si="1314"/>
        <v>0</v>
      </c>
      <c r="J1210" s="13">
        <f t="shared" si="1314"/>
        <v>0</v>
      </c>
      <c r="K1210" s="14">
        <f t="shared" si="1314"/>
        <v>0</v>
      </c>
      <c r="L1210" s="20">
        <f t="shared" si="1314"/>
        <v>0</v>
      </c>
      <c r="M1210" s="37"/>
      <c r="N1210" s="142"/>
      <c r="O1210" s="268">
        <f t="shared" ref="O1210:X1210" si="1315">+O1209+10</f>
        <v>91</v>
      </c>
      <c r="P1210" s="268">
        <f t="shared" si="1315"/>
        <v>92</v>
      </c>
      <c r="Q1210" s="268">
        <f t="shared" si="1315"/>
        <v>93</v>
      </c>
      <c r="R1210" s="268">
        <f t="shared" si="1315"/>
        <v>94</v>
      </c>
      <c r="S1210" s="268">
        <f t="shared" si="1315"/>
        <v>95</v>
      </c>
      <c r="T1210" s="268">
        <f t="shared" si="1315"/>
        <v>96</v>
      </c>
      <c r="U1210" s="268">
        <f t="shared" si="1315"/>
        <v>97</v>
      </c>
      <c r="V1210" s="268">
        <f t="shared" si="1315"/>
        <v>98</v>
      </c>
      <c r="W1210" s="268">
        <f t="shared" si="1315"/>
        <v>99</v>
      </c>
      <c r="X1210" s="268">
        <f t="shared" si="1315"/>
        <v>100</v>
      </c>
    </row>
  </sheetData>
  <sheetProtection password="84AD" sheet="1" objects="1" scenarios="1"/>
  <mergeCells count="161">
    <mergeCell ref="B21:L22"/>
    <mergeCell ref="D35:E35"/>
    <mergeCell ref="B36:L37"/>
    <mergeCell ref="B172:L173"/>
    <mergeCell ref="D186:E186"/>
    <mergeCell ref="B187:L188"/>
    <mergeCell ref="D201:E201"/>
    <mergeCell ref="B202:L203"/>
    <mergeCell ref="D216:E216"/>
    <mergeCell ref="D140:E140"/>
    <mergeCell ref="B141:L142"/>
    <mergeCell ref="B2:L2"/>
    <mergeCell ref="D156:E156"/>
    <mergeCell ref="B157:L158"/>
    <mergeCell ref="D171:E171"/>
    <mergeCell ref="D95:E95"/>
    <mergeCell ref="B96:L97"/>
    <mergeCell ref="D110:E110"/>
    <mergeCell ref="B111:L112"/>
    <mergeCell ref="D125:E125"/>
    <mergeCell ref="B126:L127"/>
    <mergeCell ref="D50:E50"/>
    <mergeCell ref="B51:L52"/>
    <mergeCell ref="D65:E65"/>
    <mergeCell ref="B66:L67"/>
    <mergeCell ref="D80:E80"/>
    <mergeCell ref="B81:L82"/>
    <mergeCell ref="D5:E5"/>
    <mergeCell ref="B6:L7"/>
    <mergeCell ref="D20:E20"/>
    <mergeCell ref="B262:L263"/>
    <mergeCell ref="D276:E276"/>
    <mergeCell ref="B277:L278"/>
    <mergeCell ref="D291:E291"/>
    <mergeCell ref="B292:L293"/>
    <mergeCell ref="D307:E307"/>
    <mergeCell ref="B217:L218"/>
    <mergeCell ref="D231:E231"/>
    <mergeCell ref="B232:L233"/>
    <mergeCell ref="D246:E246"/>
    <mergeCell ref="B247:L248"/>
    <mergeCell ref="D261:E261"/>
    <mergeCell ref="B353:L354"/>
    <mergeCell ref="D367:E367"/>
    <mergeCell ref="B368:L369"/>
    <mergeCell ref="D382:E382"/>
    <mergeCell ref="B383:L384"/>
    <mergeCell ref="D397:E397"/>
    <mergeCell ref="B308:L309"/>
    <mergeCell ref="D322:E322"/>
    <mergeCell ref="B323:L324"/>
    <mergeCell ref="D337:E337"/>
    <mergeCell ref="B338:L339"/>
    <mergeCell ref="D352:E352"/>
    <mergeCell ref="B443:L444"/>
    <mergeCell ref="D458:E458"/>
    <mergeCell ref="B459:L460"/>
    <mergeCell ref="D473:E473"/>
    <mergeCell ref="B474:L475"/>
    <mergeCell ref="D488:E488"/>
    <mergeCell ref="B398:L399"/>
    <mergeCell ref="D412:E412"/>
    <mergeCell ref="B413:L414"/>
    <mergeCell ref="D427:E427"/>
    <mergeCell ref="B428:L429"/>
    <mergeCell ref="D442:E442"/>
    <mergeCell ref="B534:L535"/>
    <mergeCell ref="D548:E548"/>
    <mergeCell ref="B549:L550"/>
    <mergeCell ref="D563:E563"/>
    <mergeCell ref="B564:L565"/>
    <mergeCell ref="D578:E578"/>
    <mergeCell ref="B489:L490"/>
    <mergeCell ref="D503:E503"/>
    <mergeCell ref="B504:L505"/>
    <mergeCell ref="D518:E518"/>
    <mergeCell ref="B519:L520"/>
    <mergeCell ref="D533:E533"/>
    <mergeCell ref="B625:L626"/>
    <mergeCell ref="D639:E639"/>
    <mergeCell ref="B640:L641"/>
    <mergeCell ref="D654:E654"/>
    <mergeCell ref="B655:L656"/>
    <mergeCell ref="D669:E669"/>
    <mergeCell ref="B579:L580"/>
    <mergeCell ref="D593:E593"/>
    <mergeCell ref="B594:L595"/>
    <mergeCell ref="D609:E609"/>
    <mergeCell ref="B610:L611"/>
    <mergeCell ref="D624:E624"/>
    <mergeCell ref="B715:L716"/>
    <mergeCell ref="D729:E729"/>
    <mergeCell ref="B730:L731"/>
    <mergeCell ref="D744:E744"/>
    <mergeCell ref="B745:L746"/>
    <mergeCell ref="D760:E760"/>
    <mergeCell ref="B670:L671"/>
    <mergeCell ref="D684:E684"/>
    <mergeCell ref="B685:L686"/>
    <mergeCell ref="D699:E699"/>
    <mergeCell ref="B700:L701"/>
    <mergeCell ref="D714:E714"/>
    <mergeCell ref="B806:L807"/>
    <mergeCell ref="D820:E820"/>
    <mergeCell ref="B821:L822"/>
    <mergeCell ref="D835:E835"/>
    <mergeCell ref="B836:L837"/>
    <mergeCell ref="D850:E850"/>
    <mergeCell ref="B761:L762"/>
    <mergeCell ref="D775:E775"/>
    <mergeCell ref="B776:L777"/>
    <mergeCell ref="D790:E790"/>
    <mergeCell ref="B791:L792"/>
    <mergeCell ref="D805:E805"/>
    <mergeCell ref="B896:L897"/>
    <mergeCell ref="D911:E911"/>
    <mergeCell ref="B912:L913"/>
    <mergeCell ref="D926:E926"/>
    <mergeCell ref="B927:L928"/>
    <mergeCell ref="D941:E941"/>
    <mergeCell ref="B851:L852"/>
    <mergeCell ref="D865:E865"/>
    <mergeCell ref="B866:L867"/>
    <mergeCell ref="D880:E880"/>
    <mergeCell ref="B881:L882"/>
    <mergeCell ref="D895:E895"/>
    <mergeCell ref="B987:L988"/>
    <mergeCell ref="D1001:E1001"/>
    <mergeCell ref="B1002:L1003"/>
    <mergeCell ref="D1016:E1016"/>
    <mergeCell ref="B1017:L1018"/>
    <mergeCell ref="D1031:E1031"/>
    <mergeCell ref="B942:L943"/>
    <mergeCell ref="D956:E956"/>
    <mergeCell ref="B957:L958"/>
    <mergeCell ref="D971:E971"/>
    <mergeCell ref="B972:L973"/>
    <mergeCell ref="D986:E986"/>
    <mergeCell ref="B1078:L1079"/>
    <mergeCell ref="D1092:E1092"/>
    <mergeCell ref="B1093:L1094"/>
    <mergeCell ref="D1107:E1107"/>
    <mergeCell ref="B1108:L1109"/>
    <mergeCell ref="D1122:E1122"/>
    <mergeCell ref="B1032:L1033"/>
    <mergeCell ref="D1046:E1046"/>
    <mergeCell ref="B1047:L1048"/>
    <mergeCell ref="D1062:E1062"/>
    <mergeCell ref="B1063:L1064"/>
    <mergeCell ref="D1077:E1077"/>
    <mergeCell ref="B1168:L1169"/>
    <mergeCell ref="D1182:E1182"/>
    <mergeCell ref="B1183:L1184"/>
    <mergeCell ref="D1197:E1197"/>
    <mergeCell ref="B1198:L1199"/>
    <mergeCell ref="B1123:L1124"/>
    <mergeCell ref="D1137:E1137"/>
    <mergeCell ref="B1138:L1139"/>
    <mergeCell ref="D1152:E1152"/>
    <mergeCell ref="B1153:L1154"/>
    <mergeCell ref="D1167:E1167"/>
  </mergeCells>
  <conditionalFormatting sqref="C9:N17 Y9:Y18 D18:N18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4:N33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9:N48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4:N63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9:N78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4:N93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9:N108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4:N123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29:N138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44:N153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0:N169 Y160:Y169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75:N184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90:N199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05:N214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20:N229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35:N244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50:N259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65:N274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80:N289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95:N304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1:N320 Y311:Y320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26:N335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41:N350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56:N365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71:N380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86:N395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01:N410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16:N425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31:N440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46:N455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2:N471 Y462:Y471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77:N486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92:N501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07:N516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22:N531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37:N546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52:N561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67:N576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82:N591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97:N606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3:N622 Y613:Y622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28:N637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43:N652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58:N667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73:N682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88:N697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03:N712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18:N727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33:N742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48:N757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64:N773 Y764:Y773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79:N788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94:N803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09:N818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24:N833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39:N848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54:N86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69:N878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84:N893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99:N908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5:N924 Y915:Y924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30:N939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45:N954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60:N969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75:N984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90:N999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05:N1014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20:N102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35:N1044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50:N1059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6:N1075 Y1066:Y1075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81:N1090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96:N1105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11:N1120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26:N1135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41:N1150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56:N1165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71:N1180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86:N1195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201:N1210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L32 D33:L3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L47 D48:L48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L62 D63:L63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:L77 D78:L78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4:L92 D93:L93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:L107 D108:L108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8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4:L122 D123:L123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3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L137 D138:L13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8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4:L152 D153:L153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3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L18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0:L199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5:L214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0:L229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5:L244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0:L259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5:L274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0:L28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5:L304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6:L335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1:L350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6:L365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1:L380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6:L395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1:L410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6:L425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1:L440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6:L455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7:L486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2:L501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7:L516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2:L531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7:L54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2:L561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7:L576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2:L591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7:L60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8:L637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43:L652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8:L66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3:L682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8:L69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3:L71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18:L727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33:L742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48:L75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9:L788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4:L80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09:L818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4:L83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39:L84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54:L86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69:L87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84:L89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9:L90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0:L93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5:L95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0:L96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5:L98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0:L99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05:L101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0:L102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5:L104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0:L105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81:L109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6:L110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11:L112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26:L113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41:L115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56:L116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71:L118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86:L119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01:L12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:CX1834"/>
  <sheetViews>
    <sheetView workbookViewId="0"/>
  </sheetViews>
  <sheetFormatPr defaultRowHeight="15" x14ac:dyDescent="0.25"/>
  <cols>
    <col min="1" max="16384" width="9.140625" style="114"/>
  </cols>
  <sheetData>
    <row r="1" spans="17:102" ht="15.75" thickBot="1" x14ac:dyDescent="0.3"/>
    <row r="2" spans="17:102" ht="15.75" thickBot="1" x14ac:dyDescent="0.3">
      <c r="U2" s="355" t="s">
        <v>48</v>
      </c>
      <c r="V2" s="356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8"/>
      <c r="AP2" s="359" t="s">
        <v>47</v>
      </c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8"/>
      <c r="BK2" s="114" t="s">
        <v>89</v>
      </c>
      <c r="BN2" s="114">
        <v>100</v>
      </c>
      <c r="BO2" s="114">
        <v>10</v>
      </c>
      <c r="BP2" s="114">
        <v>10</v>
      </c>
      <c r="BQ2" s="114">
        <f>+BO2-9</f>
        <v>1</v>
      </c>
      <c r="BR2" s="114">
        <f>+BP2-1</f>
        <v>9</v>
      </c>
      <c r="BS2" s="114">
        <f>+BR2+BQ2</f>
        <v>10</v>
      </c>
      <c r="BT2" s="114">
        <f>+BS2*200</f>
        <v>2000</v>
      </c>
    </row>
    <row r="3" spans="17:102" ht="15.75" thickBot="1" x14ac:dyDescent="0.3">
      <c r="Q3" s="360" t="s">
        <v>0</v>
      </c>
      <c r="R3" s="358">
        <v>0</v>
      </c>
      <c r="U3" s="361">
        <f>+Decisions!D4</f>
        <v>1</v>
      </c>
      <c r="V3" s="362">
        <f>+Decisions!E4</f>
        <v>0</v>
      </c>
      <c r="W3" s="363">
        <f>+Decisions!F4</f>
        <v>2</v>
      </c>
      <c r="X3" s="363">
        <f>+Decisions!G4</f>
        <v>0</v>
      </c>
      <c r="Y3" s="362">
        <f>+Decisions!H4</f>
        <v>3</v>
      </c>
      <c r="Z3" s="362">
        <f>+Decisions!I4</f>
        <v>0</v>
      </c>
      <c r="AA3" s="363">
        <f>+Decisions!J4</f>
        <v>4</v>
      </c>
      <c r="AB3" s="363">
        <f>+Decisions!K4</f>
        <v>0</v>
      </c>
      <c r="AC3" s="362">
        <f>+Decisions!L4</f>
        <v>5</v>
      </c>
      <c r="AD3" s="362">
        <f>+Decisions!M4</f>
        <v>0</v>
      </c>
      <c r="AE3" s="363">
        <f>+Decisions!N4</f>
        <v>6</v>
      </c>
      <c r="AF3" s="363">
        <f>+Decisions!O4</f>
        <v>0</v>
      </c>
      <c r="AG3" s="362">
        <f>+Decisions!P4</f>
        <v>7</v>
      </c>
      <c r="AH3" s="362">
        <f>+Decisions!Q4</f>
        <v>0</v>
      </c>
      <c r="AI3" s="363">
        <f>+Decisions!R4</f>
        <v>8</v>
      </c>
      <c r="AJ3" s="363">
        <f>+Decisions!S4</f>
        <v>0</v>
      </c>
      <c r="AK3" s="362">
        <f>+Decisions!T4</f>
        <v>9</v>
      </c>
      <c r="AL3" s="362">
        <f>+Decisions!U4</f>
        <v>0</v>
      </c>
      <c r="AM3" s="363">
        <f>+Decisions!V4</f>
        <v>10</v>
      </c>
      <c r="AN3" s="364">
        <f>+Decisions!W4</f>
        <v>0</v>
      </c>
      <c r="AP3" s="365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366"/>
      <c r="BK3" s="114" t="s">
        <v>88</v>
      </c>
    </row>
    <row r="4" spans="17:102" ht="15.75" thickBot="1" x14ac:dyDescent="0.3">
      <c r="Q4" s="367" t="s">
        <v>1</v>
      </c>
      <c r="R4" s="366">
        <v>1</v>
      </c>
      <c r="U4" s="367" t="str">
        <f>+Decisions!D5</f>
        <v>L</v>
      </c>
      <c r="V4" s="363" t="str">
        <f>+Decisions!E5</f>
        <v>N</v>
      </c>
      <c r="W4" s="363" t="str">
        <f>+Decisions!F5</f>
        <v>L</v>
      </c>
      <c r="X4" s="363" t="str">
        <f>+Decisions!G5</f>
        <v>N</v>
      </c>
      <c r="Y4" s="363" t="str">
        <f>+Decisions!H5</f>
        <v>L</v>
      </c>
      <c r="Z4" s="363" t="str">
        <f>+Decisions!I5</f>
        <v>N</v>
      </c>
      <c r="AA4" s="363" t="str">
        <f>+Decisions!J5</f>
        <v>L</v>
      </c>
      <c r="AB4" s="363" t="str">
        <f>+Decisions!K5</f>
        <v>N</v>
      </c>
      <c r="AC4" s="363" t="str">
        <f>+Decisions!L5</f>
        <v>L</v>
      </c>
      <c r="AD4" s="363" t="str">
        <f>+Decisions!M5</f>
        <v>N</v>
      </c>
      <c r="AE4" s="363" t="str">
        <f>+Decisions!N5</f>
        <v>L</v>
      </c>
      <c r="AF4" s="363" t="str">
        <f>+Decisions!O5</f>
        <v>N</v>
      </c>
      <c r="AG4" s="363" t="str">
        <f>+Decisions!P5</f>
        <v>L</v>
      </c>
      <c r="AH4" s="363" t="str">
        <f>+Decisions!Q5</f>
        <v>N</v>
      </c>
      <c r="AI4" s="363" t="str">
        <f>+Decisions!R5</f>
        <v>L</v>
      </c>
      <c r="AJ4" s="363" t="str">
        <f>+Decisions!S5</f>
        <v>N</v>
      </c>
      <c r="AK4" s="363" t="str">
        <f>+Decisions!T5</f>
        <v>L</v>
      </c>
      <c r="AL4" s="363" t="str">
        <f>+Decisions!U5</f>
        <v>N</v>
      </c>
      <c r="AM4" s="363" t="str">
        <f>+Decisions!V5</f>
        <v>L</v>
      </c>
      <c r="AN4" s="364" t="str">
        <f>+Decisions!W5</f>
        <v>N</v>
      </c>
      <c r="AP4" s="368">
        <v>1</v>
      </c>
      <c r="AQ4" s="369"/>
      <c r="AR4" s="369">
        <v>2</v>
      </c>
      <c r="AS4" s="369"/>
      <c r="AT4" s="369">
        <v>3</v>
      </c>
      <c r="AU4" s="369"/>
      <c r="AV4" s="369">
        <v>4</v>
      </c>
      <c r="AW4" s="369"/>
      <c r="AX4" s="369">
        <v>5</v>
      </c>
      <c r="AY4" s="369"/>
      <c r="AZ4" s="369">
        <v>6</v>
      </c>
      <c r="BA4" s="369"/>
      <c r="BB4" s="369">
        <v>7</v>
      </c>
      <c r="BC4" s="369"/>
      <c r="BD4" s="369">
        <v>8</v>
      </c>
      <c r="BE4" s="369"/>
      <c r="BF4" s="369">
        <v>9</v>
      </c>
      <c r="BG4" s="369"/>
      <c r="BH4" s="369">
        <v>10</v>
      </c>
      <c r="BI4" s="370"/>
      <c r="BK4" s="371">
        <v>1</v>
      </c>
      <c r="BL4" s="372"/>
      <c r="BM4" s="372"/>
      <c r="BN4" s="372"/>
      <c r="BO4" s="372">
        <v>2</v>
      </c>
      <c r="BP4" s="372"/>
      <c r="BQ4" s="372"/>
      <c r="BR4" s="372"/>
      <c r="BS4" s="372">
        <v>3</v>
      </c>
      <c r="BT4" s="372"/>
      <c r="BU4" s="372"/>
      <c r="BV4" s="372"/>
      <c r="BW4" s="372">
        <v>4</v>
      </c>
      <c r="BX4" s="372"/>
      <c r="BY4" s="372"/>
      <c r="BZ4" s="372"/>
      <c r="CA4" s="372">
        <v>5</v>
      </c>
      <c r="CB4" s="372"/>
      <c r="CC4" s="372"/>
      <c r="CD4" s="372"/>
      <c r="CE4" s="372">
        <v>6</v>
      </c>
      <c r="CF4" s="372"/>
      <c r="CG4" s="372"/>
      <c r="CH4" s="372"/>
      <c r="CI4" s="372">
        <v>7</v>
      </c>
      <c r="CJ4" s="372"/>
      <c r="CK4" s="372"/>
      <c r="CL4" s="372"/>
      <c r="CM4" s="372">
        <v>8</v>
      </c>
      <c r="CN4" s="372"/>
      <c r="CO4" s="372"/>
      <c r="CP4" s="372"/>
      <c r="CQ4" s="372">
        <v>9</v>
      </c>
      <c r="CR4" s="372"/>
      <c r="CS4" s="372"/>
      <c r="CT4" s="372"/>
      <c r="CU4" s="372">
        <v>10</v>
      </c>
      <c r="CV4" s="372"/>
      <c r="CW4" s="372"/>
      <c r="CX4" s="356"/>
    </row>
    <row r="5" spans="17:102" x14ac:dyDescent="0.25">
      <c r="Q5" s="367" t="s">
        <v>2</v>
      </c>
      <c r="R5" s="366">
        <v>2</v>
      </c>
      <c r="U5" s="367">
        <f>+Decisions!D6</f>
        <v>0</v>
      </c>
      <c r="V5" s="363">
        <f>+Decisions!E6</f>
        <v>0</v>
      </c>
      <c r="W5" s="363">
        <f>+Decisions!F6</f>
        <v>0</v>
      </c>
      <c r="X5" s="363">
        <f>+Decisions!G6</f>
        <v>0</v>
      </c>
      <c r="Y5" s="363">
        <f>+Decisions!H6</f>
        <v>0</v>
      </c>
      <c r="Z5" s="363">
        <f>+Decisions!I6</f>
        <v>0</v>
      </c>
      <c r="AA5" s="363">
        <f>+Decisions!J6</f>
        <v>0</v>
      </c>
      <c r="AB5" s="363">
        <f>+Decisions!K6</f>
        <v>0</v>
      </c>
      <c r="AC5" s="363">
        <f>+Decisions!L6</f>
        <v>0</v>
      </c>
      <c r="AD5" s="363">
        <f>+Decisions!M6</f>
        <v>0</v>
      </c>
      <c r="AE5" s="363">
        <f>+Decisions!N6</f>
        <v>0</v>
      </c>
      <c r="AF5" s="363">
        <f>+Decisions!O6</f>
        <v>0</v>
      </c>
      <c r="AG5" s="363">
        <f>+Decisions!P6</f>
        <v>0</v>
      </c>
      <c r="AH5" s="363">
        <f>+Decisions!Q6</f>
        <v>0</v>
      </c>
      <c r="AI5" s="363">
        <f>+Decisions!R6</f>
        <v>0</v>
      </c>
      <c r="AJ5" s="363">
        <f>+Decisions!S6</f>
        <v>0</v>
      </c>
      <c r="AK5" s="363">
        <f>+Decisions!T6</f>
        <v>0</v>
      </c>
      <c r="AL5" s="363">
        <f>+Decisions!U6</f>
        <v>0</v>
      </c>
      <c r="AM5" s="363">
        <f>+Decisions!V6</f>
        <v>0</v>
      </c>
      <c r="AN5" s="364">
        <f>+Decisions!W6</f>
        <v>0</v>
      </c>
      <c r="AP5" s="365" t="str">
        <f t="shared" ref="AP5:AP24" si="0">IFERROR(LOOKUP(U5,letternum)*10+V5,"")</f>
        <v/>
      </c>
      <c r="AQ5" s="271" t="str">
        <f t="shared" ref="AQ5:AQ24" si="1">IFERROR(LOOKUP(AP5,cellscore),"")</f>
        <v/>
      </c>
      <c r="AR5" s="271" t="str">
        <f t="shared" ref="AR5:AR24" si="2">IFERROR(LOOKUP(W5,letternum)*10+X5,"")</f>
        <v/>
      </c>
      <c r="AS5" s="271" t="str">
        <f t="shared" ref="AS5:AS24" si="3">IFERROR(LOOKUP(AR5,cellscore),"")</f>
        <v/>
      </c>
      <c r="AT5" s="271" t="str">
        <f t="shared" ref="AT5:AT24" si="4">IFERROR(LOOKUP(Y5,letternum)*10+Z5,"")</f>
        <v/>
      </c>
      <c r="AU5" s="271" t="str">
        <f t="shared" ref="AU5:AU24" si="5">IFERROR(LOOKUP(AT5,cellscore),"")</f>
        <v/>
      </c>
      <c r="AV5" s="271" t="str">
        <f t="shared" ref="AV5:AV24" si="6">IFERROR(LOOKUP(AA5,letternum)*10+AB5,"")</f>
        <v/>
      </c>
      <c r="AW5" s="271" t="str">
        <f t="shared" ref="AW5:AW24" si="7">IFERROR(LOOKUP(AV5,cellscore),"")</f>
        <v/>
      </c>
      <c r="AX5" s="271" t="str">
        <f t="shared" ref="AX5:AX24" si="8">IFERROR(LOOKUP(AC5,letternum)*10+AD5,"")</f>
        <v/>
      </c>
      <c r="AY5" s="271" t="str">
        <f t="shared" ref="AY5:AY24" si="9">IFERROR(LOOKUP(AX5,cellscore),"")</f>
        <v/>
      </c>
      <c r="AZ5" s="271" t="str">
        <f t="shared" ref="AZ5:AZ24" si="10">IFERROR(LOOKUP(AE5,letternum)*10+AF5,"")</f>
        <v/>
      </c>
      <c r="BA5" s="271" t="str">
        <f t="shared" ref="BA5:BA24" si="11">IFERROR(LOOKUP(AZ5,cellscore),"")</f>
        <v/>
      </c>
      <c r="BB5" s="271" t="str">
        <f t="shared" ref="BB5:BB24" si="12">IFERROR(LOOKUP(AG5,letternum)*10+AH5,"")</f>
        <v/>
      </c>
      <c r="BC5" s="271" t="str">
        <f t="shared" ref="BC5:BC24" si="13">IFERROR(LOOKUP(BB5,cellscore),"")</f>
        <v/>
      </c>
      <c r="BD5" s="271" t="str">
        <f t="shared" ref="BD5:BD24" si="14">IFERROR(LOOKUP(AI5,letternum)*10+AJ5,"")</f>
        <v/>
      </c>
      <c r="BE5" s="271" t="str">
        <f t="shared" ref="BE5:BE24" si="15">IFERROR(LOOKUP(BD5,cellscore),"")</f>
        <v/>
      </c>
      <c r="BF5" s="271" t="str">
        <f t="shared" ref="BF5:BF24" si="16">IFERROR(LOOKUP(AK5,letternum)*10+AL5,"")</f>
        <v/>
      </c>
      <c r="BG5" s="271" t="str">
        <f t="shared" ref="BG5:BG24" si="17">IFERROR(LOOKUP(BF5,cellscore),"")</f>
        <v/>
      </c>
      <c r="BH5" s="271" t="str">
        <f t="shared" ref="BH5:BH24" si="18">IFERROR(LOOKUP(AM5,letternum)*10+AN5,"")</f>
        <v/>
      </c>
      <c r="BI5" s="366" t="str">
        <f t="shared" ref="BI5:BI24" si="19">IFERROR(LOOKUP(BH5,cellscore),"")</f>
        <v/>
      </c>
      <c r="BK5" s="114" t="str">
        <f>+AP5</f>
        <v/>
      </c>
      <c r="BL5" s="114" t="str">
        <f t="shared" ref="BL5:BL24" si="20">IF(BK5&lt;&gt;"",LOOKUP(U5,letternum),"")</f>
        <v/>
      </c>
      <c r="BM5" s="114">
        <f>IFERROR(BK5-BL5*10,1)</f>
        <v>1</v>
      </c>
      <c r="BN5" s="114">
        <f>IFERROR(ABS(9-BL5)*200+ABS(1-BM5)*200+IF(BM5=0,1800,0),0)</f>
        <v>0</v>
      </c>
      <c r="BO5" s="114" t="str">
        <f>+AR5</f>
        <v/>
      </c>
      <c r="BP5" s="114" t="str">
        <f t="shared" ref="BP5:BP24" si="21">IF(BO5&lt;&gt;"",LOOKUP(W5,letternum),"")</f>
        <v/>
      </c>
      <c r="BQ5" s="114">
        <f>IFERROR(BO5-BP5*10,1)</f>
        <v>1</v>
      </c>
      <c r="BR5" s="114">
        <f>IFERROR(ABS(9-BP5)*200+ABS(1-BQ5)*200+IF(BQ5=0,1800,0),0)</f>
        <v>0</v>
      </c>
      <c r="BS5" s="114" t="str">
        <f>+AT5</f>
        <v/>
      </c>
      <c r="BT5" s="114" t="str">
        <f t="shared" ref="BT5:BT24" si="22">IF(BS5&lt;&gt;"",LOOKUP(Y5,letternum),"")</f>
        <v/>
      </c>
      <c r="BU5" s="114">
        <f>IFERROR(BS5-BT5*10,1)</f>
        <v>1</v>
      </c>
      <c r="BV5" s="114">
        <f>IFERROR(ABS(9-BT5)*200+ABS(1-BU5)*200+IF(BU5=0,1800,0),0)</f>
        <v>0</v>
      </c>
      <c r="BW5" s="114" t="str">
        <f>+AV5</f>
        <v/>
      </c>
      <c r="BX5" s="114" t="str">
        <f t="shared" ref="BX5:BX24" si="23">IF(BW5&lt;&gt;"",LOOKUP(AA5,letternum),"")</f>
        <v/>
      </c>
      <c r="BY5" s="114">
        <f>IFERROR(BW5-BX5*10,1)</f>
        <v>1</v>
      </c>
      <c r="BZ5" s="114">
        <f>IFERROR(ABS(9-BX5)*200+ABS(1-BY5)*200+IF(BY5=0,1800,0),0)</f>
        <v>0</v>
      </c>
      <c r="CA5" s="114" t="str">
        <f>+AX5</f>
        <v/>
      </c>
      <c r="CB5" s="114" t="str">
        <f t="shared" ref="CB5:CB24" si="24">IF(CA5&lt;&gt;"",LOOKUP(AC5,letternum),"")</f>
        <v/>
      </c>
      <c r="CC5" s="114">
        <f>IFERROR(CA5-CB5*10,1)</f>
        <v>1</v>
      </c>
      <c r="CD5" s="114">
        <f>IFERROR(ABS(9-CB5)*200+ABS(1-CC5)*200+IF(CC5=0,1800,0),0)</f>
        <v>0</v>
      </c>
      <c r="CE5" s="114" t="str">
        <f>+AZ5</f>
        <v/>
      </c>
      <c r="CF5" s="114" t="str">
        <f t="shared" ref="CF5:CF24" si="25">IF(CE5&lt;&gt;"",LOOKUP(AE5,letternum),"")</f>
        <v/>
      </c>
      <c r="CG5" s="114">
        <f>IFERROR(CE5-CF5*10,1)</f>
        <v>1</v>
      </c>
      <c r="CH5" s="114">
        <f>IFERROR(ABS(9-CF5)*200+ABS(1-CG5)*200+IF(CG5=0,1800,0),0)</f>
        <v>0</v>
      </c>
      <c r="CI5" s="114" t="str">
        <f>+BB5</f>
        <v/>
      </c>
      <c r="CJ5" s="114" t="str">
        <f t="shared" ref="CJ5:CJ24" si="26">IF(CI5&lt;&gt;"",LOOKUP(AG5,letternum),"")</f>
        <v/>
      </c>
      <c r="CK5" s="114">
        <f>IFERROR(CI5-CJ5*10,1)</f>
        <v>1</v>
      </c>
      <c r="CL5" s="114">
        <f>IFERROR(ABS(9-CJ5)*200+ABS(1-CK5)*200+IF(CK5=0,1800,0),0)</f>
        <v>0</v>
      </c>
      <c r="CM5" s="114" t="str">
        <f>+BD5</f>
        <v/>
      </c>
      <c r="CN5" s="114" t="str">
        <f t="shared" ref="CN5:CN24" si="27">IF(CM5&lt;&gt;"",LOOKUP(AI5,letternum),"")</f>
        <v/>
      </c>
      <c r="CO5" s="114">
        <f>IFERROR(CM5-CN5*10,1)</f>
        <v>1</v>
      </c>
      <c r="CP5" s="114">
        <f>IFERROR(ABS(9-CN5)*200+ABS(1-CO5)*200+IF(CO5=0,1800,0),0)</f>
        <v>0</v>
      </c>
      <c r="CQ5" s="114" t="str">
        <f>+BF5</f>
        <v/>
      </c>
      <c r="CR5" s="114" t="str">
        <f t="shared" ref="CR5:CR24" si="28">IF(CQ5&lt;&gt;"",LOOKUP(AK5,letternum),"")</f>
        <v/>
      </c>
      <c r="CS5" s="114">
        <f>IFERROR(CQ5-CR5*10,1)</f>
        <v>1</v>
      </c>
      <c r="CT5" s="114">
        <f>IFERROR(ABS(9-CR5)*200+ABS(1-CS5)*200+IF(CS5=0,1800,0),0)</f>
        <v>0</v>
      </c>
      <c r="CU5" s="114" t="str">
        <f>+BH5</f>
        <v/>
      </c>
      <c r="CV5" s="114" t="str">
        <f t="shared" ref="CV5:CV24" si="29">IF(CU5&lt;&gt;"",LOOKUP(AM5,letternum),"")</f>
        <v/>
      </c>
      <c r="CW5" s="114">
        <f>IFERROR(CU5-CV5*10,1)</f>
        <v>1</v>
      </c>
      <c r="CX5" s="114">
        <f>IFERROR(ABS(9-CV5)*200+ABS(1-CW5)*200+IF(CW5=0,1800,0),0)</f>
        <v>0</v>
      </c>
    </row>
    <row r="6" spans="17:102" x14ac:dyDescent="0.25">
      <c r="Q6" s="367" t="s">
        <v>3</v>
      </c>
      <c r="R6" s="366">
        <v>3</v>
      </c>
      <c r="U6" s="367">
        <f>+Decisions!D7</f>
        <v>0</v>
      </c>
      <c r="V6" s="363">
        <f>+Decisions!E7</f>
        <v>0</v>
      </c>
      <c r="W6" s="363">
        <f>+Decisions!F7</f>
        <v>0</v>
      </c>
      <c r="X6" s="363">
        <f>+Decisions!G7</f>
        <v>0</v>
      </c>
      <c r="Y6" s="363">
        <f>+Decisions!H7</f>
        <v>0</v>
      </c>
      <c r="Z6" s="363">
        <f>+Decisions!I7</f>
        <v>0</v>
      </c>
      <c r="AA6" s="363">
        <f>+Decisions!J7</f>
        <v>0</v>
      </c>
      <c r="AB6" s="363">
        <f>+Decisions!K7</f>
        <v>0</v>
      </c>
      <c r="AC6" s="363">
        <f>+Decisions!L7</f>
        <v>0</v>
      </c>
      <c r="AD6" s="363">
        <f>+Decisions!M7</f>
        <v>0</v>
      </c>
      <c r="AE6" s="363">
        <f>+Decisions!N7</f>
        <v>0</v>
      </c>
      <c r="AF6" s="363">
        <f>+Decisions!O7</f>
        <v>0</v>
      </c>
      <c r="AG6" s="363">
        <f>+Decisions!P7</f>
        <v>0</v>
      </c>
      <c r="AH6" s="363">
        <f>+Decisions!Q7</f>
        <v>0</v>
      </c>
      <c r="AI6" s="363">
        <f>+Decisions!R7</f>
        <v>0</v>
      </c>
      <c r="AJ6" s="363">
        <f>+Decisions!S7</f>
        <v>0</v>
      </c>
      <c r="AK6" s="363">
        <f>+Decisions!T7</f>
        <v>0</v>
      </c>
      <c r="AL6" s="363">
        <f>+Decisions!U7</f>
        <v>0</v>
      </c>
      <c r="AM6" s="363">
        <f>+Decisions!V7</f>
        <v>0</v>
      </c>
      <c r="AN6" s="364">
        <f>+Decisions!W7</f>
        <v>0</v>
      </c>
      <c r="AP6" s="365" t="str">
        <f t="shared" si="0"/>
        <v/>
      </c>
      <c r="AQ6" s="271" t="str">
        <f t="shared" si="1"/>
        <v/>
      </c>
      <c r="AR6" s="271" t="str">
        <f t="shared" si="2"/>
        <v/>
      </c>
      <c r="AS6" s="271" t="str">
        <f t="shared" si="3"/>
        <v/>
      </c>
      <c r="AT6" s="271" t="str">
        <f t="shared" si="4"/>
        <v/>
      </c>
      <c r="AU6" s="271" t="str">
        <f t="shared" si="5"/>
        <v/>
      </c>
      <c r="AV6" s="271" t="str">
        <f t="shared" si="6"/>
        <v/>
      </c>
      <c r="AW6" s="271" t="str">
        <f t="shared" si="7"/>
        <v/>
      </c>
      <c r="AX6" s="271" t="str">
        <f t="shared" si="8"/>
        <v/>
      </c>
      <c r="AY6" s="271" t="str">
        <f t="shared" si="9"/>
        <v/>
      </c>
      <c r="AZ6" s="271" t="str">
        <f t="shared" si="10"/>
        <v/>
      </c>
      <c r="BA6" s="271" t="str">
        <f t="shared" si="11"/>
        <v/>
      </c>
      <c r="BB6" s="271" t="str">
        <f t="shared" si="12"/>
        <v/>
      </c>
      <c r="BC6" s="271" t="str">
        <f t="shared" si="13"/>
        <v/>
      </c>
      <c r="BD6" s="271" t="str">
        <f t="shared" si="14"/>
        <v/>
      </c>
      <c r="BE6" s="271" t="str">
        <f t="shared" si="15"/>
        <v/>
      </c>
      <c r="BF6" s="271" t="str">
        <f t="shared" si="16"/>
        <v/>
      </c>
      <c r="BG6" s="271" t="str">
        <f t="shared" si="17"/>
        <v/>
      </c>
      <c r="BH6" s="271" t="str">
        <f t="shared" si="18"/>
        <v/>
      </c>
      <c r="BI6" s="366" t="str">
        <f t="shared" si="19"/>
        <v/>
      </c>
      <c r="BK6" s="114" t="str">
        <f t="shared" ref="BK6:BK24" si="30">+AP6</f>
        <v/>
      </c>
      <c r="BL6" s="114" t="str">
        <f t="shared" si="20"/>
        <v/>
      </c>
      <c r="BM6" s="114">
        <f t="shared" ref="BM6:BM24" si="31">IFERROR(BK6-BL6*10,1)</f>
        <v>1</v>
      </c>
      <c r="BN6" s="114">
        <f t="shared" ref="BN6:BN24" si="32">IFERROR(ABS(9-BL6)*200+ABS(1-BM6)*200+IF(BM6=0,1800,0),0)</f>
        <v>0</v>
      </c>
      <c r="BO6" s="114" t="str">
        <f t="shared" ref="BO6:BO24" si="33">+AR6</f>
        <v/>
      </c>
      <c r="BP6" s="114" t="str">
        <f t="shared" si="21"/>
        <v/>
      </c>
      <c r="BQ6" s="114">
        <f t="shared" ref="BQ6:BQ24" si="34">IFERROR(BO6-BP6*10,1)</f>
        <v>1</v>
      </c>
      <c r="BR6" s="114">
        <f t="shared" ref="BR6:BR24" si="35">IFERROR(ABS(9-BP6)*200+ABS(1-BQ6)*200+IF(BQ6=0,1800,0),0)</f>
        <v>0</v>
      </c>
      <c r="BS6" s="114" t="str">
        <f t="shared" ref="BS6:BS24" si="36">+AT6</f>
        <v/>
      </c>
      <c r="BT6" s="114" t="str">
        <f t="shared" si="22"/>
        <v/>
      </c>
      <c r="BU6" s="114">
        <f t="shared" ref="BU6:BU24" si="37">IFERROR(BS6-BT6*10,1)</f>
        <v>1</v>
      </c>
      <c r="BV6" s="114">
        <f t="shared" ref="BV6:BV24" si="38">IFERROR(ABS(9-BT6)*200+ABS(1-BU6)*200+IF(BU6=0,1800,0),0)</f>
        <v>0</v>
      </c>
      <c r="BW6" s="114" t="str">
        <f t="shared" ref="BW6:BW24" si="39">+AV6</f>
        <v/>
      </c>
      <c r="BX6" s="114" t="str">
        <f t="shared" si="23"/>
        <v/>
      </c>
      <c r="BY6" s="114">
        <f t="shared" ref="BY6:BY24" si="40">IFERROR(BW6-BX6*10,1)</f>
        <v>1</v>
      </c>
      <c r="BZ6" s="114">
        <f t="shared" ref="BZ6:BZ24" si="41">IFERROR(ABS(9-BX6)*200+ABS(1-BY6)*200+IF(BY6=0,1800,0),0)</f>
        <v>0</v>
      </c>
      <c r="CA6" s="114" t="str">
        <f t="shared" ref="CA6:CA24" si="42">+AX6</f>
        <v/>
      </c>
      <c r="CB6" s="114" t="str">
        <f t="shared" si="24"/>
        <v/>
      </c>
      <c r="CC6" s="114">
        <f t="shared" ref="CC6:CC24" si="43">IFERROR(CA6-CB6*10,1)</f>
        <v>1</v>
      </c>
      <c r="CD6" s="114">
        <f t="shared" ref="CD6:CD24" si="44">IFERROR(ABS(9-CB6)*200+ABS(1-CC6)*200+IF(CC6=0,1800,0),0)</f>
        <v>0</v>
      </c>
      <c r="CE6" s="114" t="str">
        <f t="shared" ref="CE6:CE24" si="45">+AZ6</f>
        <v/>
      </c>
      <c r="CF6" s="114" t="str">
        <f t="shared" si="25"/>
        <v/>
      </c>
      <c r="CG6" s="114">
        <f t="shared" ref="CG6:CG24" si="46">IFERROR(CE6-CF6*10,1)</f>
        <v>1</v>
      </c>
      <c r="CH6" s="114">
        <f t="shared" ref="CH6:CH24" si="47">IFERROR(ABS(9-CF6)*200+ABS(1-CG6)*200+IF(CG6=0,1800,0),0)</f>
        <v>0</v>
      </c>
      <c r="CI6" s="114" t="str">
        <f t="shared" ref="CI6:CI24" si="48">+BB6</f>
        <v/>
      </c>
      <c r="CJ6" s="114" t="str">
        <f t="shared" si="26"/>
        <v/>
      </c>
      <c r="CK6" s="114">
        <f t="shared" ref="CK6:CK24" si="49">IFERROR(CI6-CJ6*10,1)</f>
        <v>1</v>
      </c>
      <c r="CL6" s="114">
        <f t="shared" ref="CL6:CL24" si="50">IFERROR(ABS(9-CJ6)*200+ABS(1-CK6)*200+IF(CK6=0,1800,0),0)</f>
        <v>0</v>
      </c>
      <c r="CM6" s="114" t="str">
        <f t="shared" ref="CM6:CM24" si="51">+BD6</f>
        <v/>
      </c>
      <c r="CN6" s="114" t="str">
        <f t="shared" si="27"/>
        <v/>
      </c>
      <c r="CO6" s="114">
        <f t="shared" ref="CO6:CO24" si="52">IFERROR(CM6-CN6*10,1)</f>
        <v>1</v>
      </c>
      <c r="CP6" s="114">
        <f t="shared" ref="CP6:CP24" si="53">IFERROR(ABS(9-CN6)*200+ABS(1-CO6)*200+IF(CO6=0,1800,0),0)</f>
        <v>0</v>
      </c>
      <c r="CQ6" s="114" t="str">
        <f t="shared" ref="CQ6:CQ24" si="54">+BF6</f>
        <v/>
      </c>
      <c r="CR6" s="114" t="str">
        <f t="shared" si="28"/>
        <v/>
      </c>
      <c r="CS6" s="114">
        <f t="shared" ref="CS6:CS24" si="55">IFERROR(CQ6-CR6*10,1)</f>
        <v>1</v>
      </c>
      <c r="CT6" s="114">
        <f t="shared" ref="CT6:CT24" si="56">IFERROR(ABS(9-CR6)*200+ABS(1-CS6)*200+IF(CS6=0,1800,0),0)</f>
        <v>0</v>
      </c>
      <c r="CU6" s="114" t="str">
        <f t="shared" ref="CU6:CU24" si="57">+BH6</f>
        <v/>
      </c>
      <c r="CV6" s="114" t="str">
        <f t="shared" si="29"/>
        <v/>
      </c>
      <c r="CW6" s="114">
        <f t="shared" ref="CW6:CW24" si="58">IFERROR(CU6-CV6*10,1)</f>
        <v>1</v>
      </c>
      <c r="CX6" s="114">
        <f t="shared" ref="CX6:CX24" si="59">IFERROR(ABS(9-CV6)*200+ABS(1-CW6)*200+IF(CW6=0,1800,0),0)</f>
        <v>0</v>
      </c>
    </row>
    <row r="7" spans="17:102" x14ac:dyDescent="0.25">
      <c r="Q7" s="367" t="s">
        <v>4</v>
      </c>
      <c r="R7" s="366">
        <v>4</v>
      </c>
      <c r="U7" s="367">
        <f>+Decisions!D8</f>
        <v>0</v>
      </c>
      <c r="V7" s="363">
        <f>+Decisions!E8</f>
        <v>0</v>
      </c>
      <c r="W7" s="363">
        <f>+Decisions!F8</f>
        <v>0</v>
      </c>
      <c r="X7" s="363">
        <f>+Decisions!G8</f>
        <v>0</v>
      </c>
      <c r="Y7" s="363">
        <f>+Decisions!H8</f>
        <v>0</v>
      </c>
      <c r="Z7" s="363">
        <f>+Decisions!I8</f>
        <v>0</v>
      </c>
      <c r="AA7" s="363">
        <f>+Decisions!J8</f>
        <v>0</v>
      </c>
      <c r="AB7" s="363">
        <f>+Decisions!K8</f>
        <v>0</v>
      </c>
      <c r="AC7" s="363">
        <f>+Decisions!L8</f>
        <v>0</v>
      </c>
      <c r="AD7" s="363">
        <f>+Decisions!M8</f>
        <v>0</v>
      </c>
      <c r="AE7" s="363">
        <f>+Decisions!N8</f>
        <v>0</v>
      </c>
      <c r="AF7" s="363">
        <f>+Decisions!O8</f>
        <v>0</v>
      </c>
      <c r="AG7" s="363">
        <f>+Decisions!P8</f>
        <v>0</v>
      </c>
      <c r="AH7" s="363">
        <f>+Decisions!Q8</f>
        <v>0</v>
      </c>
      <c r="AI7" s="363">
        <f>+Decisions!R8</f>
        <v>0</v>
      </c>
      <c r="AJ7" s="363">
        <f>+Decisions!S8</f>
        <v>0</v>
      </c>
      <c r="AK7" s="363">
        <f>+Decisions!T8</f>
        <v>0</v>
      </c>
      <c r="AL7" s="363">
        <f>+Decisions!U8</f>
        <v>0</v>
      </c>
      <c r="AM7" s="363">
        <f>+Decisions!V8</f>
        <v>0</v>
      </c>
      <c r="AN7" s="364">
        <f>+Decisions!W8</f>
        <v>0</v>
      </c>
      <c r="AP7" s="365" t="str">
        <f t="shared" si="0"/>
        <v/>
      </c>
      <c r="AQ7" s="271" t="str">
        <f t="shared" si="1"/>
        <v/>
      </c>
      <c r="AR7" s="271" t="str">
        <f t="shared" si="2"/>
        <v/>
      </c>
      <c r="AS7" s="271" t="str">
        <f t="shared" si="3"/>
        <v/>
      </c>
      <c r="AT7" s="271" t="str">
        <f t="shared" si="4"/>
        <v/>
      </c>
      <c r="AU7" s="271" t="str">
        <f t="shared" si="5"/>
        <v/>
      </c>
      <c r="AV7" s="271" t="str">
        <f t="shared" si="6"/>
        <v/>
      </c>
      <c r="AW7" s="271" t="str">
        <f t="shared" si="7"/>
        <v/>
      </c>
      <c r="AX7" s="271" t="str">
        <f t="shared" si="8"/>
        <v/>
      </c>
      <c r="AY7" s="271" t="str">
        <f t="shared" si="9"/>
        <v/>
      </c>
      <c r="AZ7" s="271" t="str">
        <f t="shared" si="10"/>
        <v/>
      </c>
      <c r="BA7" s="271" t="str">
        <f t="shared" si="11"/>
        <v/>
      </c>
      <c r="BB7" s="271" t="str">
        <f t="shared" si="12"/>
        <v/>
      </c>
      <c r="BC7" s="271" t="str">
        <f t="shared" si="13"/>
        <v/>
      </c>
      <c r="BD7" s="271" t="str">
        <f t="shared" si="14"/>
        <v/>
      </c>
      <c r="BE7" s="271" t="str">
        <f t="shared" si="15"/>
        <v/>
      </c>
      <c r="BF7" s="271" t="str">
        <f t="shared" si="16"/>
        <v/>
      </c>
      <c r="BG7" s="271" t="str">
        <f t="shared" si="17"/>
        <v/>
      </c>
      <c r="BH7" s="271" t="str">
        <f t="shared" si="18"/>
        <v/>
      </c>
      <c r="BI7" s="366" t="str">
        <f t="shared" si="19"/>
        <v/>
      </c>
      <c r="BK7" s="114" t="str">
        <f t="shared" si="30"/>
        <v/>
      </c>
      <c r="BL7" s="114" t="str">
        <f t="shared" si="20"/>
        <v/>
      </c>
      <c r="BM7" s="114">
        <f t="shared" si="31"/>
        <v>1</v>
      </c>
      <c r="BN7" s="114">
        <f t="shared" si="32"/>
        <v>0</v>
      </c>
      <c r="BO7" s="114" t="str">
        <f t="shared" si="33"/>
        <v/>
      </c>
      <c r="BP7" s="114" t="str">
        <f t="shared" si="21"/>
        <v/>
      </c>
      <c r="BQ7" s="114">
        <f t="shared" si="34"/>
        <v>1</v>
      </c>
      <c r="BR7" s="114">
        <f t="shared" si="35"/>
        <v>0</v>
      </c>
      <c r="BS7" s="114" t="str">
        <f t="shared" si="36"/>
        <v/>
      </c>
      <c r="BT7" s="114" t="str">
        <f t="shared" si="22"/>
        <v/>
      </c>
      <c r="BU7" s="114">
        <f t="shared" si="37"/>
        <v>1</v>
      </c>
      <c r="BV7" s="114">
        <f t="shared" si="38"/>
        <v>0</v>
      </c>
      <c r="BW7" s="114" t="str">
        <f t="shared" si="39"/>
        <v/>
      </c>
      <c r="BX7" s="114" t="str">
        <f t="shared" si="23"/>
        <v/>
      </c>
      <c r="BY7" s="114">
        <f t="shared" si="40"/>
        <v>1</v>
      </c>
      <c r="BZ7" s="114">
        <f t="shared" si="41"/>
        <v>0</v>
      </c>
      <c r="CA7" s="114" t="str">
        <f t="shared" si="42"/>
        <v/>
      </c>
      <c r="CB7" s="114" t="str">
        <f t="shared" si="24"/>
        <v/>
      </c>
      <c r="CC7" s="114">
        <f t="shared" si="43"/>
        <v>1</v>
      </c>
      <c r="CD7" s="114">
        <f t="shared" si="44"/>
        <v>0</v>
      </c>
      <c r="CE7" s="114" t="str">
        <f t="shared" si="45"/>
        <v/>
      </c>
      <c r="CF7" s="114" t="str">
        <f t="shared" si="25"/>
        <v/>
      </c>
      <c r="CG7" s="114">
        <f t="shared" si="46"/>
        <v>1</v>
      </c>
      <c r="CH7" s="114">
        <f t="shared" si="47"/>
        <v>0</v>
      </c>
      <c r="CI7" s="114" t="str">
        <f t="shared" si="48"/>
        <v/>
      </c>
      <c r="CJ7" s="114" t="str">
        <f t="shared" si="26"/>
        <v/>
      </c>
      <c r="CK7" s="114">
        <f t="shared" si="49"/>
        <v>1</v>
      </c>
      <c r="CL7" s="114">
        <f t="shared" si="50"/>
        <v>0</v>
      </c>
      <c r="CM7" s="114" t="str">
        <f t="shared" si="51"/>
        <v/>
      </c>
      <c r="CN7" s="114" t="str">
        <f t="shared" si="27"/>
        <v/>
      </c>
      <c r="CO7" s="114">
        <f t="shared" si="52"/>
        <v>1</v>
      </c>
      <c r="CP7" s="114">
        <f t="shared" si="53"/>
        <v>0</v>
      </c>
      <c r="CQ7" s="114" t="str">
        <f t="shared" si="54"/>
        <v/>
      </c>
      <c r="CR7" s="114" t="str">
        <f t="shared" si="28"/>
        <v/>
      </c>
      <c r="CS7" s="114">
        <f t="shared" si="55"/>
        <v>1</v>
      </c>
      <c r="CT7" s="114">
        <f t="shared" si="56"/>
        <v>0</v>
      </c>
      <c r="CU7" s="114" t="str">
        <f t="shared" si="57"/>
        <v/>
      </c>
      <c r="CV7" s="114" t="str">
        <f t="shared" si="29"/>
        <v/>
      </c>
      <c r="CW7" s="114">
        <f t="shared" si="58"/>
        <v>1</v>
      </c>
      <c r="CX7" s="114">
        <f t="shared" si="59"/>
        <v>0</v>
      </c>
    </row>
    <row r="8" spans="17:102" x14ac:dyDescent="0.25">
      <c r="Q8" s="367" t="s">
        <v>5</v>
      </c>
      <c r="R8" s="366">
        <v>5</v>
      </c>
      <c r="U8" s="367">
        <f>+Decisions!D9</f>
        <v>0</v>
      </c>
      <c r="V8" s="363">
        <f>+Decisions!E9</f>
        <v>0</v>
      </c>
      <c r="W8" s="363">
        <f>+Decisions!F9</f>
        <v>0</v>
      </c>
      <c r="X8" s="363">
        <f>+Decisions!G9</f>
        <v>0</v>
      </c>
      <c r="Y8" s="363">
        <f>+Decisions!H9</f>
        <v>0</v>
      </c>
      <c r="Z8" s="363">
        <f>+Decisions!I9</f>
        <v>0</v>
      </c>
      <c r="AA8" s="363">
        <f>+Decisions!J9</f>
        <v>0</v>
      </c>
      <c r="AB8" s="363">
        <f>+Decisions!K9</f>
        <v>0</v>
      </c>
      <c r="AC8" s="363">
        <f>+Decisions!L9</f>
        <v>0</v>
      </c>
      <c r="AD8" s="363">
        <f>+Decisions!M9</f>
        <v>0</v>
      </c>
      <c r="AE8" s="363">
        <f>+Decisions!N9</f>
        <v>0</v>
      </c>
      <c r="AF8" s="363">
        <f>+Decisions!O9</f>
        <v>0</v>
      </c>
      <c r="AG8" s="363">
        <f>+Decisions!P9</f>
        <v>0</v>
      </c>
      <c r="AH8" s="363">
        <f>+Decisions!Q9</f>
        <v>0</v>
      </c>
      <c r="AI8" s="363">
        <f>+Decisions!R9</f>
        <v>0</v>
      </c>
      <c r="AJ8" s="363">
        <f>+Decisions!S9</f>
        <v>0</v>
      </c>
      <c r="AK8" s="363">
        <f>+Decisions!T9</f>
        <v>0</v>
      </c>
      <c r="AL8" s="363">
        <f>+Decisions!U9</f>
        <v>0</v>
      </c>
      <c r="AM8" s="363">
        <f>+Decisions!V9</f>
        <v>0</v>
      </c>
      <c r="AN8" s="364">
        <f>+Decisions!W9</f>
        <v>0</v>
      </c>
      <c r="AP8" s="365" t="str">
        <f t="shared" si="0"/>
        <v/>
      </c>
      <c r="AQ8" s="271" t="str">
        <f t="shared" si="1"/>
        <v/>
      </c>
      <c r="AR8" s="271" t="str">
        <f t="shared" si="2"/>
        <v/>
      </c>
      <c r="AS8" s="271" t="str">
        <f t="shared" si="3"/>
        <v/>
      </c>
      <c r="AT8" s="271" t="str">
        <f t="shared" si="4"/>
        <v/>
      </c>
      <c r="AU8" s="271" t="str">
        <f t="shared" si="5"/>
        <v/>
      </c>
      <c r="AV8" s="271" t="str">
        <f t="shared" si="6"/>
        <v/>
      </c>
      <c r="AW8" s="271" t="str">
        <f t="shared" si="7"/>
        <v/>
      </c>
      <c r="AX8" s="271" t="str">
        <f t="shared" si="8"/>
        <v/>
      </c>
      <c r="AY8" s="271" t="str">
        <f t="shared" si="9"/>
        <v/>
      </c>
      <c r="AZ8" s="271" t="str">
        <f t="shared" si="10"/>
        <v/>
      </c>
      <c r="BA8" s="271" t="str">
        <f t="shared" si="11"/>
        <v/>
      </c>
      <c r="BB8" s="271" t="str">
        <f t="shared" si="12"/>
        <v/>
      </c>
      <c r="BC8" s="271" t="str">
        <f t="shared" si="13"/>
        <v/>
      </c>
      <c r="BD8" s="271" t="str">
        <f t="shared" si="14"/>
        <v/>
      </c>
      <c r="BE8" s="271" t="str">
        <f t="shared" si="15"/>
        <v/>
      </c>
      <c r="BF8" s="271" t="str">
        <f t="shared" si="16"/>
        <v/>
      </c>
      <c r="BG8" s="271" t="str">
        <f t="shared" si="17"/>
        <v/>
      </c>
      <c r="BH8" s="271" t="str">
        <f t="shared" si="18"/>
        <v/>
      </c>
      <c r="BI8" s="366" t="str">
        <f t="shared" si="19"/>
        <v/>
      </c>
      <c r="BK8" s="114" t="str">
        <f t="shared" si="30"/>
        <v/>
      </c>
      <c r="BL8" s="114" t="str">
        <f t="shared" si="20"/>
        <v/>
      </c>
      <c r="BM8" s="114">
        <f t="shared" si="31"/>
        <v>1</v>
      </c>
      <c r="BN8" s="114">
        <f t="shared" si="32"/>
        <v>0</v>
      </c>
      <c r="BO8" s="114" t="str">
        <f t="shared" si="33"/>
        <v/>
      </c>
      <c r="BP8" s="114" t="str">
        <f t="shared" si="21"/>
        <v/>
      </c>
      <c r="BQ8" s="114">
        <f t="shared" si="34"/>
        <v>1</v>
      </c>
      <c r="BR8" s="114">
        <f t="shared" si="35"/>
        <v>0</v>
      </c>
      <c r="BS8" s="114" t="str">
        <f t="shared" si="36"/>
        <v/>
      </c>
      <c r="BT8" s="114" t="str">
        <f t="shared" si="22"/>
        <v/>
      </c>
      <c r="BU8" s="114">
        <f t="shared" si="37"/>
        <v>1</v>
      </c>
      <c r="BV8" s="114">
        <f t="shared" si="38"/>
        <v>0</v>
      </c>
      <c r="BW8" s="114" t="str">
        <f t="shared" si="39"/>
        <v/>
      </c>
      <c r="BX8" s="114" t="str">
        <f t="shared" si="23"/>
        <v/>
      </c>
      <c r="BY8" s="114">
        <f t="shared" si="40"/>
        <v>1</v>
      </c>
      <c r="BZ8" s="114">
        <f t="shared" si="41"/>
        <v>0</v>
      </c>
      <c r="CA8" s="114" t="str">
        <f t="shared" si="42"/>
        <v/>
      </c>
      <c r="CB8" s="114" t="str">
        <f t="shared" si="24"/>
        <v/>
      </c>
      <c r="CC8" s="114">
        <f t="shared" si="43"/>
        <v>1</v>
      </c>
      <c r="CD8" s="114">
        <f t="shared" si="44"/>
        <v>0</v>
      </c>
      <c r="CE8" s="114" t="str">
        <f t="shared" si="45"/>
        <v/>
      </c>
      <c r="CF8" s="114" t="str">
        <f t="shared" si="25"/>
        <v/>
      </c>
      <c r="CG8" s="114">
        <f t="shared" si="46"/>
        <v>1</v>
      </c>
      <c r="CH8" s="114">
        <f t="shared" si="47"/>
        <v>0</v>
      </c>
      <c r="CI8" s="114" t="str">
        <f t="shared" si="48"/>
        <v/>
      </c>
      <c r="CJ8" s="114" t="str">
        <f t="shared" si="26"/>
        <v/>
      </c>
      <c r="CK8" s="114">
        <f t="shared" si="49"/>
        <v>1</v>
      </c>
      <c r="CL8" s="114">
        <f t="shared" si="50"/>
        <v>0</v>
      </c>
      <c r="CM8" s="114" t="str">
        <f t="shared" si="51"/>
        <v/>
      </c>
      <c r="CN8" s="114" t="str">
        <f t="shared" si="27"/>
        <v/>
      </c>
      <c r="CO8" s="114">
        <f t="shared" si="52"/>
        <v>1</v>
      </c>
      <c r="CP8" s="114">
        <f t="shared" si="53"/>
        <v>0</v>
      </c>
      <c r="CQ8" s="114" t="str">
        <f t="shared" si="54"/>
        <v/>
      </c>
      <c r="CR8" s="114" t="str">
        <f t="shared" si="28"/>
        <v/>
      </c>
      <c r="CS8" s="114">
        <f t="shared" si="55"/>
        <v>1</v>
      </c>
      <c r="CT8" s="114">
        <f t="shared" si="56"/>
        <v>0</v>
      </c>
      <c r="CU8" s="114" t="str">
        <f t="shared" si="57"/>
        <v/>
      </c>
      <c r="CV8" s="114" t="str">
        <f t="shared" si="29"/>
        <v/>
      </c>
      <c r="CW8" s="114">
        <f t="shared" si="58"/>
        <v>1</v>
      </c>
      <c r="CX8" s="114">
        <f t="shared" si="59"/>
        <v>0</v>
      </c>
    </row>
    <row r="9" spans="17:102" x14ac:dyDescent="0.25">
      <c r="Q9" s="367" t="s">
        <v>6</v>
      </c>
      <c r="R9" s="366">
        <v>6</v>
      </c>
      <c r="U9" s="367">
        <f>+Decisions!D10</f>
        <v>0</v>
      </c>
      <c r="V9" s="363">
        <f>+Decisions!E10</f>
        <v>0</v>
      </c>
      <c r="W9" s="363">
        <f>+Decisions!F10</f>
        <v>0</v>
      </c>
      <c r="X9" s="363">
        <f>+Decisions!G10</f>
        <v>0</v>
      </c>
      <c r="Y9" s="363">
        <f>+Decisions!H10</f>
        <v>0</v>
      </c>
      <c r="Z9" s="363">
        <f>+Decisions!I10</f>
        <v>0</v>
      </c>
      <c r="AA9" s="363">
        <f>+Decisions!J10</f>
        <v>0</v>
      </c>
      <c r="AB9" s="363">
        <f>+Decisions!K10</f>
        <v>0</v>
      </c>
      <c r="AC9" s="363">
        <f>+Decisions!L10</f>
        <v>0</v>
      </c>
      <c r="AD9" s="363">
        <f>+Decisions!M10</f>
        <v>0</v>
      </c>
      <c r="AE9" s="363">
        <f>+Decisions!N10</f>
        <v>0</v>
      </c>
      <c r="AF9" s="363">
        <f>+Decisions!O10</f>
        <v>0</v>
      </c>
      <c r="AG9" s="363">
        <f>+Decisions!P10</f>
        <v>0</v>
      </c>
      <c r="AH9" s="363">
        <f>+Decisions!Q10</f>
        <v>0</v>
      </c>
      <c r="AI9" s="363">
        <f>+Decisions!R10</f>
        <v>0</v>
      </c>
      <c r="AJ9" s="363">
        <f>+Decisions!S10</f>
        <v>0</v>
      </c>
      <c r="AK9" s="363">
        <f>+Decisions!T10</f>
        <v>0</v>
      </c>
      <c r="AL9" s="363">
        <f>+Decisions!U10</f>
        <v>0</v>
      </c>
      <c r="AM9" s="363">
        <f>+Decisions!V10</f>
        <v>0</v>
      </c>
      <c r="AN9" s="364">
        <f>+Decisions!W10</f>
        <v>0</v>
      </c>
      <c r="AP9" s="365" t="str">
        <f t="shared" si="0"/>
        <v/>
      </c>
      <c r="AQ9" s="271" t="str">
        <f t="shared" si="1"/>
        <v/>
      </c>
      <c r="AR9" s="271" t="str">
        <f t="shared" si="2"/>
        <v/>
      </c>
      <c r="AS9" s="271" t="str">
        <f t="shared" si="3"/>
        <v/>
      </c>
      <c r="AT9" s="271" t="str">
        <f t="shared" si="4"/>
        <v/>
      </c>
      <c r="AU9" s="271" t="str">
        <f t="shared" si="5"/>
        <v/>
      </c>
      <c r="AV9" s="271" t="str">
        <f t="shared" si="6"/>
        <v/>
      </c>
      <c r="AW9" s="271" t="str">
        <f t="shared" si="7"/>
        <v/>
      </c>
      <c r="AX9" s="271" t="str">
        <f t="shared" si="8"/>
        <v/>
      </c>
      <c r="AY9" s="271" t="str">
        <f t="shared" si="9"/>
        <v/>
      </c>
      <c r="AZ9" s="271" t="str">
        <f t="shared" si="10"/>
        <v/>
      </c>
      <c r="BA9" s="271" t="str">
        <f t="shared" si="11"/>
        <v/>
      </c>
      <c r="BB9" s="271" t="str">
        <f t="shared" si="12"/>
        <v/>
      </c>
      <c r="BC9" s="271" t="str">
        <f t="shared" si="13"/>
        <v/>
      </c>
      <c r="BD9" s="271" t="str">
        <f t="shared" si="14"/>
        <v/>
      </c>
      <c r="BE9" s="271" t="str">
        <f t="shared" si="15"/>
        <v/>
      </c>
      <c r="BF9" s="271" t="str">
        <f t="shared" si="16"/>
        <v/>
      </c>
      <c r="BG9" s="271" t="str">
        <f t="shared" si="17"/>
        <v/>
      </c>
      <c r="BH9" s="271" t="str">
        <f t="shared" si="18"/>
        <v/>
      </c>
      <c r="BI9" s="366" t="str">
        <f t="shared" si="19"/>
        <v/>
      </c>
      <c r="BK9" s="114" t="str">
        <f t="shared" si="30"/>
        <v/>
      </c>
      <c r="BL9" s="114" t="str">
        <f t="shared" si="20"/>
        <v/>
      </c>
      <c r="BM9" s="114">
        <f t="shared" si="31"/>
        <v>1</v>
      </c>
      <c r="BN9" s="114">
        <f t="shared" si="32"/>
        <v>0</v>
      </c>
      <c r="BO9" s="114" t="str">
        <f t="shared" si="33"/>
        <v/>
      </c>
      <c r="BP9" s="114" t="str">
        <f t="shared" si="21"/>
        <v/>
      </c>
      <c r="BQ9" s="114">
        <f t="shared" si="34"/>
        <v>1</v>
      </c>
      <c r="BR9" s="114">
        <f t="shared" si="35"/>
        <v>0</v>
      </c>
      <c r="BS9" s="114" t="str">
        <f t="shared" si="36"/>
        <v/>
      </c>
      <c r="BT9" s="114" t="str">
        <f t="shared" si="22"/>
        <v/>
      </c>
      <c r="BU9" s="114">
        <f t="shared" si="37"/>
        <v>1</v>
      </c>
      <c r="BV9" s="114">
        <f t="shared" si="38"/>
        <v>0</v>
      </c>
      <c r="BW9" s="114" t="str">
        <f t="shared" si="39"/>
        <v/>
      </c>
      <c r="BX9" s="114" t="str">
        <f t="shared" si="23"/>
        <v/>
      </c>
      <c r="BY9" s="114">
        <f t="shared" si="40"/>
        <v>1</v>
      </c>
      <c r="BZ9" s="114">
        <f t="shared" si="41"/>
        <v>0</v>
      </c>
      <c r="CA9" s="114" t="str">
        <f t="shared" si="42"/>
        <v/>
      </c>
      <c r="CB9" s="114" t="str">
        <f t="shared" si="24"/>
        <v/>
      </c>
      <c r="CC9" s="114">
        <f t="shared" si="43"/>
        <v>1</v>
      </c>
      <c r="CD9" s="114">
        <f t="shared" si="44"/>
        <v>0</v>
      </c>
      <c r="CE9" s="114" t="str">
        <f t="shared" si="45"/>
        <v/>
      </c>
      <c r="CF9" s="114" t="str">
        <f t="shared" si="25"/>
        <v/>
      </c>
      <c r="CG9" s="114">
        <f t="shared" si="46"/>
        <v>1</v>
      </c>
      <c r="CH9" s="114">
        <f t="shared" si="47"/>
        <v>0</v>
      </c>
      <c r="CI9" s="114" t="str">
        <f t="shared" si="48"/>
        <v/>
      </c>
      <c r="CJ9" s="114" t="str">
        <f t="shared" si="26"/>
        <v/>
      </c>
      <c r="CK9" s="114">
        <f t="shared" si="49"/>
        <v>1</v>
      </c>
      <c r="CL9" s="114">
        <f t="shared" si="50"/>
        <v>0</v>
      </c>
      <c r="CM9" s="114" t="str">
        <f t="shared" si="51"/>
        <v/>
      </c>
      <c r="CN9" s="114" t="str">
        <f t="shared" si="27"/>
        <v/>
      </c>
      <c r="CO9" s="114">
        <f t="shared" si="52"/>
        <v>1</v>
      </c>
      <c r="CP9" s="114">
        <f t="shared" si="53"/>
        <v>0</v>
      </c>
      <c r="CQ9" s="114" t="str">
        <f t="shared" si="54"/>
        <v/>
      </c>
      <c r="CR9" s="114" t="str">
        <f t="shared" si="28"/>
        <v/>
      </c>
      <c r="CS9" s="114">
        <f t="shared" si="55"/>
        <v>1</v>
      </c>
      <c r="CT9" s="114">
        <f t="shared" si="56"/>
        <v>0</v>
      </c>
      <c r="CU9" s="114" t="str">
        <f t="shared" si="57"/>
        <v/>
      </c>
      <c r="CV9" s="114" t="str">
        <f t="shared" si="29"/>
        <v/>
      </c>
      <c r="CW9" s="114">
        <f t="shared" si="58"/>
        <v>1</v>
      </c>
      <c r="CX9" s="114">
        <f t="shared" si="59"/>
        <v>0</v>
      </c>
    </row>
    <row r="10" spans="17:102" x14ac:dyDescent="0.25">
      <c r="Q10" s="367" t="s">
        <v>7</v>
      </c>
      <c r="R10" s="366">
        <v>7</v>
      </c>
      <c r="U10" s="367">
        <f>+Decisions!D11</f>
        <v>0</v>
      </c>
      <c r="V10" s="363">
        <f>+Decisions!E11</f>
        <v>0</v>
      </c>
      <c r="W10" s="363">
        <f>+Decisions!F11</f>
        <v>0</v>
      </c>
      <c r="X10" s="363">
        <f>+Decisions!G11</f>
        <v>0</v>
      </c>
      <c r="Y10" s="363">
        <f>+Decisions!H11</f>
        <v>0</v>
      </c>
      <c r="Z10" s="363">
        <f>+Decisions!I11</f>
        <v>0</v>
      </c>
      <c r="AA10" s="363">
        <f>+Decisions!J11</f>
        <v>0</v>
      </c>
      <c r="AB10" s="363">
        <f>+Decisions!K11</f>
        <v>0</v>
      </c>
      <c r="AC10" s="363">
        <f>+Decisions!L11</f>
        <v>0</v>
      </c>
      <c r="AD10" s="363">
        <f>+Decisions!M11</f>
        <v>0</v>
      </c>
      <c r="AE10" s="363">
        <f>+Decisions!N11</f>
        <v>0</v>
      </c>
      <c r="AF10" s="363">
        <f>+Decisions!O11</f>
        <v>0</v>
      </c>
      <c r="AG10" s="363">
        <f>+Decisions!P11</f>
        <v>0</v>
      </c>
      <c r="AH10" s="363">
        <f>+Decisions!Q11</f>
        <v>0</v>
      </c>
      <c r="AI10" s="363">
        <f>+Decisions!R11</f>
        <v>0</v>
      </c>
      <c r="AJ10" s="363">
        <f>+Decisions!S11</f>
        <v>0</v>
      </c>
      <c r="AK10" s="363">
        <f>+Decisions!T11</f>
        <v>0</v>
      </c>
      <c r="AL10" s="363">
        <f>+Decisions!U11</f>
        <v>0</v>
      </c>
      <c r="AM10" s="363">
        <f>+Decisions!V11</f>
        <v>0</v>
      </c>
      <c r="AN10" s="364">
        <f>+Decisions!W11</f>
        <v>0</v>
      </c>
      <c r="AP10" s="365" t="str">
        <f t="shared" si="0"/>
        <v/>
      </c>
      <c r="AQ10" s="271" t="str">
        <f t="shared" si="1"/>
        <v/>
      </c>
      <c r="AR10" s="271" t="str">
        <f t="shared" si="2"/>
        <v/>
      </c>
      <c r="AS10" s="271" t="str">
        <f t="shared" si="3"/>
        <v/>
      </c>
      <c r="AT10" s="271" t="str">
        <f t="shared" si="4"/>
        <v/>
      </c>
      <c r="AU10" s="271" t="str">
        <f t="shared" si="5"/>
        <v/>
      </c>
      <c r="AV10" s="271" t="str">
        <f t="shared" si="6"/>
        <v/>
      </c>
      <c r="AW10" s="271" t="str">
        <f t="shared" si="7"/>
        <v/>
      </c>
      <c r="AX10" s="271" t="str">
        <f t="shared" si="8"/>
        <v/>
      </c>
      <c r="AY10" s="271" t="str">
        <f t="shared" si="9"/>
        <v/>
      </c>
      <c r="AZ10" s="271" t="str">
        <f t="shared" si="10"/>
        <v/>
      </c>
      <c r="BA10" s="271" t="str">
        <f t="shared" si="11"/>
        <v/>
      </c>
      <c r="BB10" s="271" t="str">
        <f t="shared" si="12"/>
        <v/>
      </c>
      <c r="BC10" s="271" t="str">
        <f t="shared" si="13"/>
        <v/>
      </c>
      <c r="BD10" s="271" t="str">
        <f t="shared" si="14"/>
        <v/>
      </c>
      <c r="BE10" s="271" t="str">
        <f t="shared" si="15"/>
        <v/>
      </c>
      <c r="BF10" s="271" t="str">
        <f t="shared" si="16"/>
        <v/>
      </c>
      <c r="BG10" s="271" t="str">
        <f t="shared" si="17"/>
        <v/>
      </c>
      <c r="BH10" s="271" t="str">
        <f t="shared" si="18"/>
        <v/>
      </c>
      <c r="BI10" s="366" t="str">
        <f t="shared" si="19"/>
        <v/>
      </c>
      <c r="BK10" s="114" t="str">
        <f t="shared" si="30"/>
        <v/>
      </c>
      <c r="BL10" s="114" t="str">
        <f t="shared" si="20"/>
        <v/>
      </c>
      <c r="BM10" s="114">
        <f t="shared" si="31"/>
        <v>1</v>
      </c>
      <c r="BN10" s="114">
        <f t="shared" si="32"/>
        <v>0</v>
      </c>
      <c r="BO10" s="114" t="str">
        <f t="shared" si="33"/>
        <v/>
      </c>
      <c r="BP10" s="114" t="str">
        <f t="shared" si="21"/>
        <v/>
      </c>
      <c r="BQ10" s="114">
        <f t="shared" si="34"/>
        <v>1</v>
      </c>
      <c r="BR10" s="114">
        <f t="shared" si="35"/>
        <v>0</v>
      </c>
      <c r="BS10" s="114" t="str">
        <f t="shared" si="36"/>
        <v/>
      </c>
      <c r="BT10" s="114" t="str">
        <f t="shared" si="22"/>
        <v/>
      </c>
      <c r="BU10" s="114">
        <f t="shared" si="37"/>
        <v>1</v>
      </c>
      <c r="BV10" s="114">
        <f t="shared" si="38"/>
        <v>0</v>
      </c>
      <c r="BW10" s="114" t="str">
        <f t="shared" si="39"/>
        <v/>
      </c>
      <c r="BX10" s="114" t="str">
        <f t="shared" si="23"/>
        <v/>
      </c>
      <c r="BY10" s="114">
        <f t="shared" si="40"/>
        <v>1</v>
      </c>
      <c r="BZ10" s="114">
        <f t="shared" si="41"/>
        <v>0</v>
      </c>
      <c r="CA10" s="114" t="str">
        <f t="shared" si="42"/>
        <v/>
      </c>
      <c r="CB10" s="114" t="str">
        <f t="shared" si="24"/>
        <v/>
      </c>
      <c r="CC10" s="114">
        <f t="shared" si="43"/>
        <v>1</v>
      </c>
      <c r="CD10" s="114">
        <f t="shared" si="44"/>
        <v>0</v>
      </c>
      <c r="CE10" s="114" t="str">
        <f t="shared" si="45"/>
        <v/>
      </c>
      <c r="CF10" s="114" t="str">
        <f t="shared" si="25"/>
        <v/>
      </c>
      <c r="CG10" s="114">
        <f t="shared" si="46"/>
        <v>1</v>
      </c>
      <c r="CH10" s="114">
        <f t="shared" si="47"/>
        <v>0</v>
      </c>
      <c r="CI10" s="114" t="str">
        <f t="shared" si="48"/>
        <v/>
      </c>
      <c r="CJ10" s="114" t="str">
        <f t="shared" si="26"/>
        <v/>
      </c>
      <c r="CK10" s="114">
        <f t="shared" si="49"/>
        <v>1</v>
      </c>
      <c r="CL10" s="114">
        <f t="shared" si="50"/>
        <v>0</v>
      </c>
      <c r="CM10" s="114" t="str">
        <f t="shared" si="51"/>
        <v/>
      </c>
      <c r="CN10" s="114" t="str">
        <f t="shared" si="27"/>
        <v/>
      </c>
      <c r="CO10" s="114">
        <f t="shared" si="52"/>
        <v>1</v>
      </c>
      <c r="CP10" s="114">
        <f t="shared" si="53"/>
        <v>0</v>
      </c>
      <c r="CQ10" s="114" t="str">
        <f t="shared" si="54"/>
        <v/>
      </c>
      <c r="CR10" s="114" t="str">
        <f t="shared" si="28"/>
        <v/>
      </c>
      <c r="CS10" s="114">
        <f t="shared" si="55"/>
        <v>1</v>
      </c>
      <c r="CT10" s="114">
        <f t="shared" si="56"/>
        <v>0</v>
      </c>
      <c r="CU10" s="114" t="str">
        <f t="shared" si="57"/>
        <v/>
      </c>
      <c r="CV10" s="114" t="str">
        <f t="shared" si="29"/>
        <v/>
      </c>
      <c r="CW10" s="114">
        <f t="shared" si="58"/>
        <v>1</v>
      </c>
      <c r="CX10" s="114">
        <f t="shared" si="59"/>
        <v>0</v>
      </c>
    </row>
    <row r="11" spans="17:102" x14ac:dyDescent="0.25">
      <c r="Q11" s="367" t="s">
        <v>8</v>
      </c>
      <c r="R11" s="366">
        <v>8</v>
      </c>
      <c r="U11" s="367">
        <f>+Decisions!D12</f>
        <v>0</v>
      </c>
      <c r="V11" s="363">
        <f>+Decisions!E12</f>
        <v>0</v>
      </c>
      <c r="W11" s="363">
        <f>+Decisions!F12</f>
        <v>0</v>
      </c>
      <c r="X11" s="363">
        <f>+Decisions!G12</f>
        <v>0</v>
      </c>
      <c r="Y11" s="363">
        <f>+Decisions!H12</f>
        <v>0</v>
      </c>
      <c r="Z11" s="363">
        <f>+Decisions!I12</f>
        <v>0</v>
      </c>
      <c r="AA11" s="363">
        <f>+Decisions!J12</f>
        <v>0</v>
      </c>
      <c r="AB11" s="363">
        <f>+Decisions!K12</f>
        <v>0</v>
      </c>
      <c r="AC11" s="363">
        <f>+Decisions!L12</f>
        <v>0</v>
      </c>
      <c r="AD11" s="363">
        <f>+Decisions!M12</f>
        <v>0</v>
      </c>
      <c r="AE11" s="363">
        <f>+Decisions!N12</f>
        <v>0</v>
      </c>
      <c r="AF11" s="363">
        <f>+Decisions!O12</f>
        <v>0</v>
      </c>
      <c r="AG11" s="363">
        <f>+Decisions!P12</f>
        <v>0</v>
      </c>
      <c r="AH11" s="363">
        <f>+Decisions!Q12</f>
        <v>0</v>
      </c>
      <c r="AI11" s="363">
        <f>+Decisions!R12</f>
        <v>0</v>
      </c>
      <c r="AJ11" s="363">
        <f>+Decisions!S12</f>
        <v>0</v>
      </c>
      <c r="AK11" s="363">
        <f>+Decisions!T12</f>
        <v>0</v>
      </c>
      <c r="AL11" s="363">
        <f>+Decisions!U12</f>
        <v>0</v>
      </c>
      <c r="AM11" s="363">
        <f>+Decisions!V12</f>
        <v>0</v>
      </c>
      <c r="AN11" s="364">
        <f>+Decisions!W12</f>
        <v>0</v>
      </c>
      <c r="AP11" s="365" t="str">
        <f t="shared" si="0"/>
        <v/>
      </c>
      <c r="AQ11" s="271" t="str">
        <f t="shared" si="1"/>
        <v/>
      </c>
      <c r="AR11" s="271" t="str">
        <f t="shared" si="2"/>
        <v/>
      </c>
      <c r="AS11" s="271" t="str">
        <f t="shared" si="3"/>
        <v/>
      </c>
      <c r="AT11" s="271" t="str">
        <f t="shared" si="4"/>
        <v/>
      </c>
      <c r="AU11" s="271" t="str">
        <f t="shared" si="5"/>
        <v/>
      </c>
      <c r="AV11" s="271" t="str">
        <f t="shared" si="6"/>
        <v/>
      </c>
      <c r="AW11" s="271" t="str">
        <f t="shared" si="7"/>
        <v/>
      </c>
      <c r="AX11" s="271" t="str">
        <f t="shared" si="8"/>
        <v/>
      </c>
      <c r="AY11" s="271" t="str">
        <f t="shared" si="9"/>
        <v/>
      </c>
      <c r="AZ11" s="271" t="str">
        <f t="shared" si="10"/>
        <v/>
      </c>
      <c r="BA11" s="271" t="str">
        <f t="shared" si="11"/>
        <v/>
      </c>
      <c r="BB11" s="271" t="str">
        <f t="shared" si="12"/>
        <v/>
      </c>
      <c r="BC11" s="271" t="str">
        <f t="shared" si="13"/>
        <v/>
      </c>
      <c r="BD11" s="271" t="str">
        <f t="shared" si="14"/>
        <v/>
      </c>
      <c r="BE11" s="271" t="str">
        <f t="shared" si="15"/>
        <v/>
      </c>
      <c r="BF11" s="271" t="str">
        <f t="shared" si="16"/>
        <v/>
      </c>
      <c r="BG11" s="271" t="str">
        <f t="shared" si="17"/>
        <v/>
      </c>
      <c r="BH11" s="271" t="str">
        <f t="shared" si="18"/>
        <v/>
      </c>
      <c r="BI11" s="366" t="str">
        <f t="shared" si="19"/>
        <v/>
      </c>
      <c r="BK11" s="114" t="str">
        <f t="shared" si="30"/>
        <v/>
      </c>
      <c r="BL11" s="114" t="str">
        <f t="shared" si="20"/>
        <v/>
      </c>
      <c r="BM11" s="114">
        <f t="shared" si="31"/>
        <v>1</v>
      </c>
      <c r="BN11" s="114">
        <f t="shared" si="32"/>
        <v>0</v>
      </c>
      <c r="BO11" s="114" t="str">
        <f t="shared" si="33"/>
        <v/>
      </c>
      <c r="BP11" s="114" t="str">
        <f t="shared" si="21"/>
        <v/>
      </c>
      <c r="BQ11" s="114">
        <f t="shared" si="34"/>
        <v>1</v>
      </c>
      <c r="BR11" s="114">
        <f t="shared" si="35"/>
        <v>0</v>
      </c>
      <c r="BS11" s="114" t="str">
        <f t="shared" si="36"/>
        <v/>
      </c>
      <c r="BT11" s="114" t="str">
        <f t="shared" si="22"/>
        <v/>
      </c>
      <c r="BU11" s="114">
        <f t="shared" si="37"/>
        <v>1</v>
      </c>
      <c r="BV11" s="114">
        <f t="shared" si="38"/>
        <v>0</v>
      </c>
      <c r="BW11" s="114" t="str">
        <f t="shared" si="39"/>
        <v/>
      </c>
      <c r="BX11" s="114" t="str">
        <f t="shared" si="23"/>
        <v/>
      </c>
      <c r="BY11" s="114">
        <f t="shared" si="40"/>
        <v>1</v>
      </c>
      <c r="BZ11" s="114">
        <f t="shared" si="41"/>
        <v>0</v>
      </c>
      <c r="CA11" s="114" t="str">
        <f t="shared" si="42"/>
        <v/>
      </c>
      <c r="CB11" s="114" t="str">
        <f t="shared" si="24"/>
        <v/>
      </c>
      <c r="CC11" s="114">
        <f t="shared" si="43"/>
        <v>1</v>
      </c>
      <c r="CD11" s="114">
        <f t="shared" si="44"/>
        <v>0</v>
      </c>
      <c r="CE11" s="114" t="str">
        <f t="shared" si="45"/>
        <v/>
      </c>
      <c r="CF11" s="114" t="str">
        <f t="shared" si="25"/>
        <v/>
      </c>
      <c r="CG11" s="114">
        <f t="shared" si="46"/>
        <v>1</v>
      </c>
      <c r="CH11" s="114">
        <f t="shared" si="47"/>
        <v>0</v>
      </c>
      <c r="CI11" s="114" t="str">
        <f t="shared" si="48"/>
        <v/>
      </c>
      <c r="CJ11" s="114" t="str">
        <f t="shared" si="26"/>
        <v/>
      </c>
      <c r="CK11" s="114">
        <f t="shared" si="49"/>
        <v>1</v>
      </c>
      <c r="CL11" s="114">
        <f t="shared" si="50"/>
        <v>0</v>
      </c>
      <c r="CM11" s="114" t="str">
        <f t="shared" si="51"/>
        <v/>
      </c>
      <c r="CN11" s="114" t="str">
        <f t="shared" si="27"/>
        <v/>
      </c>
      <c r="CO11" s="114">
        <f t="shared" si="52"/>
        <v>1</v>
      </c>
      <c r="CP11" s="114">
        <f t="shared" si="53"/>
        <v>0</v>
      </c>
      <c r="CQ11" s="114" t="str">
        <f t="shared" si="54"/>
        <v/>
      </c>
      <c r="CR11" s="114" t="str">
        <f t="shared" si="28"/>
        <v/>
      </c>
      <c r="CS11" s="114">
        <f t="shared" si="55"/>
        <v>1</v>
      </c>
      <c r="CT11" s="114">
        <f t="shared" si="56"/>
        <v>0</v>
      </c>
      <c r="CU11" s="114" t="str">
        <f t="shared" si="57"/>
        <v/>
      </c>
      <c r="CV11" s="114" t="str">
        <f t="shared" si="29"/>
        <v/>
      </c>
      <c r="CW11" s="114">
        <f t="shared" si="58"/>
        <v>1</v>
      </c>
      <c r="CX11" s="114">
        <f t="shared" si="59"/>
        <v>0</v>
      </c>
    </row>
    <row r="12" spans="17:102" ht="15.75" thickBot="1" x14ac:dyDescent="0.3">
      <c r="Q12" s="373" t="s">
        <v>9</v>
      </c>
      <c r="R12" s="370">
        <v>9</v>
      </c>
      <c r="U12" s="367">
        <f>+Decisions!D13</f>
        <v>0</v>
      </c>
      <c r="V12" s="363">
        <f>+Decisions!E13</f>
        <v>0</v>
      </c>
      <c r="W12" s="363">
        <f>+Decisions!F13</f>
        <v>0</v>
      </c>
      <c r="X12" s="363">
        <f>+Decisions!G13</f>
        <v>0</v>
      </c>
      <c r="Y12" s="363">
        <f>+Decisions!H13</f>
        <v>0</v>
      </c>
      <c r="Z12" s="363">
        <f>+Decisions!I13</f>
        <v>0</v>
      </c>
      <c r="AA12" s="363">
        <f>+Decisions!J13</f>
        <v>0</v>
      </c>
      <c r="AB12" s="363">
        <f>+Decisions!K13</f>
        <v>0</v>
      </c>
      <c r="AC12" s="363">
        <f>+Decisions!L13</f>
        <v>0</v>
      </c>
      <c r="AD12" s="363">
        <f>+Decisions!M13</f>
        <v>0</v>
      </c>
      <c r="AE12" s="363">
        <f>+Decisions!N13</f>
        <v>0</v>
      </c>
      <c r="AF12" s="363">
        <f>+Decisions!O13</f>
        <v>0</v>
      </c>
      <c r="AG12" s="363">
        <f>+Decisions!P13</f>
        <v>0</v>
      </c>
      <c r="AH12" s="363">
        <f>+Decisions!Q13</f>
        <v>0</v>
      </c>
      <c r="AI12" s="363">
        <f>+Decisions!R13</f>
        <v>0</v>
      </c>
      <c r="AJ12" s="363">
        <f>+Decisions!S13</f>
        <v>0</v>
      </c>
      <c r="AK12" s="363">
        <f>+Decisions!T13</f>
        <v>0</v>
      </c>
      <c r="AL12" s="363">
        <f>+Decisions!U13</f>
        <v>0</v>
      </c>
      <c r="AM12" s="363">
        <f>+Decisions!V13</f>
        <v>0</v>
      </c>
      <c r="AN12" s="364">
        <f>+Decisions!W13</f>
        <v>0</v>
      </c>
      <c r="AP12" s="365" t="str">
        <f t="shared" si="0"/>
        <v/>
      </c>
      <c r="AQ12" s="271" t="str">
        <f t="shared" si="1"/>
        <v/>
      </c>
      <c r="AR12" s="271" t="str">
        <f t="shared" si="2"/>
        <v/>
      </c>
      <c r="AS12" s="271" t="str">
        <f t="shared" si="3"/>
        <v/>
      </c>
      <c r="AT12" s="271" t="str">
        <f t="shared" si="4"/>
        <v/>
      </c>
      <c r="AU12" s="271" t="str">
        <f t="shared" si="5"/>
        <v/>
      </c>
      <c r="AV12" s="271" t="str">
        <f t="shared" si="6"/>
        <v/>
      </c>
      <c r="AW12" s="271" t="str">
        <f t="shared" si="7"/>
        <v/>
      </c>
      <c r="AX12" s="271" t="str">
        <f t="shared" si="8"/>
        <v/>
      </c>
      <c r="AY12" s="271" t="str">
        <f t="shared" si="9"/>
        <v/>
      </c>
      <c r="AZ12" s="271" t="str">
        <f t="shared" si="10"/>
        <v/>
      </c>
      <c r="BA12" s="271" t="str">
        <f t="shared" si="11"/>
        <v/>
      </c>
      <c r="BB12" s="271" t="str">
        <f t="shared" si="12"/>
        <v/>
      </c>
      <c r="BC12" s="271" t="str">
        <f t="shared" si="13"/>
        <v/>
      </c>
      <c r="BD12" s="271" t="str">
        <f t="shared" si="14"/>
        <v/>
      </c>
      <c r="BE12" s="271" t="str">
        <f t="shared" si="15"/>
        <v/>
      </c>
      <c r="BF12" s="271" t="str">
        <f t="shared" si="16"/>
        <v/>
      </c>
      <c r="BG12" s="271" t="str">
        <f t="shared" si="17"/>
        <v/>
      </c>
      <c r="BH12" s="271" t="str">
        <f t="shared" si="18"/>
        <v/>
      </c>
      <c r="BI12" s="366" t="str">
        <f t="shared" si="19"/>
        <v/>
      </c>
      <c r="BK12" s="114" t="str">
        <f t="shared" si="30"/>
        <v/>
      </c>
      <c r="BL12" s="114" t="str">
        <f t="shared" si="20"/>
        <v/>
      </c>
      <c r="BM12" s="114">
        <f t="shared" si="31"/>
        <v>1</v>
      </c>
      <c r="BN12" s="114">
        <f t="shared" si="32"/>
        <v>0</v>
      </c>
      <c r="BO12" s="114" t="str">
        <f t="shared" si="33"/>
        <v/>
      </c>
      <c r="BP12" s="114" t="str">
        <f t="shared" si="21"/>
        <v/>
      </c>
      <c r="BQ12" s="114">
        <f t="shared" si="34"/>
        <v>1</v>
      </c>
      <c r="BR12" s="114">
        <f t="shared" si="35"/>
        <v>0</v>
      </c>
      <c r="BS12" s="114" t="str">
        <f t="shared" si="36"/>
        <v/>
      </c>
      <c r="BT12" s="114" t="str">
        <f t="shared" si="22"/>
        <v/>
      </c>
      <c r="BU12" s="114">
        <f t="shared" si="37"/>
        <v>1</v>
      </c>
      <c r="BV12" s="114">
        <f t="shared" si="38"/>
        <v>0</v>
      </c>
      <c r="BW12" s="114" t="str">
        <f t="shared" si="39"/>
        <v/>
      </c>
      <c r="BX12" s="114" t="str">
        <f t="shared" si="23"/>
        <v/>
      </c>
      <c r="BY12" s="114">
        <f t="shared" si="40"/>
        <v>1</v>
      </c>
      <c r="BZ12" s="114">
        <f t="shared" si="41"/>
        <v>0</v>
      </c>
      <c r="CA12" s="114" t="str">
        <f t="shared" si="42"/>
        <v/>
      </c>
      <c r="CB12" s="114" t="str">
        <f t="shared" si="24"/>
        <v/>
      </c>
      <c r="CC12" s="114">
        <f t="shared" si="43"/>
        <v>1</v>
      </c>
      <c r="CD12" s="114">
        <f t="shared" si="44"/>
        <v>0</v>
      </c>
      <c r="CE12" s="114" t="str">
        <f t="shared" si="45"/>
        <v/>
      </c>
      <c r="CF12" s="114" t="str">
        <f t="shared" si="25"/>
        <v/>
      </c>
      <c r="CG12" s="114">
        <f t="shared" si="46"/>
        <v>1</v>
      </c>
      <c r="CH12" s="114">
        <f t="shared" si="47"/>
        <v>0</v>
      </c>
      <c r="CI12" s="114" t="str">
        <f t="shared" si="48"/>
        <v/>
      </c>
      <c r="CJ12" s="114" t="str">
        <f t="shared" si="26"/>
        <v/>
      </c>
      <c r="CK12" s="114">
        <f t="shared" si="49"/>
        <v>1</v>
      </c>
      <c r="CL12" s="114">
        <f t="shared" si="50"/>
        <v>0</v>
      </c>
      <c r="CM12" s="114" t="str">
        <f t="shared" si="51"/>
        <v/>
      </c>
      <c r="CN12" s="114" t="str">
        <f t="shared" si="27"/>
        <v/>
      </c>
      <c r="CO12" s="114">
        <f t="shared" si="52"/>
        <v>1</v>
      </c>
      <c r="CP12" s="114">
        <f t="shared" si="53"/>
        <v>0</v>
      </c>
      <c r="CQ12" s="114" t="str">
        <f t="shared" si="54"/>
        <v/>
      </c>
      <c r="CR12" s="114" t="str">
        <f t="shared" si="28"/>
        <v/>
      </c>
      <c r="CS12" s="114">
        <f t="shared" si="55"/>
        <v>1</v>
      </c>
      <c r="CT12" s="114">
        <f t="shared" si="56"/>
        <v>0</v>
      </c>
      <c r="CU12" s="114" t="str">
        <f t="shared" si="57"/>
        <v/>
      </c>
      <c r="CV12" s="114" t="str">
        <f t="shared" si="29"/>
        <v/>
      </c>
      <c r="CW12" s="114">
        <f t="shared" si="58"/>
        <v>1</v>
      </c>
      <c r="CX12" s="114">
        <f t="shared" si="59"/>
        <v>0</v>
      </c>
    </row>
    <row r="13" spans="17:102" x14ac:dyDescent="0.25">
      <c r="U13" s="367">
        <f>+Decisions!D14</f>
        <v>0</v>
      </c>
      <c r="V13" s="363">
        <f>+Decisions!E14</f>
        <v>0</v>
      </c>
      <c r="W13" s="363">
        <f>+Decisions!F14</f>
        <v>0</v>
      </c>
      <c r="X13" s="363">
        <f>+Decisions!G14</f>
        <v>0</v>
      </c>
      <c r="Y13" s="363">
        <f>+Decisions!H14</f>
        <v>0</v>
      </c>
      <c r="Z13" s="363">
        <f>+Decisions!I14</f>
        <v>0</v>
      </c>
      <c r="AA13" s="363">
        <f>+Decisions!J14</f>
        <v>0</v>
      </c>
      <c r="AB13" s="363">
        <f>+Decisions!K14</f>
        <v>0</v>
      </c>
      <c r="AC13" s="363">
        <f>+Decisions!L14</f>
        <v>0</v>
      </c>
      <c r="AD13" s="363">
        <f>+Decisions!M14</f>
        <v>0</v>
      </c>
      <c r="AE13" s="363">
        <f>+Decisions!N14</f>
        <v>0</v>
      </c>
      <c r="AF13" s="363">
        <f>+Decisions!O14</f>
        <v>0</v>
      </c>
      <c r="AG13" s="363">
        <f>+Decisions!P14</f>
        <v>0</v>
      </c>
      <c r="AH13" s="363">
        <f>+Decisions!Q14</f>
        <v>0</v>
      </c>
      <c r="AI13" s="363">
        <f>+Decisions!R14</f>
        <v>0</v>
      </c>
      <c r="AJ13" s="363">
        <f>+Decisions!S14</f>
        <v>0</v>
      </c>
      <c r="AK13" s="363">
        <f>+Decisions!T14</f>
        <v>0</v>
      </c>
      <c r="AL13" s="363">
        <f>+Decisions!U14</f>
        <v>0</v>
      </c>
      <c r="AM13" s="363">
        <f>+Decisions!V14</f>
        <v>0</v>
      </c>
      <c r="AN13" s="364">
        <f>+Decisions!W14</f>
        <v>0</v>
      </c>
      <c r="AP13" s="365" t="str">
        <f t="shared" si="0"/>
        <v/>
      </c>
      <c r="AQ13" s="271" t="str">
        <f t="shared" si="1"/>
        <v/>
      </c>
      <c r="AR13" s="271" t="str">
        <f t="shared" si="2"/>
        <v/>
      </c>
      <c r="AS13" s="271" t="str">
        <f t="shared" si="3"/>
        <v/>
      </c>
      <c r="AT13" s="271" t="str">
        <f t="shared" si="4"/>
        <v/>
      </c>
      <c r="AU13" s="271" t="str">
        <f t="shared" si="5"/>
        <v/>
      </c>
      <c r="AV13" s="271" t="str">
        <f t="shared" si="6"/>
        <v/>
      </c>
      <c r="AW13" s="271" t="str">
        <f t="shared" si="7"/>
        <v/>
      </c>
      <c r="AX13" s="271" t="str">
        <f t="shared" si="8"/>
        <v/>
      </c>
      <c r="AY13" s="271" t="str">
        <f t="shared" si="9"/>
        <v/>
      </c>
      <c r="AZ13" s="271" t="str">
        <f t="shared" si="10"/>
        <v/>
      </c>
      <c r="BA13" s="271" t="str">
        <f t="shared" si="11"/>
        <v/>
      </c>
      <c r="BB13" s="271" t="str">
        <f t="shared" si="12"/>
        <v/>
      </c>
      <c r="BC13" s="271" t="str">
        <f t="shared" si="13"/>
        <v/>
      </c>
      <c r="BD13" s="271" t="str">
        <f t="shared" si="14"/>
        <v/>
      </c>
      <c r="BE13" s="271" t="str">
        <f t="shared" si="15"/>
        <v/>
      </c>
      <c r="BF13" s="271" t="str">
        <f t="shared" si="16"/>
        <v/>
      </c>
      <c r="BG13" s="271" t="str">
        <f t="shared" si="17"/>
        <v/>
      </c>
      <c r="BH13" s="271" t="str">
        <f t="shared" si="18"/>
        <v/>
      </c>
      <c r="BI13" s="366" t="str">
        <f t="shared" si="19"/>
        <v/>
      </c>
      <c r="BK13" s="114" t="str">
        <f t="shared" si="30"/>
        <v/>
      </c>
      <c r="BL13" s="114" t="str">
        <f t="shared" si="20"/>
        <v/>
      </c>
      <c r="BM13" s="114">
        <f t="shared" si="31"/>
        <v>1</v>
      </c>
      <c r="BN13" s="114">
        <f t="shared" si="32"/>
        <v>0</v>
      </c>
      <c r="BO13" s="114" t="str">
        <f t="shared" si="33"/>
        <v/>
      </c>
      <c r="BP13" s="114" t="str">
        <f t="shared" si="21"/>
        <v/>
      </c>
      <c r="BQ13" s="114">
        <f t="shared" si="34"/>
        <v>1</v>
      </c>
      <c r="BR13" s="114">
        <f t="shared" si="35"/>
        <v>0</v>
      </c>
      <c r="BS13" s="114" t="str">
        <f t="shared" si="36"/>
        <v/>
      </c>
      <c r="BT13" s="114" t="str">
        <f t="shared" si="22"/>
        <v/>
      </c>
      <c r="BU13" s="114">
        <f t="shared" si="37"/>
        <v>1</v>
      </c>
      <c r="BV13" s="114">
        <f t="shared" si="38"/>
        <v>0</v>
      </c>
      <c r="BW13" s="114" t="str">
        <f t="shared" si="39"/>
        <v/>
      </c>
      <c r="BX13" s="114" t="str">
        <f t="shared" si="23"/>
        <v/>
      </c>
      <c r="BY13" s="114">
        <f t="shared" si="40"/>
        <v>1</v>
      </c>
      <c r="BZ13" s="114">
        <f t="shared" si="41"/>
        <v>0</v>
      </c>
      <c r="CA13" s="114" t="str">
        <f t="shared" si="42"/>
        <v/>
      </c>
      <c r="CB13" s="114" t="str">
        <f t="shared" si="24"/>
        <v/>
      </c>
      <c r="CC13" s="114">
        <f t="shared" si="43"/>
        <v>1</v>
      </c>
      <c r="CD13" s="114">
        <f t="shared" si="44"/>
        <v>0</v>
      </c>
      <c r="CE13" s="114" t="str">
        <f t="shared" si="45"/>
        <v/>
      </c>
      <c r="CF13" s="114" t="str">
        <f t="shared" si="25"/>
        <v/>
      </c>
      <c r="CG13" s="114">
        <f t="shared" si="46"/>
        <v>1</v>
      </c>
      <c r="CH13" s="114">
        <f t="shared" si="47"/>
        <v>0</v>
      </c>
      <c r="CI13" s="114" t="str">
        <f t="shared" si="48"/>
        <v/>
      </c>
      <c r="CJ13" s="114" t="str">
        <f t="shared" si="26"/>
        <v/>
      </c>
      <c r="CK13" s="114">
        <f t="shared" si="49"/>
        <v>1</v>
      </c>
      <c r="CL13" s="114">
        <f t="shared" si="50"/>
        <v>0</v>
      </c>
      <c r="CM13" s="114" t="str">
        <f t="shared" si="51"/>
        <v/>
      </c>
      <c r="CN13" s="114" t="str">
        <f t="shared" si="27"/>
        <v/>
      </c>
      <c r="CO13" s="114">
        <f t="shared" si="52"/>
        <v>1</v>
      </c>
      <c r="CP13" s="114">
        <f t="shared" si="53"/>
        <v>0</v>
      </c>
      <c r="CQ13" s="114" t="str">
        <f t="shared" si="54"/>
        <v/>
      </c>
      <c r="CR13" s="114" t="str">
        <f t="shared" si="28"/>
        <v/>
      </c>
      <c r="CS13" s="114">
        <f t="shared" si="55"/>
        <v>1</v>
      </c>
      <c r="CT13" s="114">
        <f t="shared" si="56"/>
        <v>0</v>
      </c>
      <c r="CU13" s="114" t="str">
        <f t="shared" si="57"/>
        <v/>
      </c>
      <c r="CV13" s="114" t="str">
        <f t="shared" si="29"/>
        <v/>
      </c>
      <c r="CW13" s="114">
        <f t="shared" si="58"/>
        <v>1</v>
      </c>
      <c r="CX13" s="114">
        <f t="shared" si="59"/>
        <v>0</v>
      </c>
    </row>
    <row r="14" spans="17:102" x14ac:dyDescent="0.25">
      <c r="U14" s="367">
        <f>+Decisions!D15</f>
        <v>0</v>
      </c>
      <c r="V14" s="363">
        <f>+Decisions!E15</f>
        <v>0</v>
      </c>
      <c r="W14" s="363">
        <f>+Decisions!F15</f>
        <v>0</v>
      </c>
      <c r="X14" s="363">
        <f>+Decisions!G15</f>
        <v>0</v>
      </c>
      <c r="Y14" s="363">
        <f>+Decisions!H15</f>
        <v>0</v>
      </c>
      <c r="Z14" s="363">
        <f>+Decisions!I15</f>
        <v>0</v>
      </c>
      <c r="AA14" s="363">
        <f>+Decisions!J15</f>
        <v>0</v>
      </c>
      <c r="AB14" s="363">
        <f>+Decisions!K15</f>
        <v>0</v>
      </c>
      <c r="AC14" s="363">
        <f>+Decisions!L15</f>
        <v>0</v>
      </c>
      <c r="AD14" s="363">
        <f>+Decisions!M15</f>
        <v>0</v>
      </c>
      <c r="AE14" s="363">
        <f>+Decisions!N15</f>
        <v>0</v>
      </c>
      <c r="AF14" s="363">
        <f>+Decisions!O15</f>
        <v>0</v>
      </c>
      <c r="AG14" s="363">
        <f>+Decisions!P15</f>
        <v>0</v>
      </c>
      <c r="AH14" s="363">
        <f>+Decisions!Q15</f>
        <v>0</v>
      </c>
      <c r="AI14" s="363">
        <f>+Decisions!R15</f>
        <v>0</v>
      </c>
      <c r="AJ14" s="363">
        <f>+Decisions!S15</f>
        <v>0</v>
      </c>
      <c r="AK14" s="363">
        <f>+Decisions!T15</f>
        <v>0</v>
      </c>
      <c r="AL14" s="363">
        <f>+Decisions!U15</f>
        <v>0</v>
      </c>
      <c r="AM14" s="363">
        <f>+Decisions!V15</f>
        <v>0</v>
      </c>
      <c r="AN14" s="364">
        <f>+Decisions!W15</f>
        <v>0</v>
      </c>
      <c r="AP14" s="365" t="str">
        <f t="shared" si="0"/>
        <v/>
      </c>
      <c r="AQ14" s="271" t="str">
        <f t="shared" si="1"/>
        <v/>
      </c>
      <c r="AR14" s="271" t="str">
        <f t="shared" si="2"/>
        <v/>
      </c>
      <c r="AS14" s="271" t="str">
        <f t="shared" si="3"/>
        <v/>
      </c>
      <c r="AT14" s="271" t="str">
        <f t="shared" si="4"/>
        <v/>
      </c>
      <c r="AU14" s="271" t="str">
        <f t="shared" si="5"/>
        <v/>
      </c>
      <c r="AV14" s="271" t="str">
        <f t="shared" si="6"/>
        <v/>
      </c>
      <c r="AW14" s="271" t="str">
        <f t="shared" si="7"/>
        <v/>
      </c>
      <c r="AX14" s="271" t="str">
        <f t="shared" si="8"/>
        <v/>
      </c>
      <c r="AY14" s="271" t="str">
        <f t="shared" si="9"/>
        <v/>
      </c>
      <c r="AZ14" s="271" t="str">
        <f t="shared" si="10"/>
        <v/>
      </c>
      <c r="BA14" s="271" t="str">
        <f t="shared" si="11"/>
        <v/>
      </c>
      <c r="BB14" s="271" t="str">
        <f t="shared" si="12"/>
        <v/>
      </c>
      <c r="BC14" s="271" t="str">
        <f t="shared" si="13"/>
        <v/>
      </c>
      <c r="BD14" s="271" t="str">
        <f t="shared" si="14"/>
        <v/>
      </c>
      <c r="BE14" s="271" t="str">
        <f t="shared" si="15"/>
        <v/>
      </c>
      <c r="BF14" s="271" t="str">
        <f t="shared" si="16"/>
        <v/>
      </c>
      <c r="BG14" s="271" t="str">
        <f t="shared" si="17"/>
        <v/>
      </c>
      <c r="BH14" s="271" t="str">
        <f t="shared" si="18"/>
        <v/>
      </c>
      <c r="BI14" s="366" t="str">
        <f t="shared" si="19"/>
        <v/>
      </c>
      <c r="BK14" s="114" t="str">
        <f t="shared" si="30"/>
        <v/>
      </c>
      <c r="BL14" s="114" t="str">
        <f t="shared" si="20"/>
        <v/>
      </c>
      <c r="BM14" s="114">
        <f t="shared" si="31"/>
        <v>1</v>
      </c>
      <c r="BN14" s="114">
        <f t="shared" si="32"/>
        <v>0</v>
      </c>
      <c r="BO14" s="114" t="str">
        <f t="shared" si="33"/>
        <v/>
      </c>
      <c r="BP14" s="114" t="str">
        <f t="shared" si="21"/>
        <v/>
      </c>
      <c r="BQ14" s="114">
        <f t="shared" si="34"/>
        <v>1</v>
      </c>
      <c r="BR14" s="114">
        <f t="shared" si="35"/>
        <v>0</v>
      </c>
      <c r="BS14" s="114" t="str">
        <f t="shared" si="36"/>
        <v/>
      </c>
      <c r="BT14" s="114" t="str">
        <f t="shared" si="22"/>
        <v/>
      </c>
      <c r="BU14" s="114">
        <f t="shared" si="37"/>
        <v>1</v>
      </c>
      <c r="BV14" s="114">
        <f t="shared" si="38"/>
        <v>0</v>
      </c>
      <c r="BW14" s="114" t="str">
        <f t="shared" si="39"/>
        <v/>
      </c>
      <c r="BX14" s="114" t="str">
        <f t="shared" si="23"/>
        <v/>
      </c>
      <c r="BY14" s="114">
        <f t="shared" si="40"/>
        <v>1</v>
      </c>
      <c r="BZ14" s="114">
        <f t="shared" si="41"/>
        <v>0</v>
      </c>
      <c r="CA14" s="114" t="str">
        <f t="shared" si="42"/>
        <v/>
      </c>
      <c r="CB14" s="114" t="str">
        <f t="shared" si="24"/>
        <v/>
      </c>
      <c r="CC14" s="114">
        <f t="shared" si="43"/>
        <v>1</v>
      </c>
      <c r="CD14" s="114">
        <f t="shared" si="44"/>
        <v>0</v>
      </c>
      <c r="CE14" s="114" t="str">
        <f t="shared" si="45"/>
        <v/>
      </c>
      <c r="CF14" s="114" t="str">
        <f t="shared" si="25"/>
        <v/>
      </c>
      <c r="CG14" s="114">
        <f t="shared" si="46"/>
        <v>1</v>
      </c>
      <c r="CH14" s="114">
        <f t="shared" si="47"/>
        <v>0</v>
      </c>
      <c r="CI14" s="114" t="str">
        <f t="shared" si="48"/>
        <v/>
      </c>
      <c r="CJ14" s="114" t="str">
        <f t="shared" si="26"/>
        <v/>
      </c>
      <c r="CK14" s="114">
        <f t="shared" si="49"/>
        <v>1</v>
      </c>
      <c r="CL14" s="114">
        <f t="shared" si="50"/>
        <v>0</v>
      </c>
      <c r="CM14" s="114" t="str">
        <f t="shared" si="51"/>
        <v/>
      </c>
      <c r="CN14" s="114" t="str">
        <f t="shared" si="27"/>
        <v/>
      </c>
      <c r="CO14" s="114">
        <f t="shared" si="52"/>
        <v>1</v>
      </c>
      <c r="CP14" s="114">
        <f t="shared" si="53"/>
        <v>0</v>
      </c>
      <c r="CQ14" s="114" t="str">
        <f t="shared" si="54"/>
        <v/>
      </c>
      <c r="CR14" s="114" t="str">
        <f t="shared" si="28"/>
        <v/>
      </c>
      <c r="CS14" s="114">
        <f t="shared" si="55"/>
        <v>1</v>
      </c>
      <c r="CT14" s="114">
        <f t="shared" si="56"/>
        <v>0</v>
      </c>
      <c r="CU14" s="114" t="str">
        <f t="shared" si="57"/>
        <v/>
      </c>
      <c r="CV14" s="114" t="str">
        <f t="shared" si="29"/>
        <v/>
      </c>
      <c r="CW14" s="114">
        <f t="shared" si="58"/>
        <v>1</v>
      </c>
      <c r="CX14" s="114">
        <f t="shared" si="59"/>
        <v>0</v>
      </c>
    </row>
    <row r="15" spans="17:102" ht="15.75" thickBot="1" x14ac:dyDescent="0.3">
      <c r="U15" s="367">
        <f>+Decisions!D16</f>
        <v>0</v>
      </c>
      <c r="V15" s="363">
        <f>+Decisions!E16</f>
        <v>0</v>
      </c>
      <c r="W15" s="363">
        <f>+Decisions!F16</f>
        <v>0</v>
      </c>
      <c r="X15" s="363">
        <f>+Decisions!G16</f>
        <v>0</v>
      </c>
      <c r="Y15" s="363">
        <f>+Decisions!H16</f>
        <v>0</v>
      </c>
      <c r="Z15" s="363">
        <f>+Decisions!I16</f>
        <v>0</v>
      </c>
      <c r="AA15" s="363">
        <f>+Decisions!J16</f>
        <v>0</v>
      </c>
      <c r="AB15" s="363">
        <f>+Decisions!K16</f>
        <v>0</v>
      </c>
      <c r="AC15" s="363">
        <f>+Decisions!L16</f>
        <v>0</v>
      </c>
      <c r="AD15" s="363">
        <f>+Decisions!M16</f>
        <v>0</v>
      </c>
      <c r="AE15" s="363">
        <f>+Decisions!N16</f>
        <v>0</v>
      </c>
      <c r="AF15" s="363">
        <f>+Decisions!O16</f>
        <v>0</v>
      </c>
      <c r="AG15" s="363">
        <f>+Decisions!P16</f>
        <v>0</v>
      </c>
      <c r="AH15" s="363">
        <f>+Decisions!Q16</f>
        <v>0</v>
      </c>
      <c r="AI15" s="363">
        <f>+Decisions!R16</f>
        <v>0</v>
      </c>
      <c r="AJ15" s="363">
        <f>+Decisions!S16</f>
        <v>0</v>
      </c>
      <c r="AK15" s="363">
        <f>+Decisions!T16</f>
        <v>0</v>
      </c>
      <c r="AL15" s="363">
        <f>+Decisions!U16</f>
        <v>0</v>
      </c>
      <c r="AM15" s="363">
        <f>+Decisions!V16</f>
        <v>0</v>
      </c>
      <c r="AN15" s="364">
        <f>+Decisions!W16</f>
        <v>0</v>
      </c>
      <c r="AP15" s="365" t="str">
        <f t="shared" si="0"/>
        <v/>
      </c>
      <c r="AQ15" s="271" t="str">
        <f t="shared" si="1"/>
        <v/>
      </c>
      <c r="AR15" s="271" t="str">
        <f t="shared" si="2"/>
        <v/>
      </c>
      <c r="AS15" s="271" t="str">
        <f t="shared" si="3"/>
        <v/>
      </c>
      <c r="AT15" s="271" t="str">
        <f t="shared" si="4"/>
        <v/>
      </c>
      <c r="AU15" s="271" t="str">
        <f t="shared" si="5"/>
        <v/>
      </c>
      <c r="AV15" s="271" t="str">
        <f t="shared" si="6"/>
        <v/>
      </c>
      <c r="AW15" s="271" t="str">
        <f t="shared" si="7"/>
        <v/>
      </c>
      <c r="AX15" s="271" t="str">
        <f t="shared" si="8"/>
        <v/>
      </c>
      <c r="AY15" s="271" t="str">
        <f t="shared" si="9"/>
        <v/>
      </c>
      <c r="AZ15" s="271" t="str">
        <f t="shared" si="10"/>
        <v/>
      </c>
      <c r="BA15" s="271" t="str">
        <f t="shared" si="11"/>
        <v/>
      </c>
      <c r="BB15" s="271" t="str">
        <f t="shared" si="12"/>
        <v/>
      </c>
      <c r="BC15" s="271" t="str">
        <f t="shared" si="13"/>
        <v/>
      </c>
      <c r="BD15" s="271" t="str">
        <f t="shared" si="14"/>
        <v/>
      </c>
      <c r="BE15" s="271" t="str">
        <f t="shared" si="15"/>
        <v/>
      </c>
      <c r="BF15" s="271" t="str">
        <f t="shared" si="16"/>
        <v/>
      </c>
      <c r="BG15" s="271" t="str">
        <f t="shared" si="17"/>
        <v/>
      </c>
      <c r="BH15" s="271" t="str">
        <f t="shared" si="18"/>
        <v/>
      </c>
      <c r="BI15" s="366" t="str">
        <f t="shared" si="19"/>
        <v/>
      </c>
      <c r="BK15" s="114" t="str">
        <f t="shared" si="30"/>
        <v/>
      </c>
      <c r="BL15" s="114" t="str">
        <f t="shared" si="20"/>
        <v/>
      </c>
      <c r="BM15" s="114">
        <f t="shared" si="31"/>
        <v>1</v>
      </c>
      <c r="BN15" s="114">
        <f t="shared" si="32"/>
        <v>0</v>
      </c>
      <c r="BO15" s="114" t="str">
        <f t="shared" si="33"/>
        <v/>
      </c>
      <c r="BP15" s="114" t="str">
        <f t="shared" si="21"/>
        <v/>
      </c>
      <c r="BQ15" s="114">
        <f t="shared" si="34"/>
        <v>1</v>
      </c>
      <c r="BR15" s="114">
        <f t="shared" si="35"/>
        <v>0</v>
      </c>
      <c r="BS15" s="114" t="str">
        <f t="shared" si="36"/>
        <v/>
      </c>
      <c r="BT15" s="114" t="str">
        <f t="shared" si="22"/>
        <v/>
      </c>
      <c r="BU15" s="114">
        <f t="shared" si="37"/>
        <v>1</v>
      </c>
      <c r="BV15" s="114">
        <f t="shared" si="38"/>
        <v>0</v>
      </c>
      <c r="BW15" s="114" t="str">
        <f t="shared" si="39"/>
        <v/>
      </c>
      <c r="BX15" s="114" t="str">
        <f t="shared" si="23"/>
        <v/>
      </c>
      <c r="BY15" s="114">
        <f t="shared" si="40"/>
        <v>1</v>
      </c>
      <c r="BZ15" s="114">
        <f t="shared" si="41"/>
        <v>0</v>
      </c>
      <c r="CA15" s="114" t="str">
        <f t="shared" si="42"/>
        <v/>
      </c>
      <c r="CB15" s="114" t="str">
        <f t="shared" si="24"/>
        <v/>
      </c>
      <c r="CC15" s="114">
        <f t="shared" si="43"/>
        <v>1</v>
      </c>
      <c r="CD15" s="114">
        <f t="shared" si="44"/>
        <v>0</v>
      </c>
      <c r="CE15" s="114" t="str">
        <f t="shared" si="45"/>
        <v/>
      </c>
      <c r="CF15" s="114" t="str">
        <f t="shared" si="25"/>
        <v/>
      </c>
      <c r="CG15" s="114">
        <f t="shared" si="46"/>
        <v>1</v>
      </c>
      <c r="CH15" s="114">
        <f t="shared" si="47"/>
        <v>0</v>
      </c>
      <c r="CI15" s="114" t="str">
        <f t="shared" si="48"/>
        <v/>
      </c>
      <c r="CJ15" s="114" t="str">
        <f t="shared" si="26"/>
        <v/>
      </c>
      <c r="CK15" s="114">
        <f t="shared" si="49"/>
        <v>1</v>
      </c>
      <c r="CL15" s="114">
        <f t="shared" si="50"/>
        <v>0</v>
      </c>
      <c r="CM15" s="114" t="str">
        <f t="shared" si="51"/>
        <v/>
      </c>
      <c r="CN15" s="114" t="str">
        <f t="shared" si="27"/>
        <v/>
      </c>
      <c r="CO15" s="114">
        <f t="shared" si="52"/>
        <v>1</v>
      </c>
      <c r="CP15" s="114">
        <f t="shared" si="53"/>
        <v>0</v>
      </c>
      <c r="CQ15" s="114" t="str">
        <f t="shared" si="54"/>
        <v/>
      </c>
      <c r="CR15" s="114" t="str">
        <f t="shared" si="28"/>
        <v/>
      </c>
      <c r="CS15" s="114">
        <f t="shared" si="55"/>
        <v>1</v>
      </c>
      <c r="CT15" s="114">
        <f t="shared" si="56"/>
        <v>0</v>
      </c>
      <c r="CU15" s="114" t="str">
        <f t="shared" si="57"/>
        <v/>
      </c>
      <c r="CV15" s="114" t="str">
        <f t="shared" si="29"/>
        <v/>
      </c>
      <c r="CW15" s="114">
        <f t="shared" si="58"/>
        <v>1</v>
      </c>
      <c r="CX15" s="114">
        <f t="shared" si="59"/>
        <v>0</v>
      </c>
    </row>
    <row r="16" spans="17:102" x14ac:dyDescent="0.25">
      <c r="Q16" s="374">
        <v>1</v>
      </c>
      <c r="R16" s="275">
        <v>50</v>
      </c>
      <c r="U16" s="367">
        <f>+Decisions!D17</f>
        <v>0</v>
      </c>
      <c r="V16" s="363">
        <f>+Decisions!E17</f>
        <v>0</v>
      </c>
      <c r="W16" s="363">
        <f>+Decisions!F17</f>
        <v>0</v>
      </c>
      <c r="X16" s="363">
        <f>+Decisions!G17</f>
        <v>0</v>
      </c>
      <c r="Y16" s="363">
        <f>+Decisions!H17</f>
        <v>0</v>
      </c>
      <c r="Z16" s="363">
        <f>+Decisions!I17</f>
        <v>0</v>
      </c>
      <c r="AA16" s="363">
        <f>+Decisions!J17</f>
        <v>0</v>
      </c>
      <c r="AB16" s="363">
        <f>+Decisions!K17</f>
        <v>0</v>
      </c>
      <c r="AC16" s="363">
        <f>+Decisions!L17</f>
        <v>0</v>
      </c>
      <c r="AD16" s="363">
        <f>+Decisions!M17</f>
        <v>0</v>
      </c>
      <c r="AE16" s="363">
        <f>+Decisions!N17</f>
        <v>0</v>
      </c>
      <c r="AF16" s="363">
        <f>+Decisions!O17</f>
        <v>0</v>
      </c>
      <c r="AG16" s="363">
        <f>+Decisions!P17</f>
        <v>0</v>
      </c>
      <c r="AH16" s="363">
        <f>+Decisions!Q17</f>
        <v>0</v>
      </c>
      <c r="AI16" s="363">
        <f>+Decisions!R17</f>
        <v>0</v>
      </c>
      <c r="AJ16" s="363">
        <f>+Decisions!S17</f>
        <v>0</v>
      </c>
      <c r="AK16" s="363">
        <f>+Decisions!T17</f>
        <v>0</v>
      </c>
      <c r="AL16" s="363">
        <f>+Decisions!U17</f>
        <v>0</v>
      </c>
      <c r="AM16" s="363">
        <f>+Decisions!V17</f>
        <v>0</v>
      </c>
      <c r="AN16" s="364">
        <f>+Decisions!W17</f>
        <v>0</v>
      </c>
      <c r="AP16" s="365" t="str">
        <f t="shared" si="0"/>
        <v/>
      </c>
      <c r="AQ16" s="271" t="str">
        <f t="shared" si="1"/>
        <v/>
      </c>
      <c r="AR16" s="271" t="str">
        <f t="shared" si="2"/>
        <v/>
      </c>
      <c r="AS16" s="271" t="str">
        <f t="shared" si="3"/>
        <v/>
      </c>
      <c r="AT16" s="271" t="str">
        <f t="shared" si="4"/>
        <v/>
      </c>
      <c r="AU16" s="271" t="str">
        <f t="shared" si="5"/>
        <v/>
      </c>
      <c r="AV16" s="271" t="str">
        <f t="shared" si="6"/>
        <v/>
      </c>
      <c r="AW16" s="271" t="str">
        <f t="shared" si="7"/>
        <v/>
      </c>
      <c r="AX16" s="271" t="str">
        <f t="shared" si="8"/>
        <v/>
      </c>
      <c r="AY16" s="271" t="str">
        <f t="shared" si="9"/>
        <v/>
      </c>
      <c r="AZ16" s="271" t="str">
        <f t="shared" si="10"/>
        <v/>
      </c>
      <c r="BA16" s="271" t="str">
        <f t="shared" si="11"/>
        <v/>
      </c>
      <c r="BB16" s="271" t="str">
        <f t="shared" si="12"/>
        <v/>
      </c>
      <c r="BC16" s="271" t="str">
        <f t="shared" si="13"/>
        <v/>
      </c>
      <c r="BD16" s="271" t="str">
        <f t="shared" si="14"/>
        <v/>
      </c>
      <c r="BE16" s="271" t="str">
        <f t="shared" si="15"/>
        <v/>
      </c>
      <c r="BF16" s="271" t="str">
        <f t="shared" si="16"/>
        <v/>
      </c>
      <c r="BG16" s="271" t="str">
        <f t="shared" si="17"/>
        <v/>
      </c>
      <c r="BH16" s="271" t="str">
        <f t="shared" si="18"/>
        <v/>
      </c>
      <c r="BI16" s="366" t="str">
        <f t="shared" si="19"/>
        <v/>
      </c>
      <c r="BK16" s="114" t="str">
        <f t="shared" si="30"/>
        <v/>
      </c>
      <c r="BL16" s="114" t="str">
        <f t="shared" si="20"/>
        <v/>
      </c>
      <c r="BM16" s="114">
        <f t="shared" si="31"/>
        <v>1</v>
      </c>
      <c r="BN16" s="114">
        <f t="shared" si="32"/>
        <v>0</v>
      </c>
      <c r="BO16" s="114" t="str">
        <f t="shared" si="33"/>
        <v/>
      </c>
      <c r="BP16" s="114" t="str">
        <f t="shared" si="21"/>
        <v/>
      </c>
      <c r="BQ16" s="114">
        <f t="shared" si="34"/>
        <v>1</v>
      </c>
      <c r="BR16" s="114">
        <f t="shared" si="35"/>
        <v>0</v>
      </c>
      <c r="BS16" s="114" t="str">
        <f t="shared" si="36"/>
        <v/>
      </c>
      <c r="BT16" s="114" t="str">
        <f t="shared" si="22"/>
        <v/>
      </c>
      <c r="BU16" s="114">
        <f t="shared" si="37"/>
        <v>1</v>
      </c>
      <c r="BV16" s="114">
        <f t="shared" si="38"/>
        <v>0</v>
      </c>
      <c r="BW16" s="114" t="str">
        <f t="shared" si="39"/>
        <v/>
      </c>
      <c r="BX16" s="114" t="str">
        <f t="shared" si="23"/>
        <v/>
      </c>
      <c r="BY16" s="114">
        <f t="shared" si="40"/>
        <v>1</v>
      </c>
      <c r="BZ16" s="114">
        <f t="shared" si="41"/>
        <v>0</v>
      </c>
      <c r="CA16" s="114" t="str">
        <f t="shared" si="42"/>
        <v/>
      </c>
      <c r="CB16" s="114" t="str">
        <f t="shared" si="24"/>
        <v/>
      </c>
      <c r="CC16" s="114">
        <f t="shared" si="43"/>
        <v>1</v>
      </c>
      <c r="CD16" s="114">
        <f t="shared" si="44"/>
        <v>0</v>
      </c>
      <c r="CE16" s="114" t="str">
        <f t="shared" si="45"/>
        <v/>
      </c>
      <c r="CF16" s="114" t="str">
        <f t="shared" si="25"/>
        <v/>
      </c>
      <c r="CG16" s="114">
        <f t="shared" si="46"/>
        <v>1</v>
      </c>
      <c r="CH16" s="114">
        <f t="shared" si="47"/>
        <v>0</v>
      </c>
      <c r="CI16" s="114" t="str">
        <f t="shared" si="48"/>
        <v/>
      </c>
      <c r="CJ16" s="114" t="str">
        <f t="shared" si="26"/>
        <v/>
      </c>
      <c r="CK16" s="114">
        <f t="shared" si="49"/>
        <v>1</v>
      </c>
      <c r="CL16" s="114">
        <f t="shared" si="50"/>
        <v>0</v>
      </c>
      <c r="CM16" s="114" t="str">
        <f t="shared" si="51"/>
        <v/>
      </c>
      <c r="CN16" s="114" t="str">
        <f t="shared" si="27"/>
        <v/>
      </c>
      <c r="CO16" s="114">
        <f t="shared" si="52"/>
        <v>1</v>
      </c>
      <c r="CP16" s="114">
        <f t="shared" si="53"/>
        <v>0</v>
      </c>
      <c r="CQ16" s="114" t="str">
        <f t="shared" si="54"/>
        <v/>
      </c>
      <c r="CR16" s="114" t="str">
        <f t="shared" si="28"/>
        <v/>
      </c>
      <c r="CS16" s="114">
        <f t="shared" si="55"/>
        <v>1</v>
      </c>
      <c r="CT16" s="114">
        <f t="shared" si="56"/>
        <v>0</v>
      </c>
      <c r="CU16" s="114" t="str">
        <f t="shared" si="57"/>
        <v/>
      </c>
      <c r="CV16" s="114" t="str">
        <f t="shared" si="29"/>
        <v/>
      </c>
      <c r="CW16" s="114">
        <f t="shared" si="58"/>
        <v>1</v>
      </c>
      <c r="CX16" s="114">
        <f t="shared" si="59"/>
        <v>0</v>
      </c>
    </row>
    <row r="17" spans="17:102" x14ac:dyDescent="0.25">
      <c r="Q17" s="365">
        <f t="shared" ref="Q17:Q48" si="60">+Q16+1</f>
        <v>2</v>
      </c>
      <c r="R17" s="277">
        <v>50</v>
      </c>
      <c r="U17" s="367">
        <f>+Decisions!D18</f>
        <v>0</v>
      </c>
      <c r="V17" s="363">
        <f>+Decisions!E18</f>
        <v>0</v>
      </c>
      <c r="W17" s="363">
        <f>+Decisions!F18</f>
        <v>0</v>
      </c>
      <c r="X17" s="363">
        <f>+Decisions!G18</f>
        <v>0</v>
      </c>
      <c r="Y17" s="363">
        <f>+Decisions!H18</f>
        <v>0</v>
      </c>
      <c r="Z17" s="363">
        <f>+Decisions!I18</f>
        <v>0</v>
      </c>
      <c r="AA17" s="363">
        <f>+Decisions!J18</f>
        <v>0</v>
      </c>
      <c r="AB17" s="363">
        <f>+Decisions!K18</f>
        <v>0</v>
      </c>
      <c r="AC17" s="363">
        <f>+Decisions!L18</f>
        <v>0</v>
      </c>
      <c r="AD17" s="363">
        <f>+Decisions!M18</f>
        <v>0</v>
      </c>
      <c r="AE17" s="363">
        <f>+Decisions!N18</f>
        <v>0</v>
      </c>
      <c r="AF17" s="363">
        <f>+Decisions!O18</f>
        <v>0</v>
      </c>
      <c r="AG17" s="363">
        <f>+Decisions!P18</f>
        <v>0</v>
      </c>
      <c r="AH17" s="363">
        <f>+Decisions!Q18</f>
        <v>0</v>
      </c>
      <c r="AI17" s="363">
        <f>+Decisions!R18</f>
        <v>0</v>
      </c>
      <c r="AJ17" s="363">
        <f>+Decisions!S18</f>
        <v>0</v>
      </c>
      <c r="AK17" s="363">
        <f>+Decisions!T18</f>
        <v>0</v>
      </c>
      <c r="AL17" s="363">
        <f>+Decisions!U18</f>
        <v>0</v>
      </c>
      <c r="AM17" s="363">
        <f>+Decisions!V18</f>
        <v>0</v>
      </c>
      <c r="AN17" s="364">
        <f>+Decisions!W18</f>
        <v>0</v>
      </c>
      <c r="AP17" s="365" t="str">
        <f t="shared" si="0"/>
        <v/>
      </c>
      <c r="AQ17" s="271" t="str">
        <f t="shared" si="1"/>
        <v/>
      </c>
      <c r="AR17" s="271" t="str">
        <f t="shared" si="2"/>
        <v/>
      </c>
      <c r="AS17" s="271" t="str">
        <f t="shared" si="3"/>
        <v/>
      </c>
      <c r="AT17" s="271" t="str">
        <f t="shared" si="4"/>
        <v/>
      </c>
      <c r="AU17" s="271" t="str">
        <f t="shared" si="5"/>
        <v/>
      </c>
      <c r="AV17" s="271" t="str">
        <f t="shared" si="6"/>
        <v/>
      </c>
      <c r="AW17" s="271" t="str">
        <f t="shared" si="7"/>
        <v/>
      </c>
      <c r="AX17" s="271" t="str">
        <f t="shared" si="8"/>
        <v/>
      </c>
      <c r="AY17" s="271" t="str">
        <f t="shared" si="9"/>
        <v/>
      </c>
      <c r="AZ17" s="271" t="str">
        <f t="shared" si="10"/>
        <v/>
      </c>
      <c r="BA17" s="271" t="str">
        <f t="shared" si="11"/>
        <v/>
      </c>
      <c r="BB17" s="271" t="str">
        <f t="shared" si="12"/>
        <v/>
      </c>
      <c r="BC17" s="271" t="str">
        <f t="shared" si="13"/>
        <v/>
      </c>
      <c r="BD17" s="271" t="str">
        <f t="shared" si="14"/>
        <v/>
      </c>
      <c r="BE17" s="271" t="str">
        <f t="shared" si="15"/>
        <v/>
      </c>
      <c r="BF17" s="271" t="str">
        <f t="shared" si="16"/>
        <v/>
      </c>
      <c r="BG17" s="271" t="str">
        <f t="shared" si="17"/>
        <v/>
      </c>
      <c r="BH17" s="271" t="str">
        <f t="shared" si="18"/>
        <v/>
      </c>
      <c r="BI17" s="366" t="str">
        <f t="shared" si="19"/>
        <v/>
      </c>
      <c r="BK17" s="114" t="str">
        <f t="shared" si="30"/>
        <v/>
      </c>
      <c r="BL17" s="114" t="str">
        <f t="shared" si="20"/>
        <v/>
      </c>
      <c r="BM17" s="114">
        <f t="shared" si="31"/>
        <v>1</v>
      </c>
      <c r="BN17" s="114">
        <f t="shared" si="32"/>
        <v>0</v>
      </c>
      <c r="BO17" s="114" t="str">
        <f t="shared" si="33"/>
        <v/>
      </c>
      <c r="BP17" s="114" t="str">
        <f t="shared" si="21"/>
        <v/>
      </c>
      <c r="BQ17" s="114">
        <f t="shared" si="34"/>
        <v>1</v>
      </c>
      <c r="BR17" s="114">
        <f t="shared" si="35"/>
        <v>0</v>
      </c>
      <c r="BS17" s="114" t="str">
        <f t="shared" si="36"/>
        <v/>
      </c>
      <c r="BT17" s="114" t="str">
        <f t="shared" si="22"/>
        <v/>
      </c>
      <c r="BU17" s="114">
        <f t="shared" si="37"/>
        <v>1</v>
      </c>
      <c r="BV17" s="114">
        <f t="shared" si="38"/>
        <v>0</v>
      </c>
      <c r="BW17" s="114" t="str">
        <f t="shared" si="39"/>
        <v/>
      </c>
      <c r="BX17" s="114" t="str">
        <f t="shared" si="23"/>
        <v/>
      </c>
      <c r="BY17" s="114">
        <f t="shared" si="40"/>
        <v>1</v>
      </c>
      <c r="BZ17" s="114">
        <f t="shared" si="41"/>
        <v>0</v>
      </c>
      <c r="CA17" s="114" t="str">
        <f t="shared" si="42"/>
        <v/>
      </c>
      <c r="CB17" s="114" t="str">
        <f t="shared" si="24"/>
        <v/>
      </c>
      <c r="CC17" s="114">
        <f t="shared" si="43"/>
        <v>1</v>
      </c>
      <c r="CD17" s="114">
        <f t="shared" si="44"/>
        <v>0</v>
      </c>
      <c r="CE17" s="114" t="str">
        <f t="shared" si="45"/>
        <v/>
      </c>
      <c r="CF17" s="114" t="str">
        <f t="shared" si="25"/>
        <v/>
      </c>
      <c r="CG17" s="114">
        <f t="shared" si="46"/>
        <v>1</v>
      </c>
      <c r="CH17" s="114">
        <f t="shared" si="47"/>
        <v>0</v>
      </c>
      <c r="CI17" s="114" t="str">
        <f t="shared" si="48"/>
        <v/>
      </c>
      <c r="CJ17" s="114" t="str">
        <f t="shared" si="26"/>
        <v/>
      </c>
      <c r="CK17" s="114">
        <f t="shared" si="49"/>
        <v>1</v>
      </c>
      <c r="CL17" s="114">
        <f t="shared" si="50"/>
        <v>0</v>
      </c>
      <c r="CM17" s="114" t="str">
        <f t="shared" si="51"/>
        <v/>
      </c>
      <c r="CN17" s="114" t="str">
        <f t="shared" si="27"/>
        <v/>
      </c>
      <c r="CO17" s="114">
        <f t="shared" si="52"/>
        <v>1</v>
      </c>
      <c r="CP17" s="114">
        <f t="shared" si="53"/>
        <v>0</v>
      </c>
      <c r="CQ17" s="114" t="str">
        <f t="shared" si="54"/>
        <v/>
      </c>
      <c r="CR17" s="114" t="str">
        <f t="shared" si="28"/>
        <v/>
      </c>
      <c r="CS17" s="114">
        <f t="shared" si="55"/>
        <v>1</v>
      </c>
      <c r="CT17" s="114">
        <f t="shared" si="56"/>
        <v>0</v>
      </c>
      <c r="CU17" s="114" t="str">
        <f t="shared" si="57"/>
        <v/>
      </c>
      <c r="CV17" s="114" t="str">
        <f t="shared" si="29"/>
        <v/>
      </c>
      <c r="CW17" s="114">
        <f t="shared" si="58"/>
        <v>1</v>
      </c>
      <c r="CX17" s="114">
        <f t="shared" si="59"/>
        <v>0</v>
      </c>
    </row>
    <row r="18" spans="17:102" x14ac:dyDescent="0.25">
      <c r="Q18" s="365">
        <f t="shared" si="60"/>
        <v>3</v>
      </c>
      <c r="R18" s="277">
        <v>100</v>
      </c>
      <c r="U18" s="367">
        <f>+Decisions!D19</f>
        <v>0</v>
      </c>
      <c r="V18" s="363">
        <f>+Decisions!E19</f>
        <v>0</v>
      </c>
      <c r="W18" s="363">
        <f>+Decisions!F19</f>
        <v>0</v>
      </c>
      <c r="X18" s="363">
        <f>+Decisions!G19</f>
        <v>0</v>
      </c>
      <c r="Y18" s="363">
        <f>+Decisions!H19</f>
        <v>0</v>
      </c>
      <c r="Z18" s="363">
        <f>+Decisions!I19</f>
        <v>0</v>
      </c>
      <c r="AA18" s="363">
        <f>+Decisions!J19</f>
        <v>0</v>
      </c>
      <c r="AB18" s="363">
        <f>+Decisions!K19</f>
        <v>0</v>
      </c>
      <c r="AC18" s="363">
        <f>+Decisions!L19</f>
        <v>0</v>
      </c>
      <c r="AD18" s="363">
        <f>+Decisions!M19</f>
        <v>0</v>
      </c>
      <c r="AE18" s="363">
        <f>+Decisions!N19</f>
        <v>0</v>
      </c>
      <c r="AF18" s="363">
        <f>+Decisions!O19</f>
        <v>0</v>
      </c>
      <c r="AG18" s="363">
        <f>+Decisions!P19</f>
        <v>0</v>
      </c>
      <c r="AH18" s="363">
        <f>+Decisions!Q19</f>
        <v>0</v>
      </c>
      <c r="AI18" s="363">
        <f>+Decisions!R19</f>
        <v>0</v>
      </c>
      <c r="AJ18" s="363">
        <f>+Decisions!S19</f>
        <v>0</v>
      </c>
      <c r="AK18" s="363">
        <f>+Decisions!T19</f>
        <v>0</v>
      </c>
      <c r="AL18" s="363">
        <f>+Decisions!U19</f>
        <v>0</v>
      </c>
      <c r="AM18" s="363">
        <f>+Decisions!V19</f>
        <v>0</v>
      </c>
      <c r="AN18" s="364">
        <f>+Decisions!W19</f>
        <v>0</v>
      </c>
      <c r="AP18" s="365" t="str">
        <f t="shared" si="0"/>
        <v/>
      </c>
      <c r="AQ18" s="271" t="str">
        <f t="shared" si="1"/>
        <v/>
      </c>
      <c r="AR18" s="271" t="str">
        <f t="shared" si="2"/>
        <v/>
      </c>
      <c r="AS18" s="271" t="str">
        <f t="shared" si="3"/>
        <v/>
      </c>
      <c r="AT18" s="271" t="str">
        <f t="shared" si="4"/>
        <v/>
      </c>
      <c r="AU18" s="271" t="str">
        <f t="shared" si="5"/>
        <v/>
      </c>
      <c r="AV18" s="271" t="str">
        <f t="shared" si="6"/>
        <v/>
      </c>
      <c r="AW18" s="271" t="str">
        <f t="shared" si="7"/>
        <v/>
      </c>
      <c r="AX18" s="271" t="str">
        <f t="shared" si="8"/>
        <v/>
      </c>
      <c r="AY18" s="271" t="str">
        <f t="shared" si="9"/>
        <v/>
      </c>
      <c r="AZ18" s="271" t="str">
        <f t="shared" si="10"/>
        <v/>
      </c>
      <c r="BA18" s="271" t="str">
        <f t="shared" si="11"/>
        <v/>
      </c>
      <c r="BB18" s="271" t="str">
        <f t="shared" si="12"/>
        <v/>
      </c>
      <c r="BC18" s="271" t="str">
        <f t="shared" si="13"/>
        <v/>
      </c>
      <c r="BD18" s="271" t="str">
        <f t="shared" si="14"/>
        <v/>
      </c>
      <c r="BE18" s="271" t="str">
        <f t="shared" si="15"/>
        <v/>
      </c>
      <c r="BF18" s="271" t="str">
        <f t="shared" si="16"/>
        <v/>
      </c>
      <c r="BG18" s="271" t="str">
        <f t="shared" si="17"/>
        <v/>
      </c>
      <c r="BH18" s="271" t="str">
        <f t="shared" si="18"/>
        <v/>
      </c>
      <c r="BI18" s="366" t="str">
        <f t="shared" si="19"/>
        <v/>
      </c>
      <c r="BK18" s="114" t="str">
        <f t="shared" si="30"/>
        <v/>
      </c>
      <c r="BL18" s="114" t="str">
        <f t="shared" si="20"/>
        <v/>
      </c>
      <c r="BM18" s="114">
        <f t="shared" si="31"/>
        <v>1</v>
      </c>
      <c r="BN18" s="114">
        <f t="shared" si="32"/>
        <v>0</v>
      </c>
      <c r="BO18" s="114" t="str">
        <f t="shared" si="33"/>
        <v/>
      </c>
      <c r="BP18" s="114" t="str">
        <f t="shared" si="21"/>
        <v/>
      </c>
      <c r="BQ18" s="114">
        <f t="shared" si="34"/>
        <v>1</v>
      </c>
      <c r="BR18" s="114">
        <f t="shared" si="35"/>
        <v>0</v>
      </c>
      <c r="BS18" s="114" t="str">
        <f t="shared" si="36"/>
        <v/>
      </c>
      <c r="BT18" s="114" t="str">
        <f t="shared" si="22"/>
        <v/>
      </c>
      <c r="BU18" s="114">
        <f t="shared" si="37"/>
        <v>1</v>
      </c>
      <c r="BV18" s="114">
        <f t="shared" si="38"/>
        <v>0</v>
      </c>
      <c r="BW18" s="114" t="str">
        <f t="shared" si="39"/>
        <v/>
      </c>
      <c r="BX18" s="114" t="str">
        <f t="shared" si="23"/>
        <v/>
      </c>
      <c r="BY18" s="114">
        <f t="shared" si="40"/>
        <v>1</v>
      </c>
      <c r="BZ18" s="114">
        <f t="shared" si="41"/>
        <v>0</v>
      </c>
      <c r="CA18" s="114" t="str">
        <f t="shared" si="42"/>
        <v/>
      </c>
      <c r="CB18" s="114" t="str">
        <f t="shared" si="24"/>
        <v/>
      </c>
      <c r="CC18" s="114">
        <f t="shared" si="43"/>
        <v>1</v>
      </c>
      <c r="CD18" s="114">
        <f t="shared" si="44"/>
        <v>0</v>
      </c>
      <c r="CE18" s="114" t="str">
        <f t="shared" si="45"/>
        <v/>
      </c>
      <c r="CF18" s="114" t="str">
        <f t="shared" si="25"/>
        <v/>
      </c>
      <c r="CG18" s="114">
        <f t="shared" si="46"/>
        <v>1</v>
      </c>
      <c r="CH18" s="114">
        <f t="shared" si="47"/>
        <v>0</v>
      </c>
      <c r="CI18" s="114" t="str">
        <f t="shared" si="48"/>
        <v/>
      </c>
      <c r="CJ18" s="114" t="str">
        <f t="shared" si="26"/>
        <v/>
      </c>
      <c r="CK18" s="114">
        <f t="shared" si="49"/>
        <v>1</v>
      </c>
      <c r="CL18" s="114">
        <f t="shared" si="50"/>
        <v>0</v>
      </c>
      <c r="CM18" s="114" t="str">
        <f t="shared" si="51"/>
        <v/>
      </c>
      <c r="CN18" s="114" t="str">
        <f t="shared" si="27"/>
        <v/>
      </c>
      <c r="CO18" s="114">
        <f t="shared" si="52"/>
        <v>1</v>
      </c>
      <c r="CP18" s="114">
        <f t="shared" si="53"/>
        <v>0</v>
      </c>
      <c r="CQ18" s="114" t="str">
        <f t="shared" si="54"/>
        <v/>
      </c>
      <c r="CR18" s="114" t="str">
        <f t="shared" si="28"/>
        <v/>
      </c>
      <c r="CS18" s="114">
        <f t="shared" si="55"/>
        <v>1</v>
      </c>
      <c r="CT18" s="114">
        <f t="shared" si="56"/>
        <v>0</v>
      </c>
      <c r="CU18" s="114" t="str">
        <f t="shared" si="57"/>
        <v/>
      </c>
      <c r="CV18" s="114" t="str">
        <f t="shared" si="29"/>
        <v/>
      </c>
      <c r="CW18" s="114">
        <f t="shared" si="58"/>
        <v>1</v>
      </c>
      <c r="CX18" s="114">
        <f t="shared" si="59"/>
        <v>0</v>
      </c>
    </row>
    <row r="19" spans="17:102" x14ac:dyDescent="0.25">
      <c r="Q19" s="365">
        <f t="shared" si="60"/>
        <v>4</v>
      </c>
      <c r="R19" s="277">
        <v>50</v>
      </c>
      <c r="U19" s="367">
        <f>+Decisions!D20</f>
        <v>0</v>
      </c>
      <c r="V19" s="363">
        <f>+Decisions!E20</f>
        <v>0</v>
      </c>
      <c r="W19" s="363">
        <f>+Decisions!F20</f>
        <v>0</v>
      </c>
      <c r="X19" s="363">
        <f>+Decisions!G20</f>
        <v>0</v>
      </c>
      <c r="Y19" s="363">
        <f>+Decisions!H20</f>
        <v>0</v>
      </c>
      <c r="Z19" s="363">
        <f>+Decisions!I20</f>
        <v>0</v>
      </c>
      <c r="AA19" s="363">
        <f>+Decisions!J20</f>
        <v>0</v>
      </c>
      <c r="AB19" s="363">
        <f>+Decisions!K20</f>
        <v>0</v>
      </c>
      <c r="AC19" s="363">
        <f>+Decisions!L20</f>
        <v>0</v>
      </c>
      <c r="AD19" s="363">
        <f>+Decisions!M20</f>
        <v>0</v>
      </c>
      <c r="AE19" s="363">
        <f>+Decisions!N20</f>
        <v>0</v>
      </c>
      <c r="AF19" s="363">
        <f>+Decisions!O20</f>
        <v>0</v>
      </c>
      <c r="AG19" s="363">
        <f>+Decisions!P20</f>
        <v>0</v>
      </c>
      <c r="AH19" s="363">
        <f>+Decisions!Q20</f>
        <v>0</v>
      </c>
      <c r="AI19" s="363">
        <f>+Decisions!R20</f>
        <v>0</v>
      </c>
      <c r="AJ19" s="363">
        <f>+Decisions!S20</f>
        <v>0</v>
      </c>
      <c r="AK19" s="363">
        <f>+Decisions!T20</f>
        <v>0</v>
      </c>
      <c r="AL19" s="363">
        <f>+Decisions!U20</f>
        <v>0</v>
      </c>
      <c r="AM19" s="363">
        <f>+Decisions!V20</f>
        <v>0</v>
      </c>
      <c r="AN19" s="364">
        <f>+Decisions!W20</f>
        <v>0</v>
      </c>
      <c r="AP19" s="365" t="str">
        <f t="shared" si="0"/>
        <v/>
      </c>
      <c r="AQ19" s="271" t="str">
        <f t="shared" si="1"/>
        <v/>
      </c>
      <c r="AR19" s="271" t="str">
        <f t="shared" si="2"/>
        <v/>
      </c>
      <c r="AS19" s="271" t="str">
        <f t="shared" si="3"/>
        <v/>
      </c>
      <c r="AT19" s="271" t="str">
        <f t="shared" si="4"/>
        <v/>
      </c>
      <c r="AU19" s="271" t="str">
        <f t="shared" si="5"/>
        <v/>
      </c>
      <c r="AV19" s="271" t="str">
        <f t="shared" si="6"/>
        <v/>
      </c>
      <c r="AW19" s="271" t="str">
        <f t="shared" si="7"/>
        <v/>
      </c>
      <c r="AX19" s="271" t="str">
        <f t="shared" si="8"/>
        <v/>
      </c>
      <c r="AY19" s="271" t="str">
        <f t="shared" si="9"/>
        <v/>
      </c>
      <c r="AZ19" s="271" t="str">
        <f t="shared" si="10"/>
        <v/>
      </c>
      <c r="BA19" s="271" t="str">
        <f t="shared" si="11"/>
        <v/>
      </c>
      <c r="BB19" s="271" t="str">
        <f t="shared" si="12"/>
        <v/>
      </c>
      <c r="BC19" s="271" t="str">
        <f t="shared" si="13"/>
        <v/>
      </c>
      <c r="BD19" s="271" t="str">
        <f t="shared" si="14"/>
        <v/>
      </c>
      <c r="BE19" s="271" t="str">
        <f t="shared" si="15"/>
        <v/>
      </c>
      <c r="BF19" s="271" t="str">
        <f t="shared" si="16"/>
        <v/>
      </c>
      <c r="BG19" s="271" t="str">
        <f t="shared" si="17"/>
        <v/>
      </c>
      <c r="BH19" s="271" t="str">
        <f t="shared" si="18"/>
        <v/>
      </c>
      <c r="BI19" s="366" t="str">
        <f t="shared" si="19"/>
        <v/>
      </c>
      <c r="BK19" s="114" t="str">
        <f t="shared" si="30"/>
        <v/>
      </c>
      <c r="BL19" s="114" t="str">
        <f t="shared" si="20"/>
        <v/>
      </c>
      <c r="BM19" s="114">
        <f t="shared" si="31"/>
        <v>1</v>
      </c>
      <c r="BN19" s="114">
        <f t="shared" si="32"/>
        <v>0</v>
      </c>
      <c r="BO19" s="114" t="str">
        <f t="shared" si="33"/>
        <v/>
      </c>
      <c r="BP19" s="114" t="str">
        <f t="shared" si="21"/>
        <v/>
      </c>
      <c r="BQ19" s="114">
        <f t="shared" si="34"/>
        <v>1</v>
      </c>
      <c r="BR19" s="114">
        <f t="shared" si="35"/>
        <v>0</v>
      </c>
      <c r="BS19" s="114" t="str">
        <f t="shared" si="36"/>
        <v/>
      </c>
      <c r="BT19" s="114" t="str">
        <f t="shared" si="22"/>
        <v/>
      </c>
      <c r="BU19" s="114">
        <f t="shared" si="37"/>
        <v>1</v>
      </c>
      <c r="BV19" s="114">
        <f t="shared" si="38"/>
        <v>0</v>
      </c>
      <c r="BW19" s="114" t="str">
        <f t="shared" si="39"/>
        <v/>
      </c>
      <c r="BX19" s="114" t="str">
        <f t="shared" si="23"/>
        <v/>
      </c>
      <c r="BY19" s="114">
        <f t="shared" si="40"/>
        <v>1</v>
      </c>
      <c r="BZ19" s="114">
        <f t="shared" si="41"/>
        <v>0</v>
      </c>
      <c r="CA19" s="114" t="str">
        <f t="shared" si="42"/>
        <v/>
      </c>
      <c r="CB19" s="114" t="str">
        <f t="shared" si="24"/>
        <v/>
      </c>
      <c r="CC19" s="114">
        <f t="shared" si="43"/>
        <v>1</v>
      </c>
      <c r="CD19" s="114">
        <f t="shared" si="44"/>
        <v>0</v>
      </c>
      <c r="CE19" s="114" t="str">
        <f t="shared" si="45"/>
        <v/>
      </c>
      <c r="CF19" s="114" t="str">
        <f t="shared" si="25"/>
        <v/>
      </c>
      <c r="CG19" s="114">
        <f t="shared" si="46"/>
        <v>1</v>
      </c>
      <c r="CH19" s="114">
        <f t="shared" si="47"/>
        <v>0</v>
      </c>
      <c r="CI19" s="114" t="str">
        <f t="shared" si="48"/>
        <v/>
      </c>
      <c r="CJ19" s="114" t="str">
        <f t="shared" si="26"/>
        <v/>
      </c>
      <c r="CK19" s="114">
        <f t="shared" si="49"/>
        <v>1</v>
      </c>
      <c r="CL19" s="114">
        <f t="shared" si="50"/>
        <v>0</v>
      </c>
      <c r="CM19" s="114" t="str">
        <f t="shared" si="51"/>
        <v/>
      </c>
      <c r="CN19" s="114" t="str">
        <f t="shared" si="27"/>
        <v/>
      </c>
      <c r="CO19" s="114">
        <f t="shared" si="52"/>
        <v>1</v>
      </c>
      <c r="CP19" s="114">
        <f t="shared" si="53"/>
        <v>0</v>
      </c>
      <c r="CQ19" s="114" t="str">
        <f t="shared" si="54"/>
        <v/>
      </c>
      <c r="CR19" s="114" t="str">
        <f t="shared" si="28"/>
        <v/>
      </c>
      <c r="CS19" s="114">
        <f t="shared" si="55"/>
        <v>1</v>
      </c>
      <c r="CT19" s="114">
        <f t="shared" si="56"/>
        <v>0</v>
      </c>
      <c r="CU19" s="114" t="str">
        <f t="shared" si="57"/>
        <v/>
      </c>
      <c r="CV19" s="114" t="str">
        <f t="shared" si="29"/>
        <v/>
      </c>
      <c r="CW19" s="114">
        <f t="shared" si="58"/>
        <v>1</v>
      </c>
      <c r="CX19" s="114">
        <f t="shared" si="59"/>
        <v>0</v>
      </c>
    </row>
    <row r="20" spans="17:102" x14ac:dyDescent="0.25">
      <c r="Q20" s="365">
        <f t="shared" si="60"/>
        <v>5</v>
      </c>
      <c r="R20" s="277">
        <v>100</v>
      </c>
      <c r="U20" s="367">
        <f>+Decisions!D21</f>
        <v>0</v>
      </c>
      <c r="V20" s="363">
        <f>+Decisions!E21</f>
        <v>0</v>
      </c>
      <c r="W20" s="363">
        <f>+Decisions!F21</f>
        <v>0</v>
      </c>
      <c r="X20" s="363">
        <f>+Decisions!G21</f>
        <v>0</v>
      </c>
      <c r="Y20" s="363">
        <f>+Decisions!H21</f>
        <v>0</v>
      </c>
      <c r="Z20" s="363">
        <f>+Decisions!I21</f>
        <v>0</v>
      </c>
      <c r="AA20" s="363">
        <f>+Decisions!J21</f>
        <v>0</v>
      </c>
      <c r="AB20" s="363">
        <f>+Decisions!K21</f>
        <v>0</v>
      </c>
      <c r="AC20" s="363">
        <f>+Decisions!L21</f>
        <v>0</v>
      </c>
      <c r="AD20" s="363">
        <f>+Decisions!M21</f>
        <v>0</v>
      </c>
      <c r="AE20" s="363">
        <f>+Decisions!N21</f>
        <v>0</v>
      </c>
      <c r="AF20" s="363">
        <f>+Decisions!O21</f>
        <v>0</v>
      </c>
      <c r="AG20" s="363">
        <f>+Decisions!P21</f>
        <v>0</v>
      </c>
      <c r="AH20" s="363">
        <f>+Decisions!Q21</f>
        <v>0</v>
      </c>
      <c r="AI20" s="363">
        <f>+Decisions!R21</f>
        <v>0</v>
      </c>
      <c r="AJ20" s="363">
        <f>+Decisions!S21</f>
        <v>0</v>
      </c>
      <c r="AK20" s="363">
        <f>+Decisions!T21</f>
        <v>0</v>
      </c>
      <c r="AL20" s="363">
        <f>+Decisions!U21</f>
        <v>0</v>
      </c>
      <c r="AM20" s="363">
        <f>+Decisions!V21</f>
        <v>0</v>
      </c>
      <c r="AN20" s="364">
        <f>+Decisions!W21</f>
        <v>0</v>
      </c>
      <c r="AP20" s="365" t="str">
        <f t="shared" si="0"/>
        <v/>
      </c>
      <c r="AQ20" s="271" t="str">
        <f t="shared" si="1"/>
        <v/>
      </c>
      <c r="AR20" s="271" t="str">
        <f t="shared" si="2"/>
        <v/>
      </c>
      <c r="AS20" s="271" t="str">
        <f t="shared" si="3"/>
        <v/>
      </c>
      <c r="AT20" s="271" t="str">
        <f t="shared" si="4"/>
        <v/>
      </c>
      <c r="AU20" s="271" t="str">
        <f t="shared" si="5"/>
        <v/>
      </c>
      <c r="AV20" s="271" t="str">
        <f t="shared" si="6"/>
        <v/>
      </c>
      <c r="AW20" s="271" t="str">
        <f t="shared" si="7"/>
        <v/>
      </c>
      <c r="AX20" s="271" t="str">
        <f t="shared" si="8"/>
        <v/>
      </c>
      <c r="AY20" s="271" t="str">
        <f t="shared" si="9"/>
        <v/>
      </c>
      <c r="AZ20" s="271" t="str">
        <f t="shared" si="10"/>
        <v/>
      </c>
      <c r="BA20" s="271" t="str">
        <f t="shared" si="11"/>
        <v/>
      </c>
      <c r="BB20" s="271" t="str">
        <f t="shared" si="12"/>
        <v/>
      </c>
      <c r="BC20" s="271" t="str">
        <f t="shared" si="13"/>
        <v/>
      </c>
      <c r="BD20" s="271" t="str">
        <f t="shared" si="14"/>
        <v/>
      </c>
      <c r="BE20" s="271" t="str">
        <f t="shared" si="15"/>
        <v/>
      </c>
      <c r="BF20" s="271" t="str">
        <f t="shared" si="16"/>
        <v/>
      </c>
      <c r="BG20" s="271" t="str">
        <f t="shared" si="17"/>
        <v/>
      </c>
      <c r="BH20" s="271" t="str">
        <f t="shared" si="18"/>
        <v/>
      </c>
      <c r="BI20" s="366" t="str">
        <f t="shared" si="19"/>
        <v/>
      </c>
      <c r="BK20" s="114" t="str">
        <f t="shared" si="30"/>
        <v/>
      </c>
      <c r="BL20" s="114" t="str">
        <f t="shared" si="20"/>
        <v/>
      </c>
      <c r="BM20" s="114">
        <f t="shared" si="31"/>
        <v>1</v>
      </c>
      <c r="BN20" s="114">
        <f t="shared" si="32"/>
        <v>0</v>
      </c>
      <c r="BO20" s="114" t="str">
        <f t="shared" si="33"/>
        <v/>
      </c>
      <c r="BP20" s="114" t="str">
        <f t="shared" si="21"/>
        <v/>
      </c>
      <c r="BQ20" s="114">
        <f t="shared" si="34"/>
        <v>1</v>
      </c>
      <c r="BR20" s="114">
        <f t="shared" si="35"/>
        <v>0</v>
      </c>
      <c r="BS20" s="114" t="str">
        <f t="shared" si="36"/>
        <v/>
      </c>
      <c r="BT20" s="114" t="str">
        <f t="shared" si="22"/>
        <v/>
      </c>
      <c r="BU20" s="114">
        <f t="shared" si="37"/>
        <v>1</v>
      </c>
      <c r="BV20" s="114">
        <f t="shared" si="38"/>
        <v>0</v>
      </c>
      <c r="BW20" s="114" t="str">
        <f t="shared" si="39"/>
        <v/>
      </c>
      <c r="BX20" s="114" t="str">
        <f t="shared" si="23"/>
        <v/>
      </c>
      <c r="BY20" s="114">
        <f t="shared" si="40"/>
        <v>1</v>
      </c>
      <c r="BZ20" s="114">
        <f t="shared" si="41"/>
        <v>0</v>
      </c>
      <c r="CA20" s="114" t="str">
        <f t="shared" si="42"/>
        <v/>
      </c>
      <c r="CB20" s="114" t="str">
        <f t="shared" si="24"/>
        <v/>
      </c>
      <c r="CC20" s="114">
        <f t="shared" si="43"/>
        <v>1</v>
      </c>
      <c r="CD20" s="114">
        <f t="shared" si="44"/>
        <v>0</v>
      </c>
      <c r="CE20" s="114" t="str">
        <f t="shared" si="45"/>
        <v/>
      </c>
      <c r="CF20" s="114" t="str">
        <f t="shared" si="25"/>
        <v/>
      </c>
      <c r="CG20" s="114">
        <f t="shared" si="46"/>
        <v>1</v>
      </c>
      <c r="CH20" s="114">
        <f t="shared" si="47"/>
        <v>0</v>
      </c>
      <c r="CI20" s="114" t="str">
        <f t="shared" si="48"/>
        <v/>
      </c>
      <c r="CJ20" s="114" t="str">
        <f t="shared" si="26"/>
        <v/>
      </c>
      <c r="CK20" s="114">
        <f t="shared" si="49"/>
        <v>1</v>
      </c>
      <c r="CL20" s="114">
        <f t="shared" si="50"/>
        <v>0</v>
      </c>
      <c r="CM20" s="114" t="str">
        <f t="shared" si="51"/>
        <v/>
      </c>
      <c r="CN20" s="114" t="str">
        <f t="shared" si="27"/>
        <v/>
      </c>
      <c r="CO20" s="114">
        <f t="shared" si="52"/>
        <v>1</v>
      </c>
      <c r="CP20" s="114">
        <f t="shared" si="53"/>
        <v>0</v>
      </c>
      <c r="CQ20" s="114" t="str">
        <f t="shared" si="54"/>
        <v/>
      </c>
      <c r="CR20" s="114" t="str">
        <f t="shared" si="28"/>
        <v/>
      </c>
      <c r="CS20" s="114">
        <f t="shared" si="55"/>
        <v>1</v>
      </c>
      <c r="CT20" s="114">
        <f t="shared" si="56"/>
        <v>0</v>
      </c>
      <c r="CU20" s="114" t="str">
        <f t="shared" si="57"/>
        <v/>
      </c>
      <c r="CV20" s="114" t="str">
        <f t="shared" si="29"/>
        <v/>
      </c>
      <c r="CW20" s="114">
        <f t="shared" si="58"/>
        <v>1</v>
      </c>
      <c r="CX20" s="114">
        <f t="shared" si="59"/>
        <v>0</v>
      </c>
    </row>
    <row r="21" spans="17:102" x14ac:dyDescent="0.25">
      <c r="Q21" s="365">
        <f t="shared" si="60"/>
        <v>6</v>
      </c>
      <c r="R21" s="277">
        <v>150</v>
      </c>
      <c r="U21" s="367">
        <f>+Decisions!D22</f>
        <v>0</v>
      </c>
      <c r="V21" s="363">
        <f>+Decisions!E22</f>
        <v>0</v>
      </c>
      <c r="W21" s="363">
        <f>+Decisions!F22</f>
        <v>0</v>
      </c>
      <c r="X21" s="363">
        <f>+Decisions!G22</f>
        <v>0</v>
      </c>
      <c r="Y21" s="363">
        <f>+Decisions!H22</f>
        <v>0</v>
      </c>
      <c r="Z21" s="363">
        <f>+Decisions!I22</f>
        <v>0</v>
      </c>
      <c r="AA21" s="363">
        <f>+Decisions!J22</f>
        <v>0</v>
      </c>
      <c r="AB21" s="363">
        <f>+Decisions!K22</f>
        <v>0</v>
      </c>
      <c r="AC21" s="363">
        <f>+Decisions!L22</f>
        <v>0</v>
      </c>
      <c r="AD21" s="363">
        <f>+Decisions!M22</f>
        <v>0</v>
      </c>
      <c r="AE21" s="363">
        <f>+Decisions!N22</f>
        <v>0</v>
      </c>
      <c r="AF21" s="363">
        <f>+Decisions!O22</f>
        <v>0</v>
      </c>
      <c r="AG21" s="363">
        <f>+Decisions!P22</f>
        <v>0</v>
      </c>
      <c r="AH21" s="363">
        <f>+Decisions!Q22</f>
        <v>0</v>
      </c>
      <c r="AI21" s="363">
        <f>+Decisions!R22</f>
        <v>0</v>
      </c>
      <c r="AJ21" s="363">
        <f>+Decisions!S22</f>
        <v>0</v>
      </c>
      <c r="AK21" s="363">
        <f>+Decisions!T22</f>
        <v>0</v>
      </c>
      <c r="AL21" s="363">
        <f>+Decisions!U22</f>
        <v>0</v>
      </c>
      <c r="AM21" s="363">
        <f>+Decisions!V22</f>
        <v>0</v>
      </c>
      <c r="AN21" s="364">
        <f>+Decisions!W22</f>
        <v>0</v>
      </c>
      <c r="AP21" s="365" t="str">
        <f t="shared" si="0"/>
        <v/>
      </c>
      <c r="AQ21" s="271" t="str">
        <f t="shared" si="1"/>
        <v/>
      </c>
      <c r="AR21" s="271" t="str">
        <f t="shared" si="2"/>
        <v/>
      </c>
      <c r="AS21" s="271" t="str">
        <f t="shared" si="3"/>
        <v/>
      </c>
      <c r="AT21" s="271" t="str">
        <f t="shared" si="4"/>
        <v/>
      </c>
      <c r="AU21" s="271" t="str">
        <f t="shared" si="5"/>
        <v/>
      </c>
      <c r="AV21" s="271" t="str">
        <f t="shared" si="6"/>
        <v/>
      </c>
      <c r="AW21" s="271" t="str">
        <f t="shared" si="7"/>
        <v/>
      </c>
      <c r="AX21" s="271" t="str">
        <f t="shared" si="8"/>
        <v/>
      </c>
      <c r="AY21" s="271" t="str">
        <f t="shared" si="9"/>
        <v/>
      </c>
      <c r="AZ21" s="271" t="str">
        <f t="shared" si="10"/>
        <v/>
      </c>
      <c r="BA21" s="271" t="str">
        <f t="shared" si="11"/>
        <v/>
      </c>
      <c r="BB21" s="271" t="str">
        <f t="shared" si="12"/>
        <v/>
      </c>
      <c r="BC21" s="271" t="str">
        <f t="shared" si="13"/>
        <v/>
      </c>
      <c r="BD21" s="271" t="str">
        <f t="shared" si="14"/>
        <v/>
      </c>
      <c r="BE21" s="271" t="str">
        <f t="shared" si="15"/>
        <v/>
      </c>
      <c r="BF21" s="271" t="str">
        <f t="shared" si="16"/>
        <v/>
      </c>
      <c r="BG21" s="271" t="str">
        <f t="shared" si="17"/>
        <v/>
      </c>
      <c r="BH21" s="271" t="str">
        <f t="shared" si="18"/>
        <v/>
      </c>
      <c r="BI21" s="366" t="str">
        <f t="shared" si="19"/>
        <v/>
      </c>
      <c r="BK21" s="114" t="str">
        <f t="shared" si="30"/>
        <v/>
      </c>
      <c r="BL21" s="114" t="str">
        <f t="shared" si="20"/>
        <v/>
      </c>
      <c r="BM21" s="114">
        <f t="shared" si="31"/>
        <v>1</v>
      </c>
      <c r="BN21" s="114">
        <f t="shared" si="32"/>
        <v>0</v>
      </c>
      <c r="BO21" s="114" t="str">
        <f t="shared" si="33"/>
        <v/>
      </c>
      <c r="BP21" s="114" t="str">
        <f t="shared" si="21"/>
        <v/>
      </c>
      <c r="BQ21" s="114">
        <f t="shared" si="34"/>
        <v>1</v>
      </c>
      <c r="BR21" s="114">
        <f t="shared" si="35"/>
        <v>0</v>
      </c>
      <c r="BS21" s="114" t="str">
        <f t="shared" si="36"/>
        <v/>
      </c>
      <c r="BT21" s="114" t="str">
        <f t="shared" si="22"/>
        <v/>
      </c>
      <c r="BU21" s="114">
        <f t="shared" si="37"/>
        <v>1</v>
      </c>
      <c r="BV21" s="114">
        <f t="shared" si="38"/>
        <v>0</v>
      </c>
      <c r="BW21" s="114" t="str">
        <f t="shared" si="39"/>
        <v/>
      </c>
      <c r="BX21" s="114" t="str">
        <f t="shared" si="23"/>
        <v/>
      </c>
      <c r="BY21" s="114">
        <f t="shared" si="40"/>
        <v>1</v>
      </c>
      <c r="BZ21" s="114">
        <f t="shared" si="41"/>
        <v>0</v>
      </c>
      <c r="CA21" s="114" t="str">
        <f t="shared" si="42"/>
        <v/>
      </c>
      <c r="CB21" s="114" t="str">
        <f t="shared" si="24"/>
        <v/>
      </c>
      <c r="CC21" s="114">
        <f t="shared" si="43"/>
        <v>1</v>
      </c>
      <c r="CD21" s="114">
        <f t="shared" si="44"/>
        <v>0</v>
      </c>
      <c r="CE21" s="114" t="str">
        <f t="shared" si="45"/>
        <v/>
      </c>
      <c r="CF21" s="114" t="str">
        <f t="shared" si="25"/>
        <v/>
      </c>
      <c r="CG21" s="114">
        <f t="shared" si="46"/>
        <v>1</v>
      </c>
      <c r="CH21" s="114">
        <f t="shared" si="47"/>
        <v>0</v>
      </c>
      <c r="CI21" s="114" t="str">
        <f t="shared" si="48"/>
        <v/>
      </c>
      <c r="CJ21" s="114" t="str">
        <f t="shared" si="26"/>
        <v/>
      </c>
      <c r="CK21" s="114">
        <f t="shared" si="49"/>
        <v>1</v>
      </c>
      <c r="CL21" s="114">
        <f t="shared" si="50"/>
        <v>0</v>
      </c>
      <c r="CM21" s="114" t="str">
        <f t="shared" si="51"/>
        <v/>
      </c>
      <c r="CN21" s="114" t="str">
        <f t="shared" si="27"/>
        <v/>
      </c>
      <c r="CO21" s="114">
        <f t="shared" si="52"/>
        <v>1</v>
      </c>
      <c r="CP21" s="114">
        <f t="shared" si="53"/>
        <v>0</v>
      </c>
      <c r="CQ21" s="114" t="str">
        <f t="shared" si="54"/>
        <v/>
      </c>
      <c r="CR21" s="114" t="str">
        <f t="shared" si="28"/>
        <v/>
      </c>
      <c r="CS21" s="114">
        <f t="shared" si="55"/>
        <v>1</v>
      </c>
      <c r="CT21" s="114">
        <f t="shared" si="56"/>
        <v>0</v>
      </c>
      <c r="CU21" s="114" t="str">
        <f t="shared" si="57"/>
        <v/>
      </c>
      <c r="CV21" s="114" t="str">
        <f t="shared" si="29"/>
        <v/>
      </c>
      <c r="CW21" s="114">
        <f t="shared" si="58"/>
        <v>1</v>
      </c>
      <c r="CX21" s="114">
        <f t="shared" si="59"/>
        <v>0</v>
      </c>
    </row>
    <row r="22" spans="17:102" x14ac:dyDescent="0.25">
      <c r="Q22" s="365">
        <f t="shared" si="60"/>
        <v>7</v>
      </c>
      <c r="R22" s="277">
        <v>300</v>
      </c>
      <c r="U22" s="367">
        <f>+Decisions!D23</f>
        <v>0</v>
      </c>
      <c r="V22" s="363">
        <f>+Decisions!E23</f>
        <v>0</v>
      </c>
      <c r="W22" s="363">
        <f>+Decisions!F23</f>
        <v>0</v>
      </c>
      <c r="X22" s="363">
        <f>+Decisions!G23</f>
        <v>0</v>
      </c>
      <c r="Y22" s="363">
        <f>+Decisions!H23</f>
        <v>0</v>
      </c>
      <c r="Z22" s="363">
        <f>+Decisions!I23</f>
        <v>0</v>
      </c>
      <c r="AA22" s="363">
        <f>+Decisions!J23</f>
        <v>0</v>
      </c>
      <c r="AB22" s="363">
        <f>+Decisions!K23</f>
        <v>0</v>
      </c>
      <c r="AC22" s="363">
        <f>+Decisions!L23</f>
        <v>0</v>
      </c>
      <c r="AD22" s="363">
        <f>+Decisions!M23</f>
        <v>0</v>
      </c>
      <c r="AE22" s="363">
        <f>+Decisions!N23</f>
        <v>0</v>
      </c>
      <c r="AF22" s="363">
        <f>+Decisions!O23</f>
        <v>0</v>
      </c>
      <c r="AG22" s="363">
        <f>+Decisions!P23</f>
        <v>0</v>
      </c>
      <c r="AH22" s="363">
        <f>+Decisions!Q23</f>
        <v>0</v>
      </c>
      <c r="AI22" s="363">
        <f>+Decisions!R23</f>
        <v>0</v>
      </c>
      <c r="AJ22" s="363">
        <f>+Decisions!S23</f>
        <v>0</v>
      </c>
      <c r="AK22" s="363">
        <f>+Decisions!T23</f>
        <v>0</v>
      </c>
      <c r="AL22" s="363">
        <f>+Decisions!U23</f>
        <v>0</v>
      </c>
      <c r="AM22" s="363">
        <f>+Decisions!V23</f>
        <v>0</v>
      </c>
      <c r="AN22" s="364">
        <f>+Decisions!W23</f>
        <v>0</v>
      </c>
      <c r="AP22" s="365" t="str">
        <f t="shared" si="0"/>
        <v/>
      </c>
      <c r="AQ22" s="271" t="str">
        <f t="shared" si="1"/>
        <v/>
      </c>
      <c r="AR22" s="271" t="str">
        <f t="shared" si="2"/>
        <v/>
      </c>
      <c r="AS22" s="271" t="str">
        <f t="shared" si="3"/>
        <v/>
      </c>
      <c r="AT22" s="271" t="str">
        <f t="shared" si="4"/>
        <v/>
      </c>
      <c r="AU22" s="271" t="str">
        <f t="shared" si="5"/>
        <v/>
      </c>
      <c r="AV22" s="271" t="str">
        <f t="shared" si="6"/>
        <v/>
      </c>
      <c r="AW22" s="271" t="str">
        <f t="shared" si="7"/>
        <v/>
      </c>
      <c r="AX22" s="271" t="str">
        <f t="shared" si="8"/>
        <v/>
      </c>
      <c r="AY22" s="271" t="str">
        <f t="shared" si="9"/>
        <v/>
      </c>
      <c r="AZ22" s="271" t="str">
        <f t="shared" si="10"/>
        <v/>
      </c>
      <c r="BA22" s="271" t="str">
        <f t="shared" si="11"/>
        <v/>
      </c>
      <c r="BB22" s="271" t="str">
        <f t="shared" si="12"/>
        <v/>
      </c>
      <c r="BC22" s="271" t="str">
        <f t="shared" si="13"/>
        <v/>
      </c>
      <c r="BD22" s="271" t="str">
        <f t="shared" si="14"/>
        <v/>
      </c>
      <c r="BE22" s="271" t="str">
        <f t="shared" si="15"/>
        <v/>
      </c>
      <c r="BF22" s="271" t="str">
        <f t="shared" si="16"/>
        <v/>
      </c>
      <c r="BG22" s="271" t="str">
        <f t="shared" si="17"/>
        <v/>
      </c>
      <c r="BH22" s="271" t="str">
        <f t="shared" si="18"/>
        <v/>
      </c>
      <c r="BI22" s="366" t="str">
        <f t="shared" si="19"/>
        <v/>
      </c>
      <c r="BK22" s="114" t="str">
        <f t="shared" si="30"/>
        <v/>
      </c>
      <c r="BL22" s="114" t="str">
        <f t="shared" si="20"/>
        <v/>
      </c>
      <c r="BM22" s="114">
        <f t="shared" si="31"/>
        <v>1</v>
      </c>
      <c r="BN22" s="114">
        <f t="shared" si="32"/>
        <v>0</v>
      </c>
      <c r="BO22" s="114" t="str">
        <f t="shared" si="33"/>
        <v/>
      </c>
      <c r="BP22" s="114" t="str">
        <f t="shared" si="21"/>
        <v/>
      </c>
      <c r="BQ22" s="114">
        <f t="shared" si="34"/>
        <v>1</v>
      </c>
      <c r="BR22" s="114">
        <f t="shared" si="35"/>
        <v>0</v>
      </c>
      <c r="BS22" s="114" t="str">
        <f t="shared" si="36"/>
        <v/>
      </c>
      <c r="BT22" s="114" t="str">
        <f t="shared" si="22"/>
        <v/>
      </c>
      <c r="BU22" s="114">
        <f t="shared" si="37"/>
        <v>1</v>
      </c>
      <c r="BV22" s="114">
        <f t="shared" si="38"/>
        <v>0</v>
      </c>
      <c r="BW22" s="114" t="str">
        <f t="shared" si="39"/>
        <v/>
      </c>
      <c r="BX22" s="114" t="str">
        <f t="shared" si="23"/>
        <v/>
      </c>
      <c r="BY22" s="114">
        <f t="shared" si="40"/>
        <v>1</v>
      </c>
      <c r="BZ22" s="114">
        <f t="shared" si="41"/>
        <v>0</v>
      </c>
      <c r="CA22" s="114" t="str">
        <f t="shared" si="42"/>
        <v/>
      </c>
      <c r="CB22" s="114" t="str">
        <f t="shared" si="24"/>
        <v/>
      </c>
      <c r="CC22" s="114">
        <f t="shared" si="43"/>
        <v>1</v>
      </c>
      <c r="CD22" s="114">
        <f t="shared" si="44"/>
        <v>0</v>
      </c>
      <c r="CE22" s="114" t="str">
        <f t="shared" si="45"/>
        <v/>
      </c>
      <c r="CF22" s="114" t="str">
        <f t="shared" si="25"/>
        <v/>
      </c>
      <c r="CG22" s="114">
        <f t="shared" si="46"/>
        <v>1</v>
      </c>
      <c r="CH22" s="114">
        <f t="shared" si="47"/>
        <v>0</v>
      </c>
      <c r="CI22" s="114" t="str">
        <f t="shared" si="48"/>
        <v/>
      </c>
      <c r="CJ22" s="114" t="str">
        <f t="shared" si="26"/>
        <v/>
      </c>
      <c r="CK22" s="114">
        <f t="shared" si="49"/>
        <v>1</v>
      </c>
      <c r="CL22" s="114">
        <f t="shared" si="50"/>
        <v>0</v>
      </c>
      <c r="CM22" s="114" t="str">
        <f t="shared" si="51"/>
        <v/>
      </c>
      <c r="CN22" s="114" t="str">
        <f t="shared" si="27"/>
        <v/>
      </c>
      <c r="CO22" s="114">
        <f t="shared" si="52"/>
        <v>1</v>
      </c>
      <c r="CP22" s="114">
        <f t="shared" si="53"/>
        <v>0</v>
      </c>
      <c r="CQ22" s="114" t="str">
        <f t="shared" si="54"/>
        <v/>
      </c>
      <c r="CR22" s="114" t="str">
        <f t="shared" si="28"/>
        <v/>
      </c>
      <c r="CS22" s="114">
        <f t="shared" si="55"/>
        <v>1</v>
      </c>
      <c r="CT22" s="114">
        <f t="shared" si="56"/>
        <v>0</v>
      </c>
      <c r="CU22" s="114" t="str">
        <f t="shared" si="57"/>
        <v/>
      </c>
      <c r="CV22" s="114" t="str">
        <f t="shared" si="29"/>
        <v/>
      </c>
      <c r="CW22" s="114">
        <f t="shared" si="58"/>
        <v>1</v>
      </c>
      <c r="CX22" s="114">
        <f t="shared" si="59"/>
        <v>0</v>
      </c>
    </row>
    <row r="23" spans="17:102" x14ac:dyDescent="0.25">
      <c r="Q23" s="365">
        <f t="shared" si="60"/>
        <v>8</v>
      </c>
      <c r="R23" s="277">
        <v>600</v>
      </c>
      <c r="U23" s="367">
        <f>+Decisions!D24</f>
        <v>0</v>
      </c>
      <c r="V23" s="363">
        <f>+Decisions!E24</f>
        <v>0</v>
      </c>
      <c r="W23" s="363">
        <f>+Decisions!F24</f>
        <v>0</v>
      </c>
      <c r="X23" s="363">
        <f>+Decisions!G24</f>
        <v>0</v>
      </c>
      <c r="Y23" s="363">
        <f>+Decisions!H24</f>
        <v>0</v>
      </c>
      <c r="Z23" s="363">
        <f>+Decisions!I24</f>
        <v>0</v>
      </c>
      <c r="AA23" s="363">
        <f>+Decisions!J24</f>
        <v>0</v>
      </c>
      <c r="AB23" s="363">
        <f>+Decisions!K24</f>
        <v>0</v>
      </c>
      <c r="AC23" s="363">
        <f>+Decisions!L24</f>
        <v>0</v>
      </c>
      <c r="AD23" s="363">
        <f>+Decisions!M24</f>
        <v>0</v>
      </c>
      <c r="AE23" s="363">
        <f>+Decisions!N24</f>
        <v>0</v>
      </c>
      <c r="AF23" s="363">
        <f>+Decisions!O24</f>
        <v>0</v>
      </c>
      <c r="AG23" s="363">
        <f>+Decisions!P24</f>
        <v>0</v>
      </c>
      <c r="AH23" s="363">
        <f>+Decisions!Q24</f>
        <v>0</v>
      </c>
      <c r="AI23" s="363">
        <f>+Decisions!R24</f>
        <v>0</v>
      </c>
      <c r="AJ23" s="363">
        <f>+Decisions!S24</f>
        <v>0</v>
      </c>
      <c r="AK23" s="363">
        <f>+Decisions!T24</f>
        <v>0</v>
      </c>
      <c r="AL23" s="363">
        <f>+Decisions!U24</f>
        <v>0</v>
      </c>
      <c r="AM23" s="363">
        <f>+Decisions!V24</f>
        <v>0</v>
      </c>
      <c r="AN23" s="364">
        <f>+Decisions!W24</f>
        <v>0</v>
      </c>
      <c r="AP23" s="365" t="str">
        <f t="shared" si="0"/>
        <v/>
      </c>
      <c r="AQ23" s="271" t="str">
        <f t="shared" si="1"/>
        <v/>
      </c>
      <c r="AR23" s="271" t="str">
        <f t="shared" si="2"/>
        <v/>
      </c>
      <c r="AS23" s="271" t="str">
        <f t="shared" si="3"/>
        <v/>
      </c>
      <c r="AT23" s="271" t="str">
        <f t="shared" si="4"/>
        <v/>
      </c>
      <c r="AU23" s="271" t="str">
        <f t="shared" si="5"/>
        <v/>
      </c>
      <c r="AV23" s="271" t="str">
        <f t="shared" si="6"/>
        <v/>
      </c>
      <c r="AW23" s="271" t="str">
        <f t="shared" si="7"/>
        <v/>
      </c>
      <c r="AX23" s="271" t="str">
        <f t="shared" si="8"/>
        <v/>
      </c>
      <c r="AY23" s="271" t="str">
        <f t="shared" si="9"/>
        <v/>
      </c>
      <c r="AZ23" s="271" t="str">
        <f t="shared" si="10"/>
        <v/>
      </c>
      <c r="BA23" s="271" t="str">
        <f t="shared" si="11"/>
        <v/>
      </c>
      <c r="BB23" s="271" t="str">
        <f t="shared" si="12"/>
        <v/>
      </c>
      <c r="BC23" s="271" t="str">
        <f t="shared" si="13"/>
        <v/>
      </c>
      <c r="BD23" s="271" t="str">
        <f t="shared" si="14"/>
        <v/>
      </c>
      <c r="BE23" s="271" t="str">
        <f t="shared" si="15"/>
        <v/>
      </c>
      <c r="BF23" s="271" t="str">
        <f t="shared" si="16"/>
        <v/>
      </c>
      <c r="BG23" s="271" t="str">
        <f t="shared" si="17"/>
        <v/>
      </c>
      <c r="BH23" s="271" t="str">
        <f t="shared" si="18"/>
        <v/>
      </c>
      <c r="BI23" s="366" t="str">
        <f t="shared" si="19"/>
        <v/>
      </c>
      <c r="BK23" s="114" t="str">
        <f t="shared" si="30"/>
        <v/>
      </c>
      <c r="BL23" s="114" t="str">
        <f t="shared" si="20"/>
        <v/>
      </c>
      <c r="BM23" s="114">
        <f t="shared" si="31"/>
        <v>1</v>
      </c>
      <c r="BN23" s="114">
        <f t="shared" si="32"/>
        <v>0</v>
      </c>
      <c r="BO23" s="114" t="str">
        <f t="shared" si="33"/>
        <v/>
      </c>
      <c r="BP23" s="114" t="str">
        <f t="shared" si="21"/>
        <v/>
      </c>
      <c r="BQ23" s="114">
        <f t="shared" si="34"/>
        <v>1</v>
      </c>
      <c r="BR23" s="114">
        <f t="shared" si="35"/>
        <v>0</v>
      </c>
      <c r="BS23" s="114" t="str">
        <f t="shared" si="36"/>
        <v/>
      </c>
      <c r="BT23" s="114" t="str">
        <f t="shared" si="22"/>
        <v/>
      </c>
      <c r="BU23" s="114">
        <f t="shared" si="37"/>
        <v>1</v>
      </c>
      <c r="BV23" s="114">
        <f t="shared" si="38"/>
        <v>0</v>
      </c>
      <c r="BW23" s="114" t="str">
        <f t="shared" si="39"/>
        <v/>
      </c>
      <c r="BX23" s="114" t="str">
        <f t="shared" si="23"/>
        <v/>
      </c>
      <c r="BY23" s="114">
        <f t="shared" si="40"/>
        <v>1</v>
      </c>
      <c r="BZ23" s="114">
        <f t="shared" si="41"/>
        <v>0</v>
      </c>
      <c r="CA23" s="114" t="str">
        <f t="shared" si="42"/>
        <v/>
      </c>
      <c r="CB23" s="114" t="str">
        <f t="shared" si="24"/>
        <v/>
      </c>
      <c r="CC23" s="114">
        <f t="shared" si="43"/>
        <v>1</v>
      </c>
      <c r="CD23" s="114">
        <f t="shared" si="44"/>
        <v>0</v>
      </c>
      <c r="CE23" s="114" t="str">
        <f t="shared" si="45"/>
        <v/>
      </c>
      <c r="CF23" s="114" t="str">
        <f t="shared" si="25"/>
        <v/>
      </c>
      <c r="CG23" s="114">
        <f t="shared" si="46"/>
        <v>1</v>
      </c>
      <c r="CH23" s="114">
        <f t="shared" si="47"/>
        <v>0</v>
      </c>
      <c r="CI23" s="114" t="str">
        <f t="shared" si="48"/>
        <v/>
      </c>
      <c r="CJ23" s="114" t="str">
        <f t="shared" si="26"/>
        <v/>
      </c>
      <c r="CK23" s="114">
        <f t="shared" si="49"/>
        <v>1</v>
      </c>
      <c r="CL23" s="114">
        <f t="shared" si="50"/>
        <v>0</v>
      </c>
      <c r="CM23" s="114" t="str">
        <f t="shared" si="51"/>
        <v/>
      </c>
      <c r="CN23" s="114" t="str">
        <f t="shared" si="27"/>
        <v/>
      </c>
      <c r="CO23" s="114">
        <f t="shared" si="52"/>
        <v>1</v>
      </c>
      <c r="CP23" s="114">
        <f t="shared" si="53"/>
        <v>0</v>
      </c>
      <c r="CQ23" s="114" t="str">
        <f t="shared" si="54"/>
        <v/>
      </c>
      <c r="CR23" s="114" t="str">
        <f t="shared" si="28"/>
        <v/>
      </c>
      <c r="CS23" s="114">
        <f t="shared" si="55"/>
        <v>1</v>
      </c>
      <c r="CT23" s="114">
        <f t="shared" si="56"/>
        <v>0</v>
      </c>
      <c r="CU23" s="114" t="str">
        <f t="shared" si="57"/>
        <v/>
      </c>
      <c r="CV23" s="114" t="str">
        <f t="shared" si="29"/>
        <v/>
      </c>
      <c r="CW23" s="114">
        <f t="shared" si="58"/>
        <v>1</v>
      </c>
      <c r="CX23" s="114">
        <f t="shared" si="59"/>
        <v>0</v>
      </c>
    </row>
    <row r="24" spans="17:102" ht="15.75" thickBot="1" x14ac:dyDescent="0.3">
      <c r="Q24" s="365">
        <f t="shared" si="60"/>
        <v>9</v>
      </c>
      <c r="R24" s="277">
        <v>1000</v>
      </c>
      <c r="U24" s="373">
        <f>+Decisions!D25</f>
        <v>0</v>
      </c>
      <c r="V24" s="375">
        <f>+Decisions!E25</f>
        <v>0</v>
      </c>
      <c r="W24" s="375">
        <f>+Decisions!F25</f>
        <v>0</v>
      </c>
      <c r="X24" s="375">
        <f>+Decisions!G25</f>
        <v>0</v>
      </c>
      <c r="Y24" s="375">
        <f>+Decisions!H25</f>
        <v>0</v>
      </c>
      <c r="Z24" s="375">
        <f>+Decisions!I25</f>
        <v>0</v>
      </c>
      <c r="AA24" s="375">
        <f>+Decisions!J25</f>
        <v>0</v>
      </c>
      <c r="AB24" s="375">
        <f>+Decisions!K25</f>
        <v>0</v>
      </c>
      <c r="AC24" s="375">
        <f>+Decisions!L25</f>
        <v>0</v>
      </c>
      <c r="AD24" s="375">
        <f>+Decisions!M25</f>
        <v>0</v>
      </c>
      <c r="AE24" s="375">
        <f>+Decisions!N25</f>
        <v>0</v>
      </c>
      <c r="AF24" s="375">
        <f>+Decisions!O25</f>
        <v>0</v>
      </c>
      <c r="AG24" s="375">
        <f>+Decisions!P25</f>
        <v>0</v>
      </c>
      <c r="AH24" s="375">
        <f>+Decisions!Q25</f>
        <v>0</v>
      </c>
      <c r="AI24" s="375">
        <f>+Decisions!R25</f>
        <v>0</v>
      </c>
      <c r="AJ24" s="375">
        <f>+Decisions!S25</f>
        <v>0</v>
      </c>
      <c r="AK24" s="375">
        <f>+Decisions!T25</f>
        <v>0</v>
      </c>
      <c r="AL24" s="375">
        <f>+Decisions!U25</f>
        <v>0</v>
      </c>
      <c r="AM24" s="375">
        <f>+Decisions!V25</f>
        <v>0</v>
      </c>
      <c r="AN24" s="376">
        <f>+Decisions!W25</f>
        <v>0</v>
      </c>
      <c r="AP24" s="368" t="str">
        <f t="shared" si="0"/>
        <v/>
      </c>
      <c r="AQ24" s="369" t="str">
        <f t="shared" si="1"/>
        <v/>
      </c>
      <c r="AR24" s="369" t="str">
        <f t="shared" si="2"/>
        <v/>
      </c>
      <c r="AS24" s="369" t="str">
        <f t="shared" si="3"/>
        <v/>
      </c>
      <c r="AT24" s="369" t="str">
        <f t="shared" si="4"/>
        <v/>
      </c>
      <c r="AU24" s="369" t="str">
        <f t="shared" si="5"/>
        <v/>
      </c>
      <c r="AV24" s="369" t="str">
        <f t="shared" si="6"/>
        <v/>
      </c>
      <c r="AW24" s="369" t="str">
        <f t="shared" si="7"/>
        <v/>
      </c>
      <c r="AX24" s="369" t="str">
        <f t="shared" si="8"/>
        <v/>
      </c>
      <c r="AY24" s="369" t="str">
        <f t="shared" si="9"/>
        <v/>
      </c>
      <c r="AZ24" s="369" t="str">
        <f t="shared" si="10"/>
        <v/>
      </c>
      <c r="BA24" s="369" t="str">
        <f t="shared" si="11"/>
        <v/>
      </c>
      <c r="BB24" s="369" t="str">
        <f t="shared" si="12"/>
        <v/>
      </c>
      <c r="BC24" s="369" t="str">
        <f t="shared" si="13"/>
        <v/>
      </c>
      <c r="BD24" s="369" t="str">
        <f t="shared" si="14"/>
        <v/>
      </c>
      <c r="BE24" s="369" t="str">
        <f t="shared" si="15"/>
        <v/>
      </c>
      <c r="BF24" s="369" t="str">
        <f t="shared" si="16"/>
        <v/>
      </c>
      <c r="BG24" s="369" t="str">
        <f t="shared" si="17"/>
        <v/>
      </c>
      <c r="BH24" s="369" t="str">
        <f t="shared" si="18"/>
        <v/>
      </c>
      <c r="BI24" s="370" t="str">
        <f t="shared" si="19"/>
        <v/>
      </c>
      <c r="BK24" s="114" t="str">
        <f t="shared" si="30"/>
        <v/>
      </c>
      <c r="BL24" s="114" t="str">
        <f t="shared" si="20"/>
        <v/>
      </c>
      <c r="BM24" s="114">
        <f t="shared" si="31"/>
        <v>1</v>
      </c>
      <c r="BN24" s="114">
        <f t="shared" si="32"/>
        <v>0</v>
      </c>
      <c r="BO24" s="114" t="str">
        <f t="shared" si="33"/>
        <v/>
      </c>
      <c r="BP24" s="114" t="str">
        <f t="shared" si="21"/>
        <v/>
      </c>
      <c r="BQ24" s="114">
        <f t="shared" si="34"/>
        <v>1</v>
      </c>
      <c r="BR24" s="114">
        <f t="shared" si="35"/>
        <v>0</v>
      </c>
      <c r="BS24" s="114" t="str">
        <f t="shared" si="36"/>
        <v/>
      </c>
      <c r="BT24" s="114" t="str">
        <f t="shared" si="22"/>
        <v/>
      </c>
      <c r="BU24" s="114">
        <f t="shared" si="37"/>
        <v>1</v>
      </c>
      <c r="BV24" s="114">
        <f t="shared" si="38"/>
        <v>0</v>
      </c>
      <c r="BW24" s="114" t="str">
        <f t="shared" si="39"/>
        <v/>
      </c>
      <c r="BX24" s="114" t="str">
        <f t="shared" si="23"/>
        <v/>
      </c>
      <c r="BY24" s="114">
        <f t="shared" si="40"/>
        <v>1</v>
      </c>
      <c r="BZ24" s="114">
        <f t="shared" si="41"/>
        <v>0</v>
      </c>
      <c r="CA24" s="114" t="str">
        <f t="shared" si="42"/>
        <v/>
      </c>
      <c r="CB24" s="114" t="str">
        <f t="shared" si="24"/>
        <v/>
      </c>
      <c r="CC24" s="114">
        <f t="shared" si="43"/>
        <v>1</v>
      </c>
      <c r="CD24" s="114">
        <f t="shared" si="44"/>
        <v>0</v>
      </c>
      <c r="CE24" s="114" t="str">
        <f t="shared" si="45"/>
        <v/>
      </c>
      <c r="CF24" s="114" t="str">
        <f t="shared" si="25"/>
        <v/>
      </c>
      <c r="CG24" s="114">
        <f t="shared" si="46"/>
        <v>1</v>
      </c>
      <c r="CH24" s="114">
        <f t="shared" si="47"/>
        <v>0</v>
      </c>
      <c r="CI24" s="114" t="str">
        <f t="shared" si="48"/>
        <v/>
      </c>
      <c r="CJ24" s="114" t="str">
        <f t="shared" si="26"/>
        <v/>
      </c>
      <c r="CK24" s="114">
        <f t="shared" si="49"/>
        <v>1</v>
      </c>
      <c r="CL24" s="114">
        <f t="shared" si="50"/>
        <v>0</v>
      </c>
      <c r="CM24" s="114" t="str">
        <f t="shared" si="51"/>
        <v/>
      </c>
      <c r="CN24" s="114" t="str">
        <f t="shared" si="27"/>
        <v/>
      </c>
      <c r="CO24" s="114">
        <f t="shared" si="52"/>
        <v>1</v>
      </c>
      <c r="CP24" s="114">
        <f t="shared" si="53"/>
        <v>0</v>
      </c>
      <c r="CQ24" s="114" t="str">
        <f t="shared" si="54"/>
        <v/>
      </c>
      <c r="CR24" s="114" t="str">
        <f t="shared" si="28"/>
        <v/>
      </c>
      <c r="CS24" s="114">
        <f t="shared" si="55"/>
        <v>1</v>
      </c>
      <c r="CT24" s="114">
        <f t="shared" si="56"/>
        <v>0</v>
      </c>
      <c r="CU24" s="114" t="str">
        <f t="shared" si="57"/>
        <v/>
      </c>
      <c r="CV24" s="114" t="str">
        <f t="shared" si="29"/>
        <v/>
      </c>
      <c r="CW24" s="114">
        <f t="shared" si="58"/>
        <v>1</v>
      </c>
      <c r="CX24" s="114">
        <f t="shared" si="59"/>
        <v>0</v>
      </c>
    </row>
    <row r="25" spans="17:102" ht="15.75" thickBot="1" x14ac:dyDescent="0.3">
      <c r="Q25" s="365">
        <f t="shared" si="60"/>
        <v>10</v>
      </c>
      <c r="R25" s="277">
        <v>1500</v>
      </c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>
        <f>SUM(BN5:BN24)</f>
        <v>0</v>
      </c>
      <c r="BO25" s="197"/>
      <c r="BP25" s="197"/>
      <c r="BQ25" s="197"/>
      <c r="BR25" s="197">
        <f>SUM(BR5:BR24)</f>
        <v>0</v>
      </c>
      <c r="BS25" s="197"/>
      <c r="BT25" s="197"/>
      <c r="BU25" s="197"/>
      <c r="BV25" s="197">
        <f>SUM(BV5:BV24)</f>
        <v>0</v>
      </c>
      <c r="BW25" s="197"/>
      <c r="BX25" s="197"/>
      <c r="BY25" s="197"/>
      <c r="BZ25" s="197">
        <f>SUM(BZ5:BZ24)</f>
        <v>0</v>
      </c>
      <c r="CA25" s="197"/>
      <c r="CB25" s="197"/>
      <c r="CC25" s="197"/>
      <c r="CD25" s="197">
        <f>SUM(CD5:CD24)</f>
        <v>0</v>
      </c>
      <c r="CE25" s="197"/>
      <c r="CF25" s="197"/>
      <c r="CG25" s="197"/>
      <c r="CH25" s="197">
        <f>SUM(CH5:CH24)</f>
        <v>0</v>
      </c>
      <c r="CI25" s="197"/>
      <c r="CJ25" s="197"/>
      <c r="CK25" s="197"/>
      <c r="CL25" s="197">
        <f>SUM(CL5:CL24)</f>
        <v>0</v>
      </c>
      <c r="CM25" s="197"/>
      <c r="CN25" s="197"/>
      <c r="CO25" s="197"/>
      <c r="CP25" s="197">
        <f>SUM(CP5:CP24)</f>
        <v>0</v>
      </c>
      <c r="CQ25" s="197"/>
      <c r="CR25" s="197"/>
      <c r="CS25" s="197"/>
      <c r="CT25" s="197">
        <f>SUM(CT5:CT24)</f>
        <v>0</v>
      </c>
      <c r="CU25" s="197"/>
      <c r="CV25" s="197"/>
      <c r="CW25" s="197"/>
      <c r="CX25" s="197">
        <f>SUM(CX5:CX24)</f>
        <v>0</v>
      </c>
    </row>
    <row r="26" spans="17:102" ht="15.75" thickBot="1" x14ac:dyDescent="0.3">
      <c r="Q26" s="365">
        <f t="shared" si="60"/>
        <v>11</v>
      </c>
      <c r="R26" s="277">
        <v>50</v>
      </c>
      <c r="AN26" s="374"/>
      <c r="AO26" s="357"/>
      <c r="AP26" s="377" t="s">
        <v>13</v>
      </c>
      <c r="AQ26" s="378" t="s">
        <v>50</v>
      </c>
      <c r="AS26" s="371"/>
      <c r="AT26" s="379" t="s">
        <v>49</v>
      </c>
      <c r="AU26" s="379" t="s">
        <v>50</v>
      </c>
      <c r="AV26" s="380" t="s">
        <v>52</v>
      </c>
      <c r="AW26" s="381" t="s">
        <v>53</v>
      </c>
      <c r="AX26" s="382" t="s">
        <v>64</v>
      </c>
      <c r="AY26" s="383">
        <v>1</v>
      </c>
      <c r="AZ26" s="383">
        <v>2</v>
      </c>
      <c r="BA26" s="383">
        <v>3</v>
      </c>
      <c r="BB26" s="383">
        <v>4</v>
      </c>
      <c r="BC26" s="383">
        <v>5</v>
      </c>
      <c r="BD26" s="383">
        <v>6</v>
      </c>
      <c r="BE26" s="383">
        <v>7</v>
      </c>
      <c r="BF26" s="383">
        <v>8</v>
      </c>
      <c r="BG26" s="383">
        <v>9</v>
      </c>
      <c r="BH26" s="384">
        <v>10</v>
      </c>
    </row>
    <row r="27" spans="17:102" x14ac:dyDescent="0.25">
      <c r="Q27" s="365">
        <f t="shared" si="60"/>
        <v>12</v>
      </c>
      <c r="R27" s="277">
        <v>100</v>
      </c>
      <c r="AN27" s="365">
        <v>1</v>
      </c>
      <c r="AO27" s="271">
        <v>1</v>
      </c>
      <c r="AP27" s="271" t="str">
        <f>+AP5</f>
        <v/>
      </c>
      <c r="AQ27" s="366" t="str">
        <f>+AQ5</f>
        <v/>
      </c>
      <c r="AS27" s="365">
        <v>1</v>
      </c>
      <c r="AT27" s="366">
        <f>COUNTIF(AP$27:$AP$226,AS27)</f>
        <v>0</v>
      </c>
      <c r="AU27" s="271">
        <f t="shared" ref="AU27:AU58" si="61">+R16</f>
        <v>50</v>
      </c>
      <c r="AV27" s="366">
        <f>ROUND(IF(AT27&gt;0,AU27/AT27,0),0)</f>
        <v>0</v>
      </c>
      <c r="AW27" s="385">
        <f>+AV27*AT27</f>
        <v>0</v>
      </c>
      <c r="AX27" s="367">
        <v>1</v>
      </c>
      <c r="AY27" s="363">
        <f t="shared" ref="AY27:AY46" si="62">IFERROR(VLOOKUP(AP27,realsales,4),0)</f>
        <v>0</v>
      </c>
      <c r="AZ27" s="363">
        <f t="shared" ref="AZ27:AZ46" si="63">IFERROR(VLOOKUP(AP47,realsales,4),0)</f>
        <v>0</v>
      </c>
      <c r="BA27" s="363">
        <f t="shared" ref="BA27:BA46" si="64">IFERROR(VLOOKUP(AP67,realsales,4),0)</f>
        <v>0</v>
      </c>
      <c r="BB27" s="363">
        <f t="shared" ref="BB27:BB46" si="65">IFERROR(VLOOKUP(AP87,realsales,4),0)</f>
        <v>0</v>
      </c>
      <c r="BC27" s="363">
        <f t="shared" ref="BC27:BC46" si="66">IFERROR(VLOOKUP(AP107,realsales,4),0)</f>
        <v>0</v>
      </c>
      <c r="BD27" s="363">
        <f t="shared" ref="BD27:BD46" si="67">IFERROR(VLOOKUP(AP127,realsales,4),0)</f>
        <v>0</v>
      </c>
      <c r="BE27" s="363">
        <f t="shared" ref="BE27:BE46" si="68">IFERROR(VLOOKUP(AP147,realsales,4),0)</f>
        <v>0</v>
      </c>
      <c r="BF27" s="363">
        <f t="shared" ref="BF27:BF46" si="69">IFERROR(VLOOKUP(AP167,realsales,4),0)</f>
        <v>0</v>
      </c>
      <c r="BG27" s="363">
        <f t="shared" ref="BG27:BG46" si="70">IFERROR(VLOOKUP(AP187,realsales,4),0)</f>
        <v>0</v>
      </c>
      <c r="BH27" s="364">
        <f t="shared" ref="BH27:BH46" si="71">IFERROR(VLOOKUP(AP207,realsales,4),0)</f>
        <v>0</v>
      </c>
      <c r="BM27" s="114" t="s">
        <v>90</v>
      </c>
      <c r="BN27" s="114">
        <f>+BN25</f>
        <v>0</v>
      </c>
      <c r="BO27" s="114">
        <f>+BR25</f>
        <v>0</v>
      </c>
      <c r="BP27" s="114">
        <f>+BV25</f>
        <v>0</v>
      </c>
      <c r="BQ27" s="114">
        <f>+BZ25</f>
        <v>0</v>
      </c>
      <c r="BR27" s="114">
        <f>+CD25</f>
        <v>0</v>
      </c>
      <c r="BS27" s="114">
        <f>+CH25</f>
        <v>0</v>
      </c>
      <c r="BT27" s="114">
        <f>+CL25</f>
        <v>0</v>
      </c>
      <c r="BU27" s="114">
        <f>+CP25</f>
        <v>0</v>
      </c>
      <c r="BV27" s="114">
        <f>+CT25</f>
        <v>0</v>
      </c>
      <c r="BW27" s="114">
        <f>+CX25</f>
        <v>0</v>
      </c>
    </row>
    <row r="28" spans="17:102" x14ac:dyDescent="0.25">
      <c r="Q28" s="365">
        <f t="shared" si="60"/>
        <v>13</v>
      </c>
      <c r="R28" s="277">
        <v>200</v>
      </c>
      <c r="AN28" s="365">
        <v>1</v>
      </c>
      <c r="AO28" s="271">
        <f>+AO27+1</f>
        <v>2</v>
      </c>
      <c r="AP28" s="271" t="str">
        <f t="shared" ref="AP28:AQ46" si="72">+AP6</f>
        <v/>
      </c>
      <c r="AQ28" s="366" t="str">
        <f t="shared" si="72"/>
        <v/>
      </c>
      <c r="AS28" s="365">
        <f t="shared" ref="AS28:AS59" si="73">+AS27+1</f>
        <v>2</v>
      </c>
      <c r="AT28" s="366">
        <f>COUNTIF(AP$27:$AP$226,AS28)</f>
        <v>0</v>
      </c>
      <c r="AU28" s="271">
        <f t="shared" si="61"/>
        <v>50</v>
      </c>
      <c r="AV28" s="366">
        <f t="shared" ref="AV28:AV91" si="74">ROUND(IF(AT28&gt;0,AU28/AT28,0),0)</f>
        <v>0</v>
      </c>
      <c r="AW28" s="385">
        <f t="shared" ref="AW28:AW91" si="75">+AV28*AT28</f>
        <v>0</v>
      </c>
      <c r="AX28" s="367">
        <f>+AX27+1</f>
        <v>2</v>
      </c>
      <c r="AY28" s="363">
        <f t="shared" si="62"/>
        <v>0</v>
      </c>
      <c r="AZ28" s="363">
        <f t="shared" si="63"/>
        <v>0</v>
      </c>
      <c r="BA28" s="363">
        <f t="shared" si="64"/>
        <v>0</v>
      </c>
      <c r="BB28" s="363">
        <f t="shared" si="65"/>
        <v>0</v>
      </c>
      <c r="BC28" s="363">
        <f t="shared" si="66"/>
        <v>0</v>
      </c>
      <c r="BD28" s="363">
        <f t="shared" si="67"/>
        <v>0</v>
      </c>
      <c r="BE28" s="363">
        <f t="shared" si="68"/>
        <v>0</v>
      </c>
      <c r="BF28" s="363">
        <f t="shared" si="69"/>
        <v>0</v>
      </c>
      <c r="BG28" s="363">
        <f t="shared" si="70"/>
        <v>0</v>
      </c>
      <c r="BH28" s="364">
        <f t="shared" si="71"/>
        <v>0</v>
      </c>
    </row>
    <row r="29" spans="17:102" x14ac:dyDescent="0.25">
      <c r="Q29" s="365">
        <f t="shared" si="60"/>
        <v>14</v>
      </c>
      <c r="R29" s="277">
        <v>100</v>
      </c>
      <c r="AN29" s="365">
        <v>1</v>
      </c>
      <c r="AO29" s="271">
        <f t="shared" ref="AO29:AO44" si="76">+AO28+1</f>
        <v>3</v>
      </c>
      <c r="AP29" s="271" t="str">
        <f t="shared" si="72"/>
        <v/>
      </c>
      <c r="AQ29" s="366" t="str">
        <f t="shared" si="72"/>
        <v/>
      </c>
      <c r="AS29" s="365">
        <f t="shared" si="73"/>
        <v>3</v>
      </c>
      <c r="AT29" s="366">
        <f>COUNTIF(AP$27:$AP$226,AS29)</f>
        <v>0</v>
      </c>
      <c r="AU29" s="271">
        <f t="shared" si="61"/>
        <v>100</v>
      </c>
      <c r="AV29" s="366">
        <f t="shared" si="74"/>
        <v>0</v>
      </c>
      <c r="AW29" s="385">
        <f t="shared" si="75"/>
        <v>0</v>
      </c>
      <c r="AX29" s="367">
        <f t="shared" ref="AX29:AX44" si="77">+AX28+1</f>
        <v>3</v>
      </c>
      <c r="AY29" s="363">
        <f t="shared" si="62"/>
        <v>0</v>
      </c>
      <c r="AZ29" s="363">
        <f t="shared" si="63"/>
        <v>0</v>
      </c>
      <c r="BA29" s="363">
        <f t="shared" si="64"/>
        <v>0</v>
      </c>
      <c r="BB29" s="363">
        <f t="shared" si="65"/>
        <v>0</v>
      </c>
      <c r="BC29" s="363">
        <f t="shared" si="66"/>
        <v>0</v>
      </c>
      <c r="BD29" s="363">
        <f t="shared" si="67"/>
        <v>0</v>
      </c>
      <c r="BE29" s="363">
        <f t="shared" si="68"/>
        <v>0</v>
      </c>
      <c r="BF29" s="363">
        <f t="shared" si="69"/>
        <v>0</v>
      </c>
      <c r="BG29" s="363">
        <f t="shared" si="70"/>
        <v>0</v>
      </c>
      <c r="BH29" s="364">
        <f t="shared" si="71"/>
        <v>0</v>
      </c>
    </row>
    <row r="30" spans="17:102" x14ac:dyDescent="0.25">
      <c r="Q30" s="365">
        <f t="shared" si="60"/>
        <v>15</v>
      </c>
      <c r="R30" s="277">
        <v>50</v>
      </c>
      <c r="AN30" s="365">
        <v>1</v>
      </c>
      <c r="AO30" s="271">
        <f t="shared" si="76"/>
        <v>4</v>
      </c>
      <c r="AP30" s="271" t="str">
        <f t="shared" si="72"/>
        <v/>
      </c>
      <c r="AQ30" s="366" t="str">
        <f t="shared" si="72"/>
        <v/>
      </c>
      <c r="AS30" s="365">
        <f t="shared" si="73"/>
        <v>4</v>
      </c>
      <c r="AT30" s="366">
        <f>COUNTIF(AP$27:$AP$226,AS30)</f>
        <v>0</v>
      </c>
      <c r="AU30" s="271">
        <f t="shared" si="61"/>
        <v>50</v>
      </c>
      <c r="AV30" s="366">
        <f t="shared" si="74"/>
        <v>0</v>
      </c>
      <c r="AW30" s="385">
        <f t="shared" si="75"/>
        <v>0</v>
      </c>
      <c r="AX30" s="367">
        <f t="shared" si="77"/>
        <v>4</v>
      </c>
      <c r="AY30" s="363">
        <f t="shared" si="62"/>
        <v>0</v>
      </c>
      <c r="AZ30" s="363">
        <f t="shared" si="63"/>
        <v>0</v>
      </c>
      <c r="BA30" s="363">
        <f t="shared" si="64"/>
        <v>0</v>
      </c>
      <c r="BB30" s="363">
        <f t="shared" si="65"/>
        <v>0</v>
      </c>
      <c r="BC30" s="363">
        <f t="shared" si="66"/>
        <v>0</v>
      </c>
      <c r="BD30" s="363">
        <f t="shared" si="67"/>
        <v>0</v>
      </c>
      <c r="BE30" s="363">
        <f t="shared" si="68"/>
        <v>0</v>
      </c>
      <c r="BF30" s="363">
        <f t="shared" si="69"/>
        <v>0</v>
      </c>
      <c r="BG30" s="363">
        <f t="shared" si="70"/>
        <v>0</v>
      </c>
      <c r="BH30" s="364">
        <f t="shared" si="71"/>
        <v>0</v>
      </c>
    </row>
    <row r="31" spans="17:102" x14ac:dyDescent="0.25">
      <c r="Q31" s="365">
        <f t="shared" si="60"/>
        <v>16</v>
      </c>
      <c r="R31" s="277">
        <v>100</v>
      </c>
      <c r="AN31" s="365">
        <v>1</v>
      </c>
      <c r="AO31" s="271">
        <f t="shared" si="76"/>
        <v>5</v>
      </c>
      <c r="AP31" s="271" t="str">
        <f t="shared" si="72"/>
        <v/>
      </c>
      <c r="AQ31" s="366" t="str">
        <f t="shared" si="72"/>
        <v/>
      </c>
      <c r="AS31" s="365">
        <f t="shared" si="73"/>
        <v>5</v>
      </c>
      <c r="AT31" s="366">
        <f>COUNTIF(AP$27:$AP$226,AS31)</f>
        <v>0</v>
      </c>
      <c r="AU31" s="271">
        <f t="shared" si="61"/>
        <v>100</v>
      </c>
      <c r="AV31" s="366">
        <f t="shared" si="74"/>
        <v>0</v>
      </c>
      <c r="AW31" s="385">
        <f t="shared" si="75"/>
        <v>0</v>
      </c>
      <c r="AX31" s="367">
        <f t="shared" si="77"/>
        <v>5</v>
      </c>
      <c r="AY31" s="363">
        <f t="shared" si="62"/>
        <v>0</v>
      </c>
      <c r="AZ31" s="363">
        <f t="shared" si="63"/>
        <v>0</v>
      </c>
      <c r="BA31" s="363">
        <f t="shared" si="64"/>
        <v>0</v>
      </c>
      <c r="BB31" s="363">
        <f t="shared" si="65"/>
        <v>0</v>
      </c>
      <c r="BC31" s="363">
        <f t="shared" si="66"/>
        <v>0</v>
      </c>
      <c r="BD31" s="363">
        <f t="shared" si="67"/>
        <v>0</v>
      </c>
      <c r="BE31" s="363">
        <f t="shared" si="68"/>
        <v>0</v>
      </c>
      <c r="BF31" s="363">
        <f t="shared" si="69"/>
        <v>0</v>
      </c>
      <c r="BG31" s="363">
        <f t="shared" si="70"/>
        <v>0</v>
      </c>
      <c r="BH31" s="364">
        <f t="shared" si="71"/>
        <v>0</v>
      </c>
    </row>
    <row r="32" spans="17:102" x14ac:dyDescent="0.25">
      <c r="Q32" s="365">
        <f t="shared" si="60"/>
        <v>17</v>
      </c>
      <c r="R32" s="277">
        <v>150</v>
      </c>
      <c r="AN32" s="365">
        <v>1</v>
      </c>
      <c r="AO32" s="271">
        <f t="shared" si="76"/>
        <v>6</v>
      </c>
      <c r="AP32" s="271" t="str">
        <f t="shared" si="72"/>
        <v/>
      </c>
      <c r="AQ32" s="366" t="str">
        <f t="shared" si="72"/>
        <v/>
      </c>
      <c r="AS32" s="365">
        <f t="shared" si="73"/>
        <v>6</v>
      </c>
      <c r="AT32" s="366">
        <f>COUNTIF(AP$27:$AP$226,AS32)</f>
        <v>0</v>
      </c>
      <c r="AU32" s="271">
        <f t="shared" si="61"/>
        <v>150</v>
      </c>
      <c r="AV32" s="366">
        <f t="shared" si="74"/>
        <v>0</v>
      </c>
      <c r="AW32" s="385">
        <f t="shared" si="75"/>
        <v>0</v>
      </c>
      <c r="AX32" s="367">
        <f t="shared" si="77"/>
        <v>6</v>
      </c>
      <c r="AY32" s="363">
        <f t="shared" si="62"/>
        <v>0</v>
      </c>
      <c r="AZ32" s="363">
        <f t="shared" si="63"/>
        <v>0</v>
      </c>
      <c r="BA32" s="363">
        <f t="shared" si="64"/>
        <v>0</v>
      </c>
      <c r="BB32" s="363">
        <f t="shared" si="65"/>
        <v>0</v>
      </c>
      <c r="BC32" s="363">
        <f t="shared" si="66"/>
        <v>0</v>
      </c>
      <c r="BD32" s="363">
        <f t="shared" si="67"/>
        <v>0</v>
      </c>
      <c r="BE32" s="363">
        <f t="shared" si="68"/>
        <v>0</v>
      </c>
      <c r="BF32" s="363">
        <f t="shared" si="69"/>
        <v>0</v>
      </c>
      <c r="BG32" s="363">
        <f t="shared" si="70"/>
        <v>0</v>
      </c>
      <c r="BH32" s="364">
        <f t="shared" si="71"/>
        <v>0</v>
      </c>
    </row>
    <row r="33" spans="17:60" x14ac:dyDescent="0.25">
      <c r="Q33" s="365">
        <f t="shared" si="60"/>
        <v>18</v>
      </c>
      <c r="R33" s="277">
        <v>300</v>
      </c>
      <c r="AN33" s="365">
        <v>1</v>
      </c>
      <c r="AO33" s="271">
        <f t="shared" si="76"/>
        <v>7</v>
      </c>
      <c r="AP33" s="271" t="str">
        <f t="shared" si="72"/>
        <v/>
      </c>
      <c r="AQ33" s="366" t="str">
        <f t="shared" si="72"/>
        <v/>
      </c>
      <c r="AS33" s="365">
        <f t="shared" si="73"/>
        <v>7</v>
      </c>
      <c r="AT33" s="366">
        <f>COUNTIF(AP$27:$AP$226,AS33)</f>
        <v>0</v>
      </c>
      <c r="AU33" s="271">
        <f t="shared" si="61"/>
        <v>300</v>
      </c>
      <c r="AV33" s="366">
        <f t="shared" si="74"/>
        <v>0</v>
      </c>
      <c r="AW33" s="385">
        <f t="shared" si="75"/>
        <v>0</v>
      </c>
      <c r="AX33" s="367">
        <f t="shared" si="77"/>
        <v>7</v>
      </c>
      <c r="AY33" s="363">
        <f t="shared" si="62"/>
        <v>0</v>
      </c>
      <c r="AZ33" s="363">
        <f t="shared" si="63"/>
        <v>0</v>
      </c>
      <c r="BA33" s="363">
        <f t="shared" si="64"/>
        <v>0</v>
      </c>
      <c r="BB33" s="363">
        <f t="shared" si="65"/>
        <v>0</v>
      </c>
      <c r="BC33" s="363">
        <f t="shared" si="66"/>
        <v>0</v>
      </c>
      <c r="BD33" s="363">
        <f t="shared" si="67"/>
        <v>0</v>
      </c>
      <c r="BE33" s="363">
        <f t="shared" si="68"/>
        <v>0</v>
      </c>
      <c r="BF33" s="363">
        <f t="shared" si="69"/>
        <v>0</v>
      </c>
      <c r="BG33" s="363">
        <f t="shared" si="70"/>
        <v>0</v>
      </c>
      <c r="BH33" s="364">
        <f t="shared" si="71"/>
        <v>0</v>
      </c>
    </row>
    <row r="34" spans="17:60" x14ac:dyDescent="0.25">
      <c r="Q34" s="365">
        <f t="shared" si="60"/>
        <v>19</v>
      </c>
      <c r="R34" s="277">
        <v>600</v>
      </c>
      <c r="AN34" s="365">
        <v>1</v>
      </c>
      <c r="AO34" s="271">
        <f t="shared" si="76"/>
        <v>8</v>
      </c>
      <c r="AP34" s="271" t="str">
        <f t="shared" si="72"/>
        <v/>
      </c>
      <c r="AQ34" s="366" t="str">
        <f t="shared" si="72"/>
        <v/>
      </c>
      <c r="AS34" s="365">
        <f t="shared" si="73"/>
        <v>8</v>
      </c>
      <c r="AT34" s="366">
        <f>COUNTIF(AP$27:$AP$226,AS34)</f>
        <v>0</v>
      </c>
      <c r="AU34" s="271">
        <f t="shared" si="61"/>
        <v>600</v>
      </c>
      <c r="AV34" s="366">
        <f t="shared" si="74"/>
        <v>0</v>
      </c>
      <c r="AW34" s="385">
        <f t="shared" si="75"/>
        <v>0</v>
      </c>
      <c r="AX34" s="367">
        <f t="shared" si="77"/>
        <v>8</v>
      </c>
      <c r="AY34" s="363">
        <f t="shared" si="62"/>
        <v>0</v>
      </c>
      <c r="AZ34" s="363">
        <f t="shared" si="63"/>
        <v>0</v>
      </c>
      <c r="BA34" s="363">
        <f t="shared" si="64"/>
        <v>0</v>
      </c>
      <c r="BB34" s="363">
        <f t="shared" si="65"/>
        <v>0</v>
      </c>
      <c r="BC34" s="363">
        <f t="shared" si="66"/>
        <v>0</v>
      </c>
      <c r="BD34" s="363">
        <f t="shared" si="67"/>
        <v>0</v>
      </c>
      <c r="BE34" s="363">
        <f t="shared" si="68"/>
        <v>0</v>
      </c>
      <c r="BF34" s="363">
        <f t="shared" si="69"/>
        <v>0</v>
      </c>
      <c r="BG34" s="363">
        <f t="shared" si="70"/>
        <v>0</v>
      </c>
      <c r="BH34" s="364">
        <f t="shared" si="71"/>
        <v>0</v>
      </c>
    </row>
    <row r="35" spans="17:60" x14ac:dyDescent="0.25">
      <c r="Q35" s="365">
        <f t="shared" si="60"/>
        <v>20</v>
      </c>
      <c r="R35" s="277">
        <v>1000</v>
      </c>
      <c r="AN35" s="365">
        <v>1</v>
      </c>
      <c r="AO35" s="271">
        <f t="shared" si="76"/>
        <v>9</v>
      </c>
      <c r="AP35" s="271" t="str">
        <f t="shared" si="72"/>
        <v/>
      </c>
      <c r="AQ35" s="366" t="str">
        <f t="shared" si="72"/>
        <v/>
      </c>
      <c r="AS35" s="365">
        <f t="shared" si="73"/>
        <v>9</v>
      </c>
      <c r="AT35" s="366">
        <f>COUNTIF(AP$27:$AP$226,AS35)</f>
        <v>0</v>
      </c>
      <c r="AU35" s="271">
        <f t="shared" si="61"/>
        <v>1000</v>
      </c>
      <c r="AV35" s="366">
        <f t="shared" si="74"/>
        <v>0</v>
      </c>
      <c r="AW35" s="385">
        <f t="shared" si="75"/>
        <v>0</v>
      </c>
      <c r="AX35" s="367">
        <f t="shared" si="77"/>
        <v>9</v>
      </c>
      <c r="AY35" s="363">
        <f t="shared" si="62"/>
        <v>0</v>
      </c>
      <c r="AZ35" s="363">
        <f t="shared" si="63"/>
        <v>0</v>
      </c>
      <c r="BA35" s="363">
        <f t="shared" si="64"/>
        <v>0</v>
      </c>
      <c r="BB35" s="363">
        <f t="shared" si="65"/>
        <v>0</v>
      </c>
      <c r="BC35" s="363">
        <f t="shared" si="66"/>
        <v>0</v>
      </c>
      <c r="BD35" s="363">
        <f t="shared" si="67"/>
        <v>0</v>
      </c>
      <c r="BE35" s="363">
        <f t="shared" si="68"/>
        <v>0</v>
      </c>
      <c r="BF35" s="363">
        <f t="shared" si="69"/>
        <v>0</v>
      </c>
      <c r="BG35" s="363">
        <f t="shared" si="70"/>
        <v>0</v>
      </c>
      <c r="BH35" s="364">
        <f t="shared" si="71"/>
        <v>0</v>
      </c>
    </row>
    <row r="36" spans="17:60" x14ac:dyDescent="0.25">
      <c r="Q36" s="365">
        <f t="shared" si="60"/>
        <v>21</v>
      </c>
      <c r="R36" s="277">
        <v>100</v>
      </c>
      <c r="AN36" s="365">
        <v>1</v>
      </c>
      <c r="AO36" s="271">
        <f t="shared" si="76"/>
        <v>10</v>
      </c>
      <c r="AP36" s="271" t="str">
        <f t="shared" si="72"/>
        <v/>
      </c>
      <c r="AQ36" s="366" t="str">
        <f t="shared" si="72"/>
        <v/>
      </c>
      <c r="AS36" s="365">
        <f t="shared" si="73"/>
        <v>10</v>
      </c>
      <c r="AT36" s="366">
        <f>COUNTIF(AP$27:$AP$226,AS36)</f>
        <v>0</v>
      </c>
      <c r="AU36" s="271">
        <f t="shared" si="61"/>
        <v>1500</v>
      </c>
      <c r="AV36" s="366">
        <f t="shared" si="74"/>
        <v>0</v>
      </c>
      <c r="AW36" s="385">
        <f t="shared" si="75"/>
        <v>0</v>
      </c>
      <c r="AX36" s="367">
        <f t="shared" si="77"/>
        <v>10</v>
      </c>
      <c r="AY36" s="363">
        <f t="shared" si="62"/>
        <v>0</v>
      </c>
      <c r="AZ36" s="363">
        <f t="shared" si="63"/>
        <v>0</v>
      </c>
      <c r="BA36" s="363">
        <f t="shared" si="64"/>
        <v>0</v>
      </c>
      <c r="BB36" s="363">
        <f t="shared" si="65"/>
        <v>0</v>
      </c>
      <c r="BC36" s="363">
        <f t="shared" si="66"/>
        <v>0</v>
      </c>
      <c r="BD36" s="363">
        <f t="shared" si="67"/>
        <v>0</v>
      </c>
      <c r="BE36" s="363">
        <f t="shared" si="68"/>
        <v>0</v>
      </c>
      <c r="BF36" s="363">
        <f t="shared" si="69"/>
        <v>0</v>
      </c>
      <c r="BG36" s="363">
        <f t="shared" si="70"/>
        <v>0</v>
      </c>
      <c r="BH36" s="364">
        <f t="shared" si="71"/>
        <v>0</v>
      </c>
    </row>
    <row r="37" spans="17:60" x14ac:dyDescent="0.25">
      <c r="Q37" s="365">
        <f t="shared" si="60"/>
        <v>22</v>
      </c>
      <c r="R37" s="277">
        <v>200</v>
      </c>
      <c r="AN37" s="365">
        <v>1</v>
      </c>
      <c r="AO37" s="271">
        <f t="shared" si="76"/>
        <v>11</v>
      </c>
      <c r="AP37" s="271" t="str">
        <f t="shared" si="72"/>
        <v/>
      </c>
      <c r="AQ37" s="366" t="str">
        <f t="shared" si="72"/>
        <v/>
      </c>
      <c r="AS37" s="365">
        <f t="shared" si="73"/>
        <v>11</v>
      </c>
      <c r="AT37" s="366">
        <f>COUNTIF(AP$27:$AP$226,AS37)</f>
        <v>0</v>
      </c>
      <c r="AU37" s="271">
        <f t="shared" si="61"/>
        <v>50</v>
      </c>
      <c r="AV37" s="366">
        <f t="shared" si="74"/>
        <v>0</v>
      </c>
      <c r="AW37" s="385">
        <f t="shared" si="75"/>
        <v>0</v>
      </c>
      <c r="AX37" s="367">
        <f t="shared" si="77"/>
        <v>11</v>
      </c>
      <c r="AY37" s="363">
        <f t="shared" si="62"/>
        <v>0</v>
      </c>
      <c r="AZ37" s="363">
        <f t="shared" si="63"/>
        <v>0</v>
      </c>
      <c r="BA37" s="363">
        <f t="shared" si="64"/>
        <v>0</v>
      </c>
      <c r="BB37" s="363">
        <f t="shared" si="65"/>
        <v>0</v>
      </c>
      <c r="BC37" s="363">
        <f t="shared" si="66"/>
        <v>0</v>
      </c>
      <c r="BD37" s="363">
        <f t="shared" si="67"/>
        <v>0</v>
      </c>
      <c r="BE37" s="363">
        <f t="shared" si="68"/>
        <v>0</v>
      </c>
      <c r="BF37" s="363">
        <f t="shared" si="69"/>
        <v>0</v>
      </c>
      <c r="BG37" s="363">
        <f t="shared" si="70"/>
        <v>0</v>
      </c>
      <c r="BH37" s="364">
        <f t="shared" si="71"/>
        <v>0</v>
      </c>
    </row>
    <row r="38" spans="17:60" x14ac:dyDescent="0.25">
      <c r="Q38" s="365">
        <f t="shared" si="60"/>
        <v>23</v>
      </c>
      <c r="R38" s="277">
        <v>400</v>
      </c>
      <c r="AN38" s="365">
        <v>1</v>
      </c>
      <c r="AO38" s="271">
        <f t="shared" si="76"/>
        <v>12</v>
      </c>
      <c r="AP38" s="271" t="str">
        <f t="shared" si="72"/>
        <v/>
      </c>
      <c r="AQ38" s="366" t="str">
        <f t="shared" si="72"/>
        <v/>
      </c>
      <c r="AS38" s="365">
        <f t="shared" si="73"/>
        <v>12</v>
      </c>
      <c r="AT38" s="366">
        <f>COUNTIF(AP$27:$AP$226,AS38)</f>
        <v>0</v>
      </c>
      <c r="AU38" s="271">
        <f t="shared" si="61"/>
        <v>100</v>
      </c>
      <c r="AV38" s="366">
        <f t="shared" si="74"/>
        <v>0</v>
      </c>
      <c r="AW38" s="385">
        <f t="shared" si="75"/>
        <v>0</v>
      </c>
      <c r="AX38" s="367">
        <f t="shared" si="77"/>
        <v>12</v>
      </c>
      <c r="AY38" s="363">
        <f t="shared" si="62"/>
        <v>0</v>
      </c>
      <c r="AZ38" s="363">
        <f t="shared" si="63"/>
        <v>0</v>
      </c>
      <c r="BA38" s="363">
        <f t="shared" si="64"/>
        <v>0</v>
      </c>
      <c r="BB38" s="363">
        <f t="shared" si="65"/>
        <v>0</v>
      </c>
      <c r="BC38" s="363">
        <f t="shared" si="66"/>
        <v>0</v>
      </c>
      <c r="BD38" s="363">
        <f t="shared" si="67"/>
        <v>0</v>
      </c>
      <c r="BE38" s="363">
        <f t="shared" si="68"/>
        <v>0</v>
      </c>
      <c r="BF38" s="363">
        <f t="shared" si="69"/>
        <v>0</v>
      </c>
      <c r="BG38" s="363">
        <f t="shared" si="70"/>
        <v>0</v>
      </c>
      <c r="BH38" s="364">
        <f t="shared" si="71"/>
        <v>0</v>
      </c>
    </row>
    <row r="39" spans="17:60" x14ac:dyDescent="0.25">
      <c r="Q39" s="365">
        <f t="shared" si="60"/>
        <v>24</v>
      </c>
      <c r="R39" s="277">
        <v>200</v>
      </c>
      <c r="AN39" s="365">
        <v>1</v>
      </c>
      <c r="AO39" s="271">
        <f t="shared" si="76"/>
        <v>13</v>
      </c>
      <c r="AP39" s="271" t="str">
        <f t="shared" si="72"/>
        <v/>
      </c>
      <c r="AQ39" s="366" t="str">
        <f t="shared" si="72"/>
        <v/>
      </c>
      <c r="AS39" s="365">
        <f t="shared" si="73"/>
        <v>13</v>
      </c>
      <c r="AT39" s="366">
        <f>COUNTIF(AP$27:$AP$226,AS39)</f>
        <v>0</v>
      </c>
      <c r="AU39" s="271">
        <f t="shared" si="61"/>
        <v>200</v>
      </c>
      <c r="AV39" s="366">
        <f t="shared" si="74"/>
        <v>0</v>
      </c>
      <c r="AW39" s="385">
        <f t="shared" si="75"/>
        <v>0</v>
      </c>
      <c r="AX39" s="367">
        <f t="shared" si="77"/>
        <v>13</v>
      </c>
      <c r="AY39" s="363">
        <f t="shared" si="62"/>
        <v>0</v>
      </c>
      <c r="AZ39" s="363">
        <f t="shared" si="63"/>
        <v>0</v>
      </c>
      <c r="BA39" s="363">
        <f t="shared" si="64"/>
        <v>0</v>
      </c>
      <c r="BB39" s="363">
        <f t="shared" si="65"/>
        <v>0</v>
      </c>
      <c r="BC39" s="363">
        <f t="shared" si="66"/>
        <v>0</v>
      </c>
      <c r="BD39" s="363">
        <f t="shared" si="67"/>
        <v>0</v>
      </c>
      <c r="BE39" s="363">
        <f t="shared" si="68"/>
        <v>0</v>
      </c>
      <c r="BF39" s="363">
        <f t="shared" si="69"/>
        <v>0</v>
      </c>
      <c r="BG39" s="363">
        <f t="shared" si="70"/>
        <v>0</v>
      </c>
      <c r="BH39" s="364">
        <f t="shared" si="71"/>
        <v>0</v>
      </c>
    </row>
    <row r="40" spans="17:60" x14ac:dyDescent="0.25">
      <c r="Q40" s="365">
        <f t="shared" si="60"/>
        <v>25</v>
      </c>
      <c r="R40" s="277">
        <v>100</v>
      </c>
      <c r="AN40" s="365">
        <v>1</v>
      </c>
      <c r="AO40" s="271">
        <f t="shared" si="76"/>
        <v>14</v>
      </c>
      <c r="AP40" s="271" t="str">
        <f t="shared" si="72"/>
        <v/>
      </c>
      <c r="AQ40" s="366" t="str">
        <f t="shared" si="72"/>
        <v/>
      </c>
      <c r="AS40" s="365">
        <f t="shared" si="73"/>
        <v>14</v>
      </c>
      <c r="AT40" s="366">
        <f>COUNTIF(AP$27:$AP$226,AS40)</f>
        <v>0</v>
      </c>
      <c r="AU40" s="271">
        <f t="shared" si="61"/>
        <v>100</v>
      </c>
      <c r="AV40" s="366">
        <f t="shared" si="74"/>
        <v>0</v>
      </c>
      <c r="AW40" s="385">
        <f t="shared" si="75"/>
        <v>0</v>
      </c>
      <c r="AX40" s="367">
        <f t="shared" si="77"/>
        <v>14</v>
      </c>
      <c r="AY40" s="363">
        <f t="shared" si="62"/>
        <v>0</v>
      </c>
      <c r="AZ40" s="363">
        <f t="shared" si="63"/>
        <v>0</v>
      </c>
      <c r="BA40" s="363">
        <f t="shared" si="64"/>
        <v>0</v>
      </c>
      <c r="BB40" s="363">
        <f t="shared" si="65"/>
        <v>0</v>
      </c>
      <c r="BC40" s="363">
        <f t="shared" si="66"/>
        <v>0</v>
      </c>
      <c r="BD40" s="363">
        <f t="shared" si="67"/>
        <v>0</v>
      </c>
      <c r="BE40" s="363">
        <f t="shared" si="68"/>
        <v>0</v>
      </c>
      <c r="BF40" s="363">
        <f t="shared" si="69"/>
        <v>0</v>
      </c>
      <c r="BG40" s="363">
        <f t="shared" si="70"/>
        <v>0</v>
      </c>
      <c r="BH40" s="364">
        <f t="shared" si="71"/>
        <v>0</v>
      </c>
    </row>
    <row r="41" spans="17:60" x14ac:dyDescent="0.25">
      <c r="Q41" s="365">
        <f t="shared" si="60"/>
        <v>26</v>
      </c>
      <c r="R41" s="277">
        <v>50</v>
      </c>
      <c r="AN41" s="365">
        <v>1</v>
      </c>
      <c r="AO41" s="271">
        <f t="shared" si="76"/>
        <v>15</v>
      </c>
      <c r="AP41" s="271" t="str">
        <f t="shared" si="72"/>
        <v/>
      </c>
      <c r="AQ41" s="366" t="str">
        <f t="shared" si="72"/>
        <v/>
      </c>
      <c r="AS41" s="365">
        <f t="shared" si="73"/>
        <v>15</v>
      </c>
      <c r="AT41" s="366">
        <f>COUNTIF(AP$27:$AP$226,AS41)</f>
        <v>0</v>
      </c>
      <c r="AU41" s="271">
        <f t="shared" si="61"/>
        <v>50</v>
      </c>
      <c r="AV41" s="366">
        <f t="shared" si="74"/>
        <v>0</v>
      </c>
      <c r="AW41" s="385">
        <f t="shared" si="75"/>
        <v>0</v>
      </c>
      <c r="AX41" s="367">
        <f t="shared" si="77"/>
        <v>15</v>
      </c>
      <c r="AY41" s="363">
        <f t="shared" si="62"/>
        <v>0</v>
      </c>
      <c r="AZ41" s="363">
        <f t="shared" si="63"/>
        <v>0</v>
      </c>
      <c r="BA41" s="363">
        <f t="shared" si="64"/>
        <v>0</v>
      </c>
      <c r="BB41" s="363">
        <f t="shared" si="65"/>
        <v>0</v>
      </c>
      <c r="BC41" s="363">
        <f t="shared" si="66"/>
        <v>0</v>
      </c>
      <c r="BD41" s="363">
        <f t="shared" si="67"/>
        <v>0</v>
      </c>
      <c r="BE41" s="363">
        <f t="shared" si="68"/>
        <v>0</v>
      </c>
      <c r="BF41" s="363">
        <f t="shared" si="69"/>
        <v>0</v>
      </c>
      <c r="BG41" s="363">
        <f t="shared" si="70"/>
        <v>0</v>
      </c>
      <c r="BH41" s="364">
        <f t="shared" si="71"/>
        <v>0</v>
      </c>
    </row>
    <row r="42" spans="17:60" x14ac:dyDescent="0.25">
      <c r="Q42" s="365">
        <f t="shared" si="60"/>
        <v>27</v>
      </c>
      <c r="R42" s="277">
        <v>100</v>
      </c>
      <c r="AN42" s="365">
        <v>1</v>
      </c>
      <c r="AO42" s="271">
        <f t="shared" si="76"/>
        <v>16</v>
      </c>
      <c r="AP42" s="271" t="str">
        <f t="shared" si="72"/>
        <v/>
      </c>
      <c r="AQ42" s="366" t="str">
        <f t="shared" si="72"/>
        <v/>
      </c>
      <c r="AS42" s="365">
        <f t="shared" si="73"/>
        <v>16</v>
      </c>
      <c r="AT42" s="366">
        <f>COUNTIF(AP$27:$AP$226,AS42)</f>
        <v>0</v>
      </c>
      <c r="AU42" s="271">
        <f t="shared" si="61"/>
        <v>100</v>
      </c>
      <c r="AV42" s="366">
        <f t="shared" si="74"/>
        <v>0</v>
      </c>
      <c r="AW42" s="385">
        <f t="shared" si="75"/>
        <v>0</v>
      </c>
      <c r="AX42" s="367">
        <f t="shared" si="77"/>
        <v>16</v>
      </c>
      <c r="AY42" s="363">
        <f t="shared" si="62"/>
        <v>0</v>
      </c>
      <c r="AZ42" s="363">
        <f t="shared" si="63"/>
        <v>0</v>
      </c>
      <c r="BA42" s="363">
        <f t="shared" si="64"/>
        <v>0</v>
      </c>
      <c r="BB42" s="363">
        <f t="shared" si="65"/>
        <v>0</v>
      </c>
      <c r="BC42" s="363">
        <f t="shared" si="66"/>
        <v>0</v>
      </c>
      <c r="BD42" s="363">
        <f t="shared" si="67"/>
        <v>0</v>
      </c>
      <c r="BE42" s="363">
        <f t="shared" si="68"/>
        <v>0</v>
      </c>
      <c r="BF42" s="363">
        <f t="shared" si="69"/>
        <v>0</v>
      </c>
      <c r="BG42" s="363">
        <f t="shared" si="70"/>
        <v>0</v>
      </c>
      <c r="BH42" s="364">
        <f t="shared" si="71"/>
        <v>0</v>
      </c>
    </row>
    <row r="43" spans="17:60" x14ac:dyDescent="0.25">
      <c r="Q43" s="365">
        <f t="shared" si="60"/>
        <v>28</v>
      </c>
      <c r="R43" s="277">
        <v>150</v>
      </c>
      <c r="AN43" s="365">
        <v>1</v>
      </c>
      <c r="AO43" s="271">
        <f t="shared" si="76"/>
        <v>17</v>
      </c>
      <c r="AP43" s="271" t="str">
        <f t="shared" si="72"/>
        <v/>
      </c>
      <c r="AQ43" s="366" t="str">
        <f t="shared" si="72"/>
        <v/>
      </c>
      <c r="AS43" s="365">
        <f t="shared" si="73"/>
        <v>17</v>
      </c>
      <c r="AT43" s="366">
        <f>COUNTIF(AP$27:$AP$226,AS43)</f>
        <v>0</v>
      </c>
      <c r="AU43" s="271">
        <f t="shared" si="61"/>
        <v>150</v>
      </c>
      <c r="AV43" s="366">
        <f t="shared" si="74"/>
        <v>0</v>
      </c>
      <c r="AW43" s="385">
        <f t="shared" si="75"/>
        <v>0</v>
      </c>
      <c r="AX43" s="367">
        <f t="shared" si="77"/>
        <v>17</v>
      </c>
      <c r="AY43" s="363">
        <f t="shared" si="62"/>
        <v>0</v>
      </c>
      <c r="AZ43" s="363">
        <f t="shared" si="63"/>
        <v>0</v>
      </c>
      <c r="BA43" s="363">
        <f t="shared" si="64"/>
        <v>0</v>
      </c>
      <c r="BB43" s="363">
        <f t="shared" si="65"/>
        <v>0</v>
      </c>
      <c r="BC43" s="363">
        <f t="shared" si="66"/>
        <v>0</v>
      </c>
      <c r="BD43" s="363">
        <f t="shared" si="67"/>
        <v>0</v>
      </c>
      <c r="BE43" s="363">
        <f t="shared" si="68"/>
        <v>0</v>
      </c>
      <c r="BF43" s="363">
        <f t="shared" si="69"/>
        <v>0</v>
      </c>
      <c r="BG43" s="363">
        <f t="shared" si="70"/>
        <v>0</v>
      </c>
      <c r="BH43" s="364">
        <f t="shared" si="71"/>
        <v>0</v>
      </c>
    </row>
    <row r="44" spans="17:60" x14ac:dyDescent="0.25">
      <c r="Q44" s="365">
        <f t="shared" si="60"/>
        <v>29</v>
      </c>
      <c r="R44" s="277">
        <v>300</v>
      </c>
      <c r="AN44" s="365">
        <v>1</v>
      </c>
      <c r="AO44" s="271">
        <f t="shared" si="76"/>
        <v>18</v>
      </c>
      <c r="AP44" s="271" t="str">
        <f t="shared" si="72"/>
        <v/>
      </c>
      <c r="AQ44" s="366" t="str">
        <f t="shared" si="72"/>
        <v/>
      </c>
      <c r="AS44" s="365">
        <f t="shared" si="73"/>
        <v>18</v>
      </c>
      <c r="AT44" s="366">
        <f>COUNTIF(AP$27:$AP$226,AS44)</f>
        <v>0</v>
      </c>
      <c r="AU44" s="271">
        <f t="shared" si="61"/>
        <v>300</v>
      </c>
      <c r="AV44" s="366">
        <f t="shared" si="74"/>
        <v>0</v>
      </c>
      <c r="AW44" s="385">
        <f t="shared" si="75"/>
        <v>0</v>
      </c>
      <c r="AX44" s="367">
        <f t="shared" si="77"/>
        <v>18</v>
      </c>
      <c r="AY44" s="363">
        <f t="shared" si="62"/>
        <v>0</v>
      </c>
      <c r="AZ44" s="363">
        <f t="shared" si="63"/>
        <v>0</v>
      </c>
      <c r="BA44" s="363">
        <f t="shared" si="64"/>
        <v>0</v>
      </c>
      <c r="BB44" s="363">
        <f t="shared" si="65"/>
        <v>0</v>
      </c>
      <c r="BC44" s="363">
        <f t="shared" si="66"/>
        <v>0</v>
      </c>
      <c r="BD44" s="363">
        <f t="shared" si="67"/>
        <v>0</v>
      </c>
      <c r="BE44" s="363">
        <f t="shared" si="68"/>
        <v>0</v>
      </c>
      <c r="BF44" s="363">
        <f t="shared" si="69"/>
        <v>0</v>
      </c>
      <c r="BG44" s="363">
        <f t="shared" si="70"/>
        <v>0</v>
      </c>
      <c r="BH44" s="364">
        <f t="shared" si="71"/>
        <v>0</v>
      </c>
    </row>
    <row r="45" spans="17:60" x14ac:dyDescent="0.25">
      <c r="Q45" s="365">
        <f t="shared" si="60"/>
        <v>30</v>
      </c>
      <c r="R45" s="277">
        <v>600</v>
      </c>
      <c r="AN45" s="365">
        <v>1</v>
      </c>
      <c r="AO45" s="271">
        <f>+AO44+1</f>
        <v>19</v>
      </c>
      <c r="AP45" s="271" t="str">
        <f t="shared" si="72"/>
        <v/>
      </c>
      <c r="AQ45" s="366" t="str">
        <f t="shared" si="72"/>
        <v/>
      </c>
      <c r="AS45" s="365">
        <f t="shared" si="73"/>
        <v>19</v>
      </c>
      <c r="AT45" s="366">
        <f>COUNTIF(AP$27:$AP$226,AS45)</f>
        <v>0</v>
      </c>
      <c r="AU45" s="271">
        <f t="shared" si="61"/>
        <v>600</v>
      </c>
      <c r="AV45" s="366">
        <f t="shared" si="74"/>
        <v>0</v>
      </c>
      <c r="AW45" s="385">
        <f t="shared" si="75"/>
        <v>0</v>
      </c>
      <c r="AX45" s="367">
        <f>+AX44+1</f>
        <v>19</v>
      </c>
      <c r="AY45" s="363">
        <f t="shared" si="62"/>
        <v>0</v>
      </c>
      <c r="AZ45" s="363">
        <f t="shared" si="63"/>
        <v>0</v>
      </c>
      <c r="BA45" s="363">
        <f t="shared" si="64"/>
        <v>0</v>
      </c>
      <c r="BB45" s="363">
        <f t="shared" si="65"/>
        <v>0</v>
      </c>
      <c r="BC45" s="363">
        <f t="shared" si="66"/>
        <v>0</v>
      </c>
      <c r="BD45" s="363">
        <f t="shared" si="67"/>
        <v>0</v>
      </c>
      <c r="BE45" s="363">
        <f t="shared" si="68"/>
        <v>0</v>
      </c>
      <c r="BF45" s="363">
        <f t="shared" si="69"/>
        <v>0</v>
      </c>
      <c r="BG45" s="363">
        <f t="shared" si="70"/>
        <v>0</v>
      </c>
      <c r="BH45" s="364">
        <f t="shared" si="71"/>
        <v>0</v>
      </c>
    </row>
    <row r="46" spans="17:60" ht="15.75" thickBot="1" x14ac:dyDescent="0.3">
      <c r="Q46" s="365">
        <f t="shared" si="60"/>
        <v>31</v>
      </c>
      <c r="R46" s="277">
        <v>200</v>
      </c>
      <c r="AN46" s="365">
        <v>1</v>
      </c>
      <c r="AO46" s="271">
        <f t="shared" ref="AO46" si="78">+AO45+1</f>
        <v>20</v>
      </c>
      <c r="AP46" s="271" t="str">
        <f t="shared" si="72"/>
        <v/>
      </c>
      <c r="AQ46" s="366" t="str">
        <f t="shared" si="72"/>
        <v/>
      </c>
      <c r="AS46" s="365">
        <f t="shared" si="73"/>
        <v>20</v>
      </c>
      <c r="AT46" s="366">
        <f>COUNTIF(AP$27:$AP$226,AS46)</f>
        <v>0</v>
      </c>
      <c r="AU46" s="271">
        <f t="shared" si="61"/>
        <v>1000</v>
      </c>
      <c r="AV46" s="366">
        <f t="shared" si="74"/>
        <v>0</v>
      </c>
      <c r="AW46" s="385">
        <f t="shared" si="75"/>
        <v>0</v>
      </c>
      <c r="AX46" s="373">
        <f t="shared" ref="AX46" si="79">+AX45+1</f>
        <v>20</v>
      </c>
      <c r="AY46" s="375">
        <f t="shared" si="62"/>
        <v>0</v>
      </c>
      <c r="AZ46" s="375">
        <f t="shared" si="63"/>
        <v>0</v>
      </c>
      <c r="BA46" s="375">
        <f t="shared" si="64"/>
        <v>0</v>
      </c>
      <c r="BB46" s="375">
        <f t="shared" si="65"/>
        <v>0</v>
      </c>
      <c r="BC46" s="375">
        <f t="shared" si="66"/>
        <v>0</v>
      </c>
      <c r="BD46" s="375">
        <f t="shared" si="67"/>
        <v>0</v>
      </c>
      <c r="BE46" s="375">
        <f t="shared" si="68"/>
        <v>0</v>
      </c>
      <c r="BF46" s="375">
        <f t="shared" si="69"/>
        <v>0</v>
      </c>
      <c r="BG46" s="375">
        <f t="shared" si="70"/>
        <v>0</v>
      </c>
      <c r="BH46" s="376">
        <f t="shared" si="71"/>
        <v>0</v>
      </c>
    </row>
    <row r="47" spans="17:60" x14ac:dyDescent="0.25">
      <c r="Q47" s="365">
        <f t="shared" si="60"/>
        <v>32</v>
      </c>
      <c r="R47" s="277">
        <v>400</v>
      </c>
      <c r="AN47" s="365">
        <v>2</v>
      </c>
      <c r="AO47" s="271">
        <v>1</v>
      </c>
      <c r="AP47" s="271" t="str">
        <f>+AR5</f>
        <v/>
      </c>
      <c r="AQ47" s="366" t="str">
        <f>+AS5</f>
        <v/>
      </c>
      <c r="AS47" s="365">
        <f t="shared" si="73"/>
        <v>21</v>
      </c>
      <c r="AT47" s="366">
        <f>COUNTIF(AP$27:$AP$226,AS47)</f>
        <v>0</v>
      </c>
      <c r="AU47" s="271">
        <f t="shared" si="61"/>
        <v>100</v>
      </c>
      <c r="AV47" s="366">
        <f t="shared" si="74"/>
        <v>0</v>
      </c>
      <c r="AW47" s="385">
        <f t="shared" si="75"/>
        <v>0</v>
      </c>
    </row>
    <row r="48" spans="17:60" x14ac:dyDescent="0.25">
      <c r="Q48" s="365">
        <f t="shared" si="60"/>
        <v>33</v>
      </c>
      <c r="R48" s="277">
        <v>800</v>
      </c>
      <c r="AN48" s="365">
        <f>+AN47</f>
        <v>2</v>
      </c>
      <c r="AO48" s="271">
        <f>+AO47+1</f>
        <v>2</v>
      </c>
      <c r="AP48" s="271" t="str">
        <f t="shared" ref="AP48:AQ66" si="80">+AR6</f>
        <v/>
      </c>
      <c r="AQ48" s="366" t="str">
        <f t="shared" si="80"/>
        <v/>
      </c>
      <c r="AS48" s="365">
        <f t="shared" si="73"/>
        <v>22</v>
      </c>
      <c r="AT48" s="366">
        <f>COUNTIF(AP$27:$AP$226,AS48)</f>
        <v>0</v>
      </c>
      <c r="AU48" s="271">
        <f t="shared" si="61"/>
        <v>200</v>
      </c>
      <c r="AV48" s="366">
        <f t="shared" si="74"/>
        <v>0</v>
      </c>
      <c r="AW48" s="385">
        <f t="shared" si="75"/>
        <v>0</v>
      </c>
    </row>
    <row r="49" spans="17:49" x14ac:dyDescent="0.25">
      <c r="Q49" s="365">
        <f t="shared" ref="Q49:Q80" si="81">+Q48+1</f>
        <v>34</v>
      </c>
      <c r="R49" s="277">
        <v>400</v>
      </c>
      <c r="AN49" s="365">
        <f t="shared" ref="AN49:AN112" si="82">+AN48</f>
        <v>2</v>
      </c>
      <c r="AO49" s="271">
        <f t="shared" ref="AO49:AO64" si="83">+AO48+1</f>
        <v>3</v>
      </c>
      <c r="AP49" s="271" t="str">
        <f t="shared" si="80"/>
        <v/>
      </c>
      <c r="AQ49" s="366" t="str">
        <f t="shared" si="80"/>
        <v/>
      </c>
      <c r="AS49" s="365">
        <f t="shared" si="73"/>
        <v>23</v>
      </c>
      <c r="AT49" s="366">
        <f>COUNTIF(AP$27:$AP$226,AS49)</f>
        <v>0</v>
      </c>
      <c r="AU49" s="271">
        <f t="shared" si="61"/>
        <v>400</v>
      </c>
      <c r="AV49" s="366">
        <f t="shared" si="74"/>
        <v>0</v>
      </c>
      <c r="AW49" s="385">
        <f t="shared" si="75"/>
        <v>0</v>
      </c>
    </row>
    <row r="50" spans="17:49" x14ac:dyDescent="0.25">
      <c r="Q50" s="365">
        <f t="shared" si="81"/>
        <v>35</v>
      </c>
      <c r="R50" s="277">
        <v>200</v>
      </c>
      <c r="AN50" s="365">
        <f t="shared" si="82"/>
        <v>2</v>
      </c>
      <c r="AO50" s="271">
        <f t="shared" si="83"/>
        <v>4</v>
      </c>
      <c r="AP50" s="271" t="str">
        <f t="shared" si="80"/>
        <v/>
      </c>
      <c r="AQ50" s="366" t="str">
        <f t="shared" si="80"/>
        <v/>
      </c>
      <c r="AS50" s="365">
        <f t="shared" si="73"/>
        <v>24</v>
      </c>
      <c r="AT50" s="366">
        <f>COUNTIF(AP$27:$AP$226,AS50)</f>
        <v>0</v>
      </c>
      <c r="AU50" s="271">
        <f t="shared" si="61"/>
        <v>200</v>
      </c>
      <c r="AV50" s="366">
        <f t="shared" si="74"/>
        <v>0</v>
      </c>
      <c r="AW50" s="385">
        <f t="shared" si="75"/>
        <v>0</v>
      </c>
    </row>
    <row r="51" spans="17:49" x14ac:dyDescent="0.25">
      <c r="Q51" s="365">
        <f t="shared" si="81"/>
        <v>36</v>
      </c>
      <c r="R51" s="277">
        <v>100</v>
      </c>
      <c r="AN51" s="365">
        <f t="shared" si="82"/>
        <v>2</v>
      </c>
      <c r="AO51" s="271">
        <f t="shared" si="83"/>
        <v>5</v>
      </c>
      <c r="AP51" s="271" t="str">
        <f t="shared" si="80"/>
        <v/>
      </c>
      <c r="AQ51" s="366" t="str">
        <f t="shared" si="80"/>
        <v/>
      </c>
      <c r="AS51" s="365">
        <f t="shared" si="73"/>
        <v>25</v>
      </c>
      <c r="AT51" s="366">
        <f>COUNTIF(AP$27:$AP$226,AS51)</f>
        <v>0</v>
      </c>
      <c r="AU51" s="271">
        <f t="shared" si="61"/>
        <v>100</v>
      </c>
      <c r="AV51" s="366">
        <f t="shared" si="74"/>
        <v>0</v>
      </c>
      <c r="AW51" s="385">
        <f t="shared" si="75"/>
        <v>0</v>
      </c>
    </row>
    <row r="52" spans="17:49" x14ac:dyDescent="0.25">
      <c r="Q52" s="365">
        <f t="shared" si="81"/>
        <v>37</v>
      </c>
      <c r="R52" s="277">
        <v>50</v>
      </c>
      <c r="AN52" s="365">
        <f t="shared" si="82"/>
        <v>2</v>
      </c>
      <c r="AO52" s="271">
        <f t="shared" si="83"/>
        <v>6</v>
      </c>
      <c r="AP52" s="271" t="str">
        <f t="shared" si="80"/>
        <v/>
      </c>
      <c r="AQ52" s="366" t="str">
        <f t="shared" si="80"/>
        <v/>
      </c>
      <c r="AS52" s="365">
        <f t="shared" si="73"/>
        <v>26</v>
      </c>
      <c r="AT52" s="366">
        <f>COUNTIF(AP$27:$AP$226,AS52)</f>
        <v>0</v>
      </c>
      <c r="AU52" s="271">
        <f t="shared" si="61"/>
        <v>50</v>
      </c>
      <c r="AV52" s="366">
        <f t="shared" si="74"/>
        <v>0</v>
      </c>
      <c r="AW52" s="385">
        <f t="shared" si="75"/>
        <v>0</v>
      </c>
    </row>
    <row r="53" spans="17:49" x14ac:dyDescent="0.25">
      <c r="Q53" s="365">
        <f t="shared" si="81"/>
        <v>38</v>
      </c>
      <c r="R53" s="277">
        <v>100</v>
      </c>
      <c r="AN53" s="365">
        <f t="shared" si="82"/>
        <v>2</v>
      </c>
      <c r="AO53" s="271">
        <f t="shared" si="83"/>
        <v>7</v>
      </c>
      <c r="AP53" s="271" t="str">
        <f t="shared" si="80"/>
        <v/>
      </c>
      <c r="AQ53" s="366" t="str">
        <f t="shared" si="80"/>
        <v/>
      </c>
      <c r="AS53" s="365">
        <f t="shared" si="73"/>
        <v>27</v>
      </c>
      <c r="AT53" s="366">
        <f>COUNTIF(AP$27:$AP$226,AS53)</f>
        <v>0</v>
      </c>
      <c r="AU53" s="271">
        <f t="shared" si="61"/>
        <v>100</v>
      </c>
      <c r="AV53" s="366">
        <f t="shared" si="74"/>
        <v>0</v>
      </c>
      <c r="AW53" s="385">
        <f t="shared" si="75"/>
        <v>0</v>
      </c>
    </row>
    <row r="54" spans="17:49" x14ac:dyDescent="0.25">
      <c r="Q54" s="365">
        <f t="shared" si="81"/>
        <v>39</v>
      </c>
      <c r="R54" s="277">
        <v>150</v>
      </c>
      <c r="AN54" s="365">
        <f t="shared" si="82"/>
        <v>2</v>
      </c>
      <c r="AO54" s="271">
        <f t="shared" si="83"/>
        <v>8</v>
      </c>
      <c r="AP54" s="271" t="str">
        <f t="shared" si="80"/>
        <v/>
      </c>
      <c r="AQ54" s="366" t="str">
        <f t="shared" si="80"/>
        <v/>
      </c>
      <c r="AS54" s="365">
        <f t="shared" si="73"/>
        <v>28</v>
      </c>
      <c r="AT54" s="366">
        <f>COUNTIF(AP$27:$AP$226,AS54)</f>
        <v>0</v>
      </c>
      <c r="AU54" s="271">
        <f t="shared" si="61"/>
        <v>150</v>
      </c>
      <c r="AV54" s="366">
        <f t="shared" si="74"/>
        <v>0</v>
      </c>
      <c r="AW54" s="385">
        <f t="shared" si="75"/>
        <v>0</v>
      </c>
    </row>
    <row r="55" spans="17:49" x14ac:dyDescent="0.25">
      <c r="Q55" s="365">
        <f t="shared" si="81"/>
        <v>40</v>
      </c>
      <c r="R55" s="277">
        <v>300</v>
      </c>
      <c r="AN55" s="365">
        <f t="shared" si="82"/>
        <v>2</v>
      </c>
      <c r="AO55" s="271">
        <f t="shared" si="83"/>
        <v>9</v>
      </c>
      <c r="AP55" s="271" t="str">
        <f t="shared" si="80"/>
        <v/>
      </c>
      <c r="AQ55" s="366" t="str">
        <f t="shared" si="80"/>
        <v/>
      </c>
      <c r="AS55" s="365">
        <f t="shared" si="73"/>
        <v>29</v>
      </c>
      <c r="AT55" s="366">
        <f>COUNTIF(AP$27:$AP$226,AS55)</f>
        <v>0</v>
      </c>
      <c r="AU55" s="271">
        <f t="shared" si="61"/>
        <v>300</v>
      </c>
      <c r="AV55" s="366">
        <f t="shared" si="74"/>
        <v>0</v>
      </c>
      <c r="AW55" s="385">
        <f t="shared" si="75"/>
        <v>0</v>
      </c>
    </row>
    <row r="56" spans="17:49" x14ac:dyDescent="0.25">
      <c r="Q56" s="365">
        <f t="shared" si="81"/>
        <v>41</v>
      </c>
      <c r="R56" s="277">
        <v>100</v>
      </c>
      <c r="AN56" s="365">
        <f t="shared" si="82"/>
        <v>2</v>
      </c>
      <c r="AO56" s="271">
        <f t="shared" si="83"/>
        <v>10</v>
      </c>
      <c r="AP56" s="271" t="str">
        <f t="shared" si="80"/>
        <v/>
      </c>
      <c r="AQ56" s="366" t="str">
        <f t="shared" si="80"/>
        <v/>
      </c>
      <c r="AS56" s="365">
        <f t="shared" si="73"/>
        <v>30</v>
      </c>
      <c r="AT56" s="366">
        <f>COUNTIF(AP$27:$AP$226,AS56)</f>
        <v>0</v>
      </c>
      <c r="AU56" s="271">
        <f t="shared" si="61"/>
        <v>600</v>
      </c>
      <c r="AV56" s="366">
        <f t="shared" si="74"/>
        <v>0</v>
      </c>
      <c r="AW56" s="385">
        <f t="shared" si="75"/>
        <v>0</v>
      </c>
    </row>
    <row r="57" spans="17:49" x14ac:dyDescent="0.25">
      <c r="Q57" s="365">
        <f t="shared" si="81"/>
        <v>42</v>
      </c>
      <c r="R57" s="277">
        <v>200</v>
      </c>
      <c r="AN57" s="365">
        <f t="shared" si="82"/>
        <v>2</v>
      </c>
      <c r="AO57" s="271">
        <f t="shared" si="83"/>
        <v>11</v>
      </c>
      <c r="AP57" s="271" t="str">
        <f t="shared" si="80"/>
        <v/>
      </c>
      <c r="AQ57" s="366" t="str">
        <f t="shared" si="80"/>
        <v/>
      </c>
      <c r="AS57" s="365">
        <f t="shared" si="73"/>
        <v>31</v>
      </c>
      <c r="AT57" s="366">
        <f>COUNTIF(AP$27:$AP$226,AS57)</f>
        <v>0</v>
      </c>
      <c r="AU57" s="271">
        <f t="shared" si="61"/>
        <v>200</v>
      </c>
      <c r="AV57" s="366">
        <f t="shared" si="74"/>
        <v>0</v>
      </c>
      <c r="AW57" s="385">
        <f t="shared" si="75"/>
        <v>0</v>
      </c>
    </row>
    <row r="58" spans="17:49" x14ac:dyDescent="0.25">
      <c r="Q58" s="365">
        <f t="shared" si="81"/>
        <v>43</v>
      </c>
      <c r="R58" s="277">
        <v>400</v>
      </c>
      <c r="AN58" s="365">
        <f t="shared" si="82"/>
        <v>2</v>
      </c>
      <c r="AO58" s="271">
        <f t="shared" si="83"/>
        <v>12</v>
      </c>
      <c r="AP58" s="271" t="str">
        <f t="shared" si="80"/>
        <v/>
      </c>
      <c r="AQ58" s="366" t="str">
        <f t="shared" si="80"/>
        <v/>
      </c>
      <c r="AS58" s="365">
        <f t="shared" si="73"/>
        <v>32</v>
      </c>
      <c r="AT58" s="366">
        <f>COUNTIF(AP$27:$AP$226,AS58)</f>
        <v>0</v>
      </c>
      <c r="AU58" s="271">
        <f t="shared" si="61"/>
        <v>400</v>
      </c>
      <c r="AV58" s="366">
        <f t="shared" si="74"/>
        <v>0</v>
      </c>
      <c r="AW58" s="385">
        <f t="shared" si="75"/>
        <v>0</v>
      </c>
    </row>
    <row r="59" spans="17:49" x14ac:dyDescent="0.25">
      <c r="Q59" s="365">
        <f t="shared" si="81"/>
        <v>44</v>
      </c>
      <c r="R59" s="277">
        <v>200</v>
      </c>
      <c r="AN59" s="365">
        <f t="shared" si="82"/>
        <v>2</v>
      </c>
      <c r="AO59" s="271">
        <f t="shared" si="83"/>
        <v>13</v>
      </c>
      <c r="AP59" s="271" t="str">
        <f t="shared" si="80"/>
        <v/>
      </c>
      <c r="AQ59" s="366" t="str">
        <f t="shared" si="80"/>
        <v/>
      </c>
      <c r="AS59" s="365">
        <f t="shared" si="73"/>
        <v>33</v>
      </c>
      <c r="AT59" s="366">
        <f>COUNTIF(AP$27:$AP$226,AS59)</f>
        <v>0</v>
      </c>
      <c r="AU59" s="271">
        <f t="shared" ref="AU59:AU90" si="84">+R48</f>
        <v>800</v>
      </c>
      <c r="AV59" s="366">
        <f t="shared" si="74"/>
        <v>0</v>
      </c>
      <c r="AW59" s="385">
        <f t="shared" si="75"/>
        <v>0</v>
      </c>
    </row>
    <row r="60" spans="17:49" x14ac:dyDescent="0.25">
      <c r="Q60" s="365">
        <f t="shared" si="81"/>
        <v>45</v>
      </c>
      <c r="R60" s="277">
        <v>100</v>
      </c>
      <c r="AN60" s="365">
        <f t="shared" si="82"/>
        <v>2</v>
      </c>
      <c r="AO60" s="271">
        <f t="shared" si="83"/>
        <v>14</v>
      </c>
      <c r="AP60" s="271" t="str">
        <f t="shared" si="80"/>
        <v/>
      </c>
      <c r="AQ60" s="366" t="str">
        <f t="shared" si="80"/>
        <v/>
      </c>
      <c r="AS60" s="365">
        <f t="shared" ref="AS60:AS91" si="85">+AS59+1</f>
        <v>34</v>
      </c>
      <c r="AT60" s="366">
        <f>COUNTIF(AP$27:$AP$226,AS60)</f>
        <v>0</v>
      </c>
      <c r="AU60" s="271">
        <f t="shared" si="84"/>
        <v>400</v>
      </c>
      <c r="AV60" s="366">
        <f t="shared" si="74"/>
        <v>0</v>
      </c>
      <c r="AW60" s="385">
        <f t="shared" si="75"/>
        <v>0</v>
      </c>
    </row>
    <row r="61" spans="17:49" x14ac:dyDescent="0.25">
      <c r="Q61" s="365">
        <f t="shared" si="81"/>
        <v>46</v>
      </c>
      <c r="R61" s="277">
        <v>50</v>
      </c>
      <c r="AN61" s="365">
        <f t="shared" si="82"/>
        <v>2</v>
      </c>
      <c r="AO61" s="271">
        <f t="shared" si="83"/>
        <v>15</v>
      </c>
      <c r="AP61" s="271" t="str">
        <f t="shared" si="80"/>
        <v/>
      </c>
      <c r="AQ61" s="366" t="str">
        <f t="shared" si="80"/>
        <v/>
      </c>
      <c r="AS61" s="365">
        <f t="shared" si="85"/>
        <v>35</v>
      </c>
      <c r="AT61" s="366">
        <f>COUNTIF(AP$27:$AP$226,AS61)</f>
        <v>0</v>
      </c>
      <c r="AU61" s="271">
        <f t="shared" si="84"/>
        <v>200</v>
      </c>
      <c r="AV61" s="366">
        <f t="shared" si="74"/>
        <v>0</v>
      </c>
      <c r="AW61" s="385">
        <f t="shared" si="75"/>
        <v>0</v>
      </c>
    </row>
    <row r="62" spans="17:49" x14ac:dyDescent="0.25">
      <c r="Q62" s="365">
        <f t="shared" si="81"/>
        <v>47</v>
      </c>
      <c r="R62" s="277">
        <v>100</v>
      </c>
      <c r="AN62" s="365">
        <f t="shared" si="82"/>
        <v>2</v>
      </c>
      <c r="AO62" s="271">
        <f t="shared" si="83"/>
        <v>16</v>
      </c>
      <c r="AP62" s="271" t="str">
        <f t="shared" si="80"/>
        <v/>
      </c>
      <c r="AQ62" s="366" t="str">
        <f t="shared" si="80"/>
        <v/>
      </c>
      <c r="AS62" s="365">
        <f t="shared" si="85"/>
        <v>36</v>
      </c>
      <c r="AT62" s="366">
        <f>COUNTIF(AP$27:$AP$226,AS62)</f>
        <v>0</v>
      </c>
      <c r="AU62" s="271">
        <f t="shared" si="84"/>
        <v>100</v>
      </c>
      <c r="AV62" s="366">
        <f t="shared" si="74"/>
        <v>0</v>
      </c>
      <c r="AW62" s="385">
        <f t="shared" si="75"/>
        <v>0</v>
      </c>
    </row>
    <row r="63" spans="17:49" x14ac:dyDescent="0.25">
      <c r="Q63" s="365">
        <f t="shared" si="81"/>
        <v>48</v>
      </c>
      <c r="R63" s="277">
        <v>50</v>
      </c>
      <c r="AN63" s="365">
        <f t="shared" si="82"/>
        <v>2</v>
      </c>
      <c r="AO63" s="271">
        <f t="shared" si="83"/>
        <v>17</v>
      </c>
      <c r="AP63" s="271" t="str">
        <f t="shared" si="80"/>
        <v/>
      </c>
      <c r="AQ63" s="366" t="str">
        <f t="shared" si="80"/>
        <v/>
      </c>
      <c r="AS63" s="365">
        <f t="shared" si="85"/>
        <v>37</v>
      </c>
      <c r="AT63" s="366">
        <f>COUNTIF(AP$27:$AP$226,AS63)</f>
        <v>0</v>
      </c>
      <c r="AU63" s="271">
        <f t="shared" si="84"/>
        <v>50</v>
      </c>
      <c r="AV63" s="366">
        <f t="shared" si="74"/>
        <v>0</v>
      </c>
      <c r="AW63" s="385">
        <f t="shared" si="75"/>
        <v>0</v>
      </c>
    </row>
    <row r="64" spans="17:49" x14ac:dyDescent="0.25">
      <c r="Q64" s="365">
        <f t="shared" si="81"/>
        <v>49</v>
      </c>
      <c r="R64" s="277">
        <v>100</v>
      </c>
      <c r="AN64" s="365">
        <f t="shared" si="82"/>
        <v>2</v>
      </c>
      <c r="AO64" s="271">
        <f t="shared" si="83"/>
        <v>18</v>
      </c>
      <c r="AP64" s="271" t="str">
        <f t="shared" si="80"/>
        <v/>
      </c>
      <c r="AQ64" s="366" t="str">
        <f t="shared" si="80"/>
        <v/>
      </c>
      <c r="AS64" s="365">
        <f t="shared" si="85"/>
        <v>38</v>
      </c>
      <c r="AT64" s="366">
        <f>COUNTIF(AP$27:$AP$226,AS64)</f>
        <v>0</v>
      </c>
      <c r="AU64" s="271">
        <f t="shared" si="84"/>
        <v>100</v>
      </c>
      <c r="AV64" s="366">
        <f t="shared" si="74"/>
        <v>0</v>
      </c>
      <c r="AW64" s="385">
        <f t="shared" si="75"/>
        <v>0</v>
      </c>
    </row>
    <row r="65" spans="17:49" x14ac:dyDescent="0.25">
      <c r="Q65" s="365">
        <f t="shared" si="81"/>
        <v>50</v>
      </c>
      <c r="R65" s="277">
        <v>150</v>
      </c>
      <c r="AN65" s="365">
        <f t="shared" si="82"/>
        <v>2</v>
      </c>
      <c r="AO65" s="271">
        <f>+AO64+1</f>
        <v>19</v>
      </c>
      <c r="AP65" s="271" t="str">
        <f t="shared" si="80"/>
        <v/>
      </c>
      <c r="AQ65" s="366" t="str">
        <f t="shared" si="80"/>
        <v/>
      </c>
      <c r="AS65" s="365">
        <f t="shared" si="85"/>
        <v>39</v>
      </c>
      <c r="AT65" s="366">
        <f>COUNTIF(AP$27:$AP$226,AS65)</f>
        <v>0</v>
      </c>
      <c r="AU65" s="271">
        <f t="shared" si="84"/>
        <v>150</v>
      </c>
      <c r="AV65" s="366">
        <f t="shared" si="74"/>
        <v>0</v>
      </c>
      <c r="AW65" s="385">
        <f t="shared" si="75"/>
        <v>0</v>
      </c>
    </row>
    <row r="66" spans="17:49" x14ac:dyDescent="0.25">
      <c r="Q66" s="365">
        <f t="shared" si="81"/>
        <v>51</v>
      </c>
      <c r="R66" s="277">
        <v>100</v>
      </c>
      <c r="AN66" s="365">
        <f t="shared" si="82"/>
        <v>2</v>
      </c>
      <c r="AO66" s="271">
        <f t="shared" ref="AO66" si="86">+AO65+1</f>
        <v>20</v>
      </c>
      <c r="AP66" s="271" t="str">
        <f t="shared" si="80"/>
        <v/>
      </c>
      <c r="AQ66" s="366" t="str">
        <f t="shared" si="80"/>
        <v/>
      </c>
      <c r="AS66" s="365">
        <f t="shared" si="85"/>
        <v>40</v>
      </c>
      <c r="AT66" s="366">
        <f>COUNTIF(AP$27:$AP$226,AS66)</f>
        <v>0</v>
      </c>
      <c r="AU66" s="271">
        <f t="shared" si="84"/>
        <v>300</v>
      </c>
      <c r="AV66" s="366">
        <f t="shared" si="74"/>
        <v>0</v>
      </c>
      <c r="AW66" s="385">
        <f t="shared" si="75"/>
        <v>0</v>
      </c>
    </row>
    <row r="67" spans="17:49" x14ac:dyDescent="0.25">
      <c r="Q67" s="365">
        <f t="shared" si="81"/>
        <v>52</v>
      </c>
      <c r="R67" s="277">
        <v>150</v>
      </c>
      <c r="AN67" s="365">
        <v>3</v>
      </c>
      <c r="AO67" s="271">
        <v>1</v>
      </c>
      <c r="AP67" s="271" t="str">
        <f>+AT5</f>
        <v/>
      </c>
      <c r="AQ67" s="366" t="str">
        <f>+AU5</f>
        <v/>
      </c>
      <c r="AS67" s="365">
        <f t="shared" si="85"/>
        <v>41</v>
      </c>
      <c r="AT67" s="366">
        <f>COUNTIF(AP$27:$AP$226,AS67)</f>
        <v>0</v>
      </c>
      <c r="AU67" s="271">
        <f t="shared" si="84"/>
        <v>100</v>
      </c>
      <c r="AV67" s="366">
        <f t="shared" si="74"/>
        <v>0</v>
      </c>
      <c r="AW67" s="385">
        <f t="shared" si="75"/>
        <v>0</v>
      </c>
    </row>
    <row r="68" spans="17:49" x14ac:dyDescent="0.25">
      <c r="Q68" s="365">
        <f t="shared" si="81"/>
        <v>53</v>
      </c>
      <c r="R68" s="277">
        <v>300</v>
      </c>
      <c r="AN68" s="365">
        <f t="shared" si="82"/>
        <v>3</v>
      </c>
      <c r="AO68" s="271">
        <f>+AO67+1</f>
        <v>2</v>
      </c>
      <c r="AP68" s="271" t="str">
        <f t="shared" ref="AP68:AQ86" si="87">+AT6</f>
        <v/>
      </c>
      <c r="AQ68" s="366" t="str">
        <f t="shared" si="87"/>
        <v/>
      </c>
      <c r="AS68" s="365">
        <f t="shared" si="85"/>
        <v>42</v>
      </c>
      <c r="AT68" s="366">
        <f>COUNTIF(AP$27:$AP$226,AS68)</f>
        <v>0</v>
      </c>
      <c r="AU68" s="271">
        <f t="shared" si="84"/>
        <v>200</v>
      </c>
      <c r="AV68" s="366">
        <f t="shared" si="74"/>
        <v>0</v>
      </c>
      <c r="AW68" s="385">
        <f t="shared" si="75"/>
        <v>0</v>
      </c>
    </row>
    <row r="69" spans="17:49" x14ac:dyDescent="0.25">
      <c r="Q69" s="365">
        <f t="shared" si="81"/>
        <v>54</v>
      </c>
      <c r="R69" s="277">
        <v>150</v>
      </c>
      <c r="AN69" s="365">
        <f t="shared" si="82"/>
        <v>3</v>
      </c>
      <c r="AO69" s="271">
        <f t="shared" ref="AO69:AO84" si="88">+AO68+1</f>
        <v>3</v>
      </c>
      <c r="AP69" s="271" t="str">
        <f t="shared" si="87"/>
        <v/>
      </c>
      <c r="AQ69" s="366" t="str">
        <f t="shared" si="87"/>
        <v/>
      </c>
      <c r="AS69" s="365">
        <f t="shared" si="85"/>
        <v>43</v>
      </c>
      <c r="AT69" s="366">
        <f>COUNTIF(AP$27:$AP$226,AS69)</f>
        <v>0</v>
      </c>
      <c r="AU69" s="271">
        <f t="shared" si="84"/>
        <v>400</v>
      </c>
      <c r="AV69" s="366">
        <f t="shared" si="74"/>
        <v>0</v>
      </c>
      <c r="AW69" s="385">
        <f t="shared" si="75"/>
        <v>0</v>
      </c>
    </row>
    <row r="70" spans="17:49" x14ac:dyDescent="0.25">
      <c r="Q70" s="365">
        <f t="shared" si="81"/>
        <v>55</v>
      </c>
      <c r="R70" s="386">
        <v>100</v>
      </c>
      <c r="AN70" s="365">
        <f t="shared" si="82"/>
        <v>3</v>
      </c>
      <c r="AO70" s="271">
        <f t="shared" si="88"/>
        <v>4</v>
      </c>
      <c r="AP70" s="271" t="str">
        <f t="shared" si="87"/>
        <v/>
      </c>
      <c r="AQ70" s="366" t="str">
        <f t="shared" si="87"/>
        <v/>
      </c>
      <c r="AS70" s="365">
        <f t="shared" si="85"/>
        <v>44</v>
      </c>
      <c r="AT70" s="366">
        <f>COUNTIF(AP$27:$AP$226,AS70)</f>
        <v>0</v>
      </c>
      <c r="AU70" s="271">
        <f t="shared" si="84"/>
        <v>200</v>
      </c>
      <c r="AV70" s="366">
        <f t="shared" si="74"/>
        <v>0</v>
      </c>
      <c r="AW70" s="385">
        <f t="shared" si="75"/>
        <v>0</v>
      </c>
    </row>
    <row r="71" spans="17:49" x14ac:dyDescent="0.25">
      <c r="Q71" s="365">
        <f t="shared" si="81"/>
        <v>56</v>
      </c>
      <c r="R71" s="277">
        <v>50</v>
      </c>
      <c r="AN71" s="365">
        <f t="shared" si="82"/>
        <v>3</v>
      </c>
      <c r="AO71" s="271">
        <f t="shared" si="88"/>
        <v>5</v>
      </c>
      <c r="AP71" s="271" t="str">
        <f t="shared" si="87"/>
        <v/>
      </c>
      <c r="AQ71" s="366" t="str">
        <f t="shared" si="87"/>
        <v/>
      </c>
      <c r="AS71" s="365">
        <f t="shared" si="85"/>
        <v>45</v>
      </c>
      <c r="AT71" s="366">
        <f>COUNTIF(AP$27:$AP$226,AS71)</f>
        <v>0</v>
      </c>
      <c r="AU71" s="271">
        <f t="shared" si="84"/>
        <v>100</v>
      </c>
      <c r="AV71" s="366">
        <f t="shared" si="74"/>
        <v>0</v>
      </c>
      <c r="AW71" s="385">
        <f t="shared" si="75"/>
        <v>0</v>
      </c>
    </row>
    <row r="72" spans="17:49" x14ac:dyDescent="0.25">
      <c r="Q72" s="365">
        <f t="shared" si="81"/>
        <v>57</v>
      </c>
      <c r="R72" s="277">
        <v>50</v>
      </c>
      <c r="AN72" s="365">
        <f t="shared" si="82"/>
        <v>3</v>
      </c>
      <c r="AO72" s="271">
        <f t="shared" si="88"/>
        <v>6</v>
      </c>
      <c r="AP72" s="271" t="str">
        <f t="shared" si="87"/>
        <v/>
      </c>
      <c r="AQ72" s="366" t="str">
        <f t="shared" si="87"/>
        <v/>
      </c>
      <c r="AS72" s="365">
        <f t="shared" si="85"/>
        <v>46</v>
      </c>
      <c r="AT72" s="366">
        <f>COUNTIF(AP$27:$AP$226,AS72)</f>
        <v>0</v>
      </c>
      <c r="AU72" s="271">
        <f t="shared" si="84"/>
        <v>50</v>
      </c>
      <c r="AV72" s="366">
        <f t="shared" si="74"/>
        <v>0</v>
      </c>
      <c r="AW72" s="385">
        <f t="shared" si="75"/>
        <v>0</v>
      </c>
    </row>
    <row r="73" spans="17:49" x14ac:dyDescent="0.25">
      <c r="Q73" s="365">
        <f t="shared" si="81"/>
        <v>58</v>
      </c>
      <c r="R73" s="277">
        <v>100</v>
      </c>
      <c r="AN73" s="365">
        <f t="shared" si="82"/>
        <v>3</v>
      </c>
      <c r="AO73" s="271">
        <f t="shared" si="88"/>
        <v>7</v>
      </c>
      <c r="AP73" s="271" t="str">
        <f t="shared" si="87"/>
        <v/>
      </c>
      <c r="AQ73" s="366" t="str">
        <f t="shared" si="87"/>
        <v/>
      </c>
      <c r="AS73" s="365">
        <f t="shared" si="85"/>
        <v>47</v>
      </c>
      <c r="AT73" s="366">
        <f>COUNTIF(AP$27:$AP$226,AS73)</f>
        <v>0</v>
      </c>
      <c r="AU73" s="271">
        <f t="shared" si="84"/>
        <v>100</v>
      </c>
      <c r="AV73" s="366">
        <f t="shared" si="74"/>
        <v>0</v>
      </c>
      <c r="AW73" s="385">
        <f t="shared" si="75"/>
        <v>0</v>
      </c>
    </row>
    <row r="74" spans="17:49" x14ac:dyDescent="0.25">
      <c r="Q74" s="365">
        <f t="shared" si="81"/>
        <v>59</v>
      </c>
      <c r="R74" s="277">
        <v>50</v>
      </c>
      <c r="AN74" s="365">
        <f t="shared" si="82"/>
        <v>3</v>
      </c>
      <c r="AO74" s="271">
        <f t="shared" si="88"/>
        <v>8</v>
      </c>
      <c r="AP74" s="271" t="str">
        <f t="shared" si="87"/>
        <v/>
      </c>
      <c r="AQ74" s="366" t="str">
        <f t="shared" si="87"/>
        <v/>
      </c>
      <c r="AS74" s="365">
        <f t="shared" si="85"/>
        <v>48</v>
      </c>
      <c r="AT74" s="366">
        <f>COUNTIF(AP$27:$AP$226,AS74)</f>
        <v>0</v>
      </c>
      <c r="AU74" s="271">
        <f t="shared" si="84"/>
        <v>50</v>
      </c>
      <c r="AV74" s="366">
        <f t="shared" si="74"/>
        <v>0</v>
      </c>
      <c r="AW74" s="385">
        <f t="shared" si="75"/>
        <v>0</v>
      </c>
    </row>
    <row r="75" spans="17:49" x14ac:dyDescent="0.25">
      <c r="Q75" s="365">
        <f t="shared" si="81"/>
        <v>60</v>
      </c>
      <c r="R75" s="277">
        <v>100</v>
      </c>
      <c r="AN75" s="365">
        <f t="shared" si="82"/>
        <v>3</v>
      </c>
      <c r="AO75" s="271">
        <f t="shared" si="88"/>
        <v>9</v>
      </c>
      <c r="AP75" s="271" t="str">
        <f t="shared" si="87"/>
        <v/>
      </c>
      <c r="AQ75" s="366" t="str">
        <f t="shared" si="87"/>
        <v/>
      </c>
      <c r="AS75" s="365">
        <f t="shared" si="85"/>
        <v>49</v>
      </c>
      <c r="AT75" s="366">
        <f>COUNTIF(AP$27:$AP$226,AS75)</f>
        <v>0</v>
      </c>
      <c r="AU75" s="271">
        <f t="shared" si="84"/>
        <v>100</v>
      </c>
      <c r="AV75" s="366">
        <f t="shared" si="74"/>
        <v>0</v>
      </c>
      <c r="AW75" s="385">
        <f t="shared" si="75"/>
        <v>0</v>
      </c>
    </row>
    <row r="76" spans="17:49" x14ac:dyDescent="0.25">
      <c r="Q76" s="365">
        <f t="shared" si="81"/>
        <v>61</v>
      </c>
      <c r="R76" s="277">
        <v>150</v>
      </c>
      <c r="AN76" s="365">
        <f t="shared" si="82"/>
        <v>3</v>
      </c>
      <c r="AO76" s="271">
        <f t="shared" si="88"/>
        <v>10</v>
      </c>
      <c r="AP76" s="271" t="str">
        <f t="shared" si="87"/>
        <v/>
      </c>
      <c r="AQ76" s="366" t="str">
        <f t="shared" si="87"/>
        <v/>
      </c>
      <c r="AS76" s="365">
        <f t="shared" si="85"/>
        <v>50</v>
      </c>
      <c r="AT76" s="366">
        <f>COUNTIF(AP$27:$AP$226,AS76)</f>
        <v>0</v>
      </c>
      <c r="AU76" s="271">
        <f t="shared" si="84"/>
        <v>150</v>
      </c>
      <c r="AV76" s="366">
        <f t="shared" si="74"/>
        <v>0</v>
      </c>
      <c r="AW76" s="385">
        <f t="shared" si="75"/>
        <v>0</v>
      </c>
    </row>
    <row r="77" spans="17:49" x14ac:dyDescent="0.25">
      <c r="Q77" s="365">
        <f t="shared" si="81"/>
        <v>62</v>
      </c>
      <c r="R77" s="277">
        <v>300</v>
      </c>
      <c r="AN77" s="365">
        <f t="shared" si="82"/>
        <v>3</v>
      </c>
      <c r="AO77" s="271">
        <f t="shared" si="88"/>
        <v>11</v>
      </c>
      <c r="AP77" s="271" t="str">
        <f t="shared" si="87"/>
        <v/>
      </c>
      <c r="AQ77" s="366" t="str">
        <f t="shared" si="87"/>
        <v/>
      </c>
      <c r="AS77" s="365">
        <f t="shared" si="85"/>
        <v>51</v>
      </c>
      <c r="AT77" s="366">
        <f>COUNTIF(AP$27:$AP$226,AS77)</f>
        <v>0</v>
      </c>
      <c r="AU77" s="271">
        <f t="shared" si="84"/>
        <v>100</v>
      </c>
      <c r="AV77" s="366">
        <f t="shared" si="74"/>
        <v>0</v>
      </c>
      <c r="AW77" s="385">
        <f t="shared" si="75"/>
        <v>0</v>
      </c>
    </row>
    <row r="78" spans="17:49" x14ac:dyDescent="0.25">
      <c r="Q78" s="365">
        <f t="shared" si="81"/>
        <v>63</v>
      </c>
      <c r="R78" s="277">
        <v>600</v>
      </c>
      <c r="AN78" s="365">
        <f t="shared" si="82"/>
        <v>3</v>
      </c>
      <c r="AO78" s="271">
        <f t="shared" si="88"/>
        <v>12</v>
      </c>
      <c r="AP78" s="271" t="str">
        <f t="shared" si="87"/>
        <v/>
      </c>
      <c r="AQ78" s="366" t="str">
        <f t="shared" si="87"/>
        <v/>
      </c>
      <c r="AS78" s="365">
        <f t="shared" si="85"/>
        <v>52</v>
      </c>
      <c r="AT78" s="366">
        <f>COUNTIF(AP$27:$AP$226,AS78)</f>
        <v>0</v>
      </c>
      <c r="AU78" s="271">
        <f t="shared" si="84"/>
        <v>150</v>
      </c>
      <c r="AV78" s="366">
        <f t="shared" si="74"/>
        <v>0</v>
      </c>
      <c r="AW78" s="385">
        <f t="shared" si="75"/>
        <v>0</v>
      </c>
    </row>
    <row r="79" spans="17:49" x14ac:dyDescent="0.25">
      <c r="Q79" s="365">
        <f t="shared" si="81"/>
        <v>64</v>
      </c>
      <c r="R79" s="277">
        <v>300</v>
      </c>
      <c r="AN79" s="365">
        <f t="shared" si="82"/>
        <v>3</v>
      </c>
      <c r="AO79" s="271">
        <f t="shared" si="88"/>
        <v>13</v>
      </c>
      <c r="AP79" s="271" t="str">
        <f t="shared" si="87"/>
        <v/>
      </c>
      <c r="AQ79" s="366" t="str">
        <f t="shared" si="87"/>
        <v/>
      </c>
      <c r="AS79" s="365">
        <f t="shared" si="85"/>
        <v>53</v>
      </c>
      <c r="AT79" s="366">
        <f>COUNTIF(AP$27:$AP$226,AS79)</f>
        <v>0</v>
      </c>
      <c r="AU79" s="271">
        <f t="shared" si="84"/>
        <v>300</v>
      </c>
      <c r="AV79" s="366">
        <f t="shared" si="74"/>
        <v>0</v>
      </c>
      <c r="AW79" s="385">
        <f t="shared" si="75"/>
        <v>0</v>
      </c>
    </row>
    <row r="80" spans="17:49" x14ac:dyDescent="0.25">
      <c r="Q80" s="365">
        <f t="shared" si="81"/>
        <v>65</v>
      </c>
      <c r="R80" s="277">
        <v>150</v>
      </c>
      <c r="AN80" s="365">
        <f t="shared" si="82"/>
        <v>3</v>
      </c>
      <c r="AO80" s="271">
        <f t="shared" si="88"/>
        <v>14</v>
      </c>
      <c r="AP80" s="271" t="str">
        <f t="shared" si="87"/>
        <v/>
      </c>
      <c r="AQ80" s="366" t="str">
        <f t="shared" si="87"/>
        <v/>
      </c>
      <c r="AS80" s="365">
        <f t="shared" si="85"/>
        <v>54</v>
      </c>
      <c r="AT80" s="366">
        <f>COUNTIF(AP$27:$AP$226,AS80)</f>
        <v>0</v>
      </c>
      <c r="AU80" s="271">
        <f t="shared" si="84"/>
        <v>150</v>
      </c>
      <c r="AV80" s="366">
        <f t="shared" si="74"/>
        <v>0</v>
      </c>
      <c r="AW80" s="385">
        <f t="shared" si="75"/>
        <v>0</v>
      </c>
    </row>
    <row r="81" spans="17:49" x14ac:dyDescent="0.25">
      <c r="Q81" s="365">
        <f t="shared" ref="Q81:Q115" si="89">+Q80+1</f>
        <v>66</v>
      </c>
      <c r="R81" s="277">
        <v>50</v>
      </c>
      <c r="AN81" s="365">
        <f t="shared" si="82"/>
        <v>3</v>
      </c>
      <c r="AO81" s="271">
        <f t="shared" si="88"/>
        <v>15</v>
      </c>
      <c r="AP81" s="271" t="str">
        <f t="shared" si="87"/>
        <v/>
      </c>
      <c r="AQ81" s="366" t="str">
        <f t="shared" si="87"/>
        <v/>
      </c>
      <c r="AS81" s="365">
        <f t="shared" si="85"/>
        <v>55</v>
      </c>
      <c r="AT81" s="366">
        <f>COUNTIF(AP$27:$AP$226,AS81)</f>
        <v>0</v>
      </c>
      <c r="AU81" s="271">
        <f t="shared" si="84"/>
        <v>100</v>
      </c>
      <c r="AV81" s="366">
        <f t="shared" si="74"/>
        <v>0</v>
      </c>
      <c r="AW81" s="385">
        <f t="shared" si="75"/>
        <v>0</v>
      </c>
    </row>
    <row r="82" spans="17:49" x14ac:dyDescent="0.25">
      <c r="Q82" s="365">
        <f t="shared" si="89"/>
        <v>67</v>
      </c>
      <c r="R82" s="277">
        <v>100</v>
      </c>
      <c r="AN82" s="365">
        <f t="shared" si="82"/>
        <v>3</v>
      </c>
      <c r="AO82" s="271">
        <f t="shared" si="88"/>
        <v>16</v>
      </c>
      <c r="AP82" s="271" t="str">
        <f t="shared" si="87"/>
        <v/>
      </c>
      <c r="AQ82" s="366" t="str">
        <f t="shared" si="87"/>
        <v/>
      </c>
      <c r="AS82" s="365">
        <f t="shared" si="85"/>
        <v>56</v>
      </c>
      <c r="AT82" s="366">
        <f>COUNTIF(AP$27:$AP$226,AS82)</f>
        <v>0</v>
      </c>
      <c r="AU82" s="271">
        <f t="shared" si="84"/>
        <v>50</v>
      </c>
      <c r="AV82" s="366">
        <f t="shared" si="74"/>
        <v>0</v>
      </c>
      <c r="AW82" s="385">
        <f t="shared" si="75"/>
        <v>0</v>
      </c>
    </row>
    <row r="83" spans="17:49" x14ac:dyDescent="0.25">
      <c r="Q83" s="365">
        <f t="shared" si="89"/>
        <v>68</v>
      </c>
      <c r="R83" s="277">
        <v>200</v>
      </c>
      <c r="AN83" s="365">
        <f t="shared" si="82"/>
        <v>3</v>
      </c>
      <c r="AO83" s="271">
        <f t="shared" si="88"/>
        <v>17</v>
      </c>
      <c r="AP83" s="271" t="str">
        <f t="shared" si="87"/>
        <v/>
      </c>
      <c r="AQ83" s="366" t="str">
        <f t="shared" si="87"/>
        <v/>
      </c>
      <c r="AS83" s="365">
        <f t="shared" si="85"/>
        <v>57</v>
      </c>
      <c r="AT83" s="366">
        <f>COUNTIF(AP$27:$AP$226,AS83)</f>
        <v>0</v>
      </c>
      <c r="AU83" s="271">
        <f t="shared" si="84"/>
        <v>50</v>
      </c>
      <c r="AV83" s="366">
        <f t="shared" si="74"/>
        <v>0</v>
      </c>
      <c r="AW83" s="385">
        <f t="shared" si="75"/>
        <v>0</v>
      </c>
    </row>
    <row r="84" spans="17:49" x14ac:dyDescent="0.25">
      <c r="Q84" s="365">
        <f t="shared" si="89"/>
        <v>69</v>
      </c>
      <c r="R84" s="277">
        <v>100</v>
      </c>
      <c r="AN84" s="365">
        <f t="shared" si="82"/>
        <v>3</v>
      </c>
      <c r="AO84" s="271">
        <f t="shared" si="88"/>
        <v>18</v>
      </c>
      <c r="AP84" s="271" t="str">
        <f t="shared" si="87"/>
        <v/>
      </c>
      <c r="AQ84" s="366" t="str">
        <f t="shared" si="87"/>
        <v/>
      </c>
      <c r="AS84" s="365">
        <f t="shared" si="85"/>
        <v>58</v>
      </c>
      <c r="AT84" s="366">
        <f>COUNTIF(AP$27:$AP$226,AS84)</f>
        <v>0</v>
      </c>
      <c r="AU84" s="271">
        <f t="shared" si="84"/>
        <v>100</v>
      </c>
      <c r="AV84" s="366">
        <f t="shared" si="74"/>
        <v>0</v>
      </c>
      <c r="AW84" s="385">
        <f t="shared" si="75"/>
        <v>0</v>
      </c>
    </row>
    <row r="85" spans="17:49" x14ac:dyDescent="0.25">
      <c r="Q85" s="365">
        <f t="shared" si="89"/>
        <v>70</v>
      </c>
      <c r="R85" s="277">
        <v>50</v>
      </c>
      <c r="AN85" s="365">
        <f t="shared" si="82"/>
        <v>3</v>
      </c>
      <c r="AO85" s="271">
        <f>+AO84+1</f>
        <v>19</v>
      </c>
      <c r="AP85" s="271" t="str">
        <f t="shared" si="87"/>
        <v/>
      </c>
      <c r="AQ85" s="366" t="str">
        <f t="shared" si="87"/>
        <v/>
      </c>
      <c r="AS85" s="365">
        <f t="shared" si="85"/>
        <v>59</v>
      </c>
      <c r="AT85" s="366">
        <f>COUNTIF(AP$27:$AP$226,AS85)</f>
        <v>0</v>
      </c>
      <c r="AU85" s="271">
        <f t="shared" si="84"/>
        <v>50</v>
      </c>
      <c r="AV85" s="366">
        <f t="shared" si="74"/>
        <v>0</v>
      </c>
      <c r="AW85" s="385">
        <f t="shared" si="75"/>
        <v>0</v>
      </c>
    </row>
    <row r="86" spans="17:49" x14ac:dyDescent="0.25">
      <c r="Q86" s="365">
        <f t="shared" si="89"/>
        <v>71</v>
      </c>
      <c r="R86" s="277">
        <v>300</v>
      </c>
      <c r="AN86" s="365">
        <f t="shared" si="82"/>
        <v>3</v>
      </c>
      <c r="AO86" s="271">
        <f t="shared" ref="AO86" si="90">+AO85+1</f>
        <v>20</v>
      </c>
      <c r="AP86" s="271" t="str">
        <f t="shared" si="87"/>
        <v/>
      </c>
      <c r="AQ86" s="366" t="str">
        <f t="shared" si="87"/>
        <v/>
      </c>
      <c r="AS86" s="365">
        <f t="shared" si="85"/>
        <v>60</v>
      </c>
      <c r="AT86" s="366">
        <f>COUNTIF(AP$27:$AP$226,AS86)</f>
        <v>0</v>
      </c>
      <c r="AU86" s="271">
        <f t="shared" si="84"/>
        <v>100</v>
      </c>
      <c r="AV86" s="366">
        <f t="shared" si="74"/>
        <v>0</v>
      </c>
      <c r="AW86" s="385">
        <f t="shared" si="75"/>
        <v>0</v>
      </c>
    </row>
    <row r="87" spans="17:49" x14ac:dyDescent="0.25">
      <c r="Q87" s="365">
        <f t="shared" si="89"/>
        <v>72</v>
      </c>
      <c r="R87" s="277">
        <v>600</v>
      </c>
      <c r="AN87" s="365">
        <v>4</v>
      </c>
      <c r="AO87" s="271">
        <v>1</v>
      </c>
      <c r="AP87" s="271" t="str">
        <f>+AV5</f>
        <v/>
      </c>
      <c r="AQ87" s="366" t="str">
        <f>+AW5</f>
        <v/>
      </c>
      <c r="AS87" s="365">
        <f t="shared" si="85"/>
        <v>61</v>
      </c>
      <c r="AT87" s="366">
        <f>COUNTIF(AP$27:$AP$226,AS87)</f>
        <v>0</v>
      </c>
      <c r="AU87" s="271">
        <f t="shared" si="84"/>
        <v>150</v>
      </c>
      <c r="AV87" s="366">
        <f t="shared" si="74"/>
        <v>0</v>
      </c>
      <c r="AW87" s="385">
        <f t="shared" si="75"/>
        <v>0</v>
      </c>
    </row>
    <row r="88" spans="17:49" x14ac:dyDescent="0.25">
      <c r="Q88" s="365">
        <f t="shared" si="89"/>
        <v>73</v>
      </c>
      <c r="R88" s="277">
        <v>1000</v>
      </c>
      <c r="AN88" s="365">
        <f t="shared" si="82"/>
        <v>4</v>
      </c>
      <c r="AO88" s="271">
        <f>+AO87+1</f>
        <v>2</v>
      </c>
      <c r="AP88" s="271" t="str">
        <f t="shared" ref="AP88:AQ106" si="91">+AV6</f>
        <v/>
      </c>
      <c r="AQ88" s="366" t="str">
        <f t="shared" si="91"/>
        <v/>
      </c>
      <c r="AS88" s="365">
        <f t="shared" si="85"/>
        <v>62</v>
      </c>
      <c r="AT88" s="366">
        <f>COUNTIF(AP$27:$AP$226,AS88)</f>
        <v>0</v>
      </c>
      <c r="AU88" s="271">
        <f t="shared" si="84"/>
        <v>300</v>
      </c>
      <c r="AV88" s="366">
        <f t="shared" si="74"/>
        <v>0</v>
      </c>
      <c r="AW88" s="385">
        <f t="shared" si="75"/>
        <v>0</v>
      </c>
    </row>
    <row r="89" spans="17:49" x14ac:dyDescent="0.25">
      <c r="Q89" s="365">
        <f t="shared" si="89"/>
        <v>74</v>
      </c>
      <c r="R89" s="277">
        <v>600</v>
      </c>
      <c r="AN89" s="365">
        <f t="shared" si="82"/>
        <v>4</v>
      </c>
      <c r="AO89" s="271">
        <f t="shared" ref="AO89:AO104" si="92">+AO88+1</f>
        <v>3</v>
      </c>
      <c r="AP89" s="271" t="str">
        <f t="shared" si="91"/>
        <v/>
      </c>
      <c r="AQ89" s="366" t="str">
        <f t="shared" si="91"/>
        <v/>
      </c>
      <c r="AS89" s="365">
        <f t="shared" si="85"/>
        <v>63</v>
      </c>
      <c r="AT89" s="366">
        <f>COUNTIF(AP$27:$AP$226,AS89)</f>
        <v>0</v>
      </c>
      <c r="AU89" s="271">
        <f t="shared" si="84"/>
        <v>600</v>
      </c>
      <c r="AV89" s="366">
        <f t="shared" si="74"/>
        <v>0</v>
      </c>
      <c r="AW89" s="385">
        <f t="shared" si="75"/>
        <v>0</v>
      </c>
    </row>
    <row r="90" spans="17:49" x14ac:dyDescent="0.25">
      <c r="Q90" s="365">
        <f t="shared" si="89"/>
        <v>75</v>
      </c>
      <c r="R90" s="277">
        <v>300</v>
      </c>
      <c r="AN90" s="365">
        <f t="shared" si="82"/>
        <v>4</v>
      </c>
      <c r="AO90" s="271">
        <f t="shared" si="92"/>
        <v>4</v>
      </c>
      <c r="AP90" s="271" t="str">
        <f t="shared" si="91"/>
        <v/>
      </c>
      <c r="AQ90" s="366" t="str">
        <f t="shared" si="91"/>
        <v/>
      </c>
      <c r="AS90" s="365">
        <f t="shared" si="85"/>
        <v>64</v>
      </c>
      <c r="AT90" s="366">
        <f>COUNTIF(AP$27:$AP$226,AS90)</f>
        <v>0</v>
      </c>
      <c r="AU90" s="271">
        <f t="shared" si="84"/>
        <v>300</v>
      </c>
      <c r="AV90" s="366">
        <f t="shared" si="74"/>
        <v>0</v>
      </c>
      <c r="AW90" s="385">
        <f t="shared" si="75"/>
        <v>0</v>
      </c>
    </row>
    <row r="91" spans="17:49" x14ac:dyDescent="0.25">
      <c r="Q91" s="365">
        <f t="shared" si="89"/>
        <v>76</v>
      </c>
      <c r="R91" s="277">
        <v>100</v>
      </c>
      <c r="AN91" s="365">
        <f t="shared" si="82"/>
        <v>4</v>
      </c>
      <c r="AO91" s="271">
        <f t="shared" si="92"/>
        <v>5</v>
      </c>
      <c r="AP91" s="271" t="str">
        <f t="shared" si="91"/>
        <v/>
      </c>
      <c r="AQ91" s="366" t="str">
        <f t="shared" si="91"/>
        <v/>
      </c>
      <c r="AS91" s="365">
        <f t="shared" si="85"/>
        <v>65</v>
      </c>
      <c r="AT91" s="366">
        <f>COUNTIF(AP$27:$AP$226,AS91)</f>
        <v>0</v>
      </c>
      <c r="AU91" s="271">
        <f t="shared" ref="AU91:AU122" si="93">+R80</f>
        <v>150</v>
      </c>
      <c r="AV91" s="366">
        <f t="shared" si="74"/>
        <v>0</v>
      </c>
      <c r="AW91" s="385">
        <f t="shared" si="75"/>
        <v>0</v>
      </c>
    </row>
    <row r="92" spans="17:49" x14ac:dyDescent="0.25">
      <c r="Q92" s="365">
        <f t="shared" si="89"/>
        <v>77</v>
      </c>
      <c r="R92" s="277">
        <v>200</v>
      </c>
      <c r="AN92" s="365">
        <f t="shared" si="82"/>
        <v>4</v>
      </c>
      <c r="AO92" s="271">
        <f t="shared" si="92"/>
        <v>6</v>
      </c>
      <c r="AP92" s="271" t="str">
        <f t="shared" si="91"/>
        <v/>
      </c>
      <c r="AQ92" s="366" t="str">
        <f t="shared" si="91"/>
        <v/>
      </c>
      <c r="AS92" s="365">
        <f t="shared" ref="AS92:AS126" si="94">+AS91+1</f>
        <v>66</v>
      </c>
      <c r="AT92" s="366">
        <f>COUNTIF(AP$27:$AP$226,AS92)</f>
        <v>0</v>
      </c>
      <c r="AU92" s="271">
        <f t="shared" si="93"/>
        <v>50</v>
      </c>
      <c r="AV92" s="366">
        <f t="shared" ref="AV92:AV126" si="95">ROUND(IF(AT92&gt;0,AU92/AT92,0),0)</f>
        <v>0</v>
      </c>
      <c r="AW92" s="385">
        <f t="shared" ref="AW92:AW126" si="96">+AV92*AT92</f>
        <v>0</v>
      </c>
    </row>
    <row r="93" spans="17:49" x14ac:dyDescent="0.25">
      <c r="Q93" s="365">
        <f t="shared" si="89"/>
        <v>78</v>
      </c>
      <c r="R93" s="277">
        <v>400</v>
      </c>
      <c r="AN93" s="365">
        <f t="shared" si="82"/>
        <v>4</v>
      </c>
      <c r="AO93" s="271">
        <f t="shared" si="92"/>
        <v>7</v>
      </c>
      <c r="AP93" s="271" t="str">
        <f t="shared" si="91"/>
        <v/>
      </c>
      <c r="AQ93" s="366" t="str">
        <f t="shared" si="91"/>
        <v/>
      </c>
      <c r="AS93" s="365">
        <f t="shared" si="94"/>
        <v>67</v>
      </c>
      <c r="AT93" s="366">
        <f>COUNTIF(AP$27:$AP$226,AS93)</f>
        <v>0</v>
      </c>
      <c r="AU93" s="271">
        <f t="shared" si="93"/>
        <v>100</v>
      </c>
      <c r="AV93" s="366">
        <f t="shared" si="95"/>
        <v>0</v>
      </c>
      <c r="AW93" s="385">
        <f t="shared" si="96"/>
        <v>0</v>
      </c>
    </row>
    <row r="94" spans="17:49" x14ac:dyDescent="0.25">
      <c r="Q94" s="365">
        <f t="shared" si="89"/>
        <v>79</v>
      </c>
      <c r="R94" s="277">
        <v>200</v>
      </c>
      <c r="AN94" s="365">
        <f t="shared" si="82"/>
        <v>4</v>
      </c>
      <c r="AO94" s="271">
        <f t="shared" si="92"/>
        <v>8</v>
      </c>
      <c r="AP94" s="271" t="str">
        <f t="shared" si="91"/>
        <v/>
      </c>
      <c r="AQ94" s="366" t="str">
        <f t="shared" si="91"/>
        <v/>
      </c>
      <c r="AS94" s="365">
        <f t="shared" si="94"/>
        <v>68</v>
      </c>
      <c r="AT94" s="366">
        <f>COUNTIF(AP$27:$AP$226,AS94)</f>
        <v>0</v>
      </c>
      <c r="AU94" s="271">
        <f t="shared" si="93"/>
        <v>200</v>
      </c>
      <c r="AV94" s="366">
        <f t="shared" si="95"/>
        <v>0</v>
      </c>
      <c r="AW94" s="385">
        <f t="shared" si="96"/>
        <v>0</v>
      </c>
    </row>
    <row r="95" spans="17:49" x14ac:dyDescent="0.25">
      <c r="Q95" s="365">
        <f t="shared" si="89"/>
        <v>80</v>
      </c>
      <c r="R95" s="277">
        <v>100</v>
      </c>
      <c r="AN95" s="365">
        <f t="shared" si="82"/>
        <v>4</v>
      </c>
      <c r="AO95" s="271">
        <f t="shared" si="92"/>
        <v>9</v>
      </c>
      <c r="AP95" s="271" t="str">
        <f t="shared" si="91"/>
        <v/>
      </c>
      <c r="AQ95" s="366" t="str">
        <f t="shared" si="91"/>
        <v/>
      </c>
      <c r="AS95" s="365">
        <f t="shared" si="94"/>
        <v>69</v>
      </c>
      <c r="AT95" s="366">
        <f>COUNTIF(AP$27:$AP$226,AS95)</f>
        <v>0</v>
      </c>
      <c r="AU95" s="271">
        <f t="shared" si="93"/>
        <v>100</v>
      </c>
      <c r="AV95" s="366">
        <f t="shared" si="95"/>
        <v>0</v>
      </c>
      <c r="AW95" s="385">
        <f t="shared" si="96"/>
        <v>0</v>
      </c>
    </row>
    <row r="96" spans="17:49" x14ac:dyDescent="0.25">
      <c r="Q96" s="365">
        <f t="shared" si="89"/>
        <v>81</v>
      </c>
      <c r="R96" s="277">
        <v>150</v>
      </c>
      <c r="AN96" s="365">
        <f t="shared" si="82"/>
        <v>4</v>
      </c>
      <c r="AO96" s="271">
        <f t="shared" si="92"/>
        <v>10</v>
      </c>
      <c r="AP96" s="271" t="str">
        <f t="shared" si="91"/>
        <v/>
      </c>
      <c r="AQ96" s="366" t="str">
        <f t="shared" si="91"/>
        <v/>
      </c>
      <c r="AS96" s="365">
        <f t="shared" si="94"/>
        <v>70</v>
      </c>
      <c r="AT96" s="366">
        <f>COUNTIF(AP$27:$AP$226,AS96)</f>
        <v>0</v>
      </c>
      <c r="AU96" s="271">
        <f t="shared" si="93"/>
        <v>50</v>
      </c>
      <c r="AV96" s="366">
        <f t="shared" si="95"/>
        <v>0</v>
      </c>
      <c r="AW96" s="385">
        <f t="shared" si="96"/>
        <v>0</v>
      </c>
    </row>
    <row r="97" spans="17:49" x14ac:dyDescent="0.25">
      <c r="Q97" s="365">
        <f t="shared" si="89"/>
        <v>82</v>
      </c>
      <c r="R97" s="277">
        <v>300</v>
      </c>
      <c r="AN97" s="365">
        <f t="shared" si="82"/>
        <v>4</v>
      </c>
      <c r="AO97" s="271">
        <f t="shared" si="92"/>
        <v>11</v>
      </c>
      <c r="AP97" s="271" t="str">
        <f t="shared" si="91"/>
        <v/>
      </c>
      <c r="AQ97" s="366" t="str">
        <f t="shared" si="91"/>
        <v/>
      </c>
      <c r="AS97" s="365">
        <f t="shared" si="94"/>
        <v>71</v>
      </c>
      <c r="AT97" s="366">
        <f>COUNTIF(AP$27:$AP$226,AS97)</f>
        <v>0</v>
      </c>
      <c r="AU97" s="271">
        <f t="shared" si="93"/>
        <v>300</v>
      </c>
      <c r="AV97" s="366">
        <f t="shared" si="95"/>
        <v>0</v>
      </c>
      <c r="AW97" s="385">
        <f t="shared" si="96"/>
        <v>0</v>
      </c>
    </row>
    <row r="98" spans="17:49" x14ac:dyDescent="0.25">
      <c r="Q98" s="365">
        <f t="shared" si="89"/>
        <v>83</v>
      </c>
      <c r="R98" s="277">
        <v>600</v>
      </c>
      <c r="AN98" s="365">
        <f t="shared" si="82"/>
        <v>4</v>
      </c>
      <c r="AO98" s="271">
        <f t="shared" si="92"/>
        <v>12</v>
      </c>
      <c r="AP98" s="271" t="str">
        <f t="shared" si="91"/>
        <v/>
      </c>
      <c r="AQ98" s="366" t="str">
        <f t="shared" si="91"/>
        <v/>
      </c>
      <c r="AS98" s="365">
        <f t="shared" si="94"/>
        <v>72</v>
      </c>
      <c r="AT98" s="366">
        <f>COUNTIF(AP$27:$AP$226,AS98)</f>
        <v>0</v>
      </c>
      <c r="AU98" s="271">
        <f t="shared" si="93"/>
        <v>600</v>
      </c>
      <c r="AV98" s="366">
        <f t="shared" si="95"/>
        <v>0</v>
      </c>
      <c r="AW98" s="385">
        <f t="shared" si="96"/>
        <v>0</v>
      </c>
    </row>
    <row r="99" spans="17:49" x14ac:dyDescent="0.25">
      <c r="Q99" s="365">
        <f t="shared" si="89"/>
        <v>84</v>
      </c>
      <c r="R99" s="277">
        <v>300</v>
      </c>
      <c r="AN99" s="365">
        <f t="shared" si="82"/>
        <v>4</v>
      </c>
      <c r="AO99" s="271">
        <f t="shared" si="92"/>
        <v>13</v>
      </c>
      <c r="AP99" s="271" t="str">
        <f t="shared" si="91"/>
        <v/>
      </c>
      <c r="AQ99" s="366" t="str">
        <f t="shared" si="91"/>
        <v/>
      </c>
      <c r="AS99" s="365">
        <f t="shared" si="94"/>
        <v>73</v>
      </c>
      <c r="AT99" s="366">
        <f>COUNTIF(AP$27:$AP$226,AS99)</f>
        <v>0</v>
      </c>
      <c r="AU99" s="271">
        <f t="shared" si="93"/>
        <v>1000</v>
      </c>
      <c r="AV99" s="366">
        <f t="shared" si="95"/>
        <v>0</v>
      </c>
      <c r="AW99" s="385">
        <f t="shared" si="96"/>
        <v>0</v>
      </c>
    </row>
    <row r="100" spans="17:49" x14ac:dyDescent="0.25">
      <c r="Q100" s="365">
        <f t="shared" si="89"/>
        <v>85</v>
      </c>
      <c r="R100" s="277">
        <v>150</v>
      </c>
      <c r="AN100" s="365">
        <f t="shared" si="82"/>
        <v>4</v>
      </c>
      <c r="AO100" s="271">
        <f t="shared" si="92"/>
        <v>14</v>
      </c>
      <c r="AP100" s="271" t="str">
        <f t="shared" si="91"/>
        <v/>
      </c>
      <c r="AQ100" s="366" t="str">
        <f t="shared" si="91"/>
        <v/>
      </c>
      <c r="AS100" s="365">
        <f t="shared" si="94"/>
        <v>74</v>
      </c>
      <c r="AT100" s="366">
        <f>COUNTIF(AP$27:$AP$226,AS100)</f>
        <v>0</v>
      </c>
      <c r="AU100" s="271">
        <f t="shared" si="93"/>
        <v>600</v>
      </c>
      <c r="AV100" s="366">
        <f t="shared" si="95"/>
        <v>0</v>
      </c>
      <c r="AW100" s="385">
        <f t="shared" si="96"/>
        <v>0</v>
      </c>
    </row>
    <row r="101" spans="17:49" x14ac:dyDescent="0.25">
      <c r="Q101" s="365">
        <f t="shared" si="89"/>
        <v>86</v>
      </c>
      <c r="R101" s="277">
        <v>200</v>
      </c>
      <c r="AN101" s="365">
        <f t="shared" si="82"/>
        <v>4</v>
      </c>
      <c r="AO101" s="271">
        <f t="shared" si="92"/>
        <v>15</v>
      </c>
      <c r="AP101" s="271" t="str">
        <f t="shared" si="91"/>
        <v/>
      </c>
      <c r="AQ101" s="366" t="str">
        <f t="shared" si="91"/>
        <v/>
      </c>
      <c r="AS101" s="365">
        <f t="shared" si="94"/>
        <v>75</v>
      </c>
      <c r="AT101" s="366">
        <f>COUNTIF(AP$27:$AP$226,AS101)</f>
        <v>0</v>
      </c>
      <c r="AU101" s="271">
        <f t="shared" si="93"/>
        <v>300</v>
      </c>
      <c r="AV101" s="366">
        <f t="shared" si="95"/>
        <v>0</v>
      </c>
      <c r="AW101" s="385">
        <f t="shared" si="96"/>
        <v>0</v>
      </c>
    </row>
    <row r="102" spans="17:49" x14ac:dyDescent="0.25">
      <c r="Q102" s="365">
        <f t="shared" si="89"/>
        <v>87</v>
      </c>
      <c r="R102" s="277">
        <v>400</v>
      </c>
      <c r="AN102" s="365">
        <f t="shared" si="82"/>
        <v>4</v>
      </c>
      <c r="AO102" s="271">
        <f t="shared" si="92"/>
        <v>16</v>
      </c>
      <c r="AP102" s="271" t="str">
        <f t="shared" si="91"/>
        <v/>
      </c>
      <c r="AQ102" s="366" t="str">
        <f t="shared" si="91"/>
        <v/>
      </c>
      <c r="AS102" s="365">
        <f t="shared" si="94"/>
        <v>76</v>
      </c>
      <c r="AT102" s="366">
        <f>COUNTIF(AP$27:$AP$226,AS102)</f>
        <v>0</v>
      </c>
      <c r="AU102" s="271">
        <f t="shared" si="93"/>
        <v>100</v>
      </c>
      <c r="AV102" s="366">
        <f t="shared" si="95"/>
        <v>0</v>
      </c>
      <c r="AW102" s="385">
        <f t="shared" si="96"/>
        <v>0</v>
      </c>
    </row>
    <row r="103" spans="17:49" x14ac:dyDescent="0.25">
      <c r="Q103" s="365">
        <f t="shared" si="89"/>
        <v>88</v>
      </c>
      <c r="R103" s="277">
        <v>800</v>
      </c>
      <c r="AN103" s="365">
        <f t="shared" si="82"/>
        <v>4</v>
      </c>
      <c r="AO103" s="271">
        <f t="shared" si="92"/>
        <v>17</v>
      </c>
      <c r="AP103" s="271" t="str">
        <f t="shared" si="91"/>
        <v/>
      </c>
      <c r="AQ103" s="366" t="str">
        <f t="shared" si="91"/>
        <v/>
      </c>
      <c r="AS103" s="365">
        <f t="shared" si="94"/>
        <v>77</v>
      </c>
      <c r="AT103" s="366">
        <f>COUNTIF(AP$27:$AP$226,AS103)</f>
        <v>0</v>
      </c>
      <c r="AU103" s="271">
        <f t="shared" si="93"/>
        <v>200</v>
      </c>
      <c r="AV103" s="366">
        <f t="shared" si="95"/>
        <v>0</v>
      </c>
      <c r="AW103" s="385">
        <f t="shared" si="96"/>
        <v>0</v>
      </c>
    </row>
    <row r="104" spans="17:49" x14ac:dyDescent="0.25">
      <c r="Q104" s="365">
        <f t="shared" si="89"/>
        <v>89</v>
      </c>
      <c r="R104" s="277">
        <v>400</v>
      </c>
      <c r="AN104" s="365">
        <f t="shared" si="82"/>
        <v>4</v>
      </c>
      <c r="AO104" s="271">
        <f t="shared" si="92"/>
        <v>18</v>
      </c>
      <c r="AP104" s="271" t="str">
        <f t="shared" si="91"/>
        <v/>
      </c>
      <c r="AQ104" s="366" t="str">
        <f t="shared" si="91"/>
        <v/>
      </c>
      <c r="AS104" s="365">
        <f t="shared" si="94"/>
        <v>78</v>
      </c>
      <c r="AT104" s="366">
        <f>COUNTIF(AP$27:$AP$226,AS104)</f>
        <v>0</v>
      </c>
      <c r="AU104" s="271">
        <f t="shared" si="93"/>
        <v>400</v>
      </c>
      <c r="AV104" s="366">
        <f t="shared" si="95"/>
        <v>0</v>
      </c>
      <c r="AW104" s="385">
        <f t="shared" si="96"/>
        <v>0</v>
      </c>
    </row>
    <row r="105" spans="17:49" x14ac:dyDescent="0.25">
      <c r="Q105" s="365">
        <f t="shared" si="89"/>
        <v>90</v>
      </c>
      <c r="R105" s="277">
        <v>200</v>
      </c>
      <c r="AN105" s="365">
        <f t="shared" si="82"/>
        <v>4</v>
      </c>
      <c r="AO105" s="271">
        <f>+AO104+1</f>
        <v>19</v>
      </c>
      <c r="AP105" s="271" t="str">
        <f t="shared" si="91"/>
        <v/>
      </c>
      <c r="AQ105" s="366" t="str">
        <f t="shared" si="91"/>
        <v/>
      </c>
      <c r="AS105" s="365">
        <f t="shared" si="94"/>
        <v>79</v>
      </c>
      <c r="AT105" s="366">
        <f>COUNTIF(AP$27:$AP$226,AS105)</f>
        <v>0</v>
      </c>
      <c r="AU105" s="271">
        <f t="shared" si="93"/>
        <v>200</v>
      </c>
      <c r="AV105" s="366">
        <f t="shared" si="95"/>
        <v>0</v>
      </c>
      <c r="AW105" s="385">
        <f t="shared" si="96"/>
        <v>0</v>
      </c>
    </row>
    <row r="106" spans="17:49" x14ac:dyDescent="0.25">
      <c r="Q106" s="387">
        <f t="shared" si="89"/>
        <v>91</v>
      </c>
      <c r="R106" s="386">
        <v>0</v>
      </c>
      <c r="AN106" s="365">
        <f t="shared" si="82"/>
        <v>4</v>
      </c>
      <c r="AO106" s="271">
        <f t="shared" ref="AO106" si="97">+AO105+1</f>
        <v>20</v>
      </c>
      <c r="AP106" s="271" t="str">
        <f t="shared" si="91"/>
        <v/>
      </c>
      <c r="AQ106" s="366" t="str">
        <f t="shared" si="91"/>
        <v/>
      </c>
      <c r="AS106" s="365">
        <f t="shared" si="94"/>
        <v>80</v>
      </c>
      <c r="AT106" s="366">
        <f>COUNTIF(AP$27:$AP$226,AS106)</f>
        <v>0</v>
      </c>
      <c r="AU106" s="271">
        <f t="shared" si="93"/>
        <v>100</v>
      </c>
      <c r="AV106" s="366">
        <f t="shared" si="95"/>
        <v>0</v>
      </c>
      <c r="AW106" s="385">
        <f t="shared" si="96"/>
        <v>0</v>
      </c>
    </row>
    <row r="107" spans="17:49" x14ac:dyDescent="0.25">
      <c r="Q107" s="365">
        <f t="shared" si="89"/>
        <v>92</v>
      </c>
      <c r="R107" s="277">
        <v>150</v>
      </c>
      <c r="AN107" s="365">
        <v>5</v>
      </c>
      <c r="AO107" s="271">
        <v>1</v>
      </c>
      <c r="AP107" s="271" t="str">
        <f>+AX5</f>
        <v/>
      </c>
      <c r="AQ107" s="366" t="str">
        <f>+AY5</f>
        <v/>
      </c>
      <c r="AS107" s="365">
        <f t="shared" si="94"/>
        <v>81</v>
      </c>
      <c r="AT107" s="366">
        <f>COUNTIF(AP$27:$AP$226,AS107)</f>
        <v>0</v>
      </c>
      <c r="AU107" s="271">
        <f t="shared" si="93"/>
        <v>150</v>
      </c>
      <c r="AV107" s="366">
        <f t="shared" si="95"/>
        <v>0</v>
      </c>
      <c r="AW107" s="385">
        <f t="shared" si="96"/>
        <v>0</v>
      </c>
    </row>
    <row r="108" spans="17:49" x14ac:dyDescent="0.25">
      <c r="Q108" s="365">
        <f t="shared" si="89"/>
        <v>93</v>
      </c>
      <c r="R108" s="277">
        <v>300</v>
      </c>
      <c r="AN108" s="365">
        <f t="shared" si="82"/>
        <v>5</v>
      </c>
      <c r="AO108" s="271">
        <f>+AO107+1</f>
        <v>2</v>
      </c>
      <c r="AP108" s="271" t="str">
        <f t="shared" ref="AP108:AQ126" si="98">+AX6</f>
        <v/>
      </c>
      <c r="AQ108" s="366" t="str">
        <f t="shared" si="98"/>
        <v/>
      </c>
      <c r="AS108" s="365">
        <f t="shared" si="94"/>
        <v>82</v>
      </c>
      <c r="AT108" s="366">
        <f>COUNTIF(AP$27:$AP$226,AS108)</f>
        <v>0</v>
      </c>
      <c r="AU108" s="271">
        <f t="shared" si="93"/>
        <v>300</v>
      </c>
      <c r="AV108" s="366">
        <f t="shared" si="95"/>
        <v>0</v>
      </c>
      <c r="AW108" s="385">
        <f t="shared" si="96"/>
        <v>0</v>
      </c>
    </row>
    <row r="109" spans="17:49" x14ac:dyDescent="0.25">
      <c r="Q109" s="365">
        <f t="shared" si="89"/>
        <v>94</v>
      </c>
      <c r="R109" s="277">
        <v>150</v>
      </c>
      <c r="AN109" s="365">
        <f t="shared" si="82"/>
        <v>5</v>
      </c>
      <c r="AO109" s="271">
        <f t="shared" ref="AO109:AO124" si="99">+AO108+1</f>
        <v>3</v>
      </c>
      <c r="AP109" s="271" t="str">
        <f t="shared" si="98"/>
        <v/>
      </c>
      <c r="AQ109" s="366" t="str">
        <f t="shared" si="98"/>
        <v/>
      </c>
      <c r="AS109" s="365">
        <f t="shared" si="94"/>
        <v>83</v>
      </c>
      <c r="AT109" s="366">
        <f>COUNTIF(AP$27:$AP$226,AS109)</f>
        <v>0</v>
      </c>
      <c r="AU109" s="271">
        <f t="shared" si="93"/>
        <v>600</v>
      </c>
      <c r="AV109" s="366">
        <f t="shared" si="95"/>
        <v>0</v>
      </c>
      <c r="AW109" s="385">
        <f t="shared" si="96"/>
        <v>0</v>
      </c>
    </row>
    <row r="110" spans="17:49" x14ac:dyDescent="0.25">
      <c r="Q110" s="365">
        <f t="shared" si="89"/>
        <v>95</v>
      </c>
      <c r="R110" s="277">
        <v>50</v>
      </c>
      <c r="AN110" s="365">
        <f t="shared" si="82"/>
        <v>5</v>
      </c>
      <c r="AO110" s="271">
        <f t="shared" si="99"/>
        <v>4</v>
      </c>
      <c r="AP110" s="271" t="str">
        <f t="shared" si="98"/>
        <v/>
      </c>
      <c r="AQ110" s="366" t="str">
        <f t="shared" si="98"/>
        <v/>
      </c>
      <c r="AS110" s="365">
        <f t="shared" si="94"/>
        <v>84</v>
      </c>
      <c r="AT110" s="366">
        <f>COUNTIF(AP$27:$AP$226,AS110)</f>
        <v>0</v>
      </c>
      <c r="AU110" s="271">
        <f t="shared" si="93"/>
        <v>300</v>
      </c>
      <c r="AV110" s="366">
        <f t="shared" si="95"/>
        <v>0</v>
      </c>
      <c r="AW110" s="385">
        <f t="shared" si="96"/>
        <v>0</v>
      </c>
    </row>
    <row r="111" spans="17:49" x14ac:dyDescent="0.25">
      <c r="Q111" s="365">
        <f t="shared" si="89"/>
        <v>96</v>
      </c>
      <c r="R111" s="277">
        <v>100</v>
      </c>
      <c r="AN111" s="365">
        <f t="shared" si="82"/>
        <v>5</v>
      </c>
      <c r="AO111" s="271">
        <f t="shared" si="99"/>
        <v>5</v>
      </c>
      <c r="AP111" s="271" t="str">
        <f t="shared" si="98"/>
        <v/>
      </c>
      <c r="AQ111" s="366" t="str">
        <f t="shared" si="98"/>
        <v/>
      </c>
      <c r="AS111" s="365">
        <f t="shared" si="94"/>
        <v>85</v>
      </c>
      <c r="AT111" s="366">
        <f>COUNTIF(AP$27:$AP$226,AS111)</f>
        <v>0</v>
      </c>
      <c r="AU111" s="271">
        <f t="shared" si="93"/>
        <v>150</v>
      </c>
      <c r="AV111" s="366">
        <f t="shared" si="95"/>
        <v>0</v>
      </c>
      <c r="AW111" s="385">
        <f t="shared" si="96"/>
        <v>0</v>
      </c>
    </row>
    <row r="112" spans="17:49" x14ac:dyDescent="0.25">
      <c r="Q112" s="365">
        <f t="shared" si="89"/>
        <v>97</v>
      </c>
      <c r="R112" s="277">
        <v>200</v>
      </c>
      <c r="AN112" s="365">
        <f t="shared" si="82"/>
        <v>5</v>
      </c>
      <c r="AO112" s="271">
        <f t="shared" si="99"/>
        <v>6</v>
      </c>
      <c r="AP112" s="271" t="str">
        <f t="shared" si="98"/>
        <v/>
      </c>
      <c r="AQ112" s="366" t="str">
        <f t="shared" si="98"/>
        <v/>
      </c>
      <c r="AS112" s="365">
        <f t="shared" si="94"/>
        <v>86</v>
      </c>
      <c r="AT112" s="366">
        <f>COUNTIF(AP$27:$AP$226,AS112)</f>
        <v>0</v>
      </c>
      <c r="AU112" s="271">
        <f t="shared" si="93"/>
        <v>200</v>
      </c>
      <c r="AV112" s="366">
        <f t="shared" si="95"/>
        <v>0</v>
      </c>
      <c r="AW112" s="385">
        <f t="shared" si="96"/>
        <v>0</v>
      </c>
    </row>
    <row r="113" spans="17:49" x14ac:dyDescent="0.25">
      <c r="Q113" s="365">
        <f t="shared" si="89"/>
        <v>98</v>
      </c>
      <c r="R113" s="277">
        <v>400</v>
      </c>
      <c r="AN113" s="365">
        <f t="shared" ref="AN113:AN176" si="100">+AN112</f>
        <v>5</v>
      </c>
      <c r="AO113" s="271">
        <f t="shared" si="99"/>
        <v>7</v>
      </c>
      <c r="AP113" s="271" t="str">
        <f t="shared" si="98"/>
        <v/>
      </c>
      <c r="AQ113" s="366" t="str">
        <f t="shared" si="98"/>
        <v/>
      </c>
      <c r="AS113" s="365">
        <f t="shared" si="94"/>
        <v>87</v>
      </c>
      <c r="AT113" s="366">
        <f>COUNTIF(AP$27:$AP$226,AS113)</f>
        <v>0</v>
      </c>
      <c r="AU113" s="271">
        <f t="shared" si="93"/>
        <v>400</v>
      </c>
      <c r="AV113" s="366">
        <f t="shared" si="95"/>
        <v>0</v>
      </c>
      <c r="AW113" s="385">
        <f t="shared" si="96"/>
        <v>0</v>
      </c>
    </row>
    <row r="114" spans="17:49" x14ac:dyDescent="0.25">
      <c r="Q114" s="365">
        <f t="shared" si="89"/>
        <v>99</v>
      </c>
      <c r="R114" s="277">
        <v>200</v>
      </c>
      <c r="AN114" s="365">
        <f t="shared" si="100"/>
        <v>5</v>
      </c>
      <c r="AO114" s="271">
        <f t="shared" si="99"/>
        <v>8</v>
      </c>
      <c r="AP114" s="271" t="str">
        <f t="shared" si="98"/>
        <v/>
      </c>
      <c r="AQ114" s="366" t="str">
        <f t="shared" si="98"/>
        <v/>
      </c>
      <c r="AS114" s="365">
        <f t="shared" si="94"/>
        <v>88</v>
      </c>
      <c r="AT114" s="366">
        <f>COUNTIF(AP$27:$AP$226,AS114)</f>
        <v>0</v>
      </c>
      <c r="AU114" s="271">
        <f t="shared" si="93"/>
        <v>800</v>
      </c>
      <c r="AV114" s="366">
        <f t="shared" si="95"/>
        <v>0</v>
      </c>
      <c r="AW114" s="385">
        <f t="shared" si="96"/>
        <v>0</v>
      </c>
    </row>
    <row r="115" spans="17:49" ht="15.75" thickBot="1" x14ac:dyDescent="0.3">
      <c r="Q115" s="368">
        <f t="shared" si="89"/>
        <v>100</v>
      </c>
      <c r="R115" s="280">
        <v>100</v>
      </c>
      <c r="AN115" s="365">
        <f t="shared" si="100"/>
        <v>5</v>
      </c>
      <c r="AO115" s="271">
        <f t="shared" si="99"/>
        <v>9</v>
      </c>
      <c r="AP115" s="271" t="str">
        <f t="shared" si="98"/>
        <v/>
      </c>
      <c r="AQ115" s="366" t="str">
        <f t="shared" si="98"/>
        <v/>
      </c>
      <c r="AS115" s="365">
        <f t="shared" si="94"/>
        <v>89</v>
      </c>
      <c r="AT115" s="366">
        <f>COUNTIF(AP$27:$AP$226,AS115)</f>
        <v>0</v>
      </c>
      <c r="AU115" s="271">
        <f t="shared" si="93"/>
        <v>400</v>
      </c>
      <c r="AV115" s="366">
        <f t="shared" si="95"/>
        <v>0</v>
      </c>
      <c r="AW115" s="385">
        <f t="shared" si="96"/>
        <v>0</v>
      </c>
    </row>
    <row r="116" spans="17:49" x14ac:dyDescent="0.25">
      <c r="Q116" s="114" t="s">
        <v>53</v>
      </c>
      <c r="R116" s="114">
        <f>SUM(R16:R115)</f>
        <v>25000</v>
      </c>
      <c r="AN116" s="365">
        <f t="shared" si="100"/>
        <v>5</v>
      </c>
      <c r="AO116" s="271">
        <f t="shared" si="99"/>
        <v>10</v>
      </c>
      <c r="AP116" s="271" t="str">
        <f t="shared" si="98"/>
        <v/>
      </c>
      <c r="AQ116" s="366" t="str">
        <f t="shared" si="98"/>
        <v/>
      </c>
      <c r="AS116" s="365">
        <f t="shared" si="94"/>
        <v>90</v>
      </c>
      <c r="AT116" s="366">
        <f>COUNTIF(AP$27:$AP$226,AS116)</f>
        <v>0</v>
      </c>
      <c r="AU116" s="271">
        <f t="shared" si="93"/>
        <v>200</v>
      </c>
      <c r="AV116" s="366">
        <f t="shared" si="95"/>
        <v>0</v>
      </c>
      <c r="AW116" s="385">
        <f t="shared" si="96"/>
        <v>0</v>
      </c>
    </row>
    <row r="117" spans="17:49" x14ac:dyDescent="0.25">
      <c r="AN117" s="365">
        <f t="shared" si="100"/>
        <v>5</v>
      </c>
      <c r="AO117" s="271">
        <f t="shared" si="99"/>
        <v>11</v>
      </c>
      <c r="AP117" s="271" t="str">
        <f t="shared" si="98"/>
        <v/>
      </c>
      <c r="AQ117" s="366" t="str">
        <f t="shared" si="98"/>
        <v/>
      </c>
      <c r="AS117" s="365">
        <f t="shared" si="94"/>
        <v>91</v>
      </c>
      <c r="AT117" s="366">
        <f>COUNTIF(AP$27:$AP$226,AS117)</f>
        <v>0</v>
      </c>
      <c r="AU117" s="271">
        <f t="shared" si="93"/>
        <v>0</v>
      </c>
      <c r="AV117" s="366">
        <f t="shared" si="95"/>
        <v>0</v>
      </c>
      <c r="AW117" s="385">
        <f t="shared" si="96"/>
        <v>0</v>
      </c>
    </row>
    <row r="118" spans="17:49" x14ac:dyDescent="0.25">
      <c r="AN118" s="365">
        <f t="shared" si="100"/>
        <v>5</v>
      </c>
      <c r="AO118" s="271">
        <f t="shared" si="99"/>
        <v>12</v>
      </c>
      <c r="AP118" s="271" t="str">
        <f t="shared" si="98"/>
        <v/>
      </c>
      <c r="AQ118" s="366" t="str">
        <f t="shared" si="98"/>
        <v/>
      </c>
      <c r="AS118" s="365">
        <f t="shared" si="94"/>
        <v>92</v>
      </c>
      <c r="AT118" s="366">
        <f>COUNTIF(AP$27:$AP$226,AS118)</f>
        <v>0</v>
      </c>
      <c r="AU118" s="271">
        <f t="shared" si="93"/>
        <v>150</v>
      </c>
      <c r="AV118" s="366">
        <f t="shared" si="95"/>
        <v>0</v>
      </c>
      <c r="AW118" s="385">
        <f t="shared" si="96"/>
        <v>0</v>
      </c>
    </row>
    <row r="119" spans="17:49" x14ac:dyDescent="0.25">
      <c r="AN119" s="365">
        <f t="shared" si="100"/>
        <v>5</v>
      </c>
      <c r="AO119" s="271">
        <f t="shared" si="99"/>
        <v>13</v>
      </c>
      <c r="AP119" s="271" t="str">
        <f t="shared" si="98"/>
        <v/>
      </c>
      <c r="AQ119" s="366" t="str">
        <f t="shared" si="98"/>
        <v/>
      </c>
      <c r="AS119" s="365">
        <f t="shared" si="94"/>
        <v>93</v>
      </c>
      <c r="AT119" s="366">
        <f>COUNTIF(AP$27:$AP$226,AS119)</f>
        <v>0</v>
      </c>
      <c r="AU119" s="271">
        <f t="shared" si="93"/>
        <v>300</v>
      </c>
      <c r="AV119" s="366">
        <f t="shared" si="95"/>
        <v>0</v>
      </c>
      <c r="AW119" s="385">
        <f t="shared" si="96"/>
        <v>0</v>
      </c>
    </row>
    <row r="120" spans="17:49" x14ac:dyDescent="0.25">
      <c r="AN120" s="365">
        <f t="shared" si="100"/>
        <v>5</v>
      </c>
      <c r="AO120" s="271">
        <f t="shared" si="99"/>
        <v>14</v>
      </c>
      <c r="AP120" s="271" t="str">
        <f t="shared" si="98"/>
        <v/>
      </c>
      <c r="AQ120" s="366" t="str">
        <f t="shared" si="98"/>
        <v/>
      </c>
      <c r="AS120" s="365">
        <f t="shared" si="94"/>
        <v>94</v>
      </c>
      <c r="AT120" s="366">
        <f>COUNTIF(AP$27:$AP$226,AS120)</f>
        <v>0</v>
      </c>
      <c r="AU120" s="271">
        <f t="shared" si="93"/>
        <v>150</v>
      </c>
      <c r="AV120" s="366">
        <f t="shared" si="95"/>
        <v>0</v>
      </c>
      <c r="AW120" s="385">
        <f t="shared" si="96"/>
        <v>0</v>
      </c>
    </row>
    <row r="121" spans="17:49" x14ac:dyDescent="0.25">
      <c r="AN121" s="365">
        <f t="shared" si="100"/>
        <v>5</v>
      </c>
      <c r="AO121" s="271">
        <f t="shared" si="99"/>
        <v>15</v>
      </c>
      <c r="AP121" s="271" t="str">
        <f t="shared" si="98"/>
        <v/>
      </c>
      <c r="AQ121" s="366" t="str">
        <f t="shared" si="98"/>
        <v/>
      </c>
      <c r="AS121" s="365">
        <f t="shared" si="94"/>
        <v>95</v>
      </c>
      <c r="AT121" s="366">
        <f>COUNTIF(AP$27:$AP$226,AS121)</f>
        <v>0</v>
      </c>
      <c r="AU121" s="271">
        <f t="shared" si="93"/>
        <v>50</v>
      </c>
      <c r="AV121" s="366">
        <f t="shared" si="95"/>
        <v>0</v>
      </c>
      <c r="AW121" s="385">
        <f t="shared" si="96"/>
        <v>0</v>
      </c>
    </row>
    <row r="122" spans="17:49" x14ac:dyDescent="0.25">
      <c r="AN122" s="365">
        <f t="shared" si="100"/>
        <v>5</v>
      </c>
      <c r="AO122" s="271">
        <f t="shared" si="99"/>
        <v>16</v>
      </c>
      <c r="AP122" s="271" t="str">
        <f t="shared" si="98"/>
        <v/>
      </c>
      <c r="AQ122" s="366" t="str">
        <f t="shared" si="98"/>
        <v/>
      </c>
      <c r="AS122" s="365">
        <f t="shared" si="94"/>
        <v>96</v>
      </c>
      <c r="AT122" s="366">
        <f>COUNTIF(AP$27:$AP$226,AS122)</f>
        <v>0</v>
      </c>
      <c r="AU122" s="271">
        <f t="shared" si="93"/>
        <v>100</v>
      </c>
      <c r="AV122" s="366">
        <f t="shared" si="95"/>
        <v>0</v>
      </c>
      <c r="AW122" s="385">
        <f t="shared" si="96"/>
        <v>0</v>
      </c>
    </row>
    <row r="123" spans="17:49" x14ac:dyDescent="0.25">
      <c r="AN123" s="365">
        <f t="shared" si="100"/>
        <v>5</v>
      </c>
      <c r="AO123" s="271">
        <f t="shared" si="99"/>
        <v>17</v>
      </c>
      <c r="AP123" s="271" t="str">
        <f t="shared" si="98"/>
        <v/>
      </c>
      <c r="AQ123" s="366" t="str">
        <f t="shared" si="98"/>
        <v/>
      </c>
      <c r="AS123" s="365">
        <f t="shared" si="94"/>
        <v>97</v>
      </c>
      <c r="AT123" s="366">
        <f>COUNTIF(AP$27:$AP$226,AS123)</f>
        <v>0</v>
      </c>
      <c r="AU123" s="271">
        <f t="shared" ref="AU123:AU126" si="101">+R112</f>
        <v>200</v>
      </c>
      <c r="AV123" s="366">
        <f t="shared" si="95"/>
        <v>0</v>
      </c>
      <c r="AW123" s="385">
        <f t="shared" si="96"/>
        <v>0</v>
      </c>
    </row>
    <row r="124" spans="17:49" x14ac:dyDescent="0.25">
      <c r="AN124" s="365">
        <f t="shared" si="100"/>
        <v>5</v>
      </c>
      <c r="AO124" s="271">
        <f t="shared" si="99"/>
        <v>18</v>
      </c>
      <c r="AP124" s="271" t="str">
        <f t="shared" si="98"/>
        <v/>
      </c>
      <c r="AQ124" s="366" t="str">
        <f t="shared" si="98"/>
        <v/>
      </c>
      <c r="AS124" s="365">
        <f t="shared" si="94"/>
        <v>98</v>
      </c>
      <c r="AT124" s="366">
        <f>COUNTIF(AP$27:$AP$226,AS124)</f>
        <v>0</v>
      </c>
      <c r="AU124" s="271">
        <f t="shared" si="101"/>
        <v>400</v>
      </c>
      <c r="AV124" s="366">
        <f t="shared" si="95"/>
        <v>0</v>
      </c>
      <c r="AW124" s="385">
        <f t="shared" si="96"/>
        <v>0</v>
      </c>
    </row>
    <row r="125" spans="17:49" x14ac:dyDescent="0.25">
      <c r="AN125" s="365">
        <f t="shared" si="100"/>
        <v>5</v>
      </c>
      <c r="AO125" s="271">
        <f>+AO124+1</f>
        <v>19</v>
      </c>
      <c r="AP125" s="271" t="str">
        <f t="shared" si="98"/>
        <v/>
      </c>
      <c r="AQ125" s="366" t="str">
        <f t="shared" si="98"/>
        <v/>
      </c>
      <c r="AS125" s="365">
        <f t="shared" si="94"/>
        <v>99</v>
      </c>
      <c r="AT125" s="366">
        <f>COUNTIF(AP$27:$AP$226,AS125)</f>
        <v>0</v>
      </c>
      <c r="AU125" s="271">
        <f t="shared" si="101"/>
        <v>200</v>
      </c>
      <c r="AV125" s="366">
        <f t="shared" si="95"/>
        <v>0</v>
      </c>
      <c r="AW125" s="385">
        <f t="shared" si="96"/>
        <v>0</v>
      </c>
    </row>
    <row r="126" spans="17:49" ht="15.75" thickBot="1" x14ac:dyDescent="0.3">
      <c r="AN126" s="365">
        <f t="shared" si="100"/>
        <v>5</v>
      </c>
      <c r="AO126" s="271">
        <f t="shared" ref="AO126" si="102">+AO125+1</f>
        <v>20</v>
      </c>
      <c r="AP126" s="271" t="str">
        <f t="shared" si="98"/>
        <v/>
      </c>
      <c r="AQ126" s="366" t="str">
        <f t="shared" si="98"/>
        <v/>
      </c>
      <c r="AS126" s="368">
        <f t="shared" si="94"/>
        <v>100</v>
      </c>
      <c r="AT126" s="370">
        <f>COUNTIF(AP$27:$AP$226,AS126)</f>
        <v>0</v>
      </c>
      <c r="AU126" s="369">
        <f t="shared" si="101"/>
        <v>100</v>
      </c>
      <c r="AV126" s="370">
        <f t="shared" si="95"/>
        <v>0</v>
      </c>
      <c r="AW126" s="385">
        <f t="shared" si="96"/>
        <v>0</v>
      </c>
    </row>
    <row r="127" spans="17:49" ht="15.75" thickBot="1" x14ac:dyDescent="0.3">
      <c r="AN127" s="365">
        <v>6</v>
      </c>
      <c r="AO127" s="271">
        <v>1</v>
      </c>
      <c r="AP127" s="271" t="str">
        <f>+AZ5</f>
        <v/>
      </c>
      <c r="AQ127" s="366" t="str">
        <f>+BA5</f>
        <v/>
      </c>
      <c r="AS127" s="388" t="s">
        <v>49</v>
      </c>
      <c r="AT127" s="389">
        <f>SUM(AT27:AT126)</f>
        <v>0</v>
      </c>
      <c r="AU127" s="371">
        <f>SUM(AU27:AU126)</f>
        <v>25000</v>
      </c>
      <c r="AV127" s="356"/>
      <c r="AW127" s="390">
        <f>SUM(AW27:AW126)</f>
        <v>0</v>
      </c>
    </row>
    <row r="128" spans="17:49" x14ac:dyDescent="0.25">
      <c r="AN128" s="365">
        <f t="shared" si="100"/>
        <v>6</v>
      </c>
      <c r="AO128" s="271">
        <f>+AO127+1</f>
        <v>2</v>
      </c>
      <c r="AP128" s="271" t="str">
        <f t="shared" ref="AP128:AQ146" si="103">+AZ6</f>
        <v/>
      </c>
      <c r="AQ128" s="366" t="str">
        <f t="shared" si="103"/>
        <v/>
      </c>
    </row>
    <row r="129" spans="40:43" x14ac:dyDescent="0.25">
      <c r="AN129" s="365">
        <f t="shared" si="100"/>
        <v>6</v>
      </c>
      <c r="AO129" s="271">
        <f t="shared" ref="AO129:AO144" si="104">+AO128+1</f>
        <v>3</v>
      </c>
      <c r="AP129" s="271" t="str">
        <f t="shared" si="103"/>
        <v/>
      </c>
      <c r="AQ129" s="366" t="str">
        <f t="shared" si="103"/>
        <v/>
      </c>
    </row>
    <row r="130" spans="40:43" x14ac:dyDescent="0.25">
      <c r="AN130" s="365">
        <f t="shared" si="100"/>
        <v>6</v>
      </c>
      <c r="AO130" s="271">
        <f t="shared" si="104"/>
        <v>4</v>
      </c>
      <c r="AP130" s="271" t="str">
        <f t="shared" si="103"/>
        <v/>
      </c>
      <c r="AQ130" s="366" t="str">
        <f t="shared" si="103"/>
        <v/>
      </c>
    </row>
    <row r="131" spans="40:43" x14ac:dyDescent="0.25">
      <c r="AN131" s="365">
        <f t="shared" si="100"/>
        <v>6</v>
      </c>
      <c r="AO131" s="271">
        <f t="shared" si="104"/>
        <v>5</v>
      </c>
      <c r="AP131" s="271" t="str">
        <f t="shared" si="103"/>
        <v/>
      </c>
      <c r="AQ131" s="366" t="str">
        <f t="shared" si="103"/>
        <v/>
      </c>
    </row>
    <row r="132" spans="40:43" x14ac:dyDescent="0.25">
      <c r="AN132" s="365">
        <f t="shared" si="100"/>
        <v>6</v>
      </c>
      <c r="AO132" s="271">
        <f t="shared" si="104"/>
        <v>6</v>
      </c>
      <c r="AP132" s="271" t="str">
        <f t="shared" si="103"/>
        <v/>
      </c>
      <c r="AQ132" s="366" t="str">
        <f t="shared" si="103"/>
        <v/>
      </c>
    </row>
    <row r="133" spans="40:43" x14ac:dyDescent="0.25">
      <c r="AN133" s="365">
        <f t="shared" si="100"/>
        <v>6</v>
      </c>
      <c r="AO133" s="271">
        <f t="shared" si="104"/>
        <v>7</v>
      </c>
      <c r="AP133" s="271" t="str">
        <f t="shared" si="103"/>
        <v/>
      </c>
      <c r="AQ133" s="366" t="str">
        <f t="shared" si="103"/>
        <v/>
      </c>
    </row>
    <row r="134" spans="40:43" x14ac:dyDescent="0.25">
      <c r="AN134" s="365">
        <f t="shared" si="100"/>
        <v>6</v>
      </c>
      <c r="AO134" s="271">
        <f t="shared" si="104"/>
        <v>8</v>
      </c>
      <c r="AP134" s="271" t="str">
        <f t="shared" si="103"/>
        <v/>
      </c>
      <c r="AQ134" s="366" t="str">
        <f t="shared" si="103"/>
        <v/>
      </c>
    </row>
    <row r="135" spans="40:43" x14ac:dyDescent="0.25">
      <c r="AN135" s="365">
        <f t="shared" si="100"/>
        <v>6</v>
      </c>
      <c r="AO135" s="271">
        <f t="shared" si="104"/>
        <v>9</v>
      </c>
      <c r="AP135" s="271" t="str">
        <f t="shared" si="103"/>
        <v/>
      </c>
      <c r="AQ135" s="366" t="str">
        <f t="shared" si="103"/>
        <v/>
      </c>
    </row>
    <row r="136" spans="40:43" x14ac:dyDescent="0.25">
      <c r="AN136" s="365">
        <f t="shared" si="100"/>
        <v>6</v>
      </c>
      <c r="AO136" s="271">
        <f t="shared" si="104"/>
        <v>10</v>
      </c>
      <c r="AP136" s="271" t="str">
        <f t="shared" si="103"/>
        <v/>
      </c>
      <c r="AQ136" s="366" t="str">
        <f t="shared" si="103"/>
        <v/>
      </c>
    </row>
    <row r="137" spans="40:43" x14ac:dyDescent="0.25">
      <c r="AN137" s="365">
        <f t="shared" si="100"/>
        <v>6</v>
      </c>
      <c r="AO137" s="271">
        <f t="shared" si="104"/>
        <v>11</v>
      </c>
      <c r="AP137" s="271" t="str">
        <f t="shared" si="103"/>
        <v/>
      </c>
      <c r="AQ137" s="366" t="str">
        <f t="shared" si="103"/>
        <v/>
      </c>
    </row>
    <row r="138" spans="40:43" x14ac:dyDescent="0.25">
      <c r="AN138" s="365">
        <f t="shared" si="100"/>
        <v>6</v>
      </c>
      <c r="AO138" s="271">
        <f t="shared" si="104"/>
        <v>12</v>
      </c>
      <c r="AP138" s="271" t="str">
        <f t="shared" si="103"/>
        <v/>
      </c>
      <c r="AQ138" s="366" t="str">
        <f t="shared" si="103"/>
        <v/>
      </c>
    </row>
    <row r="139" spans="40:43" x14ac:dyDescent="0.25">
      <c r="AN139" s="365">
        <f t="shared" si="100"/>
        <v>6</v>
      </c>
      <c r="AO139" s="271">
        <f t="shared" si="104"/>
        <v>13</v>
      </c>
      <c r="AP139" s="271" t="str">
        <f t="shared" si="103"/>
        <v/>
      </c>
      <c r="AQ139" s="366" t="str">
        <f t="shared" si="103"/>
        <v/>
      </c>
    </row>
    <row r="140" spans="40:43" x14ac:dyDescent="0.25">
      <c r="AN140" s="365">
        <f t="shared" si="100"/>
        <v>6</v>
      </c>
      <c r="AO140" s="271">
        <f t="shared" si="104"/>
        <v>14</v>
      </c>
      <c r="AP140" s="271" t="str">
        <f t="shared" si="103"/>
        <v/>
      </c>
      <c r="AQ140" s="366" t="str">
        <f t="shared" si="103"/>
        <v/>
      </c>
    </row>
    <row r="141" spans="40:43" x14ac:dyDescent="0.25">
      <c r="AN141" s="365">
        <f t="shared" si="100"/>
        <v>6</v>
      </c>
      <c r="AO141" s="271">
        <f t="shared" si="104"/>
        <v>15</v>
      </c>
      <c r="AP141" s="271" t="str">
        <f t="shared" si="103"/>
        <v/>
      </c>
      <c r="AQ141" s="366" t="str">
        <f t="shared" si="103"/>
        <v/>
      </c>
    </row>
    <row r="142" spans="40:43" x14ac:dyDescent="0.25">
      <c r="AN142" s="365">
        <f t="shared" si="100"/>
        <v>6</v>
      </c>
      <c r="AO142" s="271">
        <f t="shared" si="104"/>
        <v>16</v>
      </c>
      <c r="AP142" s="271" t="str">
        <f t="shared" si="103"/>
        <v/>
      </c>
      <c r="AQ142" s="366" t="str">
        <f t="shared" si="103"/>
        <v/>
      </c>
    </row>
    <row r="143" spans="40:43" x14ac:dyDescent="0.25">
      <c r="AN143" s="365">
        <f t="shared" si="100"/>
        <v>6</v>
      </c>
      <c r="AO143" s="271">
        <f t="shared" si="104"/>
        <v>17</v>
      </c>
      <c r="AP143" s="271" t="str">
        <f t="shared" si="103"/>
        <v/>
      </c>
      <c r="AQ143" s="366" t="str">
        <f t="shared" si="103"/>
        <v/>
      </c>
    </row>
    <row r="144" spans="40:43" x14ac:dyDescent="0.25">
      <c r="AN144" s="365">
        <f t="shared" si="100"/>
        <v>6</v>
      </c>
      <c r="AO144" s="271">
        <f t="shared" si="104"/>
        <v>18</v>
      </c>
      <c r="AP144" s="271" t="str">
        <f t="shared" si="103"/>
        <v/>
      </c>
      <c r="AQ144" s="366" t="str">
        <f t="shared" si="103"/>
        <v/>
      </c>
    </row>
    <row r="145" spans="40:43" x14ac:dyDescent="0.25">
      <c r="AN145" s="365">
        <f t="shared" si="100"/>
        <v>6</v>
      </c>
      <c r="AO145" s="271">
        <f>+AO144+1</f>
        <v>19</v>
      </c>
      <c r="AP145" s="271" t="str">
        <f t="shared" si="103"/>
        <v/>
      </c>
      <c r="AQ145" s="366" t="str">
        <f t="shared" si="103"/>
        <v/>
      </c>
    </row>
    <row r="146" spans="40:43" x14ac:dyDescent="0.25">
      <c r="AN146" s="365">
        <f t="shared" si="100"/>
        <v>6</v>
      </c>
      <c r="AO146" s="271">
        <f t="shared" ref="AO146" si="105">+AO145+1</f>
        <v>20</v>
      </c>
      <c r="AP146" s="271" t="str">
        <f t="shared" si="103"/>
        <v/>
      </c>
      <c r="AQ146" s="366" t="str">
        <f t="shared" si="103"/>
        <v/>
      </c>
    </row>
    <row r="147" spans="40:43" x14ac:dyDescent="0.25">
      <c r="AN147" s="365">
        <v>7</v>
      </c>
      <c r="AO147" s="271">
        <v>1</v>
      </c>
      <c r="AP147" s="271" t="str">
        <f>+BB5</f>
        <v/>
      </c>
      <c r="AQ147" s="366" t="str">
        <f>+BC5</f>
        <v/>
      </c>
    </row>
    <row r="148" spans="40:43" x14ac:dyDescent="0.25">
      <c r="AN148" s="365">
        <f t="shared" si="100"/>
        <v>7</v>
      </c>
      <c r="AO148" s="271">
        <f>+AO147+1</f>
        <v>2</v>
      </c>
      <c r="AP148" s="271" t="str">
        <f t="shared" ref="AP148:AQ166" si="106">+BB6</f>
        <v/>
      </c>
      <c r="AQ148" s="366" t="str">
        <f t="shared" si="106"/>
        <v/>
      </c>
    </row>
    <row r="149" spans="40:43" x14ac:dyDescent="0.25">
      <c r="AN149" s="365">
        <f t="shared" si="100"/>
        <v>7</v>
      </c>
      <c r="AO149" s="271">
        <f t="shared" ref="AO149:AO164" si="107">+AO148+1</f>
        <v>3</v>
      </c>
      <c r="AP149" s="271" t="str">
        <f t="shared" si="106"/>
        <v/>
      </c>
      <c r="AQ149" s="366" t="str">
        <f t="shared" si="106"/>
        <v/>
      </c>
    </row>
    <row r="150" spans="40:43" x14ac:dyDescent="0.25">
      <c r="AN150" s="365">
        <f t="shared" si="100"/>
        <v>7</v>
      </c>
      <c r="AO150" s="271">
        <f t="shared" si="107"/>
        <v>4</v>
      </c>
      <c r="AP150" s="271" t="str">
        <f t="shared" si="106"/>
        <v/>
      </c>
      <c r="AQ150" s="366" t="str">
        <f t="shared" si="106"/>
        <v/>
      </c>
    </row>
    <row r="151" spans="40:43" x14ac:dyDescent="0.25">
      <c r="AN151" s="365">
        <f t="shared" si="100"/>
        <v>7</v>
      </c>
      <c r="AO151" s="271">
        <f t="shared" si="107"/>
        <v>5</v>
      </c>
      <c r="AP151" s="271" t="str">
        <f t="shared" si="106"/>
        <v/>
      </c>
      <c r="AQ151" s="366" t="str">
        <f t="shared" si="106"/>
        <v/>
      </c>
    </row>
    <row r="152" spans="40:43" x14ac:dyDescent="0.25">
      <c r="AN152" s="365">
        <f t="shared" si="100"/>
        <v>7</v>
      </c>
      <c r="AO152" s="271">
        <f t="shared" si="107"/>
        <v>6</v>
      </c>
      <c r="AP152" s="271" t="str">
        <f t="shared" si="106"/>
        <v/>
      </c>
      <c r="AQ152" s="366" t="str">
        <f t="shared" si="106"/>
        <v/>
      </c>
    </row>
    <row r="153" spans="40:43" x14ac:dyDescent="0.25">
      <c r="AN153" s="365">
        <f t="shared" si="100"/>
        <v>7</v>
      </c>
      <c r="AO153" s="271">
        <f t="shared" si="107"/>
        <v>7</v>
      </c>
      <c r="AP153" s="271" t="str">
        <f t="shared" si="106"/>
        <v/>
      </c>
      <c r="AQ153" s="366" t="str">
        <f t="shared" si="106"/>
        <v/>
      </c>
    </row>
    <row r="154" spans="40:43" x14ac:dyDescent="0.25">
      <c r="AN154" s="365">
        <f t="shared" si="100"/>
        <v>7</v>
      </c>
      <c r="AO154" s="271">
        <f t="shared" si="107"/>
        <v>8</v>
      </c>
      <c r="AP154" s="271" t="str">
        <f t="shared" si="106"/>
        <v/>
      </c>
      <c r="AQ154" s="366" t="str">
        <f t="shared" si="106"/>
        <v/>
      </c>
    </row>
    <row r="155" spans="40:43" x14ac:dyDescent="0.25">
      <c r="AN155" s="365">
        <f t="shared" si="100"/>
        <v>7</v>
      </c>
      <c r="AO155" s="271">
        <f t="shared" si="107"/>
        <v>9</v>
      </c>
      <c r="AP155" s="271" t="str">
        <f t="shared" si="106"/>
        <v/>
      </c>
      <c r="AQ155" s="366" t="str">
        <f t="shared" si="106"/>
        <v/>
      </c>
    </row>
    <row r="156" spans="40:43" x14ac:dyDescent="0.25">
      <c r="AN156" s="365">
        <f t="shared" si="100"/>
        <v>7</v>
      </c>
      <c r="AO156" s="271">
        <f t="shared" si="107"/>
        <v>10</v>
      </c>
      <c r="AP156" s="271" t="str">
        <f t="shared" si="106"/>
        <v/>
      </c>
      <c r="AQ156" s="366" t="str">
        <f t="shared" si="106"/>
        <v/>
      </c>
    </row>
    <row r="157" spans="40:43" x14ac:dyDescent="0.25">
      <c r="AN157" s="365">
        <f t="shared" si="100"/>
        <v>7</v>
      </c>
      <c r="AO157" s="271">
        <f t="shared" si="107"/>
        <v>11</v>
      </c>
      <c r="AP157" s="271" t="str">
        <f t="shared" si="106"/>
        <v/>
      </c>
      <c r="AQ157" s="366" t="str">
        <f t="shared" si="106"/>
        <v/>
      </c>
    </row>
    <row r="158" spans="40:43" x14ac:dyDescent="0.25">
      <c r="AN158" s="365">
        <f t="shared" si="100"/>
        <v>7</v>
      </c>
      <c r="AO158" s="271">
        <f t="shared" si="107"/>
        <v>12</v>
      </c>
      <c r="AP158" s="271" t="str">
        <f t="shared" si="106"/>
        <v/>
      </c>
      <c r="AQ158" s="366" t="str">
        <f t="shared" si="106"/>
        <v/>
      </c>
    </row>
    <row r="159" spans="40:43" x14ac:dyDescent="0.25">
      <c r="AN159" s="365">
        <f t="shared" si="100"/>
        <v>7</v>
      </c>
      <c r="AO159" s="271">
        <f t="shared" si="107"/>
        <v>13</v>
      </c>
      <c r="AP159" s="271" t="str">
        <f t="shared" si="106"/>
        <v/>
      </c>
      <c r="AQ159" s="366" t="str">
        <f t="shared" si="106"/>
        <v/>
      </c>
    </row>
    <row r="160" spans="40:43" x14ac:dyDescent="0.25">
      <c r="AN160" s="365">
        <f t="shared" si="100"/>
        <v>7</v>
      </c>
      <c r="AO160" s="271">
        <f t="shared" si="107"/>
        <v>14</v>
      </c>
      <c r="AP160" s="271" t="str">
        <f t="shared" si="106"/>
        <v/>
      </c>
      <c r="AQ160" s="366" t="str">
        <f t="shared" si="106"/>
        <v/>
      </c>
    </row>
    <row r="161" spans="40:43" x14ac:dyDescent="0.25">
      <c r="AN161" s="365">
        <f t="shared" si="100"/>
        <v>7</v>
      </c>
      <c r="AO161" s="271">
        <f t="shared" si="107"/>
        <v>15</v>
      </c>
      <c r="AP161" s="271" t="str">
        <f t="shared" si="106"/>
        <v/>
      </c>
      <c r="AQ161" s="366" t="str">
        <f t="shared" si="106"/>
        <v/>
      </c>
    </row>
    <row r="162" spans="40:43" x14ac:dyDescent="0.25">
      <c r="AN162" s="365">
        <f t="shared" si="100"/>
        <v>7</v>
      </c>
      <c r="AO162" s="271">
        <f t="shared" si="107"/>
        <v>16</v>
      </c>
      <c r="AP162" s="271" t="str">
        <f t="shared" si="106"/>
        <v/>
      </c>
      <c r="AQ162" s="366" t="str">
        <f t="shared" si="106"/>
        <v/>
      </c>
    </row>
    <row r="163" spans="40:43" x14ac:dyDescent="0.25">
      <c r="AN163" s="365">
        <f t="shared" si="100"/>
        <v>7</v>
      </c>
      <c r="AO163" s="271">
        <f t="shared" si="107"/>
        <v>17</v>
      </c>
      <c r="AP163" s="271" t="str">
        <f t="shared" si="106"/>
        <v/>
      </c>
      <c r="AQ163" s="366" t="str">
        <f t="shared" si="106"/>
        <v/>
      </c>
    </row>
    <row r="164" spans="40:43" x14ac:dyDescent="0.25">
      <c r="AN164" s="365">
        <f t="shared" si="100"/>
        <v>7</v>
      </c>
      <c r="AO164" s="271">
        <f t="shared" si="107"/>
        <v>18</v>
      </c>
      <c r="AP164" s="271" t="str">
        <f t="shared" si="106"/>
        <v/>
      </c>
      <c r="AQ164" s="366" t="str">
        <f t="shared" si="106"/>
        <v/>
      </c>
    </row>
    <row r="165" spans="40:43" x14ac:dyDescent="0.25">
      <c r="AN165" s="365">
        <f t="shared" si="100"/>
        <v>7</v>
      </c>
      <c r="AO165" s="271">
        <f>+AO164+1</f>
        <v>19</v>
      </c>
      <c r="AP165" s="271" t="str">
        <f t="shared" si="106"/>
        <v/>
      </c>
      <c r="AQ165" s="366" t="str">
        <f t="shared" si="106"/>
        <v/>
      </c>
    </row>
    <row r="166" spans="40:43" x14ac:dyDescent="0.25">
      <c r="AN166" s="365">
        <f t="shared" si="100"/>
        <v>7</v>
      </c>
      <c r="AO166" s="271">
        <f t="shared" ref="AO166" si="108">+AO165+1</f>
        <v>20</v>
      </c>
      <c r="AP166" s="271" t="str">
        <f t="shared" si="106"/>
        <v/>
      </c>
      <c r="AQ166" s="366" t="str">
        <f t="shared" si="106"/>
        <v/>
      </c>
    </row>
    <row r="167" spans="40:43" x14ac:dyDescent="0.25">
      <c r="AN167" s="365">
        <v>8</v>
      </c>
      <c r="AO167" s="271">
        <v>1</v>
      </c>
      <c r="AP167" s="271" t="str">
        <f>+BD5</f>
        <v/>
      </c>
      <c r="AQ167" s="366" t="str">
        <f>+BE5</f>
        <v/>
      </c>
    </row>
    <row r="168" spans="40:43" x14ac:dyDescent="0.25">
      <c r="AN168" s="365">
        <f t="shared" si="100"/>
        <v>8</v>
      </c>
      <c r="AO168" s="271">
        <f>+AO167+1</f>
        <v>2</v>
      </c>
      <c r="AP168" s="271" t="str">
        <f t="shared" ref="AP168:AQ186" si="109">+BD6</f>
        <v/>
      </c>
      <c r="AQ168" s="366" t="str">
        <f t="shared" si="109"/>
        <v/>
      </c>
    </row>
    <row r="169" spans="40:43" x14ac:dyDescent="0.25">
      <c r="AN169" s="365">
        <f t="shared" si="100"/>
        <v>8</v>
      </c>
      <c r="AO169" s="271">
        <f t="shared" ref="AO169:AO184" si="110">+AO168+1</f>
        <v>3</v>
      </c>
      <c r="AP169" s="271" t="str">
        <f t="shared" si="109"/>
        <v/>
      </c>
      <c r="AQ169" s="366" t="str">
        <f t="shared" si="109"/>
        <v/>
      </c>
    </row>
    <row r="170" spans="40:43" x14ac:dyDescent="0.25">
      <c r="AN170" s="365">
        <f t="shared" si="100"/>
        <v>8</v>
      </c>
      <c r="AO170" s="271">
        <f t="shared" si="110"/>
        <v>4</v>
      </c>
      <c r="AP170" s="271" t="str">
        <f t="shared" si="109"/>
        <v/>
      </c>
      <c r="AQ170" s="366" t="str">
        <f t="shared" si="109"/>
        <v/>
      </c>
    </row>
    <row r="171" spans="40:43" x14ac:dyDescent="0.25">
      <c r="AN171" s="365">
        <f t="shared" si="100"/>
        <v>8</v>
      </c>
      <c r="AO171" s="271">
        <f t="shared" si="110"/>
        <v>5</v>
      </c>
      <c r="AP171" s="271" t="str">
        <f t="shared" si="109"/>
        <v/>
      </c>
      <c r="AQ171" s="366" t="str">
        <f t="shared" si="109"/>
        <v/>
      </c>
    </row>
    <row r="172" spans="40:43" x14ac:dyDescent="0.25">
      <c r="AN172" s="365">
        <f t="shared" si="100"/>
        <v>8</v>
      </c>
      <c r="AO172" s="271">
        <f t="shared" si="110"/>
        <v>6</v>
      </c>
      <c r="AP172" s="271" t="str">
        <f t="shared" si="109"/>
        <v/>
      </c>
      <c r="AQ172" s="366" t="str">
        <f t="shared" si="109"/>
        <v/>
      </c>
    </row>
    <row r="173" spans="40:43" x14ac:dyDescent="0.25">
      <c r="AN173" s="365">
        <f t="shared" si="100"/>
        <v>8</v>
      </c>
      <c r="AO173" s="271">
        <f t="shared" si="110"/>
        <v>7</v>
      </c>
      <c r="AP173" s="271" t="str">
        <f t="shared" si="109"/>
        <v/>
      </c>
      <c r="AQ173" s="366" t="str">
        <f t="shared" si="109"/>
        <v/>
      </c>
    </row>
    <row r="174" spans="40:43" x14ac:dyDescent="0.25">
      <c r="AN174" s="365">
        <f t="shared" si="100"/>
        <v>8</v>
      </c>
      <c r="AO174" s="271">
        <f t="shared" si="110"/>
        <v>8</v>
      </c>
      <c r="AP174" s="271" t="str">
        <f t="shared" si="109"/>
        <v/>
      </c>
      <c r="AQ174" s="366" t="str">
        <f t="shared" si="109"/>
        <v/>
      </c>
    </row>
    <row r="175" spans="40:43" x14ac:dyDescent="0.25">
      <c r="AN175" s="365">
        <f t="shared" si="100"/>
        <v>8</v>
      </c>
      <c r="AO175" s="271">
        <f t="shared" si="110"/>
        <v>9</v>
      </c>
      <c r="AP175" s="271" t="str">
        <f t="shared" si="109"/>
        <v/>
      </c>
      <c r="AQ175" s="366" t="str">
        <f t="shared" si="109"/>
        <v/>
      </c>
    </row>
    <row r="176" spans="40:43" x14ac:dyDescent="0.25">
      <c r="AN176" s="365">
        <f t="shared" si="100"/>
        <v>8</v>
      </c>
      <c r="AO176" s="271">
        <f t="shared" si="110"/>
        <v>10</v>
      </c>
      <c r="AP176" s="271" t="str">
        <f t="shared" si="109"/>
        <v/>
      </c>
      <c r="AQ176" s="366" t="str">
        <f t="shared" si="109"/>
        <v/>
      </c>
    </row>
    <row r="177" spans="40:43" x14ac:dyDescent="0.25">
      <c r="AN177" s="365">
        <f t="shared" ref="AN177:AN226" si="111">+AN176</f>
        <v>8</v>
      </c>
      <c r="AO177" s="271">
        <f t="shared" si="110"/>
        <v>11</v>
      </c>
      <c r="AP177" s="271" t="str">
        <f t="shared" si="109"/>
        <v/>
      </c>
      <c r="AQ177" s="366" t="str">
        <f t="shared" si="109"/>
        <v/>
      </c>
    </row>
    <row r="178" spans="40:43" x14ac:dyDescent="0.25">
      <c r="AN178" s="365">
        <f t="shared" si="111"/>
        <v>8</v>
      </c>
      <c r="AO178" s="271">
        <f t="shared" si="110"/>
        <v>12</v>
      </c>
      <c r="AP178" s="271" t="str">
        <f t="shared" si="109"/>
        <v/>
      </c>
      <c r="AQ178" s="366" t="str">
        <f t="shared" si="109"/>
        <v/>
      </c>
    </row>
    <row r="179" spans="40:43" x14ac:dyDescent="0.25">
      <c r="AN179" s="365">
        <f t="shared" si="111"/>
        <v>8</v>
      </c>
      <c r="AO179" s="271">
        <f t="shared" si="110"/>
        <v>13</v>
      </c>
      <c r="AP179" s="271" t="str">
        <f t="shared" si="109"/>
        <v/>
      </c>
      <c r="AQ179" s="366" t="str">
        <f t="shared" si="109"/>
        <v/>
      </c>
    </row>
    <row r="180" spans="40:43" x14ac:dyDescent="0.25">
      <c r="AN180" s="365">
        <f t="shared" si="111"/>
        <v>8</v>
      </c>
      <c r="AO180" s="271">
        <f t="shared" si="110"/>
        <v>14</v>
      </c>
      <c r="AP180" s="271" t="str">
        <f t="shared" si="109"/>
        <v/>
      </c>
      <c r="AQ180" s="366" t="str">
        <f t="shared" si="109"/>
        <v/>
      </c>
    </row>
    <row r="181" spans="40:43" x14ac:dyDescent="0.25">
      <c r="AN181" s="365">
        <f t="shared" si="111"/>
        <v>8</v>
      </c>
      <c r="AO181" s="271">
        <f t="shared" si="110"/>
        <v>15</v>
      </c>
      <c r="AP181" s="271" t="str">
        <f t="shared" si="109"/>
        <v/>
      </c>
      <c r="AQ181" s="366" t="str">
        <f t="shared" si="109"/>
        <v/>
      </c>
    </row>
    <row r="182" spans="40:43" x14ac:dyDescent="0.25">
      <c r="AN182" s="365">
        <f t="shared" si="111"/>
        <v>8</v>
      </c>
      <c r="AO182" s="271">
        <f t="shared" si="110"/>
        <v>16</v>
      </c>
      <c r="AP182" s="271" t="str">
        <f t="shared" si="109"/>
        <v/>
      </c>
      <c r="AQ182" s="366" t="str">
        <f t="shared" si="109"/>
        <v/>
      </c>
    </row>
    <row r="183" spans="40:43" x14ac:dyDescent="0.25">
      <c r="AN183" s="365">
        <f t="shared" si="111"/>
        <v>8</v>
      </c>
      <c r="AO183" s="271">
        <f t="shared" si="110"/>
        <v>17</v>
      </c>
      <c r="AP183" s="271" t="str">
        <f t="shared" si="109"/>
        <v/>
      </c>
      <c r="AQ183" s="366" t="str">
        <f t="shared" si="109"/>
        <v/>
      </c>
    </row>
    <row r="184" spans="40:43" x14ac:dyDescent="0.25">
      <c r="AN184" s="365">
        <f t="shared" si="111"/>
        <v>8</v>
      </c>
      <c r="AO184" s="271">
        <f t="shared" si="110"/>
        <v>18</v>
      </c>
      <c r="AP184" s="271" t="str">
        <f t="shared" si="109"/>
        <v/>
      </c>
      <c r="AQ184" s="366" t="str">
        <f t="shared" si="109"/>
        <v/>
      </c>
    </row>
    <row r="185" spans="40:43" x14ac:dyDescent="0.25">
      <c r="AN185" s="365">
        <f t="shared" si="111"/>
        <v>8</v>
      </c>
      <c r="AO185" s="271">
        <f>+AO184+1</f>
        <v>19</v>
      </c>
      <c r="AP185" s="271" t="str">
        <f t="shared" si="109"/>
        <v/>
      </c>
      <c r="AQ185" s="366" t="str">
        <f t="shared" si="109"/>
        <v/>
      </c>
    </row>
    <row r="186" spans="40:43" x14ac:dyDescent="0.25">
      <c r="AN186" s="365">
        <f t="shared" si="111"/>
        <v>8</v>
      </c>
      <c r="AO186" s="271">
        <f t="shared" ref="AO186" si="112">+AO185+1</f>
        <v>20</v>
      </c>
      <c r="AP186" s="271" t="str">
        <f t="shared" si="109"/>
        <v/>
      </c>
      <c r="AQ186" s="366" t="str">
        <f t="shared" si="109"/>
        <v/>
      </c>
    </row>
    <row r="187" spans="40:43" x14ac:dyDescent="0.25">
      <c r="AN187" s="365">
        <v>9</v>
      </c>
      <c r="AO187" s="271">
        <v>1</v>
      </c>
      <c r="AP187" s="271" t="str">
        <f>+BF5</f>
        <v/>
      </c>
      <c r="AQ187" s="366" t="str">
        <f>+BG5</f>
        <v/>
      </c>
    </row>
    <row r="188" spans="40:43" x14ac:dyDescent="0.25">
      <c r="AN188" s="365">
        <f t="shared" si="111"/>
        <v>9</v>
      </c>
      <c r="AO188" s="271">
        <f>+AO187+1</f>
        <v>2</v>
      </c>
      <c r="AP188" s="271" t="str">
        <f t="shared" ref="AP188:AQ206" si="113">+BF6</f>
        <v/>
      </c>
      <c r="AQ188" s="366" t="str">
        <f t="shared" si="113"/>
        <v/>
      </c>
    </row>
    <row r="189" spans="40:43" x14ac:dyDescent="0.25">
      <c r="AN189" s="365">
        <f t="shared" si="111"/>
        <v>9</v>
      </c>
      <c r="AO189" s="271">
        <f t="shared" ref="AO189:AO204" si="114">+AO188+1</f>
        <v>3</v>
      </c>
      <c r="AP189" s="271" t="str">
        <f t="shared" si="113"/>
        <v/>
      </c>
      <c r="AQ189" s="366" t="str">
        <f t="shared" si="113"/>
        <v/>
      </c>
    </row>
    <row r="190" spans="40:43" x14ac:dyDescent="0.25">
      <c r="AN190" s="365">
        <f t="shared" si="111"/>
        <v>9</v>
      </c>
      <c r="AO190" s="271">
        <f t="shared" si="114"/>
        <v>4</v>
      </c>
      <c r="AP190" s="271" t="str">
        <f t="shared" si="113"/>
        <v/>
      </c>
      <c r="AQ190" s="366" t="str">
        <f t="shared" si="113"/>
        <v/>
      </c>
    </row>
    <row r="191" spans="40:43" x14ac:dyDescent="0.25">
      <c r="AN191" s="365">
        <f t="shared" si="111"/>
        <v>9</v>
      </c>
      <c r="AO191" s="271">
        <f t="shared" si="114"/>
        <v>5</v>
      </c>
      <c r="AP191" s="271" t="str">
        <f t="shared" si="113"/>
        <v/>
      </c>
      <c r="AQ191" s="366" t="str">
        <f t="shared" si="113"/>
        <v/>
      </c>
    </row>
    <row r="192" spans="40:43" x14ac:dyDescent="0.25">
      <c r="AN192" s="365">
        <f t="shared" si="111"/>
        <v>9</v>
      </c>
      <c r="AO192" s="271">
        <f t="shared" si="114"/>
        <v>6</v>
      </c>
      <c r="AP192" s="271" t="str">
        <f t="shared" si="113"/>
        <v/>
      </c>
      <c r="AQ192" s="366" t="str">
        <f t="shared" si="113"/>
        <v/>
      </c>
    </row>
    <row r="193" spans="40:43" x14ac:dyDescent="0.25">
      <c r="AN193" s="365">
        <f t="shared" si="111"/>
        <v>9</v>
      </c>
      <c r="AO193" s="271">
        <f t="shared" si="114"/>
        <v>7</v>
      </c>
      <c r="AP193" s="271" t="str">
        <f t="shared" si="113"/>
        <v/>
      </c>
      <c r="AQ193" s="366" t="str">
        <f t="shared" si="113"/>
        <v/>
      </c>
    </row>
    <row r="194" spans="40:43" x14ac:dyDescent="0.25">
      <c r="AN194" s="365">
        <f t="shared" si="111"/>
        <v>9</v>
      </c>
      <c r="AO194" s="271">
        <f t="shared" si="114"/>
        <v>8</v>
      </c>
      <c r="AP194" s="271" t="str">
        <f t="shared" si="113"/>
        <v/>
      </c>
      <c r="AQ194" s="366" t="str">
        <f t="shared" si="113"/>
        <v/>
      </c>
    </row>
    <row r="195" spans="40:43" x14ac:dyDescent="0.25">
      <c r="AN195" s="365">
        <f t="shared" si="111"/>
        <v>9</v>
      </c>
      <c r="AO195" s="271">
        <f t="shared" si="114"/>
        <v>9</v>
      </c>
      <c r="AP195" s="271" t="str">
        <f t="shared" si="113"/>
        <v/>
      </c>
      <c r="AQ195" s="366" t="str">
        <f t="shared" si="113"/>
        <v/>
      </c>
    </row>
    <row r="196" spans="40:43" x14ac:dyDescent="0.25">
      <c r="AN196" s="365">
        <f t="shared" si="111"/>
        <v>9</v>
      </c>
      <c r="AO196" s="271">
        <f t="shared" si="114"/>
        <v>10</v>
      </c>
      <c r="AP196" s="271" t="str">
        <f t="shared" si="113"/>
        <v/>
      </c>
      <c r="AQ196" s="366" t="str">
        <f t="shared" si="113"/>
        <v/>
      </c>
    </row>
    <row r="197" spans="40:43" x14ac:dyDescent="0.25">
      <c r="AN197" s="365">
        <f t="shared" si="111"/>
        <v>9</v>
      </c>
      <c r="AO197" s="271">
        <f t="shared" si="114"/>
        <v>11</v>
      </c>
      <c r="AP197" s="271" t="str">
        <f t="shared" si="113"/>
        <v/>
      </c>
      <c r="AQ197" s="366" t="str">
        <f t="shared" si="113"/>
        <v/>
      </c>
    </row>
    <row r="198" spans="40:43" x14ac:dyDescent="0.25">
      <c r="AN198" s="365">
        <f t="shared" si="111"/>
        <v>9</v>
      </c>
      <c r="AO198" s="271">
        <f t="shared" si="114"/>
        <v>12</v>
      </c>
      <c r="AP198" s="271" t="str">
        <f t="shared" si="113"/>
        <v/>
      </c>
      <c r="AQ198" s="366" t="str">
        <f t="shared" si="113"/>
        <v/>
      </c>
    </row>
    <row r="199" spans="40:43" x14ac:dyDescent="0.25">
      <c r="AN199" s="365">
        <f t="shared" si="111"/>
        <v>9</v>
      </c>
      <c r="AO199" s="271">
        <f t="shared" si="114"/>
        <v>13</v>
      </c>
      <c r="AP199" s="271" t="str">
        <f t="shared" si="113"/>
        <v/>
      </c>
      <c r="AQ199" s="366" t="str">
        <f t="shared" si="113"/>
        <v/>
      </c>
    </row>
    <row r="200" spans="40:43" x14ac:dyDescent="0.25">
      <c r="AN200" s="365">
        <f t="shared" si="111"/>
        <v>9</v>
      </c>
      <c r="AO200" s="271">
        <f t="shared" si="114"/>
        <v>14</v>
      </c>
      <c r="AP200" s="271" t="str">
        <f t="shared" si="113"/>
        <v/>
      </c>
      <c r="AQ200" s="366" t="str">
        <f t="shared" si="113"/>
        <v/>
      </c>
    </row>
    <row r="201" spans="40:43" x14ac:dyDescent="0.25">
      <c r="AN201" s="365">
        <f t="shared" si="111"/>
        <v>9</v>
      </c>
      <c r="AO201" s="271">
        <f t="shared" si="114"/>
        <v>15</v>
      </c>
      <c r="AP201" s="271" t="str">
        <f t="shared" si="113"/>
        <v/>
      </c>
      <c r="AQ201" s="366" t="str">
        <f t="shared" si="113"/>
        <v/>
      </c>
    </row>
    <row r="202" spans="40:43" x14ac:dyDescent="0.25">
      <c r="AN202" s="365">
        <f t="shared" si="111"/>
        <v>9</v>
      </c>
      <c r="AO202" s="271">
        <f t="shared" si="114"/>
        <v>16</v>
      </c>
      <c r="AP202" s="271" t="str">
        <f t="shared" si="113"/>
        <v/>
      </c>
      <c r="AQ202" s="366" t="str">
        <f t="shared" si="113"/>
        <v/>
      </c>
    </row>
    <row r="203" spans="40:43" x14ac:dyDescent="0.25">
      <c r="AN203" s="365">
        <f t="shared" si="111"/>
        <v>9</v>
      </c>
      <c r="AO203" s="271">
        <f t="shared" si="114"/>
        <v>17</v>
      </c>
      <c r="AP203" s="271" t="str">
        <f t="shared" si="113"/>
        <v/>
      </c>
      <c r="AQ203" s="366" t="str">
        <f t="shared" si="113"/>
        <v/>
      </c>
    </row>
    <row r="204" spans="40:43" x14ac:dyDescent="0.25">
      <c r="AN204" s="365">
        <f t="shared" si="111"/>
        <v>9</v>
      </c>
      <c r="AO204" s="271">
        <f t="shared" si="114"/>
        <v>18</v>
      </c>
      <c r="AP204" s="271" t="str">
        <f t="shared" si="113"/>
        <v/>
      </c>
      <c r="AQ204" s="366" t="str">
        <f t="shared" si="113"/>
        <v/>
      </c>
    </row>
    <row r="205" spans="40:43" x14ac:dyDescent="0.25">
      <c r="AN205" s="365">
        <f t="shared" si="111"/>
        <v>9</v>
      </c>
      <c r="AO205" s="271">
        <f>+AO204+1</f>
        <v>19</v>
      </c>
      <c r="AP205" s="271" t="str">
        <f t="shared" si="113"/>
        <v/>
      </c>
      <c r="AQ205" s="366" t="str">
        <f t="shared" si="113"/>
        <v/>
      </c>
    </row>
    <row r="206" spans="40:43" x14ac:dyDescent="0.25">
      <c r="AN206" s="365">
        <f t="shared" si="111"/>
        <v>9</v>
      </c>
      <c r="AO206" s="271">
        <f t="shared" ref="AO206" si="115">+AO205+1</f>
        <v>20</v>
      </c>
      <c r="AP206" s="271" t="str">
        <f t="shared" si="113"/>
        <v/>
      </c>
      <c r="AQ206" s="366" t="str">
        <f t="shared" si="113"/>
        <v/>
      </c>
    </row>
    <row r="207" spans="40:43" x14ac:dyDescent="0.25">
      <c r="AN207" s="365">
        <v>10</v>
      </c>
      <c r="AO207" s="271">
        <v>1</v>
      </c>
      <c r="AP207" s="271" t="str">
        <f>+BH5</f>
        <v/>
      </c>
      <c r="AQ207" s="366" t="str">
        <f>+BI5</f>
        <v/>
      </c>
    </row>
    <row r="208" spans="40:43" x14ac:dyDescent="0.25">
      <c r="AN208" s="365">
        <f t="shared" si="111"/>
        <v>10</v>
      </c>
      <c r="AO208" s="271">
        <f>+AO207+1</f>
        <v>2</v>
      </c>
      <c r="AP208" s="271" t="str">
        <f t="shared" ref="AP208:AQ226" si="116">+BH6</f>
        <v/>
      </c>
      <c r="AQ208" s="366" t="str">
        <f t="shared" si="116"/>
        <v/>
      </c>
    </row>
    <row r="209" spans="40:43" x14ac:dyDescent="0.25">
      <c r="AN209" s="365">
        <f t="shared" si="111"/>
        <v>10</v>
      </c>
      <c r="AO209" s="271">
        <f t="shared" ref="AO209:AO224" si="117">+AO208+1</f>
        <v>3</v>
      </c>
      <c r="AP209" s="271" t="str">
        <f t="shared" si="116"/>
        <v/>
      </c>
      <c r="AQ209" s="366" t="str">
        <f t="shared" si="116"/>
        <v/>
      </c>
    </row>
    <row r="210" spans="40:43" x14ac:dyDescent="0.25">
      <c r="AN210" s="365">
        <f t="shared" si="111"/>
        <v>10</v>
      </c>
      <c r="AO210" s="271">
        <f t="shared" si="117"/>
        <v>4</v>
      </c>
      <c r="AP210" s="271" t="str">
        <f t="shared" si="116"/>
        <v/>
      </c>
      <c r="AQ210" s="366" t="str">
        <f t="shared" si="116"/>
        <v/>
      </c>
    </row>
    <row r="211" spans="40:43" x14ac:dyDescent="0.25">
      <c r="AN211" s="365">
        <f t="shared" si="111"/>
        <v>10</v>
      </c>
      <c r="AO211" s="271">
        <f t="shared" si="117"/>
        <v>5</v>
      </c>
      <c r="AP211" s="271" t="str">
        <f t="shared" si="116"/>
        <v/>
      </c>
      <c r="AQ211" s="366" t="str">
        <f t="shared" si="116"/>
        <v/>
      </c>
    </row>
    <row r="212" spans="40:43" x14ac:dyDescent="0.25">
      <c r="AN212" s="365">
        <f t="shared" si="111"/>
        <v>10</v>
      </c>
      <c r="AO212" s="271">
        <f t="shared" si="117"/>
        <v>6</v>
      </c>
      <c r="AP212" s="271" t="str">
        <f t="shared" si="116"/>
        <v/>
      </c>
      <c r="AQ212" s="366" t="str">
        <f t="shared" si="116"/>
        <v/>
      </c>
    </row>
    <row r="213" spans="40:43" x14ac:dyDescent="0.25">
      <c r="AN213" s="365">
        <f t="shared" si="111"/>
        <v>10</v>
      </c>
      <c r="AO213" s="271">
        <f t="shared" si="117"/>
        <v>7</v>
      </c>
      <c r="AP213" s="271" t="str">
        <f t="shared" si="116"/>
        <v/>
      </c>
      <c r="AQ213" s="366" t="str">
        <f t="shared" si="116"/>
        <v/>
      </c>
    </row>
    <row r="214" spans="40:43" x14ac:dyDescent="0.25">
      <c r="AN214" s="365">
        <f t="shared" si="111"/>
        <v>10</v>
      </c>
      <c r="AO214" s="271">
        <f t="shared" si="117"/>
        <v>8</v>
      </c>
      <c r="AP214" s="271" t="str">
        <f t="shared" si="116"/>
        <v/>
      </c>
      <c r="AQ214" s="366" t="str">
        <f t="shared" si="116"/>
        <v/>
      </c>
    </row>
    <row r="215" spans="40:43" x14ac:dyDescent="0.25">
      <c r="AN215" s="365">
        <f t="shared" si="111"/>
        <v>10</v>
      </c>
      <c r="AO215" s="271">
        <f t="shared" si="117"/>
        <v>9</v>
      </c>
      <c r="AP215" s="271" t="str">
        <f t="shared" si="116"/>
        <v/>
      </c>
      <c r="AQ215" s="366" t="str">
        <f t="shared" si="116"/>
        <v/>
      </c>
    </row>
    <row r="216" spans="40:43" x14ac:dyDescent="0.25">
      <c r="AN216" s="365">
        <f t="shared" si="111"/>
        <v>10</v>
      </c>
      <c r="AO216" s="271">
        <f t="shared" si="117"/>
        <v>10</v>
      </c>
      <c r="AP216" s="271" t="str">
        <f t="shared" si="116"/>
        <v/>
      </c>
      <c r="AQ216" s="366" t="str">
        <f t="shared" si="116"/>
        <v/>
      </c>
    </row>
    <row r="217" spans="40:43" x14ac:dyDescent="0.25">
      <c r="AN217" s="365">
        <f t="shared" si="111"/>
        <v>10</v>
      </c>
      <c r="AO217" s="271">
        <f t="shared" si="117"/>
        <v>11</v>
      </c>
      <c r="AP217" s="271" t="str">
        <f t="shared" si="116"/>
        <v/>
      </c>
      <c r="AQ217" s="366" t="str">
        <f t="shared" si="116"/>
        <v/>
      </c>
    </row>
    <row r="218" spans="40:43" x14ac:dyDescent="0.25">
      <c r="AN218" s="365">
        <f t="shared" si="111"/>
        <v>10</v>
      </c>
      <c r="AO218" s="271">
        <f t="shared" si="117"/>
        <v>12</v>
      </c>
      <c r="AP218" s="271" t="str">
        <f t="shared" si="116"/>
        <v/>
      </c>
      <c r="AQ218" s="366" t="str">
        <f t="shared" si="116"/>
        <v/>
      </c>
    </row>
    <row r="219" spans="40:43" x14ac:dyDescent="0.25">
      <c r="AN219" s="365">
        <f t="shared" si="111"/>
        <v>10</v>
      </c>
      <c r="AO219" s="271">
        <f t="shared" si="117"/>
        <v>13</v>
      </c>
      <c r="AP219" s="271" t="str">
        <f t="shared" si="116"/>
        <v/>
      </c>
      <c r="AQ219" s="366" t="str">
        <f t="shared" si="116"/>
        <v/>
      </c>
    </row>
    <row r="220" spans="40:43" x14ac:dyDescent="0.25">
      <c r="AN220" s="365">
        <f t="shared" si="111"/>
        <v>10</v>
      </c>
      <c r="AO220" s="271">
        <f t="shared" si="117"/>
        <v>14</v>
      </c>
      <c r="AP220" s="271" t="str">
        <f t="shared" si="116"/>
        <v/>
      </c>
      <c r="AQ220" s="366" t="str">
        <f t="shared" si="116"/>
        <v/>
      </c>
    </row>
    <row r="221" spans="40:43" x14ac:dyDescent="0.25">
      <c r="AN221" s="365">
        <f t="shared" si="111"/>
        <v>10</v>
      </c>
      <c r="AO221" s="271">
        <f t="shared" si="117"/>
        <v>15</v>
      </c>
      <c r="AP221" s="271" t="str">
        <f t="shared" si="116"/>
        <v/>
      </c>
      <c r="AQ221" s="366" t="str">
        <f t="shared" si="116"/>
        <v/>
      </c>
    </row>
    <row r="222" spans="40:43" x14ac:dyDescent="0.25">
      <c r="AN222" s="365">
        <f t="shared" si="111"/>
        <v>10</v>
      </c>
      <c r="AO222" s="271">
        <f t="shared" si="117"/>
        <v>16</v>
      </c>
      <c r="AP222" s="271" t="str">
        <f t="shared" si="116"/>
        <v/>
      </c>
      <c r="AQ222" s="366" t="str">
        <f t="shared" si="116"/>
        <v/>
      </c>
    </row>
    <row r="223" spans="40:43" x14ac:dyDescent="0.25">
      <c r="AN223" s="365">
        <f t="shared" si="111"/>
        <v>10</v>
      </c>
      <c r="AO223" s="271">
        <f t="shared" si="117"/>
        <v>17</v>
      </c>
      <c r="AP223" s="271" t="str">
        <f t="shared" si="116"/>
        <v/>
      </c>
      <c r="AQ223" s="366" t="str">
        <f t="shared" si="116"/>
        <v/>
      </c>
    </row>
    <row r="224" spans="40:43" x14ac:dyDescent="0.25">
      <c r="AN224" s="365">
        <f t="shared" si="111"/>
        <v>10</v>
      </c>
      <c r="AO224" s="271">
        <f t="shared" si="117"/>
        <v>18</v>
      </c>
      <c r="AP224" s="271" t="str">
        <f t="shared" si="116"/>
        <v/>
      </c>
      <c r="AQ224" s="366" t="str">
        <f t="shared" si="116"/>
        <v/>
      </c>
    </row>
    <row r="225" spans="17:102" x14ac:dyDescent="0.25">
      <c r="AN225" s="365">
        <f t="shared" si="111"/>
        <v>10</v>
      </c>
      <c r="AO225" s="271">
        <f>+AO224+1</f>
        <v>19</v>
      </c>
      <c r="AP225" s="271" t="str">
        <f t="shared" si="116"/>
        <v/>
      </c>
      <c r="AQ225" s="366" t="str">
        <f t="shared" si="116"/>
        <v/>
      </c>
    </row>
    <row r="226" spans="17:102" x14ac:dyDescent="0.25">
      <c r="AN226" s="365">
        <f t="shared" si="111"/>
        <v>10</v>
      </c>
      <c r="AO226" s="271">
        <f t="shared" ref="AO226" si="118">+AO225+1</f>
        <v>20</v>
      </c>
      <c r="AP226" s="271" t="str">
        <f t="shared" si="116"/>
        <v/>
      </c>
      <c r="AQ226" s="366" t="str">
        <f t="shared" si="116"/>
        <v/>
      </c>
    </row>
    <row r="227" spans="17:102" ht="15.75" thickBot="1" x14ac:dyDescent="0.3">
      <c r="AN227" s="368"/>
      <c r="AO227" s="391" t="s">
        <v>51</v>
      </c>
      <c r="AP227" s="369">
        <f>COUNTIF(AP27:AP226,"&gt;0")</f>
        <v>0</v>
      </c>
      <c r="AQ227" s="370">
        <f>SUM(AQ27:AQ226)</f>
        <v>0</v>
      </c>
    </row>
    <row r="228" spans="17:102" s="139" customFormat="1" x14ac:dyDescent="0.25"/>
    <row r="229" spans="17:102" s="139" customFormat="1" x14ac:dyDescent="0.25"/>
    <row r="230" spans="17:102" ht="15.75" thickBot="1" x14ac:dyDescent="0.3"/>
    <row r="231" spans="17:102" ht="15.75" thickBot="1" x14ac:dyDescent="0.3">
      <c r="U231" s="355" t="s">
        <v>48</v>
      </c>
      <c r="V231" s="356"/>
      <c r="W231" s="357"/>
      <c r="X231" s="357"/>
      <c r="Y231" s="357"/>
      <c r="Z231" s="357"/>
      <c r="AA231" s="357"/>
      <c r="AB231" s="357"/>
      <c r="AC231" s="357"/>
      <c r="AD231" s="357"/>
      <c r="AE231" s="357"/>
      <c r="AF231" s="357"/>
      <c r="AG231" s="357"/>
      <c r="AH231" s="357"/>
      <c r="AI231" s="357"/>
      <c r="AJ231" s="357"/>
      <c r="AK231" s="357"/>
      <c r="AL231" s="357"/>
      <c r="AM231" s="357"/>
      <c r="AN231" s="358"/>
      <c r="AP231" s="359" t="s">
        <v>47</v>
      </c>
      <c r="AQ231" s="357"/>
      <c r="AR231" s="357"/>
      <c r="AS231" s="357"/>
      <c r="AT231" s="357"/>
      <c r="AU231" s="357"/>
      <c r="AV231" s="357"/>
      <c r="AW231" s="357"/>
      <c r="AX231" s="357"/>
      <c r="AY231" s="357"/>
      <c r="AZ231" s="357"/>
      <c r="BA231" s="357"/>
      <c r="BB231" s="357"/>
      <c r="BC231" s="357"/>
      <c r="BD231" s="357"/>
      <c r="BE231" s="357"/>
      <c r="BF231" s="357"/>
      <c r="BG231" s="357"/>
      <c r="BH231" s="357"/>
      <c r="BI231" s="358"/>
      <c r="BK231" s="114" t="s">
        <v>91</v>
      </c>
    </row>
    <row r="232" spans="17:102" ht="15.75" thickBot="1" x14ac:dyDescent="0.3">
      <c r="Q232" s="360" t="s">
        <v>0</v>
      </c>
      <c r="R232" s="358">
        <v>0</v>
      </c>
      <c r="U232" s="361">
        <f>+Decisions!D31</f>
        <v>1</v>
      </c>
      <c r="V232" s="362">
        <f>+Decisions!E31</f>
        <v>0</v>
      </c>
      <c r="W232" s="363">
        <f>+Decisions!F31</f>
        <v>2</v>
      </c>
      <c r="X232" s="363">
        <f>+Decisions!G31</f>
        <v>0</v>
      </c>
      <c r="Y232" s="362">
        <f>+Decisions!H31</f>
        <v>3</v>
      </c>
      <c r="Z232" s="362">
        <f>+Decisions!I31</f>
        <v>0</v>
      </c>
      <c r="AA232" s="363">
        <f>+Decisions!J31</f>
        <v>4</v>
      </c>
      <c r="AB232" s="363">
        <f>+Decisions!K31</f>
        <v>0</v>
      </c>
      <c r="AC232" s="362">
        <f>+Decisions!L31</f>
        <v>5</v>
      </c>
      <c r="AD232" s="362">
        <f>+Decisions!M31</f>
        <v>0</v>
      </c>
      <c r="AE232" s="363">
        <f>+Decisions!N31</f>
        <v>6</v>
      </c>
      <c r="AF232" s="363">
        <f>+Decisions!O31</f>
        <v>0</v>
      </c>
      <c r="AG232" s="362">
        <f>+Decisions!P31</f>
        <v>7</v>
      </c>
      <c r="AH232" s="362">
        <f>+Decisions!Q31</f>
        <v>0</v>
      </c>
      <c r="AI232" s="363">
        <f>+Decisions!R31</f>
        <v>8</v>
      </c>
      <c r="AJ232" s="363">
        <f>+Decisions!S31</f>
        <v>0</v>
      </c>
      <c r="AK232" s="362">
        <f>+Decisions!T31</f>
        <v>9</v>
      </c>
      <c r="AL232" s="362">
        <f>+Decisions!U31</f>
        <v>0</v>
      </c>
      <c r="AM232" s="363">
        <f>+Decisions!V31</f>
        <v>10</v>
      </c>
      <c r="AN232" s="364">
        <f>+Decisions!W31</f>
        <v>0</v>
      </c>
      <c r="AP232" s="365"/>
      <c r="AQ232" s="271"/>
      <c r="AR232" s="271"/>
      <c r="AS232" s="271"/>
      <c r="AT232" s="271"/>
      <c r="AU232" s="271"/>
      <c r="AV232" s="271"/>
      <c r="AW232" s="271"/>
      <c r="AX232" s="271"/>
      <c r="AY232" s="271"/>
      <c r="AZ232" s="271"/>
      <c r="BA232" s="271"/>
      <c r="BB232" s="271"/>
      <c r="BC232" s="271"/>
      <c r="BD232" s="271"/>
      <c r="BE232" s="271"/>
      <c r="BF232" s="271"/>
      <c r="BG232" s="271"/>
      <c r="BH232" s="271"/>
      <c r="BI232" s="366"/>
      <c r="BK232" s="114" t="s">
        <v>88</v>
      </c>
    </row>
    <row r="233" spans="17:102" ht="15.75" thickBot="1" x14ac:dyDescent="0.3">
      <c r="Q233" s="367" t="s">
        <v>1</v>
      </c>
      <c r="R233" s="366">
        <v>1</v>
      </c>
      <c r="U233" s="367" t="str">
        <f>+Decisions!D32</f>
        <v>L</v>
      </c>
      <c r="V233" s="363" t="str">
        <f>+Decisions!E32</f>
        <v>N</v>
      </c>
      <c r="W233" s="363" t="str">
        <f>+Decisions!F32</f>
        <v>L</v>
      </c>
      <c r="X233" s="363" t="str">
        <f>+Decisions!G32</f>
        <v>N</v>
      </c>
      <c r="Y233" s="363" t="str">
        <f>+Decisions!H32</f>
        <v>L</v>
      </c>
      <c r="Z233" s="363" t="str">
        <f>+Decisions!I32</f>
        <v>N</v>
      </c>
      <c r="AA233" s="363" t="str">
        <f>+Decisions!J32</f>
        <v>L</v>
      </c>
      <c r="AB233" s="363" t="str">
        <f>+Decisions!K32</f>
        <v>N</v>
      </c>
      <c r="AC233" s="363" t="str">
        <f>+Decisions!L32</f>
        <v>L</v>
      </c>
      <c r="AD233" s="363" t="str">
        <f>+Decisions!M32</f>
        <v>N</v>
      </c>
      <c r="AE233" s="363" t="str">
        <f>+Decisions!N32</f>
        <v>L</v>
      </c>
      <c r="AF233" s="363" t="str">
        <f>+Decisions!O32</f>
        <v>N</v>
      </c>
      <c r="AG233" s="363" t="str">
        <f>+Decisions!P32</f>
        <v>L</v>
      </c>
      <c r="AH233" s="363" t="str">
        <f>+Decisions!Q32</f>
        <v>N</v>
      </c>
      <c r="AI233" s="363" t="str">
        <f>+Decisions!R32</f>
        <v>L</v>
      </c>
      <c r="AJ233" s="363" t="str">
        <f>+Decisions!S32</f>
        <v>N</v>
      </c>
      <c r="AK233" s="363" t="str">
        <f>+Decisions!T32</f>
        <v>L</v>
      </c>
      <c r="AL233" s="363" t="str">
        <f>+Decisions!U32</f>
        <v>N</v>
      </c>
      <c r="AM233" s="363" t="str">
        <f>+Decisions!V32</f>
        <v>L</v>
      </c>
      <c r="AN233" s="364" t="str">
        <f>+Decisions!W32</f>
        <v>N</v>
      </c>
      <c r="AP233" s="368">
        <v>1</v>
      </c>
      <c r="AQ233" s="369"/>
      <c r="AR233" s="369">
        <v>2</v>
      </c>
      <c r="AS233" s="369"/>
      <c r="AT233" s="369">
        <v>3</v>
      </c>
      <c r="AU233" s="369"/>
      <c r="AV233" s="369">
        <v>4</v>
      </c>
      <c r="AW233" s="369"/>
      <c r="AX233" s="369">
        <v>5</v>
      </c>
      <c r="AY233" s="369"/>
      <c r="AZ233" s="369">
        <v>6</v>
      </c>
      <c r="BA233" s="369"/>
      <c r="BB233" s="369">
        <v>7</v>
      </c>
      <c r="BC233" s="369"/>
      <c r="BD233" s="369">
        <v>8</v>
      </c>
      <c r="BE233" s="369"/>
      <c r="BF233" s="369">
        <v>9</v>
      </c>
      <c r="BG233" s="369"/>
      <c r="BH233" s="369">
        <v>10</v>
      </c>
      <c r="BI233" s="370"/>
      <c r="BK233" s="371">
        <v>1</v>
      </c>
      <c r="BL233" s="372"/>
      <c r="BM233" s="372"/>
      <c r="BN233" s="372"/>
      <c r="BO233" s="372">
        <v>2</v>
      </c>
      <c r="BP233" s="372"/>
      <c r="BQ233" s="372"/>
      <c r="BR233" s="372"/>
      <c r="BS233" s="372">
        <v>3</v>
      </c>
      <c r="BT233" s="372"/>
      <c r="BU233" s="372"/>
      <c r="BV233" s="372"/>
      <c r="BW233" s="372">
        <v>4</v>
      </c>
      <c r="BX233" s="372"/>
      <c r="BY233" s="372"/>
      <c r="BZ233" s="372"/>
      <c r="CA233" s="372">
        <v>5</v>
      </c>
      <c r="CB233" s="372"/>
      <c r="CC233" s="372"/>
      <c r="CD233" s="372"/>
      <c r="CE233" s="372">
        <v>6</v>
      </c>
      <c r="CF233" s="372"/>
      <c r="CG233" s="372"/>
      <c r="CH233" s="372"/>
      <c r="CI233" s="372">
        <v>7</v>
      </c>
      <c r="CJ233" s="372"/>
      <c r="CK233" s="372"/>
      <c r="CL233" s="372"/>
      <c r="CM233" s="372">
        <v>8</v>
      </c>
      <c r="CN233" s="372"/>
      <c r="CO233" s="372"/>
      <c r="CP233" s="372"/>
      <c r="CQ233" s="372">
        <v>9</v>
      </c>
      <c r="CR233" s="372"/>
      <c r="CS233" s="372"/>
      <c r="CT233" s="372"/>
      <c r="CU233" s="372">
        <v>10</v>
      </c>
      <c r="CV233" s="372"/>
      <c r="CW233" s="372"/>
      <c r="CX233" s="356"/>
    </row>
    <row r="234" spans="17:102" x14ac:dyDescent="0.25">
      <c r="Q234" s="367" t="s">
        <v>2</v>
      </c>
      <c r="R234" s="366">
        <v>2</v>
      </c>
      <c r="U234" s="367">
        <f>+Decisions!D33</f>
        <v>0</v>
      </c>
      <c r="V234" s="363">
        <f>+Decisions!E33</f>
        <v>0</v>
      </c>
      <c r="W234" s="363">
        <f>+Decisions!F33</f>
        <v>0</v>
      </c>
      <c r="X234" s="363">
        <f>+Decisions!G33</f>
        <v>0</v>
      </c>
      <c r="Y234" s="363">
        <f>+Decisions!H33</f>
        <v>0</v>
      </c>
      <c r="Z234" s="363">
        <f>+Decisions!I33</f>
        <v>0</v>
      </c>
      <c r="AA234" s="363">
        <f>+Decisions!J33</f>
        <v>0</v>
      </c>
      <c r="AB234" s="363">
        <f>+Decisions!K33</f>
        <v>0</v>
      </c>
      <c r="AC234" s="363">
        <f>+Decisions!L33</f>
        <v>0</v>
      </c>
      <c r="AD234" s="363">
        <f>+Decisions!M33</f>
        <v>0</v>
      </c>
      <c r="AE234" s="363">
        <f>+Decisions!N33</f>
        <v>0</v>
      </c>
      <c r="AF234" s="363">
        <f>+Decisions!O33</f>
        <v>0</v>
      </c>
      <c r="AG234" s="363">
        <f>+Decisions!P33</f>
        <v>0</v>
      </c>
      <c r="AH234" s="363">
        <f>+Decisions!Q33</f>
        <v>0</v>
      </c>
      <c r="AI234" s="363">
        <f>+Decisions!R33</f>
        <v>0</v>
      </c>
      <c r="AJ234" s="363">
        <f>+Decisions!S33</f>
        <v>0</v>
      </c>
      <c r="AK234" s="363">
        <f>+Decisions!T33</f>
        <v>0</v>
      </c>
      <c r="AL234" s="363">
        <f>+Decisions!U33</f>
        <v>0</v>
      </c>
      <c r="AM234" s="363">
        <f>+Decisions!V33</f>
        <v>0</v>
      </c>
      <c r="AN234" s="364">
        <f>+Decisions!W33</f>
        <v>0</v>
      </c>
      <c r="AP234" s="365" t="str">
        <f t="shared" ref="AP234:AP253" si="119">IFERROR(LOOKUP(U234,letternum)*10+V234,"")</f>
        <v/>
      </c>
      <c r="AQ234" s="271" t="str">
        <f t="shared" ref="AQ234:AQ253" si="120">IFERROR(LOOKUP(AP234,cellscore),"")</f>
        <v/>
      </c>
      <c r="AR234" s="271" t="str">
        <f t="shared" ref="AR234:AR253" si="121">IFERROR(LOOKUP(W234,letternum)*10+X234,"")</f>
        <v/>
      </c>
      <c r="AS234" s="271" t="str">
        <f t="shared" ref="AS234:AS253" si="122">IFERROR(LOOKUP(AR234,cellscore),"")</f>
        <v/>
      </c>
      <c r="AT234" s="271" t="str">
        <f t="shared" ref="AT234:AT253" si="123">IFERROR(LOOKUP(Y234,letternum)*10+Z234,"")</f>
        <v/>
      </c>
      <c r="AU234" s="271" t="str">
        <f t="shared" ref="AU234:AU253" si="124">IFERROR(LOOKUP(AT234,cellscore),"")</f>
        <v/>
      </c>
      <c r="AV234" s="271" t="str">
        <f t="shared" ref="AV234:AV253" si="125">IFERROR(LOOKUP(AA234,letternum)*10+AB234,"")</f>
        <v/>
      </c>
      <c r="AW234" s="271" t="str">
        <f t="shared" ref="AW234:AW253" si="126">IFERROR(LOOKUP(AV234,cellscore),"")</f>
        <v/>
      </c>
      <c r="AX234" s="271" t="str">
        <f t="shared" ref="AX234:AX253" si="127">IFERROR(LOOKUP(AC234,letternum)*10+AD234,"")</f>
        <v/>
      </c>
      <c r="AY234" s="271" t="str">
        <f t="shared" ref="AY234:AY253" si="128">IFERROR(LOOKUP(AX234,cellscore),"")</f>
        <v/>
      </c>
      <c r="AZ234" s="271" t="str">
        <f t="shared" ref="AZ234:AZ253" si="129">IFERROR(LOOKUP(AE234,letternum)*10+AF234,"")</f>
        <v/>
      </c>
      <c r="BA234" s="271" t="str">
        <f t="shared" ref="BA234:BA253" si="130">IFERROR(LOOKUP(AZ234,cellscore),"")</f>
        <v/>
      </c>
      <c r="BB234" s="271" t="str">
        <f t="shared" ref="BB234:BB253" si="131">IFERROR(LOOKUP(AG234,letternum)*10+AH234,"")</f>
        <v/>
      </c>
      <c r="BC234" s="271" t="str">
        <f t="shared" ref="BC234:BC253" si="132">IFERROR(LOOKUP(BB234,cellscore),"")</f>
        <v/>
      </c>
      <c r="BD234" s="271" t="str">
        <f t="shared" ref="BD234:BD253" si="133">IFERROR(LOOKUP(AI234,letternum)*10+AJ234,"")</f>
        <v/>
      </c>
      <c r="BE234" s="271" t="str">
        <f t="shared" ref="BE234:BE253" si="134">IFERROR(LOOKUP(BD234,cellscore),"")</f>
        <v/>
      </c>
      <c r="BF234" s="271" t="str">
        <f t="shared" ref="BF234:BF253" si="135">IFERROR(LOOKUP(AK234,letternum)*10+AL234,"")</f>
        <v/>
      </c>
      <c r="BG234" s="271" t="str">
        <f t="shared" ref="BG234:BG253" si="136">IFERROR(LOOKUP(BF234,cellscore),"")</f>
        <v/>
      </c>
      <c r="BH234" s="271" t="str">
        <f t="shared" ref="BH234:BH253" si="137">IFERROR(LOOKUP(AM234,letternum)*10+AN234,"")</f>
        <v/>
      </c>
      <c r="BI234" s="366" t="str">
        <f t="shared" ref="BI234:BI253" si="138">IFERROR(LOOKUP(BH234,cellscore),"")</f>
        <v/>
      </c>
      <c r="BK234" s="114" t="str">
        <f>+AP234</f>
        <v/>
      </c>
      <c r="BL234" s="114" t="str">
        <f t="shared" ref="BL234:BL253" si="139">IF(BK234&lt;&gt;"",LOOKUP(U234,letternum),"")</f>
        <v/>
      </c>
      <c r="BM234" s="114">
        <f>IFERROR(BK234-BL234*10,1)</f>
        <v>1</v>
      </c>
      <c r="BN234" s="114">
        <f>IFERROR(IF(BK5&lt;&gt;"",ABS(BL5-BL234)*200+ABS(BM5-BM234)*200,ABS(9-BL234)*200+ABS(1-BM234)*200),0)</f>
        <v>0</v>
      </c>
      <c r="BO234" s="114" t="str">
        <f>+AR234</f>
        <v/>
      </c>
      <c r="BP234" s="114" t="str">
        <f t="shared" ref="BP234:BP253" si="140">IF(BO234&lt;&gt;"",LOOKUP(W234,letternum),"")</f>
        <v/>
      </c>
      <c r="BQ234" s="114">
        <f>IFERROR(BO234-BP234*10,1)</f>
        <v>1</v>
      </c>
      <c r="BR234" s="114">
        <f>IFERROR(IF(BO5&lt;&gt;"",ABS(BP5-BP234)*200+ABS(BQ5-BQ234)*200,ABS(9-BP234)*200+ABS(1-BQ234)*200),0)</f>
        <v>0</v>
      </c>
      <c r="BS234" s="114" t="str">
        <f>+AT234</f>
        <v/>
      </c>
      <c r="BT234" s="114" t="str">
        <f t="shared" ref="BT234:BT253" si="141">IF(BS234&lt;&gt;"",LOOKUP(Y234,letternum),"")</f>
        <v/>
      </c>
      <c r="BU234" s="114">
        <f>IFERROR(BS234-BT234*10,1)</f>
        <v>1</v>
      </c>
      <c r="BV234" s="114">
        <f>IFERROR(IF(BS5&lt;&gt;"",ABS(BT5-BT234)*200+ABS(BU5-BU234)*200,ABS(9-BT234)*200+ABS(1-BU234)*200),0)</f>
        <v>0</v>
      </c>
      <c r="BW234" s="114" t="str">
        <f>+AV234</f>
        <v/>
      </c>
      <c r="BX234" s="114" t="str">
        <f t="shared" ref="BX234:BX253" si="142">IF(BW234&lt;&gt;"",LOOKUP(AA234,letternum),"")</f>
        <v/>
      </c>
      <c r="BY234" s="114">
        <f>IFERROR(BW234-BX234*10,1)</f>
        <v>1</v>
      </c>
      <c r="BZ234" s="114">
        <f>IFERROR(IF(BW5&lt;&gt;"",ABS(BX5-BX234)*200+ABS(BY5-BY234)*200,ABS(9-BX234)*200+ABS(1-BY234)*200),0)</f>
        <v>0</v>
      </c>
      <c r="CA234" s="114" t="str">
        <f>+AX234</f>
        <v/>
      </c>
      <c r="CB234" s="114" t="str">
        <f t="shared" ref="CB234:CB253" si="143">IF(CA234&lt;&gt;"",LOOKUP(AC234,letternum),"")</f>
        <v/>
      </c>
      <c r="CC234" s="114">
        <f>IFERROR(CA234-CB234*10,1)</f>
        <v>1</v>
      </c>
      <c r="CD234" s="114">
        <f>IFERROR(IF(CA5&lt;&gt;"",ABS(CB5-CB234)*200+ABS(CC5-CC234)*200,ABS(9-CB234)*200+ABS(1-CC234)*200),0)</f>
        <v>0</v>
      </c>
      <c r="CE234" s="114" t="str">
        <f>+AZ234</f>
        <v/>
      </c>
      <c r="CF234" s="114" t="str">
        <f t="shared" ref="CF234:CF253" si="144">IF(CE234&lt;&gt;"",LOOKUP(AE234,letternum),"")</f>
        <v/>
      </c>
      <c r="CG234" s="114">
        <f>IFERROR(CE234-CF234*10,1)</f>
        <v>1</v>
      </c>
      <c r="CH234" s="114">
        <f>IFERROR(IF(CE5&lt;&gt;"",ABS(CF5-CF234)*200+ABS(CG5-CG234)*200,ABS(9-CF234)*200+ABS(1-CG234)*200),0)</f>
        <v>0</v>
      </c>
      <c r="CI234" s="114" t="str">
        <f>+BB234</f>
        <v/>
      </c>
      <c r="CJ234" s="114" t="str">
        <f t="shared" ref="CJ234:CJ253" si="145">IF(CI234&lt;&gt;"",LOOKUP(AG234,letternum),"")</f>
        <v/>
      </c>
      <c r="CK234" s="114">
        <f>IFERROR(CI234-CJ234*10,1)</f>
        <v>1</v>
      </c>
      <c r="CL234" s="114">
        <f>IFERROR(IF(CI5&lt;&gt;"",ABS(CJ5-CJ234)*200+ABS(CK5-CK234)*200,ABS(9-CJ234)*200+ABS(1-CK234)*200),0)</f>
        <v>0</v>
      </c>
      <c r="CM234" s="114" t="str">
        <f>+BD234</f>
        <v/>
      </c>
      <c r="CN234" s="114" t="str">
        <f t="shared" ref="CN234:CN253" si="146">IF(CM234&lt;&gt;"",LOOKUP(AI234,letternum),"")</f>
        <v/>
      </c>
      <c r="CO234" s="114">
        <f>IFERROR(CM234-CN234*10,1)</f>
        <v>1</v>
      </c>
      <c r="CP234" s="114">
        <f>IFERROR(IF(CM5&lt;&gt;"",ABS(CN5-CN234)*200+ABS(CO5-CO234)*200,ABS(9-CN234)*200+ABS(1-CO234)*200),0)</f>
        <v>0</v>
      </c>
      <c r="CQ234" s="114" t="str">
        <f>+BF234</f>
        <v/>
      </c>
      <c r="CR234" s="114" t="str">
        <f t="shared" ref="CR234:CR253" si="147">IF(CQ234&lt;&gt;"",LOOKUP(AK234,letternum),"")</f>
        <v/>
      </c>
      <c r="CS234" s="114">
        <f>IFERROR(CQ234-CR234*10,1)</f>
        <v>1</v>
      </c>
      <c r="CT234" s="114">
        <f>IFERROR(IF(CQ5&lt;&gt;"",ABS(CR5-CR234)*200+ABS(CS5-CS234)*200,ABS(9-CR234)*200+ABS(1-CS234)*200),0)</f>
        <v>0</v>
      </c>
      <c r="CU234" s="114" t="str">
        <f>+BH234</f>
        <v/>
      </c>
      <c r="CV234" s="114" t="str">
        <f t="shared" ref="CV234:CV253" si="148">IF(CU234&lt;&gt;"",LOOKUP(AM234,letternum),"")</f>
        <v/>
      </c>
      <c r="CW234" s="114">
        <f>IFERROR(CU234-CV234*10,1)</f>
        <v>1</v>
      </c>
      <c r="CX234" s="114">
        <f>IFERROR(IF(CU5&lt;&gt;"",ABS(CV5-CV234)*200+ABS(CW5-CW234)*200,ABS(9-CV234)*200+ABS(1-CW234)*200),0)</f>
        <v>0</v>
      </c>
    </row>
    <row r="235" spans="17:102" x14ac:dyDescent="0.25">
      <c r="Q235" s="367" t="s">
        <v>3</v>
      </c>
      <c r="R235" s="366">
        <v>3</v>
      </c>
      <c r="U235" s="367">
        <f>+Decisions!D34</f>
        <v>0</v>
      </c>
      <c r="V235" s="363">
        <f>+Decisions!E34</f>
        <v>0</v>
      </c>
      <c r="W235" s="363">
        <f>+Decisions!F34</f>
        <v>0</v>
      </c>
      <c r="X235" s="363">
        <f>+Decisions!G34</f>
        <v>0</v>
      </c>
      <c r="Y235" s="363">
        <f>+Decisions!H34</f>
        <v>0</v>
      </c>
      <c r="Z235" s="363">
        <f>+Decisions!I34</f>
        <v>0</v>
      </c>
      <c r="AA235" s="363">
        <f>+Decisions!J34</f>
        <v>0</v>
      </c>
      <c r="AB235" s="363">
        <f>+Decisions!K34</f>
        <v>0</v>
      </c>
      <c r="AC235" s="363">
        <f>+Decisions!L34</f>
        <v>0</v>
      </c>
      <c r="AD235" s="363">
        <f>+Decisions!M34</f>
        <v>0</v>
      </c>
      <c r="AE235" s="363">
        <f>+Decisions!N34</f>
        <v>0</v>
      </c>
      <c r="AF235" s="363">
        <f>+Decisions!O34</f>
        <v>0</v>
      </c>
      <c r="AG235" s="363">
        <f>+Decisions!P34</f>
        <v>0</v>
      </c>
      <c r="AH235" s="363">
        <f>+Decisions!Q34</f>
        <v>0</v>
      </c>
      <c r="AI235" s="363">
        <f>+Decisions!R34</f>
        <v>0</v>
      </c>
      <c r="AJ235" s="363">
        <f>+Decisions!S34</f>
        <v>0</v>
      </c>
      <c r="AK235" s="363">
        <f>+Decisions!T34</f>
        <v>0</v>
      </c>
      <c r="AL235" s="363">
        <f>+Decisions!U34</f>
        <v>0</v>
      </c>
      <c r="AM235" s="363">
        <f>+Decisions!V34</f>
        <v>0</v>
      </c>
      <c r="AN235" s="364">
        <f>+Decisions!W34</f>
        <v>0</v>
      </c>
      <c r="AP235" s="365" t="str">
        <f t="shared" si="119"/>
        <v/>
      </c>
      <c r="AQ235" s="271" t="str">
        <f t="shared" si="120"/>
        <v/>
      </c>
      <c r="AR235" s="271" t="str">
        <f t="shared" si="121"/>
        <v/>
      </c>
      <c r="AS235" s="271" t="str">
        <f t="shared" si="122"/>
        <v/>
      </c>
      <c r="AT235" s="271" t="str">
        <f t="shared" si="123"/>
        <v/>
      </c>
      <c r="AU235" s="271" t="str">
        <f t="shared" si="124"/>
        <v/>
      </c>
      <c r="AV235" s="271" t="str">
        <f t="shared" si="125"/>
        <v/>
      </c>
      <c r="AW235" s="271" t="str">
        <f t="shared" si="126"/>
        <v/>
      </c>
      <c r="AX235" s="271" t="str">
        <f t="shared" si="127"/>
        <v/>
      </c>
      <c r="AY235" s="271" t="str">
        <f t="shared" si="128"/>
        <v/>
      </c>
      <c r="AZ235" s="271" t="str">
        <f t="shared" si="129"/>
        <v/>
      </c>
      <c r="BA235" s="271" t="str">
        <f t="shared" si="130"/>
        <v/>
      </c>
      <c r="BB235" s="271" t="str">
        <f t="shared" si="131"/>
        <v/>
      </c>
      <c r="BC235" s="271" t="str">
        <f t="shared" si="132"/>
        <v/>
      </c>
      <c r="BD235" s="271" t="str">
        <f t="shared" si="133"/>
        <v/>
      </c>
      <c r="BE235" s="271" t="str">
        <f t="shared" si="134"/>
        <v/>
      </c>
      <c r="BF235" s="271" t="str">
        <f t="shared" si="135"/>
        <v/>
      </c>
      <c r="BG235" s="271" t="str">
        <f t="shared" si="136"/>
        <v/>
      </c>
      <c r="BH235" s="271" t="str">
        <f t="shared" si="137"/>
        <v/>
      </c>
      <c r="BI235" s="366" t="str">
        <f t="shared" si="138"/>
        <v/>
      </c>
      <c r="BK235" s="114" t="str">
        <f t="shared" ref="BK235:BK253" si="149">+AP235</f>
        <v/>
      </c>
      <c r="BL235" s="114" t="str">
        <f t="shared" si="139"/>
        <v/>
      </c>
      <c r="BM235" s="114">
        <f t="shared" ref="BM235:BM253" si="150">IFERROR(BK235-BL235*10,1)</f>
        <v>1</v>
      </c>
      <c r="BN235" s="114">
        <f t="shared" ref="BN235:BN253" si="151">IFERROR(IF(BK6&lt;&gt;"",ABS(BL6-BL235)*200+ABS(BM6-BM235)*200,ABS(9-BL235)*200+ABS(1-BM235)*200),0)</f>
        <v>0</v>
      </c>
      <c r="BO235" s="114" t="str">
        <f t="shared" ref="BO235:BO253" si="152">+AR235</f>
        <v/>
      </c>
      <c r="BP235" s="114" t="str">
        <f t="shared" si="140"/>
        <v/>
      </c>
      <c r="BQ235" s="114">
        <f t="shared" ref="BQ235:BQ253" si="153">IFERROR(BO235-BP235*10,1)</f>
        <v>1</v>
      </c>
      <c r="BR235" s="114">
        <f t="shared" ref="BR235:BR253" si="154">IFERROR(IF(BO6&lt;&gt;"",ABS(BP6-BP235)*200+ABS(BQ6-BQ235)*200,ABS(9-BP235)*200+ABS(1-BQ235)*200),0)</f>
        <v>0</v>
      </c>
      <c r="BS235" s="114" t="str">
        <f t="shared" ref="BS235:BS253" si="155">+AT235</f>
        <v/>
      </c>
      <c r="BT235" s="114" t="str">
        <f t="shared" si="141"/>
        <v/>
      </c>
      <c r="BU235" s="114">
        <f t="shared" ref="BU235:BU253" si="156">IFERROR(BS235-BT235*10,1)</f>
        <v>1</v>
      </c>
      <c r="BV235" s="114">
        <f t="shared" ref="BV235:BV253" si="157">IFERROR(IF(BS6&lt;&gt;"",ABS(BT6-BT235)*200+ABS(BU6-BU235)*200,ABS(9-BT235)*200+ABS(1-BU235)*200),0)</f>
        <v>0</v>
      </c>
      <c r="BW235" s="114" t="str">
        <f t="shared" ref="BW235:BW253" si="158">+AV235</f>
        <v/>
      </c>
      <c r="BX235" s="114" t="str">
        <f t="shared" si="142"/>
        <v/>
      </c>
      <c r="BY235" s="114">
        <f t="shared" ref="BY235:BY253" si="159">IFERROR(BW235-BX235*10,1)</f>
        <v>1</v>
      </c>
      <c r="BZ235" s="114">
        <f t="shared" ref="BZ235:BZ253" si="160">IFERROR(IF(BW6&lt;&gt;"",ABS(BX6-BX235)*200+ABS(BY6-BY235)*200,ABS(9-BX235)*200+ABS(1-BY235)*200),0)</f>
        <v>0</v>
      </c>
      <c r="CA235" s="114" t="str">
        <f t="shared" ref="CA235:CA253" si="161">+AX235</f>
        <v/>
      </c>
      <c r="CB235" s="114" t="str">
        <f t="shared" si="143"/>
        <v/>
      </c>
      <c r="CC235" s="114">
        <f t="shared" ref="CC235:CC253" si="162">IFERROR(CA235-CB235*10,1)</f>
        <v>1</v>
      </c>
      <c r="CD235" s="114">
        <f t="shared" ref="CD235:CD253" si="163">IFERROR(IF(CA6&lt;&gt;"",ABS(CB6-CB235)*200+ABS(CC6-CC235)*200,ABS(9-CB235)*200+ABS(1-CC235)*200),0)</f>
        <v>0</v>
      </c>
      <c r="CE235" s="114" t="str">
        <f t="shared" ref="CE235:CE253" si="164">+AZ235</f>
        <v/>
      </c>
      <c r="CF235" s="114" t="str">
        <f t="shared" si="144"/>
        <v/>
      </c>
      <c r="CG235" s="114">
        <f t="shared" ref="CG235:CG253" si="165">IFERROR(CE235-CF235*10,1)</f>
        <v>1</v>
      </c>
      <c r="CH235" s="114">
        <f t="shared" ref="CH235:CH253" si="166">IFERROR(IF(CE6&lt;&gt;"",ABS(CF6-CF235)*200+ABS(CG6-CG235)*200,ABS(9-CF235)*200+ABS(1-CG235)*200),0)</f>
        <v>0</v>
      </c>
      <c r="CI235" s="114" t="str">
        <f t="shared" ref="CI235:CI253" si="167">+BB235</f>
        <v/>
      </c>
      <c r="CJ235" s="114" t="str">
        <f t="shared" si="145"/>
        <v/>
      </c>
      <c r="CK235" s="114">
        <f t="shared" ref="CK235:CK253" si="168">IFERROR(CI235-CJ235*10,1)</f>
        <v>1</v>
      </c>
      <c r="CL235" s="114">
        <f t="shared" ref="CL235:CL253" si="169">IFERROR(IF(CI6&lt;&gt;"",ABS(CJ6-CJ235)*200+ABS(CK6-CK235)*200,ABS(9-CJ235)*200+ABS(1-CK235)*200),0)</f>
        <v>0</v>
      </c>
      <c r="CM235" s="114" t="str">
        <f t="shared" ref="CM235:CM253" si="170">+BD235</f>
        <v/>
      </c>
      <c r="CN235" s="114" t="str">
        <f t="shared" si="146"/>
        <v/>
      </c>
      <c r="CO235" s="114">
        <f t="shared" ref="CO235:CO253" si="171">IFERROR(CM235-CN235*10,1)</f>
        <v>1</v>
      </c>
      <c r="CP235" s="114">
        <f t="shared" ref="CP235:CP253" si="172">IFERROR(IF(CM6&lt;&gt;"",ABS(CN6-CN235)*200+ABS(CO6-CO235)*200,ABS(9-CN235)*200+ABS(1-CO235)*200),0)</f>
        <v>0</v>
      </c>
      <c r="CQ235" s="114" t="str">
        <f t="shared" ref="CQ235:CQ253" si="173">+BF235</f>
        <v/>
      </c>
      <c r="CR235" s="114" t="str">
        <f t="shared" si="147"/>
        <v/>
      </c>
      <c r="CS235" s="114">
        <f t="shared" ref="CS235:CS253" si="174">IFERROR(CQ235-CR235*10,1)</f>
        <v>1</v>
      </c>
      <c r="CT235" s="114">
        <f t="shared" ref="CT235:CT253" si="175">IFERROR(IF(CQ6&lt;&gt;"",ABS(CR6-CR235)*200+ABS(CS6-CS235)*200,ABS(9-CR235)*200+ABS(1-CS235)*200),0)</f>
        <v>0</v>
      </c>
      <c r="CU235" s="114" t="str">
        <f t="shared" ref="CU235:CU253" si="176">+BH235</f>
        <v/>
      </c>
      <c r="CV235" s="114" t="str">
        <f t="shared" si="148"/>
        <v/>
      </c>
      <c r="CW235" s="114">
        <f t="shared" ref="CW235:CW253" si="177">IFERROR(CU235-CV235*10,1)</f>
        <v>1</v>
      </c>
      <c r="CX235" s="114">
        <f t="shared" ref="CX235:CX253" si="178">IFERROR(IF(CU6&lt;&gt;"",ABS(CV6-CV235)*200+ABS(CW6-CW235)*200,ABS(9-CV235)*200+ABS(1-CW235)*200),0)</f>
        <v>0</v>
      </c>
    </row>
    <row r="236" spans="17:102" x14ac:dyDescent="0.25">
      <c r="Q236" s="367" t="s">
        <v>4</v>
      </c>
      <c r="R236" s="366">
        <v>4</v>
      </c>
      <c r="U236" s="367">
        <f>+Decisions!D35</f>
        <v>0</v>
      </c>
      <c r="V236" s="363">
        <f>+Decisions!E35</f>
        <v>0</v>
      </c>
      <c r="W236" s="363">
        <f>+Decisions!F35</f>
        <v>0</v>
      </c>
      <c r="X236" s="363">
        <f>+Decisions!G35</f>
        <v>0</v>
      </c>
      <c r="Y236" s="363">
        <f>+Decisions!H35</f>
        <v>0</v>
      </c>
      <c r="Z236" s="363">
        <f>+Decisions!I35</f>
        <v>0</v>
      </c>
      <c r="AA236" s="363">
        <f>+Decisions!J35</f>
        <v>0</v>
      </c>
      <c r="AB236" s="363">
        <f>+Decisions!K35</f>
        <v>0</v>
      </c>
      <c r="AC236" s="363">
        <f>+Decisions!L35</f>
        <v>0</v>
      </c>
      <c r="AD236" s="363">
        <f>+Decisions!M35</f>
        <v>0</v>
      </c>
      <c r="AE236" s="363">
        <f>+Decisions!N35</f>
        <v>0</v>
      </c>
      <c r="AF236" s="363">
        <f>+Decisions!O35</f>
        <v>0</v>
      </c>
      <c r="AG236" s="363">
        <f>+Decisions!P35</f>
        <v>0</v>
      </c>
      <c r="AH236" s="363">
        <f>+Decisions!Q35</f>
        <v>0</v>
      </c>
      <c r="AI236" s="363">
        <f>+Decisions!R35</f>
        <v>0</v>
      </c>
      <c r="AJ236" s="363">
        <f>+Decisions!S35</f>
        <v>0</v>
      </c>
      <c r="AK236" s="363">
        <f>+Decisions!T35</f>
        <v>0</v>
      </c>
      <c r="AL236" s="363">
        <f>+Decisions!U35</f>
        <v>0</v>
      </c>
      <c r="AM236" s="363">
        <f>+Decisions!V35</f>
        <v>0</v>
      </c>
      <c r="AN236" s="364">
        <f>+Decisions!W35</f>
        <v>0</v>
      </c>
      <c r="AP236" s="365" t="str">
        <f t="shared" si="119"/>
        <v/>
      </c>
      <c r="AQ236" s="271" t="str">
        <f t="shared" si="120"/>
        <v/>
      </c>
      <c r="AR236" s="271" t="str">
        <f t="shared" si="121"/>
        <v/>
      </c>
      <c r="AS236" s="271" t="str">
        <f t="shared" si="122"/>
        <v/>
      </c>
      <c r="AT236" s="271" t="str">
        <f t="shared" si="123"/>
        <v/>
      </c>
      <c r="AU236" s="271" t="str">
        <f t="shared" si="124"/>
        <v/>
      </c>
      <c r="AV236" s="271" t="str">
        <f t="shared" si="125"/>
        <v/>
      </c>
      <c r="AW236" s="271" t="str">
        <f t="shared" si="126"/>
        <v/>
      </c>
      <c r="AX236" s="271" t="str">
        <f t="shared" si="127"/>
        <v/>
      </c>
      <c r="AY236" s="271" t="str">
        <f t="shared" si="128"/>
        <v/>
      </c>
      <c r="AZ236" s="271" t="str">
        <f t="shared" si="129"/>
        <v/>
      </c>
      <c r="BA236" s="271" t="str">
        <f t="shared" si="130"/>
        <v/>
      </c>
      <c r="BB236" s="271" t="str">
        <f t="shared" si="131"/>
        <v/>
      </c>
      <c r="BC236" s="271" t="str">
        <f t="shared" si="132"/>
        <v/>
      </c>
      <c r="BD236" s="271" t="str">
        <f t="shared" si="133"/>
        <v/>
      </c>
      <c r="BE236" s="271" t="str">
        <f t="shared" si="134"/>
        <v/>
      </c>
      <c r="BF236" s="271" t="str">
        <f t="shared" si="135"/>
        <v/>
      </c>
      <c r="BG236" s="271" t="str">
        <f t="shared" si="136"/>
        <v/>
      </c>
      <c r="BH236" s="271" t="str">
        <f t="shared" si="137"/>
        <v/>
      </c>
      <c r="BI236" s="366" t="str">
        <f t="shared" si="138"/>
        <v/>
      </c>
      <c r="BK236" s="114" t="str">
        <f t="shared" si="149"/>
        <v/>
      </c>
      <c r="BL236" s="114" t="str">
        <f t="shared" si="139"/>
        <v/>
      </c>
      <c r="BM236" s="114">
        <f t="shared" si="150"/>
        <v>1</v>
      </c>
      <c r="BN236" s="114">
        <f t="shared" si="151"/>
        <v>0</v>
      </c>
      <c r="BO236" s="114" t="str">
        <f t="shared" si="152"/>
        <v/>
      </c>
      <c r="BP236" s="114" t="str">
        <f t="shared" si="140"/>
        <v/>
      </c>
      <c r="BQ236" s="114">
        <f t="shared" si="153"/>
        <v>1</v>
      </c>
      <c r="BR236" s="114">
        <f t="shared" si="154"/>
        <v>0</v>
      </c>
      <c r="BS236" s="114" t="str">
        <f t="shared" si="155"/>
        <v/>
      </c>
      <c r="BT236" s="114" t="str">
        <f t="shared" si="141"/>
        <v/>
      </c>
      <c r="BU236" s="114">
        <f t="shared" si="156"/>
        <v>1</v>
      </c>
      <c r="BV236" s="114">
        <f t="shared" si="157"/>
        <v>0</v>
      </c>
      <c r="BW236" s="114" t="str">
        <f t="shared" si="158"/>
        <v/>
      </c>
      <c r="BX236" s="114" t="str">
        <f t="shared" si="142"/>
        <v/>
      </c>
      <c r="BY236" s="114">
        <f t="shared" si="159"/>
        <v>1</v>
      </c>
      <c r="BZ236" s="114">
        <f t="shared" si="160"/>
        <v>0</v>
      </c>
      <c r="CA236" s="114" t="str">
        <f t="shared" si="161"/>
        <v/>
      </c>
      <c r="CB236" s="114" t="str">
        <f t="shared" si="143"/>
        <v/>
      </c>
      <c r="CC236" s="114">
        <f t="shared" si="162"/>
        <v>1</v>
      </c>
      <c r="CD236" s="114">
        <f t="shared" si="163"/>
        <v>0</v>
      </c>
      <c r="CE236" s="114" t="str">
        <f t="shared" si="164"/>
        <v/>
      </c>
      <c r="CF236" s="114" t="str">
        <f t="shared" si="144"/>
        <v/>
      </c>
      <c r="CG236" s="114">
        <f t="shared" si="165"/>
        <v>1</v>
      </c>
      <c r="CH236" s="114">
        <f t="shared" si="166"/>
        <v>0</v>
      </c>
      <c r="CI236" s="114" t="str">
        <f t="shared" si="167"/>
        <v/>
      </c>
      <c r="CJ236" s="114" t="str">
        <f t="shared" si="145"/>
        <v/>
      </c>
      <c r="CK236" s="114">
        <f t="shared" si="168"/>
        <v>1</v>
      </c>
      <c r="CL236" s="114">
        <f t="shared" si="169"/>
        <v>0</v>
      </c>
      <c r="CM236" s="114" t="str">
        <f t="shared" si="170"/>
        <v/>
      </c>
      <c r="CN236" s="114" t="str">
        <f t="shared" si="146"/>
        <v/>
      </c>
      <c r="CO236" s="114">
        <f t="shared" si="171"/>
        <v>1</v>
      </c>
      <c r="CP236" s="114">
        <f t="shared" si="172"/>
        <v>0</v>
      </c>
      <c r="CQ236" s="114" t="str">
        <f t="shared" si="173"/>
        <v/>
      </c>
      <c r="CR236" s="114" t="str">
        <f t="shared" si="147"/>
        <v/>
      </c>
      <c r="CS236" s="114">
        <f t="shared" si="174"/>
        <v>1</v>
      </c>
      <c r="CT236" s="114">
        <f t="shared" si="175"/>
        <v>0</v>
      </c>
      <c r="CU236" s="114" t="str">
        <f t="shared" si="176"/>
        <v/>
      </c>
      <c r="CV236" s="114" t="str">
        <f t="shared" si="148"/>
        <v/>
      </c>
      <c r="CW236" s="114">
        <f t="shared" si="177"/>
        <v>1</v>
      </c>
      <c r="CX236" s="114">
        <f t="shared" si="178"/>
        <v>0</v>
      </c>
    </row>
    <row r="237" spans="17:102" x14ac:dyDescent="0.25">
      <c r="Q237" s="367" t="s">
        <v>5</v>
      </c>
      <c r="R237" s="366">
        <v>5</v>
      </c>
      <c r="U237" s="367">
        <f>+Decisions!D36</f>
        <v>0</v>
      </c>
      <c r="V237" s="363">
        <f>+Decisions!E36</f>
        <v>0</v>
      </c>
      <c r="W237" s="363">
        <f>+Decisions!F36</f>
        <v>0</v>
      </c>
      <c r="X237" s="363">
        <f>+Decisions!G36</f>
        <v>0</v>
      </c>
      <c r="Y237" s="363">
        <f>+Decisions!H36</f>
        <v>0</v>
      </c>
      <c r="Z237" s="363">
        <f>+Decisions!I36</f>
        <v>0</v>
      </c>
      <c r="AA237" s="363">
        <f>+Decisions!J36</f>
        <v>0</v>
      </c>
      <c r="AB237" s="363">
        <f>+Decisions!K36</f>
        <v>0</v>
      </c>
      <c r="AC237" s="363">
        <f>+Decisions!L36</f>
        <v>0</v>
      </c>
      <c r="AD237" s="363">
        <f>+Decisions!M36</f>
        <v>0</v>
      </c>
      <c r="AE237" s="363">
        <f>+Decisions!N36</f>
        <v>0</v>
      </c>
      <c r="AF237" s="363">
        <f>+Decisions!O36</f>
        <v>0</v>
      </c>
      <c r="AG237" s="363">
        <f>+Decisions!P36</f>
        <v>0</v>
      </c>
      <c r="AH237" s="363">
        <f>+Decisions!Q36</f>
        <v>0</v>
      </c>
      <c r="AI237" s="363">
        <f>+Decisions!R36</f>
        <v>0</v>
      </c>
      <c r="AJ237" s="363">
        <f>+Decisions!S36</f>
        <v>0</v>
      </c>
      <c r="AK237" s="363">
        <f>+Decisions!T36</f>
        <v>0</v>
      </c>
      <c r="AL237" s="363">
        <f>+Decisions!U36</f>
        <v>0</v>
      </c>
      <c r="AM237" s="363">
        <f>+Decisions!V36</f>
        <v>0</v>
      </c>
      <c r="AN237" s="364">
        <f>+Decisions!W36</f>
        <v>0</v>
      </c>
      <c r="AP237" s="365" t="str">
        <f t="shared" si="119"/>
        <v/>
      </c>
      <c r="AQ237" s="271" t="str">
        <f t="shared" si="120"/>
        <v/>
      </c>
      <c r="AR237" s="271" t="str">
        <f t="shared" si="121"/>
        <v/>
      </c>
      <c r="AS237" s="271" t="str">
        <f t="shared" si="122"/>
        <v/>
      </c>
      <c r="AT237" s="271" t="str">
        <f t="shared" si="123"/>
        <v/>
      </c>
      <c r="AU237" s="271" t="str">
        <f t="shared" si="124"/>
        <v/>
      </c>
      <c r="AV237" s="271" t="str">
        <f t="shared" si="125"/>
        <v/>
      </c>
      <c r="AW237" s="271" t="str">
        <f t="shared" si="126"/>
        <v/>
      </c>
      <c r="AX237" s="271" t="str">
        <f t="shared" si="127"/>
        <v/>
      </c>
      <c r="AY237" s="271" t="str">
        <f t="shared" si="128"/>
        <v/>
      </c>
      <c r="AZ237" s="271" t="str">
        <f t="shared" si="129"/>
        <v/>
      </c>
      <c r="BA237" s="271" t="str">
        <f t="shared" si="130"/>
        <v/>
      </c>
      <c r="BB237" s="271" t="str">
        <f t="shared" si="131"/>
        <v/>
      </c>
      <c r="BC237" s="271" t="str">
        <f t="shared" si="132"/>
        <v/>
      </c>
      <c r="BD237" s="271" t="str">
        <f t="shared" si="133"/>
        <v/>
      </c>
      <c r="BE237" s="271" t="str">
        <f t="shared" si="134"/>
        <v/>
      </c>
      <c r="BF237" s="271" t="str">
        <f t="shared" si="135"/>
        <v/>
      </c>
      <c r="BG237" s="271" t="str">
        <f t="shared" si="136"/>
        <v/>
      </c>
      <c r="BH237" s="271" t="str">
        <f t="shared" si="137"/>
        <v/>
      </c>
      <c r="BI237" s="366" t="str">
        <f t="shared" si="138"/>
        <v/>
      </c>
      <c r="BK237" s="114" t="str">
        <f t="shared" si="149"/>
        <v/>
      </c>
      <c r="BL237" s="114" t="str">
        <f t="shared" si="139"/>
        <v/>
      </c>
      <c r="BM237" s="114">
        <f t="shared" si="150"/>
        <v>1</v>
      </c>
      <c r="BN237" s="114">
        <f t="shared" si="151"/>
        <v>0</v>
      </c>
      <c r="BO237" s="114" t="str">
        <f t="shared" si="152"/>
        <v/>
      </c>
      <c r="BP237" s="114" t="str">
        <f t="shared" si="140"/>
        <v/>
      </c>
      <c r="BQ237" s="114">
        <f t="shared" si="153"/>
        <v>1</v>
      </c>
      <c r="BR237" s="114">
        <f t="shared" si="154"/>
        <v>0</v>
      </c>
      <c r="BS237" s="114" t="str">
        <f t="shared" si="155"/>
        <v/>
      </c>
      <c r="BT237" s="114" t="str">
        <f t="shared" si="141"/>
        <v/>
      </c>
      <c r="BU237" s="114">
        <f t="shared" si="156"/>
        <v>1</v>
      </c>
      <c r="BV237" s="114">
        <f t="shared" si="157"/>
        <v>0</v>
      </c>
      <c r="BW237" s="114" t="str">
        <f t="shared" si="158"/>
        <v/>
      </c>
      <c r="BX237" s="114" t="str">
        <f t="shared" si="142"/>
        <v/>
      </c>
      <c r="BY237" s="114">
        <f t="shared" si="159"/>
        <v>1</v>
      </c>
      <c r="BZ237" s="114">
        <f t="shared" si="160"/>
        <v>0</v>
      </c>
      <c r="CA237" s="114" t="str">
        <f t="shared" si="161"/>
        <v/>
      </c>
      <c r="CB237" s="114" t="str">
        <f t="shared" si="143"/>
        <v/>
      </c>
      <c r="CC237" s="114">
        <f t="shared" si="162"/>
        <v>1</v>
      </c>
      <c r="CD237" s="114">
        <f t="shared" si="163"/>
        <v>0</v>
      </c>
      <c r="CE237" s="114" t="str">
        <f t="shared" si="164"/>
        <v/>
      </c>
      <c r="CF237" s="114" t="str">
        <f t="shared" si="144"/>
        <v/>
      </c>
      <c r="CG237" s="114">
        <f t="shared" si="165"/>
        <v>1</v>
      </c>
      <c r="CH237" s="114">
        <f t="shared" si="166"/>
        <v>0</v>
      </c>
      <c r="CI237" s="114" t="str">
        <f t="shared" si="167"/>
        <v/>
      </c>
      <c r="CJ237" s="114" t="str">
        <f t="shared" si="145"/>
        <v/>
      </c>
      <c r="CK237" s="114">
        <f t="shared" si="168"/>
        <v>1</v>
      </c>
      <c r="CL237" s="114">
        <f t="shared" si="169"/>
        <v>0</v>
      </c>
      <c r="CM237" s="114" t="str">
        <f t="shared" si="170"/>
        <v/>
      </c>
      <c r="CN237" s="114" t="str">
        <f t="shared" si="146"/>
        <v/>
      </c>
      <c r="CO237" s="114">
        <f t="shared" si="171"/>
        <v>1</v>
      </c>
      <c r="CP237" s="114">
        <f t="shared" si="172"/>
        <v>0</v>
      </c>
      <c r="CQ237" s="114" t="str">
        <f t="shared" si="173"/>
        <v/>
      </c>
      <c r="CR237" s="114" t="str">
        <f t="shared" si="147"/>
        <v/>
      </c>
      <c r="CS237" s="114">
        <f t="shared" si="174"/>
        <v>1</v>
      </c>
      <c r="CT237" s="114">
        <f t="shared" si="175"/>
        <v>0</v>
      </c>
      <c r="CU237" s="114" t="str">
        <f t="shared" si="176"/>
        <v/>
      </c>
      <c r="CV237" s="114" t="str">
        <f t="shared" si="148"/>
        <v/>
      </c>
      <c r="CW237" s="114">
        <f t="shared" si="177"/>
        <v>1</v>
      </c>
      <c r="CX237" s="114">
        <f t="shared" si="178"/>
        <v>0</v>
      </c>
    </row>
    <row r="238" spans="17:102" x14ac:dyDescent="0.25">
      <c r="Q238" s="367" t="s">
        <v>6</v>
      </c>
      <c r="R238" s="366">
        <v>6</v>
      </c>
      <c r="U238" s="367">
        <f>+Decisions!D37</f>
        <v>0</v>
      </c>
      <c r="V238" s="363">
        <f>+Decisions!E37</f>
        <v>0</v>
      </c>
      <c r="W238" s="363">
        <f>+Decisions!F37</f>
        <v>0</v>
      </c>
      <c r="X238" s="363">
        <f>+Decisions!G37</f>
        <v>0</v>
      </c>
      <c r="Y238" s="363">
        <f>+Decisions!H37</f>
        <v>0</v>
      </c>
      <c r="Z238" s="363">
        <f>+Decisions!I37</f>
        <v>0</v>
      </c>
      <c r="AA238" s="363">
        <f>+Decisions!J37</f>
        <v>0</v>
      </c>
      <c r="AB238" s="363">
        <f>+Decisions!K37</f>
        <v>0</v>
      </c>
      <c r="AC238" s="363">
        <f>+Decisions!L37</f>
        <v>0</v>
      </c>
      <c r="AD238" s="363">
        <f>+Decisions!M37</f>
        <v>0</v>
      </c>
      <c r="AE238" s="363">
        <f>+Decisions!N37</f>
        <v>0</v>
      </c>
      <c r="AF238" s="363">
        <f>+Decisions!O37</f>
        <v>0</v>
      </c>
      <c r="AG238" s="363">
        <f>+Decisions!P37</f>
        <v>0</v>
      </c>
      <c r="AH238" s="363">
        <f>+Decisions!Q37</f>
        <v>0</v>
      </c>
      <c r="AI238" s="363">
        <f>+Decisions!R37</f>
        <v>0</v>
      </c>
      <c r="AJ238" s="363">
        <f>+Decisions!S37</f>
        <v>0</v>
      </c>
      <c r="AK238" s="363">
        <f>+Decisions!T37</f>
        <v>0</v>
      </c>
      <c r="AL238" s="363">
        <f>+Decisions!U37</f>
        <v>0</v>
      </c>
      <c r="AM238" s="363">
        <f>+Decisions!V37</f>
        <v>0</v>
      </c>
      <c r="AN238" s="364">
        <f>+Decisions!W37</f>
        <v>0</v>
      </c>
      <c r="AP238" s="365" t="str">
        <f t="shared" si="119"/>
        <v/>
      </c>
      <c r="AQ238" s="271" t="str">
        <f t="shared" si="120"/>
        <v/>
      </c>
      <c r="AR238" s="271" t="str">
        <f t="shared" si="121"/>
        <v/>
      </c>
      <c r="AS238" s="271" t="str">
        <f t="shared" si="122"/>
        <v/>
      </c>
      <c r="AT238" s="271" t="str">
        <f t="shared" si="123"/>
        <v/>
      </c>
      <c r="AU238" s="271" t="str">
        <f t="shared" si="124"/>
        <v/>
      </c>
      <c r="AV238" s="271" t="str">
        <f t="shared" si="125"/>
        <v/>
      </c>
      <c r="AW238" s="271" t="str">
        <f t="shared" si="126"/>
        <v/>
      </c>
      <c r="AX238" s="271" t="str">
        <f t="shared" si="127"/>
        <v/>
      </c>
      <c r="AY238" s="271" t="str">
        <f t="shared" si="128"/>
        <v/>
      </c>
      <c r="AZ238" s="271" t="str">
        <f t="shared" si="129"/>
        <v/>
      </c>
      <c r="BA238" s="271" t="str">
        <f t="shared" si="130"/>
        <v/>
      </c>
      <c r="BB238" s="271" t="str">
        <f t="shared" si="131"/>
        <v/>
      </c>
      <c r="BC238" s="271" t="str">
        <f t="shared" si="132"/>
        <v/>
      </c>
      <c r="BD238" s="271" t="str">
        <f t="shared" si="133"/>
        <v/>
      </c>
      <c r="BE238" s="271" t="str">
        <f t="shared" si="134"/>
        <v/>
      </c>
      <c r="BF238" s="271" t="str">
        <f t="shared" si="135"/>
        <v/>
      </c>
      <c r="BG238" s="271" t="str">
        <f t="shared" si="136"/>
        <v/>
      </c>
      <c r="BH238" s="271" t="str">
        <f t="shared" si="137"/>
        <v/>
      </c>
      <c r="BI238" s="366" t="str">
        <f t="shared" si="138"/>
        <v/>
      </c>
      <c r="BK238" s="114" t="str">
        <f t="shared" si="149"/>
        <v/>
      </c>
      <c r="BL238" s="114" t="str">
        <f t="shared" si="139"/>
        <v/>
      </c>
      <c r="BM238" s="114">
        <f t="shared" si="150"/>
        <v>1</v>
      </c>
      <c r="BN238" s="114">
        <f t="shared" si="151"/>
        <v>0</v>
      </c>
      <c r="BO238" s="114" t="str">
        <f t="shared" si="152"/>
        <v/>
      </c>
      <c r="BP238" s="114" t="str">
        <f t="shared" si="140"/>
        <v/>
      </c>
      <c r="BQ238" s="114">
        <f t="shared" si="153"/>
        <v>1</v>
      </c>
      <c r="BR238" s="114">
        <f t="shared" si="154"/>
        <v>0</v>
      </c>
      <c r="BS238" s="114" t="str">
        <f t="shared" si="155"/>
        <v/>
      </c>
      <c r="BT238" s="114" t="str">
        <f t="shared" si="141"/>
        <v/>
      </c>
      <c r="BU238" s="114">
        <f t="shared" si="156"/>
        <v>1</v>
      </c>
      <c r="BV238" s="114">
        <f t="shared" si="157"/>
        <v>0</v>
      </c>
      <c r="BW238" s="114" t="str">
        <f t="shared" si="158"/>
        <v/>
      </c>
      <c r="BX238" s="114" t="str">
        <f t="shared" si="142"/>
        <v/>
      </c>
      <c r="BY238" s="114">
        <f t="shared" si="159"/>
        <v>1</v>
      </c>
      <c r="BZ238" s="114">
        <f t="shared" si="160"/>
        <v>0</v>
      </c>
      <c r="CA238" s="114" t="str">
        <f t="shared" si="161"/>
        <v/>
      </c>
      <c r="CB238" s="114" t="str">
        <f t="shared" si="143"/>
        <v/>
      </c>
      <c r="CC238" s="114">
        <f t="shared" si="162"/>
        <v>1</v>
      </c>
      <c r="CD238" s="114">
        <f t="shared" si="163"/>
        <v>0</v>
      </c>
      <c r="CE238" s="114" t="str">
        <f t="shared" si="164"/>
        <v/>
      </c>
      <c r="CF238" s="114" t="str">
        <f t="shared" si="144"/>
        <v/>
      </c>
      <c r="CG238" s="114">
        <f t="shared" si="165"/>
        <v>1</v>
      </c>
      <c r="CH238" s="114">
        <f t="shared" si="166"/>
        <v>0</v>
      </c>
      <c r="CI238" s="114" t="str">
        <f t="shared" si="167"/>
        <v/>
      </c>
      <c r="CJ238" s="114" t="str">
        <f t="shared" si="145"/>
        <v/>
      </c>
      <c r="CK238" s="114">
        <f t="shared" si="168"/>
        <v>1</v>
      </c>
      <c r="CL238" s="114">
        <f t="shared" si="169"/>
        <v>0</v>
      </c>
      <c r="CM238" s="114" t="str">
        <f t="shared" si="170"/>
        <v/>
      </c>
      <c r="CN238" s="114" t="str">
        <f t="shared" si="146"/>
        <v/>
      </c>
      <c r="CO238" s="114">
        <f t="shared" si="171"/>
        <v>1</v>
      </c>
      <c r="CP238" s="114">
        <f t="shared" si="172"/>
        <v>0</v>
      </c>
      <c r="CQ238" s="114" t="str">
        <f t="shared" si="173"/>
        <v/>
      </c>
      <c r="CR238" s="114" t="str">
        <f t="shared" si="147"/>
        <v/>
      </c>
      <c r="CS238" s="114">
        <f t="shared" si="174"/>
        <v>1</v>
      </c>
      <c r="CT238" s="114">
        <f t="shared" si="175"/>
        <v>0</v>
      </c>
      <c r="CU238" s="114" t="str">
        <f t="shared" si="176"/>
        <v/>
      </c>
      <c r="CV238" s="114" t="str">
        <f t="shared" si="148"/>
        <v/>
      </c>
      <c r="CW238" s="114">
        <f t="shared" si="177"/>
        <v>1</v>
      </c>
      <c r="CX238" s="114">
        <f t="shared" si="178"/>
        <v>0</v>
      </c>
    </row>
    <row r="239" spans="17:102" x14ac:dyDescent="0.25">
      <c r="Q239" s="367" t="s">
        <v>7</v>
      </c>
      <c r="R239" s="366">
        <v>7</v>
      </c>
      <c r="U239" s="367">
        <f>+Decisions!D38</f>
        <v>0</v>
      </c>
      <c r="V239" s="363">
        <f>+Decisions!E38</f>
        <v>0</v>
      </c>
      <c r="W239" s="363">
        <f>+Decisions!F38</f>
        <v>0</v>
      </c>
      <c r="X239" s="363">
        <f>+Decisions!G38</f>
        <v>0</v>
      </c>
      <c r="Y239" s="363">
        <f>+Decisions!H38</f>
        <v>0</v>
      </c>
      <c r="Z239" s="363">
        <f>+Decisions!I38</f>
        <v>0</v>
      </c>
      <c r="AA239" s="363">
        <f>+Decisions!J38</f>
        <v>0</v>
      </c>
      <c r="AB239" s="363">
        <f>+Decisions!K38</f>
        <v>0</v>
      </c>
      <c r="AC239" s="363">
        <f>+Decisions!L38</f>
        <v>0</v>
      </c>
      <c r="AD239" s="363">
        <f>+Decisions!M38</f>
        <v>0</v>
      </c>
      <c r="AE239" s="363">
        <f>+Decisions!N38</f>
        <v>0</v>
      </c>
      <c r="AF239" s="363">
        <f>+Decisions!O38</f>
        <v>0</v>
      </c>
      <c r="AG239" s="363">
        <f>+Decisions!P38</f>
        <v>0</v>
      </c>
      <c r="AH239" s="363">
        <f>+Decisions!Q38</f>
        <v>0</v>
      </c>
      <c r="AI239" s="363">
        <f>+Decisions!R38</f>
        <v>0</v>
      </c>
      <c r="AJ239" s="363">
        <f>+Decisions!S38</f>
        <v>0</v>
      </c>
      <c r="AK239" s="363">
        <f>+Decisions!T38</f>
        <v>0</v>
      </c>
      <c r="AL239" s="363">
        <f>+Decisions!U38</f>
        <v>0</v>
      </c>
      <c r="AM239" s="363">
        <f>+Decisions!V38</f>
        <v>0</v>
      </c>
      <c r="AN239" s="364">
        <f>+Decisions!W38</f>
        <v>0</v>
      </c>
      <c r="AP239" s="365" t="str">
        <f t="shared" si="119"/>
        <v/>
      </c>
      <c r="AQ239" s="271" t="str">
        <f t="shared" si="120"/>
        <v/>
      </c>
      <c r="AR239" s="271" t="str">
        <f t="shared" si="121"/>
        <v/>
      </c>
      <c r="AS239" s="271" t="str">
        <f t="shared" si="122"/>
        <v/>
      </c>
      <c r="AT239" s="271" t="str">
        <f t="shared" si="123"/>
        <v/>
      </c>
      <c r="AU239" s="271" t="str">
        <f t="shared" si="124"/>
        <v/>
      </c>
      <c r="AV239" s="271" t="str">
        <f t="shared" si="125"/>
        <v/>
      </c>
      <c r="AW239" s="271" t="str">
        <f t="shared" si="126"/>
        <v/>
      </c>
      <c r="AX239" s="271" t="str">
        <f t="shared" si="127"/>
        <v/>
      </c>
      <c r="AY239" s="271" t="str">
        <f t="shared" si="128"/>
        <v/>
      </c>
      <c r="AZ239" s="271" t="str">
        <f t="shared" si="129"/>
        <v/>
      </c>
      <c r="BA239" s="271" t="str">
        <f t="shared" si="130"/>
        <v/>
      </c>
      <c r="BB239" s="271" t="str">
        <f t="shared" si="131"/>
        <v/>
      </c>
      <c r="BC239" s="271" t="str">
        <f t="shared" si="132"/>
        <v/>
      </c>
      <c r="BD239" s="271" t="str">
        <f t="shared" si="133"/>
        <v/>
      </c>
      <c r="BE239" s="271" t="str">
        <f t="shared" si="134"/>
        <v/>
      </c>
      <c r="BF239" s="271" t="str">
        <f t="shared" si="135"/>
        <v/>
      </c>
      <c r="BG239" s="271" t="str">
        <f t="shared" si="136"/>
        <v/>
      </c>
      <c r="BH239" s="271" t="str">
        <f t="shared" si="137"/>
        <v/>
      </c>
      <c r="BI239" s="366" t="str">
        <f t="shared" si="138"/>
        <v/>
      </c>
      <c r="BK239" s="114" t="str">
        <f t="shared" si="149"/>
        <v/>
      </c>
      <c r="BL239" s="114" t="str">
        <f t="shared" si="139"/>
        <v/>
      </c>
      <c r="BM239" s="114">
        <f t="shared" si="150"/>
        <v>1</v>
      </c>
      <c r="BN239" s="114">
        <f t="shared" si="151"/>
        <v>0</v>
      </c>
      <c r="BO239" s="114" t="str">
        <f t="shared" si="152"/>
        <v/>
      </c>
      <c r="BP239" s="114" t="str">
        <f t="shared" si="140"/>
        <v/>
      </c>
      <c r="BQ239" s="114">
        <f t="shared" si="153"/>
        <v>1</v>
      </c>
      <c r="BR239" s="114">
        <f t="shared" si="154"/>
        <v>0</v>
      </c>
      <c r="BS239" s="114" t="str">
        <f t="shared" si="155"/>
        <v/>
      </c>
      <c r="BT239" s="114" t="str">
        <f t="shared" si="141"/>
        <v/>
      </c>
      <c r="BU239" s="114">
        <f t="shared" si="156"/>
        <v>1</v>
      </c>
      <c r="BV239" s="114">
        <f t="shared" si="157"/>
        <v>0</v>
      </c>
      <c r="BW239" s="114" t="str">
        <f t="shared" si="158"/>
        <v/>
      </c>
      <c r="BX239" s="114" t="str">
        <f t="shared" si="142"/>
        <v/>
      </c>
      <c r="BY239" s="114">
        <f t="shared" si="159"/>
        <v>1</v>
      </c>
      <c r="BZ239" s="114">
        <f t="shared" si="160"/>
        <v>0</v>
      </c>
      <c r="CA239" s="114" t="str">
        <f t="shared" si="161"/>
        <v/>
      </c>
      <c r="CB239" s="114" t="str">
        <f t="shared" si="143"/>
        <v/>
      </c>
      <c r="CC239" s="114">
        <f t="shared" si="162"/>
        <v>1</v>
      </c>
      <c r="CD239" s="114">
        <f t="shared" si="163"/>
        <v>0</v>
      </c>
      <c r="CE239" s="114" t="str">
        <f t="shared" si="164"/>
        <v/>
      </c>
      <c r="CF239" s="114" t="str">
        <f t="shared" si="144"/>
        <v/>
      </c>
      <c r="CG239" s="114">
        <f t="shared" si="165"/>
        <v>1</v>
      </c>
      <c r="CH239" s="114">
        <f t="shared" si="166"/>
        <v>0</v>
      </c>
      <c r="CI239" s="114" t="str">
        <f t="shared" si="167"/>
        <v/>
      </c>
      <c r="CJ239" s="114" t="str">
        <f t="shared" si="145"/>
        <v/>
      </c>
      <c r="CK239" s="114">
        <f t="shared" si="168"/>
        <v>1</v>
      </c>
      <c r="CL239" s="114">
        <f t="shared" si="169"/>
        <v>0</v>
      </c>
      <c r="CM239" s="114" t="str">
        <f t="shared" si="170"/>
        <v/>
      </c>
      <c r="CN239" s="114" t="str">
        <f t="shared" si="146"/>
        <v/>
      </c>
      <c r="CO239" s="114">
        <f t="shared" si="171"/>
        <v>1</v>
      </c>
      <c r="CP239" s="114">
        <f t="shared" si="172"/>
        <v>0</v>
      </c>
      <c r="CQ239" s="114" t="str">
        <f t="shared" si="173"/>
        <v/>
      </c>
      <c r="CR239" s="114" t="str">
        <f t="shared" si="147"/>
        <v/>
      </c>
      <c r="CS239" s="114">
        <f t="shared" si="174"/>
        <v>1</v>
      </c>
      <c r="CT239" s="114">
        <f t="shared" si="175"/>
        <v>0</v>
      </c>
      <c r="CU239" s="114" t="str">
        <f t="shared" si="176"/>
        <v/>
      </c>
      <c r="CV239" s="114" t="str">
        <f t="shared" si="148"/>
        <v/>
      </c>
      <c r="CW239" s="114">
        <f t="shared" si="177"/>
        <v>1</v>
      </c>
      <c r="CX239" s="114">
        <f t="shared" si="178"/>
        <v>0</v>
      </c>
    </row>
    <row r="240" spans="17:102" x14ac:dyDescent="0.25">
      <c r="Q240" s="367" t="s">
        <v>8</v>
      </c>
      <c r="R240" s="366">
        <v>8</v>
      </c>
      <c r="U240" s="367">
        <f>+Decisions!D39</f>
        <v>0</v>
      </c>
      <c r="V240" s="363">
        <f>+Decisions!E39</f>
        <v>0</v>
      </c>
      <c r="W240" s="363">
        <f>+Decisions!F39</f>
        <v>0</v>
      </c>
      <c r="X240" s="363">
        <f>+Decisions!G39</f>
        <v>0</v>
      </c>
      <c r="Y240" s="363">
        <f>+Decisions!H39</f>
        <v>0</v>
      </c>
      <c r="Z240" s="363">
        <f>+Decisions!I39</f>
        <v>0</v>
      </c>
      <c r="AA240" s="363">
        <f>+Decisions!J39</f>
        <v>0</v>
      </c>
      <c r="AB240" s="363">
        <f>+Decisions!K39</f>
        <v>0</v>
      </c>
      <c r="AC240" s="363">
        <f>+Decisions!L39</f>
        <v>0</v>
      </c>
      <c r="AD240" s="363">
        <f>+Decisions!M39</f>
        <v>0</v>
      </c>
      <c r="AE240" s="363">
        <f>+Decisions!N39</f>
        <v>0</v>
      </c>
      <c r="AF240" s="363">
        <f>+Decisions!O39</f>
        <v>0</v>
      </c>
      <c r="AG240" s="363">
        <f>+Decisions!P39</f>
        <v>0</v>
      </c>
      <c r="AH240" s="363">
        <f>+Decisions!Q39</f>
        <v>0</v>
      </c>
      <c r="AI240" s="363">
        <f>+Decisions!R39</f>
        <v>0</v>
      </c>
      <c r="AJ240" s="363">
        <f>+Decisions!S39</f>
        <v>0</v>
      </c>
      <c r="AK240" s="363">
        <f>+Decisions!T39</f>
        <v>0</v>
      </c>
      <c r="AL240" s="363">
        <f>+Decisions!U39</f>
        <v>0</v>
      </c>
      <c r="AM240" s="363">
        <f>+Decisions!V39</f>
        <v>0</v>
      </c>
      <c r="AN240" s="364">
        <f>+Decisions!W39</f>
        <v>0</v>
      </c>
      <c r="AP240" s="365" t="str">
        <f t="shared" si="119"/>
        <v/>
      </c>
      <c r="AQ240" s="271" t="str">
        <f t="shared" si="120"/>
        <v/>
      </c>
      <c r="AR240" s="271" t="str">
        <f t="shared" si="121"/>
        <v/>
      </c>
      <c r="AS240" s="271" t="str">
        <f t="shared" si="122"/>
        <v/>
      </c>
      <c r="AT240" s="271" t="str">
        <f t="shared" si="123"/>
        <v/>
      </c>
      <c r="AU240" s="271" t="str">
        <f t="shared" si="124"/>
        <v/>
      </c>
      <c r="AV240" s="271" t="str">
        <f t="shared" si="125"/>
        <v/>
      </c>
      <c r="AW240" s="271" t="str">
        <f t="shared" si="126"/>
        <v/>
      </c>
      <c r="AX240" s="271" t="str">
        <f t="shared" si="127"/>
        <v/>
      </c>
      <c r="AY240" s="271" t="str">
        <f t="shared" si="128"/>
        <v/>
      </c>
      <c r="AZ240" s="271" t="str">
        <f t="shared" si="129"/>
        <v/>
      </c>
      <c r="BA240" s="271" t="str">
        <f t="shared" si="130"/>
        <v/>
      </c>
      <c r="BB240" s="271" t="str">
        <f t="shared" si="131"/>
        <v/>
      </c>
      <c r="BC240" s="271" t="str">
        <f t="shared" si="132"/>
        <v/>
      </c>
      <c r="BD240" s="271" t="str">
        <f t="shared" si="133"/>
        <v/>
      </c>
      <c r="BE240" s="271" t="str">
        <f t="shared" si="134"/>
        <v/>
      </c>
      <c r="BF240" s="271" t="str">
        <f t="shared" si="135"/>
        <v/>
      </c>
      <c r="BG240" s="271" t="str">
        <f t="shared" si="136"/>
        <v/>
      </c>
      <c r="BH240" s="271" t="str">
        <f t="shared" si="137"/>
        <v/>
      </c>
      <c r="BI240" s="366" t="str">
        <f t="shared" si="138"/>
        <v/>
      </c>
      <c r="BK240" s="114" t="str">
        <f t="shared" si="149"/>
        <v/>
      </c>
      <c r="BL240" s="114" t="str">
        <f t="shared" si="139"/>
        <v/>
      </c>
      <c r="BM240" s="114">
        <f t="shared" si="150"/>
        <v>1</v>
      </c>
      <c r="BN240" s="114">
        <f t="shared" si="151"/>
        <v>0</v>
      </c>
      <c r="BO240" s="114" t="str">
        <f t="shared" si="152"/>
        <v/>
      </c>
      <c r="BP240" s="114" t="str">
        <f t="shared" si="140"/>
        <v/>
      </c>
      <c r="BQ240" s="114">
        <f t="shared" si="153"/>
        <v>1</v>
      </c>
      <c r="BR240" s="114">
        <f t="shared" si="154"/>
        <v>0</v>
      </c>
      <c r="BS240" s="114" t="str">
        <f t="shared" si="155"/>
        <v/>
      </c>
      <c r="BT240" s="114" t="str">
        <f t="shared" si="141"/>
        <v/>
      </c>
      <c r="BU240" s="114">
        <f t="shared" si="156"/>
        <v>1</v>
      </c>
      <c r="BV240" s="114">
        <f t="shared" si="157"/>
        <v>0</v>
      </c>
      <c r="BW240" s="114" t="str">
        <f t="shared" si="158"/>
        <v/>
      </c>
      <c r="BX240" s="114" t="str">
        <f t="shared" si="142"/>
        <v/>
      </c>
      <c r="BY240" s="114">
        <f t="shared" si="159"/>
        <v>1</v>
      </c>
      <c r="BZ240" s="114">
        <f t="shared" si="160"/>
        <v>0</v>
      </c>
      <c r="CA240" s="114" t="str">
        <f t="shared" si="161"/>
        <v/>
      </c>
      <c r="CB240" s="114" t="str">
        <f t="shared" si="143"/>
        <v/>
      </c>
      <c r="CC240" s="114">
        <f t="shared" si="162"/>
        <v>1</v>
      </c>
      <c r="CD240" s="114">
        <f t="shared" si="163"/>
        <v>0</v>
      </c>
      <c r="CE240" s="114" t="str">
        <f t="shared" si="164"/>
        <v/>
      </c>
      <c r="CF240" s="114" t="str">
        <f t="shared" si="144"/>
        <v/>
      </c>
      <c r="CG240" s="114">
        <f t="shared" si="165"/>
        <v>1</v>
      </c>
      <c r="CH240" s="114">
        <f t="shared" si="166"/>
        <v>0</v>
      </c>
      <c r="CI240" s="114" t="str">
        <f t="shared" si="167"/>
        <v/>
      </c>
      <c r="CJ240" s="114" t="str">
        <f t="shared" si="145"/>
        <v/>
      </c>
      <c r="CK240" s="114">
        <f t="shared" si="168"/>
        <v>1</v>
      </c>
      <c r="CL240" s="114">
        <f t="shared" si="169"/>
        <v>0</v>
      </c>
      <c r="CM240" s="114" t="str">
        <f t="shared" si="170"/>
        <v/>
      </c>
      <c r="CN240" s="114" t="str">
        <f t="shared" si="146"/>
        <v/>
      </c>
      <c r="CO240" s="114">
        <f t="shared" si="171"/>
        <v>1</v>
      </c>
      <c r="CP240" s="114">
        <f t="shared" si="172"/>
        <v>0</v>
      </c>
      <c r="CQ240" s="114" t="str">
        <f t="shared" si="173"/>
        <v/>
      </c>
      <c r="CR240" s="114" t="str">
        <f t="shared" si="147"/>
        <v/>
      </c>
      <c r="CS240" s="114">
        <f t="shared" si="174"/>
        <v>1</v>
      </c>
      <c r="CT240" s="114">
        <f t="shared" si="175"/>
        <v>0</v>
      </c>
      <c r="CU240" s="114" t="str">
        <f t="shared" si="176"/>
        <v/>
      </c>
      <c r="CV240" s="114" t="str">
        <f t="shared" si="148"/>
        <v/>
      </c>
      <c r="CW240" s="114">
        <f t="shared" si="177"/>
        <v>1</v>
      </c>
      <c r="CX240" s="114">
        <f t="shared" si="178"/>
        <v>0</v>
      </c>
    </row>
    <row r="241" spans="17:102" ht="15.75" thickBot="1" x14ac:dyDescent="0.3">
      <c r="Q241" s="373" t="s">
        <v>9</v>
      </c>
      <c r="R241" s="370">
        <v>9</v>
      </c>
      <c r="U241" s="367">
        <f>+Decisions!D40</f>
        <v>0</v>
      </c>
      <c r="V241" s="363">
        <f>+Decisions!E40</f>
        <v>0</v>
      </c>
      <c r="W241" s="363">
        <f>+Decisions!F40</f>
        <v>0</v>
      </c>
      <c r="X241" s="363">
        <f>+Decisions!G40</f>
        <v>0</v>
      </c>
      <c r="Y241" s="363">
        <f>+Decisions!H40</f>
        <v>0</v>
      </c>
      <c r="Z241" s="363">
        <f>+Decisions!I40</f>
        <v>0</v>
      </c>
      <c r="AA241" s="363">
        <f>+Decisions!J40</f>
        <v>0</v>
      </c>
      <c r="AB241" s="363">
        <f>+Decisions!K40</f>
        <v>0</v>
      </c>
      <c r="AC241" s="363">
        <f>+Decisions!L40</f>
        <v>0</v>
      </c>
      <c r="AD241" s="363">
        <f>+Decisions!M40</f>
        <v>0</v>
      </c>
      <c r="AE241" s="363">
        <f>+Decisions!N40</f>
        <v>0</v>
      </c>
      <c r="AF241" s="363">
        <f>+Decisions!O40</f>
        <v>0</v>
      </c>
      <c r="AG241" s="363">
        <f>+Decisions!P40</f>
        <v>0</v>
      </c>
      <c r="AH241" s="363">
        <f>+Decisions!Q40</f>
        <v>0</v>
      </c>
      <c r="AI241" s="363">
        <f>+Decisions!R40</f>
        <v>0</v>
      </c>
      <c r="AJ241" s="363">
        <f>+Decisions!S40</f>
        <v>0</v>
      </c>
      <c r="AK241" s="363">
        <f>+Decisions!T40</f>
        <v>0</v>
      </c>
      <c r="AL241" s="363">
        <f>+Decisions!U40</f>
        <v>0</v>
      </c>
      <c r="AM241" s="363">
        <f>+Decisions!V40</f>
        <v>0</v>
      </c>
      <c r="AN241" s="364">
        <f>+Decisions!W40</f>
        <v>0</v>
      </c>
      <c r="AP241" s="365" t="str">
        <f t="shared" si="119"/>
        <v/>
      </c>
      <c r="AQ241" s="271" t="str">
        <f t="shared" si="120"/>
        <v/>
      </c>
      <c r="AR241" s="271" t="str">
        <f t="shared" si="121"/>
        <v/>
      </c>
      <c r="AS241" s="271" t="str">
        <f t="shared" si="122"/>
        <v/>
      </c>
      <c r="AT241" s="271" t="str">
        <f t="shared" si="123"/>
        <v/>
      </c>
      <c r="AU241" s="271" t="str">
        <f t="shared" si="124"/>
        <v/>
      </c>
      <c r="AV241" s="271" t="str">
        <f t="shared" si="125"/>
        <v/>
      </c>
      <c r="AW241" s="271" t="str">
        <f t="shared" si="126"/>
        <v/>
      </c>
      <c r="AX241" s="271" t="str">
        <f t="shared" si="127"/>
        <v/>
      </c>
      <c r="AY241" s="271" t="str">
        <f t="shared" si="128"/>
        <v/>
      </c>
      <c r="AZ241" s="271" t="str">
        <f t="shared" si="129"/>
        <v/>
      </c>
      <c r="BA241" s="271" t="str">
        <f t="shared" si="130"/>
        <v/>
      </c>
      <c r="BB241" s="271" t="str">
        <f t="shared" si="131"/>
        <v/>
      </c>
      <c r="BC241" s="271" t="str">
        <f t="shared" si="132"/>
        <v/>
      </c>
      <c r="BD241" s="271" t="str">
        <f t="shared" si="133"/>
        <v/>
      </c>
      <c r="BE241" s="271" t="str">
        <f t="shared" si="134"/>
        <v/>
      </c>
      <c r="BF241" s="271" t="str">
        <f t="shared" si="135"/>
        <v/>
      </c>
      <c r="BG241" s="271" t="str">
        <f t="shared" si="136"/>
        <v/>
      </c>
      <c r="BH241" s="271" t="str">
        <f t="shared" si="137"/>
        <v/>
      </c>
      <c r="BI241" s="366" t="str">
        <f t="shared" si="138"/>
        <v/>
      </c>
      <c r="BK241" s="114" t="str">
        <f t="shared" si="149"/>
        <v/>
      </c>
      <c r="BL241" s="114" t="str">
        <f t="shared" si="139"/>
        <v/>
      </c>
      <c r="BM241" s="114">
        <f t="shared" si="150"/>
        <v>1</v>
      </c>
      <c r="BN241" s="114">
        <f t="shared" si="151"/>
        <v>0</v>
      </c>
      <c r="BO241" s="114" t="str">
        <f t="shared" si="152"/>
        <v/>
      </c>
      <c r="BP241" s="114" t="str">
        <f t="shared" si="140"/>
        <v/>
      </c>
      <c r="BQ241" s="114">
        <f t="shared" si="153"/>
        <v>1</v>
      </c>
      <c r="BR241" s="114">
        <f t="shared" si="154"/>
        <v>0</v>
      </c>
      <c r="BS241" s="114" t="str">
        <f t="shared" si="155"/>
        <v/>
      </c>
      <c r="BT241" s="114" t="str">
        <f t="shared" si="141"/>
        <v/>
      </c>
      <c r="BU241" s="114">
        <f t="shared" si="156"/>
        <v>1</v>
      </c>
      <c r="BV241" s="114">
        <f t="shared" si="157"/>
        <v>0</v>
      </c>
      <c r="BW241" s="114" t="str">
        <f t="shared" si="158"/>
        <v/>
      </c>
      <c r="BX241" s="114" t="str">
        <f t="shared" si="142"/>
        <v/>
      </c>
      <c r="BY241" s="114">
        <f t="shared" si="159"/>
        <v>1</v>
      </c>
      <c r="BZ241" s="114">
        <f t="shared" si="160"/>
        <v>0</v>
      </c>
      <c r="CA241" s="114" t="str">
        <f t="shared" si="161"/>
        <v/>
      </c>
      <c r="CB241" s="114" t="str">
        <f t="shared" si="143"/>
        <v/>
      </c>
      <c r="CC241" s="114">
        <f t="shared" si="162"/>
        <v>1</v>
      </c>
      <c r="CD241" s="114">
        <f t="shared" si="163"/>
        <v>0</v>
      </c>
      <c r="CE241" s="114" t="str">
        <f t="shared" si="164"/>
        <v/>
      </c>
      <c r="CF241" s="114" t="str">
        <f t="shared" si="144"/>
        <v/>
      </c>
      <c r="CG241" s="114">
        <f t="shared" si="165"/>
        <v>1</v>
      </c>
      <c r="CH241" s="114">
        <f t="shared" si="166"/>
        <v>0</v>
      </c>
      <c r="CI241" s="114" t="str">
        <f t="shared" si="167"/>
        <v/>
      </c>
      <c r="CJ241" s="114" t="str">
        <f t="shared" si="145"/>
        <v/>
      </c>
      <c r="CK241" s="114">
        <f t="shared" si="168"/>
        <v>1</v>
      </c>
      <c r="CL241" s="114">
        <f t="shared" si="169"/>
        <v>0</v>
      </c>
      <c r="CM241" s="114" t="str">
        <f t="shared" si="170"/>
        <v/>
      </c>
      <c r="CN241" s="114" t="str">
        <f t="shared" si="146"/>
        <v/>
      </c>
      <c r="CO241" s="114">
        <f t="shared" si="171"/>
        <v>1</v>
      </c>
      <c r="CP241" s="114">
        <f t="shared" si="172"/>
        <v>0</v>
      </c>
      <c r="CQ241" s="114" t="str">
        <f t="shared" si="173"/>
        <v/>
      </c>
      <c r="CR241" s="114" t="str">
        <f t="shared" si="147"/>
        <v/>
      </c>
      <c r="CS241" s="114">
        <f t="shared" si="174"/>
        <v>1</v>
      </c>
      <c r="CT241" s="114">
        <f t="shared" si="175"/>
        <v>0</v>
      </c>
      <c r="CU241" s="114" t="str">
        <f t="shared" si="176"/>
        <v/>
      </c>
      <c r="CV241" s="114" t="str">
        <f t="shared" si="148"/>
        <v/>
      </c>
      <c r="CW241" s="114">
        <f t="shared" si="177"/>
        <v>1</v>
      </c>
      <c r="CX241" s="114">
        <f t="shared" si="178"/>
        <v>0</v>
      </c>
    </row>
    <row r="242" spans="17:102" x14ac:dyDescent="0.25">
      <c r="U242" s="367">
        <f>+Decisions!D41</f>
        <v>0</v>
      </c>
      <c r="V242" s="363">
        <f>+Decisions!E41</f>
        <v>0</v>
      </c>
      <c r="W242" s="363">
        <f>+Decisions!F41</f>
        <v>0</v>
      </c>
      <c r="X242" s="363">
        <f>+Decisions!G41</f>
        <v>0</v>
      </c>
      <c r="Y242" s="363">
        <f>+Decisions!H41</f>
        <v>0</v>
      </c>
      <c r="Z242" s="363">
        <f>+Decisions!I41</f>
        <v>0</v>
      </c>
      <c r="AA242" s="363">
        <f>+Decisions!J41</f>
        <v>0</v>
      </c>
      <c r="AB242" s="363">
        <f>+Decisions!K41</f>
        <v>0</v>
      </c>
      <c r="AC242" s="363">
        <f>+Decisions!L41</f>
        <v>0</v>
      </c>
      <c r="AD242" s="363">
        <f>+Decisions!M41</f>
        <v>0</v>
      </c>
      <c r="AE242" s="363">
        <f>+Decisions!N41</f>
        <v>0</v>
      </c>
      <c r="AF242" s="363">
        <f>+Decisions!O41</f>
        <v>0</v>
      </c>
      <c r="AG242" s="363">
        <f>+Decisions!P41</f>
        <v>0</v>
      </c>
      <c r="AH242" s="363">
        <f>+Decisions!Q41</f>
        <v>0</v>
      </c>
      <c r="AI242" s="363">
        <f>+Decisions!R41</f>
        <v>0</v>
      </c>
      <c r="AJ242" s="363">
        <f>+Decisions!S41</f>
        <v>0</v>
      </c>
      <c r="AK242" s="363">
        <f>+Decisions!T41</f>
        <v>0</v>
      </c>
      <c r="AL242" s="363">
        <f>+Decisions!U41</f>
        <v>0</v>
      </c>
      <c r="AM242" s="363">
        <f>+Decisions!V41</f>
        <v>0</v>
      </c>
      <c r="AN242" s="364">
        <f>+Decisions!W41</f>
        <v>0</v>
      </c>
      <c r="AP242" s="365" t="str">
        <f t="shared" si="119"/>
        <v/>
      </c>
      <c r="AQ242" s="271" t="str">
        <f t="shared" si="120"/>
        <v/>
      </c>
      <c r="AR242" s="271" t="str">
        <f t="shared" si="121"/>
        <v/>
      </c>
      <c r="AS242" s="271" t="str">
        <f t="shared" si="122"/>
        <v/>
      </c>
      <c r="AT242" s="271" t="str">
        <f t="shared" si="123"/>
        <v/>
      </c>
      <c r="AU242" s="271" t="str">
        <f t="shared" si="124"/>
        <v/>
      </c>
      <c r="AV242" s="271" t="str">
        <f t="shared" si="125"/>
        <v/>
      </c>
      <c r="AW242" s="271" t="str">
        <f t="shared" si="126"/>
        <v/>
      </c>
      <c r="AX242" s="271" t="str">
        <f t="shared" si="127"/>
        <v/>
      </c>
      <c r="AY242" s="271" t="str">
        <f t="shared" si="128"/>
        <v/>
      </c>
      <c r="AZ242" s="271" t="str">
        <f t="shared" si="129"/>
        <v/>
      </c>
      <c r="BA242" s="271" t="str">
        <f t="shared" si="130"/>
        <v/>
      </c>
      <c r="BB242" s="271" t="str">
        <f t="shared" si="131"/>
        <v/>
      </c>
      <c r="BC242" s="271" t="str">
        <f t="shared" si="132"/>
        <v/>
      </c>
      <c r="BD242" s="271" t="str">
        <f t="shared" si="133"/>
        <v/>
      </c>
      <c r="BE242" s="271" t="str">
        <f t="shared" si="134"/>
        <v/>
      </c>
      <c r="BF242" s="271" t="str">
        <f t="shared" si="135"/>
        <v/>
      </c>
      <c r="BG242" s="271" t="str">
        <f t="shared" si="136"/>
        <v/>
      </c>
      <c r="BH242" s="271" t="str">
        <f t="shared" si="137"/>
        <v/>
      </c>
      <c r="BI242" s="366" t="str">
        <f t="shared" si="138"/>
        <v/>
      </c>
      <c r="BK242" s="114" t="str">
        <f t="shared" si="149"/>
        <v/>
      </c>
      <c r="BL242" s="114" t="str">
        <f t="shared" si="139"/>
        <v/>
      </c>
      <c r="BM242" s="114">
        <f t="shared" si="150"/>
        <v>1</v>
      </c>
      <c r="BN242" s="114">
        <f t="shared" si="151"/>
        <v>0</v>
      </c>
      <c r="BO242" s="114" t="str">
        <f t="shared" si="152"/>
        <v/>
      </c>
      <c r="BP242" s="114" t="str">
        <f t="shared" si="140"/>
        <v/>
      </c>
      <c r="BQ242" s="114">
        <f t="shared" si="153"/>
        <v>1</v>
      </c>
      <c r="BR242" s="114">
        <f t="shared" si="154"/>
        <v>0</v>
      </c>
      <c r="BS242" s="114" t="str">
        <f t="shared" si="155"/>
        <v/>
      </c>
      <c r="BT242" s="114" t="str">
        <f t="shared" si="141"/>
        <v/>
      </c>
      <c r="BU242" s="114">
        <f t="shared" si="156"/>
        <v>1</v>
      </c>
      <c r="BV242" s="114">
        <f t="shared" si="157"/>
        <v>0</v>
      </c>
      <c r="BW242" s="114" t="str">
        <f t="shared" si="158"/>
        <v/>
      </c>
      <c r="BX242" s="114" t="str">
        <f t="shared" si="142"/>
        <v/>
      </c>
      <c r="BY242" s="114">
        <f t="shared" si="159"/>
        <v>1</v>
      </c>
      <c r="BZ242" s="114">
        <f t="shared" si="160"/>
        <v>0</v>
      </c>
      <c r="CA242" s="114" t="str">
        <f t="shared" si="161"/>
        <v/>
      </c>
      <c r="CB242" s="114" t="str">
        <f t="shared" si="143"/>
        <v/>
      </c>
      <c r="CC242" s="114">
        <f t="shared" si="162"/>
        <v>1</v>
      </c>
      <c r="CD242" s="114">
        <f t="shared" si="163"/>
        <v>0</v>
      </c>
      <c r="CE242" s="114" t="str">
        <f t="shared" si="164"/>
        <v/>
      </c>
      <c r="CF242" s="114" t="str">
        <f t="shared" si="144"/>
        <v/>
      </c>
      <c r="CG242" s="114">
        <f t="shared" si="165"/>
        <v>1</v>
      </c>
      <c r="CH242" s="114">
        <f t="shared" si="166"/>
        <v>0</v>
      </c>
      <c r="CI242" s="114" t="str">
        <f t="shared" si="167"/>
        <v/>
      </c>
      <c r="CJ242" s="114" t="str">
        <f t="shared" si="145"/>
        <v/>
      </c>
      <c r="CK242" s="114">
        <f t="shared" si="168"/>
        <v>1</v>
      </c>
      <c r="CL242" s="114">
        <f t="shared" si="169"/>
        <v>0</v>
      </c>
      <c r="CM242" s="114" t="str">
        <f t="shared" si="170"/>
        <v/>
      </c>
      <c r="CN242" s="114" t="str">
        <f t="shared" si="146"/>
        <v/>
      </c>
      <c r="CO242" s="114">
        <f t="shared" si="171"/>
        <v>1</v>
      </c>
      <c r="CP242" s="114">
        <f t="shared" si="172"/>
        <v>0</v>
      </c>
      <c r="CQ242" s="114" t="str">
        <f t="shared" si="173"/>
        <v/>
      </c>
      <c r="CR242" s="114" t="str">
        <f t="shared" si="147"/>
        <v/>
      </c>
      <c r="CS242" s="114">
        <f t="shared" si="174"/>
        <v>1</v>
      </c>
      <c r="CT242" s="114">
        <f t="shared" si="175"/>
        <v>0</v>
      </c>
      <c r="CU242" s="114" t="str">
        <f t="shared" si="176"/>
        <v/>
      </c>
      <c r="CV242" s="114" t="str">
        <f t="shared" si="148"/>
        <v/>
      </c>
      <c r="CW242" s="114">
        <f t="shared" si="177"/>
        <v>1</v>
      </c>
      <c r="CX242" s="114">
        <f t="shared" si="178"/>
        <v>0</v>
      </c>
    </row>
    <row r="243" spans="17:102" x14ac:dyDescent="0.25">
      <c r="U243" s="367">
        <f>+Decisions!D42</f>
        <v>0</v>
      </c>
      <c r="V243" s="363">
        <f>+Decisions!E42</f>
        <v>0</v>
      </c>
      <c r="W243" s="363">
        <f>+Decisions!F42</f>
        <v>0</v>
      </c>
      <c r="X243" s="363">
        <f>+Decisions!G42</f>
        <v>0</v>
      </c>
      <c r="Y243" s="363">
        <f>+Decisions!H42</f>
        <v>0</v>
      </c>
      <c r="Z243" s="363">
        <f>+Decisions!I42</f>
        <v>0</v>
      </c>
      <c r="AA243" s="363">
        <f>+Decisions!J42</f>
        <v>0</v>
      </c>
      <c r="AB243" s="363">
        <f>+Decisions!K42</f>
        <v>0</v>
      </c>
      <c r="AC243" s="363">
        <f>+Decisions!L42</f>
        <v>0</v>
      </c>
      <c r="AD243" s="363">
        <f>+Decisions!M42</f>
        <v>0</v>
      </c>
      <c r="AE243" s="363">
        <f>+Decisions!N42</f>
        <v>0</v>
      </c>
      <c r="AF243" s="363">
        <f>+Decisions!O42</f>
        <v>0</v>
      </c>
      <c r="AG243" s="363">
        <f>+Decisions!P42</f>
        <v>0</v>
      </c>
      <c r="AH243" s="363">
        <f>+Decisions!Q42</f>
        <v>0</v>
      </c>
      <c r="AI243" s="363">
        <f>+Decisions!R42</f>
        <v>0</v>
      </c>
      <c r="AJ243" s="363">
        <f>+Decisions!S42</f>
        <v>0</v>
      </c>
      <c r="AK243" s="363">
        <f>+Decisions!T42</f>
        <v>0</v>
      </c>
      <c r="AL243" s="363">
        <f>+Decisions!U42</f>
        <v>0</v>
      </c>
      <c r="AM243" s="363">
        <f>+Decisions!V42</f>
        <v>0</v>
      </c>
      <c r="AN243" s="364">
        <f>+Decisions!W42</f>
        <v>0</v>
      </c>
      <c r="AP243" s="365" t="str">
        <f t="shared" si="119"/>
        <v/>
      </c>
      <c r="AQ243" s="271" t="str">
        <f t="shared" si="120"/>
        <v/>
      </c>
      <c r="AR243" s="271" t="str">
        <f t="shared" si="121"/>
        <v/>
      </c>
      <c r="AS243" s="271" t="str">
        <f t="shared" si="122"/>
        <v/>
      </c>
      <c r="AT243" s="271" t="str">
        <f t="shared" si="123"/>
        <v/>
      </c>
      <c r="AU243" s="271" t="str">
        <f t="shared" si="124"/>
        <v/>
      </c>
      <c r="AV243" s="271" t="str">
        <f t="shared" si="125"/>
        <v/>
      </c>
      <c r="AW243" s="271" t="str">
        <f t="shared" si="126"/>
        <v/>
      </c>
      <c r="AX243" s="271" t="str">
        <f t="shared" si="127"/>
        <v/>
      </c>
      <c r="AY243" s="271" t="str">
        <f t="shared" si="128"/>
        <v/>
      </c>
      <c r="AZ243" s="271" t="str">
        <f t="shared" si="129"/>
        <v/>
      </c>
      <c r="BA243" s="271" t="str">
        <f t="shared" si="130"/>
        <v/>
      </c>
      <c r="BB243" s="271" t="str">
        <f t="shared" si="131"/>
        <v/>
      </c>
      <c r="BC243" s="271" t="str">
        <f t="shared" si="132"/>
        <v/>
      </c>
      <c r="BD243" s="271" t="str">
        <f t="shared" si="133"/>
        <v/>
      </c>
      <c r="BE243" s="271" t="str">
        <f t="shared" si="134"/>
        <v/>
      </c>
      <c r="BF243" s="271" t="str">
        <f t="shared" si="135"/>
        <v/>
      </c>
      <c r="BG243" s="271" t="str">
        <f t="shared" si="136"/>
        <v/>
      </c>
      <c r="BH243" s="271" t="str">
        <f t="shared" si="137"/>
        <v/>
      </c>
      <c r="BI243" s="366" t="str">
        <f t="shared" si="138"/>
        <v/>
      </c>
      <c r="BK243" s="114" t="str">
        <f t="shared" si="149"/>
        <v/>
      </c>
      <c r="BL243" s="114" t="str">
        <f t="shared" si="139"/>
        <v/>
      </c>
      <c r="BM243" s="114">
        <f t="shared" si="150"/>
        <v>1</v>
      </c>
      <c r="BN243" s="114">
        <f t="shared" si="151"/>
        <v>0</v>
      </c>
      <c r="BO243" s="114" t="str">
        <f t="shared" si="152"/>
        <v/>
      </c>
      <c r="BP243" s="114" t="str">
        <f t="shared" si="140"/>
        <v/>
      </c>
      <c r="BQ243" s="114">
        <f t="shared" si="153"/>
        <v>1</v>
      </c>
      <c r="BR243" s="114">
        <f t="shared" si="154"/>
        <v>0</v>
      </c>
      <c r="BS243" s="114" t="str">
        <f t="shared" si="155"/>
        <v/>
      </c>
      <c r="BT243" s="114" t="str">
        <f t="shared" si="141"/>
        <v/>
      </c>
      <c r="BU243" s="114">
        <f t="shared" si="156"/>
        <v>1</v>
      </c>
      <c r="BV243" s="114">
        <f t="shared" si="157"/>
        <v>0</v>
      </c>
      <c r="BW243" s="114" t="str">
        <f t="shared" si="158"/>
        <v/>
      </c>
      <c r="BX243" s="114" t="str">
        <f t="shared" si="142"/>
        <v/>
      </c>
      <c r="BY243" s="114">
        <f t="shared" si="159"/>
        <v>1</v>
      </c>
      <c r="BZ243" s="114">
        <f t="shared" si="160"/>
        <v>0</v>
      </c>
      <c r="CA243" s="114" t="str">
        <f t="shared" si="161"/>
        <v/>
      </c>
      <c r="CB243" s="114" t="str">
        <f t="shared" si="143"/>
        <v/>
      </c>
      <c r="CC243" s="114">
        <f t="shared" si="162"/>
        <v>1</v>
      </c>
      <c r="CD243" s="114">
        <f t="shared" si="163"/>
        <v>0</v>
      </c>
      <c r="CE243" s="114" t="str">
        <f t="shared" si="164"/>
        <v/>
      </c>
      <c r="CF243" s="114" t="str">
        <f t="shared" si="144"/>
        <v/>
      </c>
      <c r="CG243" s="114">
        <f t="shared" si="165"/>
        <v>1</v>
      </c>
      <c r="CH243" s="114">
        <f t="shared" si="166"/>
        <v>0</v>
      </c>
      <c r="CI243" s="114" t="str">
        <f t="shared" si="167"/>
        <v/>
      </c>
      <c r="CJ243" s="114" t="str">
        <f t="shared" si="145"/>
        <v/>
      </c>
      <c r="CK243" s="114">
        <f t="shared" si="168"/>
        <v>1</v>
      </c>
      <c r="CL243" s="114">
        <f t="shared" si="169"/>
        <v>0</v>
      </c>
      <c r="CM243" s="114" t="str">
        <f t="shared" si="170"/>
        <v/>
      </c>
      <c r="CN243" s="114" t="str">
        <f t="shared" si="146"/>
        <v/>
      </c>
      <c r="CO243" s="114">
        <f t="shared" si="171"/>
        <v>1</v>
      </c>
      <c r="CP243" s="114">
        <f t="shared" si="172"/>
        <v>0</v>
      </c>
      <c r="CQ243" s="114" t="str">
        <f t="shared" si="173"/>
        <v/>
      </c>
      <c r="CR243" s="114" t="str">
        <f t="shared" si="147"/>
        <v/>
      </c>
      <c r="CS243" s="114">
        <f t="shared" si="174"/>
        <v>1</v>
      </c>
      <c r="CT243" s="114">
        <f t="shared" si="175"/>
        <v>0</v>
      </c>
      <c r="CU243" s="114" t="str">
        <f t="shared" si="176"/>
        <v/>
      </c>
      <c r="CV243" s="114" t="str">
        <f t="shared" si="148"/>
        <v/>
      </c>
      <c r="CW243" s="114">
        <f t="shared" si="177"/>
        <v>1</v>
      </c>
      <c r="CX243" s="114">
        <f t="shared" si="178"/>
        <v>0</v>
      </c>
    </row>
    <row r="244" spans="17:102" ht="15.75" thickBot="1" x14ac:dyDescent="0.3">
      <c r="U244" s="367">
        <f>+Decisions!D43</f>
        <v>0</v>
      </c>
      <c r="V244" s="363">
        <f>+Decisions!E43</f>
        <v>0</v>
      </c>
      <c r="W244" s="363">
        <f>+Decisions!F43</f>
        <v>0</v>
      </c>
      <c r="X244" s="363">
        <f>+Decisions!G43</f>
        <v>0</v>
      </c>
      <c r="Y244" s="363">
        <f>+Decisions!H43</f>
        <v>0</v>
      </c>
      <c r="Z244" s="363">
        <f>+Decisions!I43</f>
        <v>0</v>
      </c>
      <c r="AA244" s="363">
        <f>+Decisions!J43</f>
        <v>0</v>
      </c>
      <c r="AB244" s="363">
        <f>+Decisions!K43</f>
        <v>0</v>
      </c>
      <c r="AC244" s="363">
        <f>+Decisions!L43</f>
        <v>0</v>
      </c>
      <c r="AD244" s="363">
        <f>+Decisions!M43</f>
        <v>0</v>
      </c>
      <c r="AE244" s="363">
        <f>+Decisions!N43</f>
        <v>0</v>
      </c>
      <c r="AF244" s="363">
        <f>+Decisions!O43</f>
        <v>0</v>
      </c>
      <c r="AG244" s="363">
        <f>+Decisions!P43</f>
        <v>0</v>
      </c>
      <c r="AH244" s="363">
        <f>+Decisions!Q43</f>
        <v>0</v>
      </c>
      <c r="AI244" s="363">
        <f>+Decisions!R43</f>
        <v>0</v>
      </c>
      <c r="AJ244" s="363">
        <f>+Decisions!S43</f>
        <v>0</v>
      </c>
      <c r="AK244" s="363">
        <f>+Decisions!T43</f>
        <v>0</v>
      </c>
      <c r="AL244" s="363">
        <f>+Decisions!U43</f>
        <v>0</v>
      </c>
      <c r="AM244" s="363">
        <f>+Decisions!V43</f>
        <v>0</v>
      </c>
      <c r="AN244" s="364">
        <f>+Decisions!W43</f>
        <v>0</v>
      </c>
      <c r="AP244" s="365" t="str">
        <f t="shared" si="119"/>
        <v/>
      </c>
      <c r="AQ244" s="271" t="str">
        <f t="shared" si="120"/>
        <v/>
      </c>
      <c r="AR244" s="271" t="str">
        <f t="shared" si="121"/>
        <v/>
      </c>
      <c r="AS244" s="271" t="str">
        <f t="shared" si="122"/>
        <v/>
      </c>
      <c r="AT244" s="271" t="str">
        <f t="shared" si="123"/>
        <v/>
      </c>
      <c r="AU244" s="271" t="str">
        <f t="shared" si="124"/>
        <v/>
      </c>
      <c r="AV244" s="271" t="str">
        <f t="shared" si="125"/>
        <v/>
      </c>
      <c r="AW244" s="271" t="str">
        <f t="shared" si="126"/>
        <v/>
      </c>
      <c r="AX244" s="271" t="str">
        <f t="shared" si="127"/>
        <v/>
      </c>
      <c r="AY244" s="271" t="str">
        <f t="shared" si="128"/>
        <v/>
      </c>
      <c r="AZ244" s="271" t="str">
        <f t="shared" si="129"/>
        <v/>
      </c>
      <c r="BA244" s="271" t="str">
        <f t="shared" si="130"/>
        <v/>
      </c>
      <c r="BB244" s="271" t="str">
        <f t="shared" si="131"/>
        <v/>
      </c>
      <c r="BC244" s="271" t="str">
        <f t="shared" si="132"/>
        <v/>
      </c>
      <c r="BD244" s="271" t="str">
        <f t="shared" si="133"/>
        <v/>
      </c>
      <c r="BE244" s="271" t="str">
        <f t="shared" si="134"/>
        <v/>
      </c>
      <c r="BF244" s="271" t="str">
        <f t="shared" si="135"/>
        <v/>
      </c>
      <c r="BG244" s="271" t="str">
        <f t="shared" si="136"/>
        <v/>
      </c>
      <c r="BH244" s="271" t="str">
        <f t="shared" si="137"/>
        <v/>
      </c>
      <c r="BI244" s="366" t="str">
        <f t="shared" si="138"/>
        <v/>
      </c>
      <c r="BK244" s="114" t="str">
        <f t="shared" si="149"/>
        <v/>
      </c>
      <c r="BL244" s="114" t="str">
        <f t="shared" si="139"/>
        <v/>
      </c>
      <c r="BM244" s="114">
        <f t="shared" si="150"/>
        <v>1</v>
      </c>
      <c r="BN244" s="114">
        <f t="shared" si="151"/>
        <v>0</v>
      </c>
      <c r="BO244" s="114" t="str">
        <f t="shared" si="152"/>
        <v/>
      </c>
      <c r="BP244" s="114" t="str">
        <f t="shared" si="140"/>
        <v/>
      </c>
      <c r="BQ244" s="114">
        <f t="shared" si="153"/>
        <v>1</v>
      </c>
      <c r="BR244" s="114">
        <f t="shared" si="154"/>
        <v>0</v>
      </c>
      <c r="BS244" s="114" t="str">
        <f t="shared" si="155"/>
        <v/>
      </c>
      <c r="BT244" s="114" t="str">
        <f t="shared" si="141"/>
        <v/>
      </c>
      <c r="BU244" s="114">
        <f t="shared" si="156"/>
        <v>1</v>
      </c>
      <c r="BV244" s="114">
        <f t="shared" si="157"/>
        <v>0</v>
      </c>
      <c r="BW244" s="114" t="str">
        <f t="shared" si="158"/>
        <v/>
      </c>
      <c r="BX244" s="114" t="str">
        <f t="shared" si="142"/>
        <v/>
      </c>
      <c r="BY244" s="114">
        <f t="shared" si="159"/>
        <v>1</v>
      </c>
      <c r="BZ244" s="114">
        <f t="shared" si="160"/>
        <v>0</v>
      </c>
      <c r="CA244" s="114" t="str">
        <f t="shared" si="161"/>
        <v/>
      </c>
      <c r="CB244" s="114" t="str">
        <f t="shared" si="143"/>
        <v/>
      </c>
      <c r="CC244" s="114">
        <f t="shared" si="162"/>
        <v>1</v>
      </c>
      <c r="CD244" s="114">
        <f t="shared" si="163"/>
        <v>0</v>
      </c>
      <c r="CE244" s="114" t="str">
        <f t="shared" si="164"/>
        <v/>
      </c>
      <c r="CF244" s="114" t="str">
        <f t="shared" si="144"/>
        <v/>
      </c>
      <c r="CG244" s="114">
        <f t="shared" si="165"/>
        <v>1</v>
      </c>
      <c r="CH244" s="114">
        <f t="shared" si="166"/>
        <v>0</v>
      </c>
      <c r="CI244" s="114" t="str">
        <f t="shared" si="167"/>
        <v/>
      </c>
      <c r="CJ244" s="114" t="str">
        <f t="shared" si="145"/>
        <v/>
      </c>
      <c r="CK244" s="114">
        <f t="shared" si="168"/>
        <v>1</v>
      </c>
      <c r="CL244" s="114">
        <f t="shared" si="169"/>
        <v>0</v>
      </c>
      <c r="CM244" s="114" t="str">
        <f t="shared" si="170"/>
        <v/>
      </c>
      <c r="CN244" s="114" t="str">
        <f t="shared" si="146"/>
        <v/>
      </c>
      <c r="CO244" s="114">
        <f t="shared" si="171"/>
        <v>1</v>
      </c>
      <c r="CP244" s="114">
        <f t="shared" si="172"/>
        <v>0</v>
      </c>
      <c r="CQ244" s="114" t="str">
        <f t="shared" si="173"/>
        <v/>
      </c>
      <c r="CR244" s="114" t="str">
        <f t="shared" si="147"/>
        <v/>
      </c>
      <c r="CS244" s="114">
        <f t="shared" si="174"/>
        <v>1</v>
      </c>
      <c r="CT244" s="114">
        <f t="shared" si="175"/>
        <v>0</v>
      </c>
      <c r="CU244" s="114" t="str">
        <f t="shared" si="176"/>
        <v/>
      </c>
      <c r="CV244" s="114" t="str">
        <f t="shared" si="148"/>
        <v/>
      </c>
      <c r="CW244" s="114">
        <f t="shared" si="177"/>
        <v>1</v>
      </c>
      <c r="CX244" s="114">
        <f t="shared" si="178"/>
        <v>0</v>
      </c>
    </row>
    <row r="245" spans="17:102" x14ac:dyDescent="0.25">
      <c r="Q245" s="374">
        <v>1</v>
      </c>
      <c r="R245" s="275">
        <v>50</v>
      </c>
      <c r="U245" s="367">
        <f>+Decisions!D44</f>
        <v>0</v>
      </c>
      <c r="V245" s="363">
        <f>+Decisions!E44</f>
        <v>0</v>
      </c>
      <c r="W245" s="363">
        <f>+Decisions!F44</f>
        <v>0</v>
      </c>
      <c r="X245" s="363">
        <f>+Decisions!G44</f>
        <v>0</v>
      </c>
      <c r="Y245" s="363">
        <f>+Decisions!H44</f>
        <v>0</v>
      </c>
      <c r="Z245" s="363">
        <f>+Decisions!I44</f>
        <v>0</v>
      </c>
      <c r="AA245" s="363">
        <f>+Decisions!J44</f>
        <v>0</v>
      </c>
      <c r="AB245" s="363">
        <f>+Decisions!K44</f>
        <v>0</v>
      </c>
      <c r="AC245" s="363">
        <f>+Decisions!L44</f>
        <v>0</v>
      </c>
      <c r="AD245" s="363">
        <f>+Decisions!M44</f>
        <v>0</v>
      </c>
      <c r="AE245" s="363">
        <f>+Decisions!N44</f>
        <v>0</v>
      </c>
      <c r="AF245" s="363">
        <f>+Decisions!O44</f>
        <v>0</v>
      </c>
      <c r="AG245" s="363">
        <f>+Decisions!P44</f>
        <v>0</v>
      </c>
      <c r="AH245" s="363">
        <f>+Decisions!Q44</f>
        <v>0</v>
      </c>
      <c r="AI245" s="363">
        <f>+Decisions!R44</f>
        <v>0</v>
      </c>
      <c r="AJ245" s="363">
        <f>+Decisions!S44</f>
        <v>0</v>
      </c>
      <c r="AK245" s="363">
        <f>+Decisions!T44</f>
        <v>0</v>
      </c>
      <c r="AL245" s="363">
        <f>+Decisions!U44</f>
        <v>0</v>
      </c>
      <c r="AM245" s="363">
        <f>+Decisions!V44</f>
        <v>0</v>
      </c>
      <c r="AN245" s="364">
        <f>+Decisions!W44</f>
        <v>0</v>
      </c>
      <c r="AP245" s="365" t="str">
        <f t="shared" si="119"/>
        <v/>
      </c>
      <c r="AQ245" s="271" t="str">
        <f t="shared" si="120"/>
        <v/>
      </c>
      <c r="AR245" s="271" t="str">
        <f t="shared" si="121"/>
        <v/>
      </c>
      <c r="AS245" s="271" t="str">
        <f t="shared" si="122"/>
        <v/>
      </c>
      <c r="AT245" s="271" t="str">
        <f t="shared" si="123"/>
        <v/>
      </c>
      <c r="AU245" s="271" t="str">
        <f t="shared" si="124"/>
        <v/>
      </c>
      <c r="AV245" s="271" t="str">
        <f t="shared" si="125"/>
        <v/>
      </c>
      <c r="AW245" s="271" t="str">
        <f t="shared" si="126"/>
        <v/>
      </c>
      <c r="AX245" s="271" t="str">
        <f t="shared" si="127"/>
        <v/>
      </c>
      <c r="AY245" s="271" t="str">
        <f t="shared" si="128"/>
        <v/>
      </c>
      <c r="AZ245" s="271" t="str">
        <f t="shared" si="129"/>
        <v/>
      </c>
      <c r="BA245" s="271" t="str">
        <f t="shared" si="130"/>
        <v/>
      </c>
      <c r="BB245" s="271" t="str">
        <f t="shared" si="131"/>
        <v/>
      </c>
      <c r="BC245" s="271" t="str">
        <f t="shared" si="132"/>
        <v/>
      </c>
      <c r="BD245" s="271" t="str">
        <f t="shared" si="133"/>
        <v/>
      </c>
      <c r="BE245" s="271" t="str">
        <f t="shared" si="134"/>
        <v/>
      </c>
      <c r="BF245" s="271" t="str">
        <f t="shared" si="135"/>
        <v/>
      </c>
      <c r="BG245" s="271" t="str">
        <f t="shared" si="136"/>
        <v/>
      </c>
      <c r="BH245" s="271" t="str">
        <f t="shared" si="137"/>
        <v/>
      </c>
      <c r="BI245" s="366" t="str">
        <f t="shared" si="138"/>
        <v/>
      </c>
      <c r="BK245" s="114" t="str">
        <f t="shared" si="149"/>
        <v/>
      </c>
      <c r="BL245" s="114" t="str">
        <f t="shared" si="139"/>
        <v/>
      </c>
      <c r="BM245" s="114">
        <f t="shared" si="150"/>
        <v>1</v>
      </c>
      <c r="BN245" s="114">
        <f t="shared" si="151"/>
        <v>0</v>
      </c>
      <c r="BO245" s="114" t="str">
        <f t="shared" si="152"/>
        <v/>
      </c>
      <c r="BP245" s="114" t="str">
        <f t="shared" si="140"/>
        <v/>
      </c>
      <c r="BQ245" s="114">
        <f t="shared" si="153"/>
        <v>1</v>
      </c>
      <c r="BR245" s="114">
        <f t="shared" si="154"/>
        <v>0</v>
      </c>
      <c r="BS245" s="114" t="str">
        <f t="shared" si="155"/>
        <v/>
      </c>
      <c r="BT245" s="114" t="str">
        <f t="shared" si="141"/>
        <v/>
      </c>
      <c r="BU245" s="114">
        <f t="shared" si="156"/>
        <v>1</v>
      </c>
      <c r="BV245" s="114">
        <f t="shared" si="157"/>
        <v>0</v>
      </c>
      <c r="BW245" s="114" t="str">
        <f t="shared" si="158"/>
        <v/>
      </c>
      <c r="BX245" s="114" t="str">
        <f t="shared" si="142"/>
        <v/>
      </c>
      <c r="BY245" s="114">
        <f t="shared" si="159"/>
        <v>1</v>
      </c>
      <c r="BZ245" s="114">
        <f t="shared" si="160"/>
        <v>0</v>
      </c>
      <c r="CA245" s="114" t="str">
        <f t="shared" si="161"/>
        <v/>
      </c>
      <c r="CB245" s="114" t="str">
        <f t="shared" si="143"/>
        <v/>
      </c>
      <c r="CC245" s="114">
        <f t="shared" si="162"/>
        <v>1</v>
      </c>
      <c r="CD245" s="114">
        <f t="shared" si="163"/>
        <v>0</v>
      </c>
      <c r="CE245" s="114" t="str">
        <f t="shared" si="164"/>
        <v/>
      </c>
      <c r="CF245" s="114" t="str">
        <f t="shared" si="144"/>
        <v/>
      </c>
      <c r="CG245" s="114">
        <f t="shared" si="165"/>
        <v>1</v>
      </c>
      <c r="CH245" s="114">
        <f t="shared" si="166"/>
        <v>0</v>
      </c>
      <c r="CI245" s="114" t="str">
        <f t="shared" si="167"/>
        <v/>
      </c>
      <c r="CJ245" s="114" t="str">
        <f t="shared" si="145"/>
        <v/>
      </c>
      <c r="CK245" s="114">
        <f t="shared" si="168"/>
        <v>1</v>
      </c>
      <c r="CL245" s="114">
        <f t="shared" si="169"/>
        <v>0</v>
      </c>
      <c r="CM245" s="114" t="str">
        <f t="shared" si="170"/>
        <v/>
      </c>
      <c r="CN245" s="114" t="str">
        <f t="shared" si="146"/>
        <v/>
      </c>
      <c r="CO245" s="114">
        <f t="shared" si="171"/>
        <v>1</v>
      </c>
      <c r="CP245" s="114">
        <f t="shared" si="172"/>
        <v>0</v>
      </c>
      <c r="CQ245" s="114" t="str">
        <f t="shared" si="173"/>
        <v/>
      </c>
      <c r="CR245" s="114" t="str">
        <f t="shared" si="147"/>
        <v/>
      </c>
      <c r="CS245" s="114">
        <f t="shared" si="174"/>
        <v>1</v>
      </c>
      <c r="CT245" s="114">
        <f t="shared" si="175"/>
        <v>0</v>
      </c>
      <c r="CU245" s="114" t="str">
        <f t="shared" si="176"/>
        <v/>
      </c>
      <c r="CV245" s="114" t="str">
        <f t="shared" si="148"/>
        <v/>
      </c>
      <c r="CW245" s="114">
        <f t="shared" si="177"/>
        <v>1</v>
      </c>
      <c r="CX245" s="114">
        <f t="shared" si="178"/>
        <v>0</v>
      </c>
    </row>
    <row r="246" spans="17:102" x14ac:dyDescent="0.25">
      <c r="Q246" s="365">
        <f t="shared" ref="Q246:Q277" si="179">+Q245+1</f>
        <v>2</v>
      </c>
      <c r="R246" s="277">
        <v>50</v>
      </c>
      <c r="U246" s="367">
        <f>+Decisions!D45</f>
        <v>0</v>
      </c>
      <c r="V246" s="363">
        <f>+Decisions!E45</f>
        <v>0</v>
      </c>
      <c r="W246" s="363">
        <f>+Decisions!F45</f>
        <v>0</v>
      </c>
      <c r="X246" s="363">
        <f>+Decisions!G45</f>
        <v>0</v>
      </c>
      <c r="Y246" s="363">
        <f>+Decisions!H45</f>
        <v>0</v>
      </c>
      <c r="Z246" s="363">
        <f>+Decisions!I45</f>
        <v>0</v>
      </c>
      <c r="AA246" s="363">
        <f>+Decisions!J45</f>
        <v>0</v>
      </c>
      <c r="AB246" s="363">
        <f>+Decisions!K45</f>
        <v>0</v>
      </c>
      <c r="AC246" s="363">
        <f>+Decisions!L45</f>
        <v>0</v>
      </c>
      <c r="AD246" s="363">
        <f>+Decisions!M45</f>
        <v>0</v>
      </c>
      <c r="AE246" s="363">
        <f>+Decisions!N45</f>
        <v>0</v>
      </c>
      <c r="AF246" s="363">
        <f>+Decisions!O45</f>
        <v>0</v>
      </c>
      <c r="AG246" s="363">
        <f>+Decisions!P45</f>
        <v>0</v>
      </c>
      <c r="AH246" s="363">
        <f>+Decisions!Q45</f>
        <v>0</v>
      </c>
      <c r="AI246" s="363">
        <f>+Decisions!R45</f>
        <v>0</v>
      </c>
      <c r="AJ246" s="363">
        <f>+Decisions!S45</f>
        <v>0</v>
      </c>
      <c r="AK246" s="363">
        <f>+Decisions!T45</f>
        <v>0</v>
      </c>
      <c r="AL246" s="363">
        <f>+Decisions!U45</f>
        <v>0</v>
      </c>
      <c r="AM246" s="363">
        <f>+Decisions!V45</f>
        <v>0</v>
      </c>
      <c r="AN246" s="364">
        <f>+Decisions!W45</f>
        <v>0</v>
      </c>
      <c r="AP246" s="365" t="str">
        <f t="shared" si="119"/>
        <v/>
      </c>
      <c r="AQ246" s="271" t="str">
        <f t="shared" si="120"/>
        <v/>
      </c>
      <c r="AR246" s="271" t="str">
        <f t="shared" si="121"/>
        <v/>
      </c>
      <c r="AS246" s="271" t="str">
        <f t="shared" si="122"/>
        <v/>
      </c>
      <c r="AT246" s="271" t="str">
        <f t="shared" si="123"/>
        <v/>
      </c>
      <c r="AU246" s="271" t="str">
        <f t="shared" si="124"/>
        <v/>
      </c>
      <c r="AV246" s="271" t="str">
        <f t="shared" si="125"/>
        <v/>
      </c>
      <c r="AW246" s="271" t="str">
        <f t="shared" si="126"/>
        <v/>
      </c>
      <c r="AX246" s="271" t="str">
        <f t="shared" si="127"/>
        <v/>
      </c>
      <c r="AY246" s="271" t="str">
        <f t="shared" si="128"/>
        <v/>
      </c>
      <c r="AZ246" s="271" t="str">
        <f t="shared" si="129"/>
        <v/>
      </c>
      <c r="BA246" s="271" t="str">
        <f t="shared" si="130"/>
        <v/>
      </c>
      <c r="BB246" s="271" t="str">
        <f t="shared" si="131"/>
        <v/>
      </c>
      <c r="BC246" s="271" t="str">
        <f t="shared" si="132"/>
        <v/>
      </c>
      <c r="BD246" s="271" t="str">
        <f t="shared" si="133"/>
        <v/>
      </c>
      <c r="BE246" s="271" t="str">
        <f t="shared" si="134"/>
        <v/>
      </c>
      <c r="BF246" s="271" t="str">
        <f t="shared" si="135"/>
        <v/>
      </c>
      <c r="BG246" s="271" t="str">
        <f t="shared" si="136"/>
        <v/>
      </c>
      <c r="BH246" s="271" t="str">
        <f t="shared" si="137"/>
        <v/>
      </c>
      <c r="BI246" s="366" t="str">
        <f t="shared" si="138"/>
        <v/>
      </c>
      <c r="BK246" s="114" t="str">
        <f t="shared" si="149"/>
        <v/>
      </c>
      <c r="BL246" s="114" t="str">
        <f t="shared" si="139"/>
        <v/>
      </c>
      <c r="BM246" s="114">
        <f t="shared" si="150"/>
        <v>1</v>
      </c>
      <c r="BN246" s="114">
        <f t="shared" si="151"/>
        <v>0</v>
      </c>
      <c r="BO246" s="114" t="str">
        <f t="shared" si="152"/>
        <v/>
      </c>
      <c r="BP246" s="114" t="str">
        <f t="shared" si="140"/>
        <v/>
      </c>
      <c r="BQ246" s="114">
        <f t="shared" si="153"/>
        <v>1</v>
      </c>
      <c r="BR246" s="114">
        <f t="shared" si="154"/>
        <v>0</v>
      </c>
      <c r="BS246" s="114" t="str">
        <f t="shared" si="155"/>
        <v/>
      </c>
      <c r="BT246" s="114" t="str">
        <f t="shared" si="141"/>
        <v/>
      </c>
      <c r="BU246" s="114">
        <f t="shared" si="156"/>
        <v>1</v>
      </c>
      <c r="BV246" s="114">
        <f t="shared" si="157"/>
        <v>0</v>
      </c>
      <c r="BW246" s="114" t="str">
        <f t="shared" si="158"/>
        <v/>
      </c>
      <c r="BX246" s="114" t="str">
        <f t="shared" si="142"/>
        <v/>
      </c>
      <c r="BY246" s="114">
        <f t="shared" si="159"/>
        <v>1</v>
      </c>
      <c r="BZ246" s="114">
        <f t="shared" si="160"/>
        <v>0</v>
      </c>
      <c r="CA246" s="114" t="str">
        <f t="shared" si="161"/>
        <v/>
      </c>
      <c r="CB246" s="114" t="str">
        <f t="shared" si="143"/>
        <v/>
      </c>
      <c r="CC246" s="114">
        <f t="shared" si="162"/>
        <v>1</v>
      </c>
      <c r="CD246" s="114">
        <f t="shared" si="163"/>
        <v>0</v>
      </c>
      <c r="CE246" s="114" t="str">
        <f t="shared" si="164"/>
        <v/>
      </c>
      <c r="CF246" s="114" t="str">
        <f t="shared" si="144"/>
        <v/>
      </c>
      <c r="CG246" s="114">
        <f t="shared" si="165"/>
        <v>1</v>
      </c>
      <c r="CH246" s="114">
        <f t="shared" si="166"/>
        <v>0</v>
      </c>
      <c r="CI246" s="114" t="str">
        <f t="shared" si="167"/>
        <v/>
      </c>
      <c r="CJ246" s="114" t="str">
        <f t="shared" si="145"/>
        <v/>
      </c>
      <c r="CK246" s="114">
        <f t="shared" si="168"/>
        <v>1</v>
      </c>
      <c r="CL246" s="114">
        <f t="shared" si="169"/>
        <v>0</v>
      </c>
      <c r="CM246" s="114" t="str">
        <f t="shared" si="170"/>
        <v/>
      </c>
      <c r="CN246" s="114" t="str">
        <f t="shared" si="146"/>
        <v/>
      </c>
      <c r="CO246" s="114">
        <f t="shared" si="171"/>
        <v>1</v>
      </c>
      <c r="CP246" s="114">
        <f t="shared" si="172"/>
        <v>0</v>
      </c>
      <c r="CQ246" s="114" t="str">
        <f t="shared" si="173"/>
        <v/>
      </c>
      <c r="CR246" s="114" t="str">
        <f t="shared" si="147"/>
        <v/>
      </c>
      <c r="CS246" s="114">
        <f t="shared" si="174"/>
        <v>1</v>
      </c>
      <c r="CT246" s="114">
        <f t="shared" si="175"/>
        <v>0</v>
      </c>
      <c r="CU246" s="114" t="str">
        <f t="shared" si="176"/>
        <v/>
      </c>
      <c r="CV246" s="114" t="str">
        <f t="shared" si="148"/>
        <v/>
      </c>
      <c r="CW246" s="114">
        <f t="shared" si="177"/>
        <v>1</v>
      </c>
      <c r="CX246" s="114">
        <f t="shared" si="178"/>
        <v>0</v>
      </c>
    </row>
    <row r="247" spans="17:102" x14ac:dyDescent="0.25">
      <c r="Q247" s="365">
        <f t="shared" si="179"/>
        <v>3</v>
      </c>
      <c r="R247" s="277">
        <v>100</v>
      </c>
      <c r="U247" s="367">
        <f>+Decisions!D46</f>
        <v>0</v>
      </c>
      <c r="V247" s="363">
        <f>+Decisions!E46</f>
        <v>0</v>
      </c>
      <c r="W247" s="363">
        <f>+Decisions!F46</f>
        <v>0</v>
      </c>
      <c r="X247" s="363">
        <f>+Decisions!G46</f>
        <v>0</v>
      </c>
      <c r="Y247" s="363">
        <f>+Decisions!H46</f>
        <v>0</v>
      </c>
      <c r="Z247" s="363">
        <f>+Decisions!I46</f>
        <v>0</v>
      </c>
      <c r="AA247" s="363">
        <f>+Decisions!J46</f>
        <v>0</v>
      </c>
      <c r="AB247" s="363">
        <f>+Decisions!K46</f>
        <v>0</v>
      </c>
      <c r="AC247" s="363">
        <f>+Decisions!L46</f>
        <v>0</v>
      </c>
      <c r="AD247" s="363">
        <f>+Decisions!M46</f>
        <v>0</v>
      </c>
      <c r="AE247" s="363">
        <f>+Decisions!N46</f>
        <v>0</v>
      </c>
      <c r="AF247" s="363">
        <f>+Decisions!O46</f>
        <v>0</v>
      </c>
      <c r="AG247" s="363">
        <f>+Decisions!P46</f>
        <v>0</v>
      </c>
      <c r="AH247" s="363">
        <f>+Decisions!Q46</f>
        <v>0</v>
      </c>
      <c r="AI247" s="363">
        <f>+Decisions!R46</f>
        <v>0</v>
      </c>
      <c r="AJ247" s="363">
        <f>+Decisions!S46</f>
        <v>0</v>
      </c>
      <c r="AK247" s="363">
        <f>+Decisions!T46</f>
        <v>0</v>
      </c>
      <c r="AL247" s="363">
        <f>+Decisions!U46</f>
        <v>0</v>
      </c>
      <c r="AM247" s="363">
        <f>+Decisions!V46</f>
        <v>0</v>
      </c>
      <c r="AN247" s="364">
        <f>+Decisions!W46</f>
        <v>0</v>
      </c>
      <c r="AP247" s="365" t="str">
        <f t="shared" si="119"/>
        <v/>
      </c>
      <c r="AQ247" s="271" t="str">
        <f t="shared" si="120"/>
        <v/>
      </c>
      <c r="AR247" s="271" t="str">
        <f t="shared" si="121"/>
        <v/>
      </c>
      <c r="AS247" s="271" t="str">
        <f t="shared" si="122"/>
        <v/>
      </c>
      <c r="AT247" s="271" t="str">
        <f t="shared" si="123"/>
        <v/>
      </c>
      <c r="AU247" s="271" t="str">
        <f t="shared" si="124"/>
        <v/>
      </c>
      <c r="AV247" s="271" t="str">
        <f t="shared" si="125"/>
        <v/>
      </c>
      <c r="AW247" s="271" t="str">
        <f t="shared" si="126"/>
        <v/>
      </c>
      <c r="AX247" s="271" t="str">
        <f t="shared" si="127"/>
        <v/>
      </c>
      <c r="AY247" s="271" t="str">
        <f t="shared" si="128"/>
        <v/>
      </c>
      <c r="AZ247" s="271" t="str">
        <f t="shared" si="129"/>
        <v/>
      </c>
      <c r="BA247" s="271" t="str">
        <f t="shared" si="130"/>
        <v/>
      </c>
      <c r="BB247" s="271" t="str">
        <f t="shared" si="131"/>
        <v/>
      </c>
      <c r="BC247" s="271" t="str">
        <f t="shared" si="132"/>
        <v/>
      </c>
      <c r="BD247" s="271" t="str">
        <f t="shared" si="133"/>
        <v/>
      </c>
      <c r="BE247" s="271" t="str">
        <f t="shared" si="134"/>
        <v/>
      </c>
      <c r="BF247" s="271" t="str">
        <f t="shared" si="135"/>
        <v/>
      </c>
      <c r="BG247" s="271" t="str">
        <f t="shared" si="136"/>
        <v/>
      </c>
      <c r="BH247" s="271" t="str">
        <f t="shared" si="137"/>
        <v/>
      </c>
      <c r="BI247" s="366" t="str">
        <f t="shared" si="138"/>
        <v/>
      </c>
      <c r="BK247" s="114" t="str">
        <f t="shared" si="149"/>
        <v/>
      </c>
      <c r="BL247" s="114" t="str">
        <f t="shared" si="139"/>
        <v/>
      </c>
      <c r="BM247" s="114">
        <f t="shared" si="150"/>
        <v>1</v>
      </c>
      <c r="BN247" s="114">
        <f t="shared" si="151"/>
        <v>0</v>
      </c>
      <c r="BO247" s="114" t="str">
        <f t="shared" si="152"/>
        <v/>
      </c>
      <c r="BP247" s="114" t="str">
        <f t="shared" si="140"/>
        <v/>
      </c>
      <c r="BQ247" s="114">
        <f t="shared" si="153"/>
        <v>1</v>
      </c>
      <c r="BR247" s="114">
        <f t="shared" si="154"/>
        <v>0</v>
      </c>
      <c r="BS247" s="114" t="str">
        <f t="shared" si="155"/>
        <v/>
      </c>
      <c r="BT247" s="114" t="str">
        <f t="shared" si="141"/>
        <v/>
      </c>
      <c r="BU247" s="114">
        <f t="shared" si="156"/>
        <v>1</v>
      </c>
      <c r="BV247" s="114">
        <f t="shared" si="157"/>
        <v>0</v>
      </c>
      <c r="BW247" s="114" t="str">
        <f t="shared" si="158"/>
        <v/>
      </c>
      <c r="BX247" s="114" t="str">
        <f t="shared" si="142"/>
        <v/>
      </c>
      <c r="BY247" s="114">
        <f t="shared" si="159"/>
        <v>1</v>
      </c>
      <c r="BZ247" s="114">
        <f t="shared" si="160"/>
        <v>0</v>
      </c>
      <c r="CA247" s="114" t="str">
        <f t="shared" si="161"/>
        <v/>
      </c>
      <c r="CB247" s="114" t="str">
        <f t="shared" si="143"/>
        <v/>
      </c>
      <c r="CC247" s="114">
        <f t="shared" si="162"/>
        <v>1</v>
      </c>
      <c r="CD247" s="114">
        <f t="shared" si="163"/>
        <v>0</v>
      </c>
      <c r="CE247" s="114" t="str">
        <f t="shared" si="164"/>
        <v/>
      </c>
      <c r="CF247" s="114" t="str">
        <f t="shared" si="144"/>
        <v/>
      </c>
      <c r="CG247" s="114">
        <f t="shared" si="165"/>
        <v>1</v>
      </c>
      <c r="CH247" s="114">
        <f t="shared" si="166"/>
        <v>0</v>
      </c>
      <c r="CI247" s="114" t="str">
        <f t="shared" si="167"/>
        <v/>
      </c>
      <c r="CJ247" s="114" t="str">
        <f t="shared" si="145"/>
        <v/>
      </c>
      <c r="CK247" s="114">
        <f t="shared" si="168"/>
        <v>1</v>
      </c>
      <c r="CL247" s="114">
        <f t="shared" si="169"/>
        <v>0</v>
      </c>
      <c r="CM247" s="114" t="str">
        <f t="shared" si="170"/>
        <v/>
      </c>
      <c r="CN247" s="114" t="str">
        <f t="shared" si="146"/>
        <v/>
      </c>
      <c r="CO247" s="114">
        <f t="shared" si="171"/>
        <v>1</v>
      </c>
      <c r="CP247" s="114">
        <f t="shared" si="172"/>
        <v>0</v>
      </c>
      <c r="CQ247" s="114" t="str">
        <f t="shared" si="173"/>
        <v/>
      </c>
      <c r="CR247" s="114" t="str">
        <f t="shared" si="147"/>
        <v/>
      </c>
      <c r="CS247" s="114">
        <f t="shared" si="174"/>
        <v>1</v>
      </c>
      <c r="CT247" s="114">
        <f t="shared" si="175"/>
        <v>0</v>
      </c>
      <c r="CU247" s="114" t="str">
        <f t="shared" si="176"/>
        <v/>
      </c>
      <c r="CV247" s="114" t="str">
        <f t="shared" si="148"/>
        <v/>
      </c>
      <c r="CW247" s="114">
        <f t="shared" si="177"/>
        <v>1</v>
      </c>
      <c r="CX247" s="114">
        <f t="shared" si="178"/>
        <v>0</v>
      </c>
    </row>
    <row r="248" spans="17:102" x14ac:dyDescent="0.25">
      <c r="Q248" s="365">
        <f t="shared" si="179"/>
        <v>4</v>
      </c>
      <c r="R248" s="277">
        <v>50</v>
      </c>
      <c r="U248" s="367">
        <f>+Decisions!D47</f>
        <v>0</v>
      </c>
      <c r="V248" s="363">
        <f>+Decisions!E47</f>
        <v>0</v>
      </c>
      <c r="W248" s="363">
        <f>+Decisions!F47</f>
        <v>0</v>
      </c>
      <c r="X248" s="363">
        <f>+Decisions!G47</f>
        <v>0</v>
      </c>
      <c r="Y248" s="363">
        <f>+Decisions!H47</f>
        <v>0</v>
      </c>
      <c r="Z248" s="363">
        <f>+Decisions!I47</f>
        <v>0</v>
      </c>
      <c r="AA248" s="363">
        <f>+Decisions!J47</f>
        <v>0</v>
      </c>
      <c r="AB248" s="363">
        <f>+Decisions!K47</f>
        <v>0</v>
      </c>
      <c r="AC248" s="363">
        <f>+Decisions!L47</f>
        <v>0</v>
      </c>
      <c r="AD248" s="363">
        <f>+Decisions!M47</f>
        <v>0</v>
      </c>
      <c r="AE248" s="363">
        <f>+Decisions!N47</f>
        <v>0</v>
      </c>
      <c r="AF248" s="363">
        <f>+Decisions!O47</f>
        <v>0</v>
      </c>
      <c r="AG248" s="363">
        <f>+Decisions!P47</f>
        <v>0</v>
      </c>
      <c r="AH248" s="363">
        <f>+Decisions!Q47</f>
        <v>0</v>
      </c>
      <c r="AI248" s="363">
        <f>+Decisions!R47</f>
        <v>0</v>
      </c>
      <c r="AJ248" s="363">
        <f>+Decisions!S47</f>
        <v>0</v>
      </c>
      <c r="AK248" s="363">
        <f>+Decisions!T47</f>
        <v>0</v>
      </c>
      <c r="AL248" s="363">
        <f>+Decisions!U47</f>
        <v>0</v>
      </c>
      <c r="AM248" s="363">
        <f>+Decisions!V47</f>
        <v>0</v>
      </c>
      <c r="AN248" s="364">
        <f>+Decisions!W47</f>
        <v>0</v>
      </c>
      <c r="AP248" s="365" t="str">
        <f t="shared" si="119"/>
        <v/>
      </c>
      <c r="AQ248" s="271" t="str">
        <f t="shared" si="120"/>
        <v/>
      </c>
      <c r="AR248" s="271" t="str">
        <f t="shared" si="121"/>
        <v/>
      </c>
      <c r="AS248" s="271" t="str">
        <f t="shared" si="122"/>
        <v/>
      </c>
      <c r="AT248" s="271" t="str">
        <f t="shared" si="123"/>
        <v/>
      </c>
      <c r="AU248" s="271" t="str">
        <f t="shared" si="124"/>
        <v/>
      </c>
      <c r="AV248" s="271" t="str">
        <f t="shared" si="125"/>
        <v/>
      </c>
      <c r="AW248" s="271" t="str">
        <f t="shared" si="126"/>
        <v/>
      </c>
      <c r="AX248" s="271" t="str">
        <f t="shared" si="127"/>
        <v/>
      </c>
      <c r="AY248" s="271" t="str">
        <f t="shared" si="128"/>
        <v/>
      </c>
      <c r="AZ248" s="271" t="str">
        <f t="shared" si="129"/>
        <v/>
      </c>
      <c r="BA248" s="271" t="str">
        <f t="shared" si="130"/>
        <v/>
      </c>
      <c r="BB248" s="271" t="str">
        <f t="shared" si="131"/>
        <v/>
      </c>
      <c r="BC248" s="271" t="str">
        <f t="shared" si="132"/>
        <v/>
      </c>
      <c r="BD248" s="271" t="str">
        <f t="shared" si="133"/>
        <v/>
      </c>
      <c r="BE248" s="271" t="str">
        <f t="shared" si="134"/>
        <v/>
      </c>
      <c r="BF248" s="271" t="str">
        <f t="shared" si="135"/>
        <v/>
      </c>
      <c r="BG248" s="271" t="str">
        <f t="shared" si="136"/>
        <v/>
      </c>
      <c r="BH248" s="271" t="str">
        <f t="shared" si="137"/>
        <v/>
      </c>
      <c r="BI248" s="366" t="str">
        <f t="shared" si="138"/>
        <v/>
      </c>
      <c r="BK248" s="114" t="str">
        <f t="shared" si="149"/>
        <v/>
      </c>
      <c r="BL248" s="114" t="str">
        <f t="shared" si="139"/>
        <v/>
      </c>
      <c r="BM248" s="114">
        <f t="shared" si="150"/>
        <v>1</v>
      </c>
      <c r="BN248" s="114">
        <f t="shared" si="151"/>
        <v>0</v>
      </c>
      <c r="BO248" s="114" t="str">
        <f t="shared" si="152"/>
        <v/>
      </c>
      <c r="BP248" s="114" t="str">
        <f t="shared" si="140"/>
        <v/>
      </c>
      <c r="BQ248" s="114">
        <f t="shared" si="153"/>
        <v>1</v>
      </c>
      <c r="BR248" s="114">
        <f t="shared" si="154"/>
        <v>0</v>
      </c>
      <c r="BS248" s="114" t="str">
        <f t="shared" si="155"/>
        <v/>
      </c>
      <c r="BT248" s="114" t="str">
        <f t="shared" si="141"/>
        <v/>
      </c>
      <c r="BU248" s="114">
        <f t="shared" si="156"/>
        <v>1</v>
      </c>
      <c r="BV248" s="114">
        <f t="shared" si="157"/>
        <v>0</v>
      </c>
      <c r="BW248" s="114" t="str">
        <f t="shared" si="158"/>
        <v/>
      </c>
      <c r="BX248" s="114" t="str">
        <f t="shared" si="142"/>
        <v/>
      </c>
      <c r="BY248" s="114">
        <f t="shared" si="159"/>
        <v>1</v>
      </c>
      <c r="BZ248" s="114">
        <f t="shared" si="160"/>
        <v>0</v>
      </c>
      <c r="CA248" s="114" t="str">
        <f t="shared" si="161"/>
        <v/>
      </c>
      <c r="CB248" s="114" t="str">
        <f t="shared" si="143"/>
        <v/>
      </c>
      <c r="CC248" s="114">
        <f t="shared" si="162"/>
        <v>1</v>
      </c>
      <c r="CD248" s="114">
        <f t="shared" si="163"/>
        <v>0</v>
      </c>
      <c r="CE248" s="114" t="str">
        <f t="shared" si="164"/>
        <v/>
      </c>
      <c r="CF248" s="114" t="str">
        <f t="shared" si="144"/>
        <v/>
      </c>
      <c r="CG248" s="114">
        <f t="shared" si="165"/>
        <v>1</v>
      </c>
      <c r="CH248" s="114">
        <f t="shared" si="166"/>
        <v>0</v>
      </c>
      <c r="CI248" s="114" t="str">
        <f t="shared" si="167"/>
        <v/>
      </c>
      <c r="CJ248" s="114" t="str">
        <f t="shared" si="145"/>
        <v/>
      </c>
      <c r="CK248" s="114">
        <f t="shared" si="168"/>
        <v>1</v>
      </c>
      <c r="CL248" s="114">
        <f t="shared" si="169"/>
        <v>0</v>
      </c>
      <c r="CM248" s="114" t="str">
        <f t="shared" si="170"/>
        <v/>
      </c>
      <c r="CN248" s="114" t="str">
        <f t="shared" si="146"/>
        <v/>
      </c>
      <c r="CO248" s="114">
        <f t="shared" si="171"/>
        <v>1</v>
      </c>
      <c r="CP248" s="114">
        <f t="shared" si="172"/>
        <v>0</v>
      </c>
      <c r="CQ248" s="114" t="str">
        <f t="shared" si="173"/>
        <v/>
      </c>
      <c r="CR248" s="114" t="str">
        <f t="shared" si="147"/>
        <v/>
      </c>
      <c r="CS248" s="114">
        <f t="shared" si="174"/>
        <v>1</v>
      </c>
      <c r="CT248" s="114">
        <f t="shared" si="175"/>
        <v>0</v>
      </c>
      <c r="CU248" s="114" t="str">
        <f t="shared" si="176"/>
        <v/>
      </c>
      <c r="CV248" s="114" t="str">
        <f t="shared" si="148"/>
        <v/>
      </c>
      <c r="CW248" s="114">
        <f t="shared" si="177"/>
        <v>1</v>
      </c>
      <c r="CX248" s="114">
        <f t="shared" si="178"/>
        <v>0</v>
      </c>
    </row>
    <row r="249" spans="17:102" x14ac:dyDescent="0.25">
      <c r="Q249" s="365">
        <f t="shared" si="179"/>
        <v>5</v>
      </c>
      <c r="R249" s="277">
        <v>100</v>
      </c>
      <c r="U249" s="367">
        <f>+Decisions!D48</f>
        <v>0</v>
      </c>
      <c r="V249" s="363">
        <f>+Decisions!E48</f>
        <v>0</v>
      </c>
      <c r="W249" s="363">
        <f>+Decisions!F48</f>
        <v>0</v>
      </c>
      <c r="X249" s="363">
        <f>+Decisions!G48</f>
        <v>0</v>
      </c>
      <c r="Y249" s="363">
        <f>+Decisions!H48</f>
        <v>0</v>
      </c>
      <c r="Z249" s="363">
        <f>+Decisions!I48</f>
        <v>0</v>
      </c>
      <c r="AA249" s="363">
        <f>+Decisions!J48</f>
        <v>0</v>
      </c>
      <c r="AB249" s="363">
        <f>+Decisions!K48</f>
        <v>0</v>
      </c>
      <c r="AC249" s="363">
        <f>+Decisions!L48</f>
        <v>0</v>
      </c>
      <c r="AD249" s="363">
        <f>+Decisions!M48</f>
        <v>0</v>
      </c>
      <c r="AE249" s="363">
        <f>+Decisions!N48</f>
        <v>0</v>
      </c>
      <c r="AF249" s="363">
        <f>+Decisions!O48</f>
        <v>0</v>
      </c>
      <c r="AG249" s="363">
        <f>+Decisions!P48</f>
        <v>0</v>
      </c>
      <c r="AH249" s="363">
        <f>+Decisions!Q48</f>
        <v>0</v>
      </c>
      <c r="AI249" s="363">
        <f>+Decisions!R48</f>
        <v>0</v>
      </c>
      <c r="AJ249" s="363">
        <f>+Decisions!S48</f>
        <v>0</v>
      </c>
      <c r="AK249" s="363">
        <f>+Decisions!T48</f>
        <v>0</v>
      </c>
      <c r="AL249" s="363">
        <f>+Decisions!U48</f>
        <v>0</v>
      </c>
      <c r="AM249" s="363">
        <f>+Decisions!V48</f>
        <v>0</v>
      </c>
      <c r="AN249" s="364">
        <f>+Decisions!W48</f>
        <v>0</v>
      </c>
      <c r="AP249" s="365" t="str">
        <f t="shared" si="119"/>
        <v/>
      </c>
      <c r="AQ249" s="271" t="str">
        <f t="shared" si="120"/>
        <v/>
      </c>
      <c r="AR249" s="271" t="str">
        <f t="shared" si="121"/>
        <v/>
      </c>
      <c r="AS249" s="271" t="str">
        <f t="shared" si="122"/>
        <v/>
      </c>
      <c r="AT249" s="271" t="str">
        <f t="shared" si="123"/>
        <v/>
      </c>
      <c r="AU249" s="271" t="str">
        <f t="shared" si="124"/>
        <v/>
      </c>
      <c r="AV249" s="271" t="str">
        <f t="shared" si="125"/>
        <v/>
      </c>
      <c r="AW249" s="271" t="str">
        <f t="shared" si="126"/>
        <v/>
      </c>
      <c r="AX249" s="271" t="str">
        <f t="shared" si="127"/>
        <v/>
      </c>
      <c r="AY249" s="271" t="str">
        <f t="shared" si="128"/>
        <v/>
      </c>
      <c r="AZ249" s="271" t="str">
        <f t="shared" si="129"/>
        <v/>
      </c>
      <c r="BA249" s="271" t="str">
        <f t="shared" si="130"/>
        <v/>
      </c>
      <c r="BB249" s="271" t="str">
        <f t="shared" si="131"/>
        <v/>
      </c>
      <c r="BC249" s="271" t="str">
        <f t="shared" si="132"/>
        <v/>
      </c>
      <c r="BD249" s="271" t="str">
        <f t="shared" si="133"/>
        <v/>
      </c>
      <c r="BE249" s="271" t="str">
        <f t="shared" si="134"/>
        <v/>
      </c>
      <c r="BF249" s="271" t="str">
        <f t="shared" si="135"/>
        <v/>
      </c>
      <c r="BG249" s="271" t="str">
        <f t="shared" si="136"/>
        <v/>
      </c>
      <c r="BH249" s="271" t="str">
        <f t="shared" si="137"/>
        <v/>
      </c>
      <c r="BI249" s="366" t="str">
        <f t="shared" si="138"/>
        <v/>
      </c>
      <c r="BK249" s="114" t="str">
        <f t="shared" si="149"/>
        <v/>
      </c>
      <c r="BL249" s="114" t="str">
        <f t="shared" si="139"/>
        <v/>
      </c>
      <c r="BM249" s="114">
        <f t="shared" si="150"/>
        <v>1</v>
      </c>
      <c r="BN249" s="114">
        <f t="shared" si="151"/>
        <v>0</v>
      </c>
      <c r="BO249" s="114" t="str">
        <f t="shared" si="152"/>
        <v/>
      </c>
      <c r="BP249" s="114" t="str">
        <f t="shared" si="140"/>
        <v/>
      </c>
      <c r="BQ249" s="114">
        <f t="shared" si="153"/>
        <v>1</v>
      </c>
      <c r="BR249" s="114">
        <f t="shared" si="154"/>
        <v>0</v>
      </c>
      <c r="BS249" s="114" t="str">
        <f t="shared" si="155"/>
        <v/>
      </c>
      <c r="BT249" s="114" t="str">
        <f t="shared" si="141"/>
        <v/>
      </c>
      <c r="BU249" s="114">
        <f t="shared" si="156"/>
        <v>1</v>
      </c>
      <c r="BV249" s="114">
        <f t="shared" si="157"/>
        <v>0</v>
      </c>
      <c r="BW249" s="114" t="str">
        <f t="shared" si="158"/>
        <v/>
      </c>
      <c r="BX249" s="114" t="str">
        <f t="shared" si="142"/>
        <v/>
      </c>
      <c r="BY249" s="114">
        <f t="shared" si="159"/>
        <v>1</v>
      </c>
      <c r="BZ249" s="114">
        <f t="shared" si="160"/>
        <v>0</v>
      </c>
      <c r="CA249" s="114" t="str">
        <f t="shared" si="161"/>
        <v/>
      </c>
      <c r="CB249" s="114" t="str">
        <f t="shared" si="143"/>
        <v/>
      </c>
      <c r="CC249" s="114">
        <f t="shared" si="162"/>
        <v>1</v>
      </c>
      <c r="CD249" s="114">
        <f t="shared" si="163"/>
        <v>0</v>
      </c>
      <c r="CE249" s="114" t="str">
        <f t="shared" si="164"/>
        <v/>
      </c>
      <c r="CF249" s="114" t="str">
        <f t="shared" si="144"/>
        <v/>
      </c>
      <c r="CG249" s="114">
        <f t="shared" si="165"/>
        <v>1</v>
      </c>
      <c r="CH249" s="114">
        <f t="shared" si="166"/>
        <v>0</v>
      </c>
      <c r="CI249" s="114" t="str">
        <f t="shared" si="167"/>
        <v/>
      </c>
      <c r="CJ249" s="114" t="str">
        <f t="shared" si="145"/>
        <v/>
      </c>
      <c r="CK249" s="114">
        <f t="shared" si="168"/>
        <v>1</v>
      </c>
      <c r="CL249" s="114">
        <f t="shared" si="169"/>
        <v>0</v>
      </c>
      <c r="CM249" s="114" t="str">
        <f t="shared" si="170"/>
        <v/>
      </c>
      <c r="CN249" s="114" t="str">
        <f t="shared" si="146"/>
        <v/>
      </c>
      <c r="CO249" s="114">
        <f t="shared" si="171"/>
        <v>1</v>
      </c>
      <c r="CP249" s="114">
        <f t="shared" si="172"/>
        <v>0</v>
      </c>
      <c r="CQ249" s="114" t="str">
        <f t="shared" si="173"/>
        <v/>
      </c>
      <c r="CR249" s="114" t="str">
        <f t="shared" si="147"/>
        <v/>
      </c>
      <c r="CS249" s="114">
        <f t="shared" si="174"/>
        <v>1</v>
      </c>
      <c r="CT249" s="114">
        <f t="shared" si="175"/>
        <v>0</v>
      </c>
      <c r="CU249" s="114" t="str">
        <f t="shared" si="176"/>
        <v/>
      </c>
      <c r="CV249" s="114" t="str">
        <f t="shared" si="148"/>
        <v/>
      </c>
      <c r="CW249" s="114">
        <f t="shared" si="177"/>
        <v>1</v>
      </c>
      <c r="CX249" s="114">
        <f t="shared" si="178"/>
        <v>0</v>
      </c>
    </row>
    <row r="250" spans="17:102" x14ac:dyDescent="0.25">
      <c r="Q250" s="365">
        <f t="shared" si="179"/>
        <v>6</v>
      </c>
      <c r="R250" s="277">
        <v>150</v>
      </c>
      <c r="U250" s="367">
        <f>+Decisions!D49</f>
        <v>0</v>
      </c>
      <c r="V250" s="363">
        <f>+Decisions!E49</f>
        <v>0</v>
      </c>
      <c r="W250" s="363">
        <f>+Decisions!F49</f>
        <v>0</v>
      </c>
      <c r="X250" s="363">
        <f>+Decisions!G49</f>
        <v>0</v>
      </c>
      <c r="Y250" s="363">
        <f>+Decisions!H49</f>
        <v>0</v>
      </c>
      <c r="Z250" s="363">
        <f>+Decisions!I49</f>
        <v>0</v>
      </c>
      <c r="AA250" s="363">
        <f>+Decisions!J49</f>
        <v>0</v>
      </c>
      <c r="AB250" s="363">
        <f>+Decisions!K49</f>
        <v>0</v>
      </c>
      <c r="AC250" s="363">
        <f>+Decisions!L49</f>
        <v>0</v>
      </c>
      <c r="AD250" s="363">
        <f>+Decisions!M49</f>
        <v>0</v>
      </c>
      <c r="AE250" s="363">
        <f>+Decisions!N49</f>
        <v>0</v>
      </c>
      <c r="AF250" s="363">
        <f>+Decisions!O49</f>
        <v>0</v>
      </c>
      <c r="AG250" s="363">
        <f>+Decisions!P49</f>
        <v>0</v>
      </c>
      <c r="AH250" s="363">
        <f>+Decisions!Q49</f>
        <v>0</v>
      </c>
      <c r="AI250" s="363">
        <f>+Decisions!R49</f>
        <v>0</v>
      </c>
      <c r="AJ250" s="363">
        <f>+Decisions!S49</f>
        <v>0</v>
      </c>
      <c r="AK250" s="363">
        <f>+Decisions!T49</f>
        <v>0</v>
      </c>
      <c r="AL250" s="363">
        <f>+Decisions!U49</f>
        <v>0</v>
      </c>
      <c r="AM250" s="363">
        <f>+Decisions!V49</f>
        <v>0</v>
      </c>
      <c r="AN250" s="364">
        <f>+Decisions!W49</f>
        <v>0</v>
      </c>
      <c r="AP250" s="365" t="str">
        <f t="shared" si="119"/>
        <v/>
      </c>
      <c r="AQ250" s="271" t="str">
        <f t="shared" si="120"/>
        <v/>
      </c>
      <c r="AR250" s="271" t="str">
        <f t="shared" si="121"/>
        <v/>
      </c>
      <c r="AS250" s="271" t="str">
        <f t="shared" si="122"/>
        <v/>
      </c>
      <c r="AT250" s="271" t="str">
        <f t="shared" si="123"/>
        <v/>
      </c>
      <c r="AU250" s="271" t="str">
        <f t="shared" si="124"/>
        <v/>
      </c>
      <c r="AV250" s="271" t="str">
        <f t="shared" si="125"/>
        <v/>
      </c>
      <c r="AW250" s="271" t="str">
        <f t="shared" si="126"/>
        <v/>
      </c>
      <c r="AX250" s="271" t="str">
        <f t="shared" si="127"/>
        <v/>
      </c>
      <c r="AY250" s="271" t="str">
        <f t="shared" si="128"/>
        <v/>
      </c>
      <c r="AZ250" s="271" t="str">
        <f t="shared" si="129"/>
        <v/>
      </c>
      <c r="BA250" s="271" t="str">
        <f t="shared" si="130"/>
        <v/>
      </c>
      <c r="BB250" s="271" t="str">
        <f t="shared" si="131"/>
        <v/>
      </c>
      <c r="BC250" s="271" t="str">
        <f t="shared" si="132"/>
        <v/>
      </c>
      <c r="BD250" s="271" t="str">
        <f t="shared" si="133"/>
        <v/>
      </c>
      <c r="BE250" s="271" t="str">
        <f t="shared" si="134"/>
        <v/>
      </c>
      <c r="BF250" s="271" t="str">
        <f t="shared" si="135"/>
        <v/>
      </c>
      <c r="BG250" s="271" t="str">
        <f t="shared" si="136"/>
        <v/>
      </c>
      <c r="BH250" s="271" t="str">
        <f t="shared" si="137"/>
        <v/>
      </c>
      <c r="BI250" s="366" t="str">
        <f t="shared" si="138"/>
        <v/>
      </c>
      <c r="BK250" s="114" t="str">
        <f t="shared" si="149"/>
        <v/>
      </c>
      <c r="BL250" s="114" t="str">
        <f t="shared" si="139"/>
        <v/>
      </c>
      <c r="BM250" s="114">
        <f t="shared" si="150"/>
        <v>1</v>
      </c>
      <c r="BN250" s="114">
        <f t="shared" si="151"/>
        <v>0</v>
      </c>
      <c r="BO250" s="114" t="str">
        <f t="shared" si="152"/>
        <v/>
      </c>
      <c r="BP250" s="114" t="str">
        <f t="shared" si="140"/>
        <v/>
      </c>
      <c r="BQ250" s="114">
        <f t="shared" si="153"/>
        <v>1</v>
      </c>
      <c r="BR250" s="114">
        <f t="shared" si="154"/>
        <v>0</v>
      </c>
      <c r="BS250" s="114" t="str">
        <f t="shared" si="155"/>
        <v/>
      </c>
      <c r="BT250" s="114" t="str">
        <f t="shared" si="141"/>
        <v/>
      </c>
      <c r="BU250" s="114">
        <f t="shared" si="156"/>
        <v>1</v>
      </c>
      <c r="BV250" s="114">
        <f t="shared" si="157"/>
        <v>0</v>
      </c>
      <c r="BW250" s="114" t="str">
        <f t="shared" si="158"/>
        <v/>
      </c>
      <c r="BX250" s="114" t="str">
        <f t="shared" si="142"/>
        <v/>
      </c>
      <c r="BY250" s="114">
        <f t="shared" si="159"/>
        <v>1</v>
      </c>
      <c r="BZ250" s="114">
        <f t="shared" si="160"/>
        <v>0</v>
      </c>
      <c r="CA250" s="114" t="str">
        <f t="shared" si="161"/>
        <v/>
      </c>
      <c r="CB250" s="114" t="str">
        <f t="shared" si="143"/>
        <v/>
      </c>
      <c r="CC250" s="114">
        <f t="shared" si="162"/>
        <v>1</v>
      </c>
      <c r="CD250" s="114">
        <f t="shared" si="163"/>
        <v>0</v>
      </c>
      <c r="CE250" s="114" t="str">
        <f t="shared" si="164"/>
        <v/>
      </c>
      <c r="CF250" s="114" t="str">
        <f t="shared" si="144"/>
        <v/>
      </c>
      <c r="CG250" s="114">
        <f t="shared" si="165"/>
        <v>1</v>
      </c>
      <c r="CH250" s="114">
        <f t="shared" si="166"/>
        <v>0</v>
      </c>
      <c r="CI250" s="114" t="str">
        <f t="shared" si="167"/>
        <v/>
      </c>
      <c r="CJ250" s="114" t="str">
        <f t="shared" si="145"/>
        <v/>
      </c>
      <c r="CK250" s="114">
        <f t="shared" si="168"/>
        <v>1</v>
      </c>
      <c r="CL250" s="114">
        <f t="shared" si="169"/>
        <v>0</v>
      </c>
      <c r="CM250" s="114" t="str">
        <f t="shared" si="170"/>
        <v/>
      </c>
      <c r="CN250" s="114" t="str">
        <f t="shared" si="146"/>
        <v/>
      </c>
      <c r="CO250" s="114">
        <f t="shared" si="171"/>
        <v>1</v>
      </c>
      <c r="CP250" s="114">
        <f t="shared" si="172"/>
        <v>0</v>
      </c>
      <c r="CQ250" s="114" t="str">
        <f t="shared" si="173"/>
        <v/>
      </c>
      <c r="CR250" s="114" t="str">
        <f t="shared" si="147"/>
        <v/>
      </c>
      <c r="CS250" s="114">
        <f t="shared" si="174"/>
        <v>1</v>
      </c>
      <c r="CT250" s="114">
        <f t="shared" si="175"/>
        <v>0</v>
      </c>
      <c r="CU250" s="114" t="str">
        <f t="shared" si="176"/>
        <v/>
      </c>
      <c r="CV250" s="114" t="str">
        <f t="shared" si="148"/>
        <v/>
      </c>
      <c r="CW250" s="114">
        <f t="shared" si="177"/>
        <v>1</v>
      </c>
      <c r="CX250" s="114">
        <f t="shared" si="178"/>
        <v>0</v>
      </c>
    </row>
    <row r="251" spans="17:102" x14ac:dyDescent="0.25">
      <c r="Q251" s="365">
        <f t="shared" si="179"/>
        <v>7</v>
      </c>
      <c r="R251" s="277">
        <v>300</v>
      </c>
      <c r="U251" s="367">
        <f>+Decisions!D50</f>
        <v>0</v>
      </c>
      <c r="V251" s="363">
        <f>+Decisions!E50</f>
        <v>0</v>
      </c>
      <c r="W251" s="363">
        <f>+Decisions!F50</f>
        <v>0</v>
      </c>
      <c r="X251" s="363">
        <f>+Decisions!G50</f>
        <v>0</v>
      </c>
      <c r="Y251" s="363">
        <f>+Decisions!H50</f>
        <v>0</v>
      </c>
      <c r="Z251" s="363">
        <f>+Decisions!I50</f>
        <v>0</v>
      </c>
      <c r="AA251" s="363">
        <f>+Decisions!J50</f>
        <v>0</v>
      </c>
      <c r="AB251" s="363">
        <f>+Decisions!K50</f>
        <v>0</v>
      </c>
      <c r="AC251" s="363">
        <f>+Decisions!L50</f>
        <v>0</v>
      </c>
      <c r="AD251" s="363">
        <f>+Decisions!M50</f>
        <v>0</v>
      </c>
      <c r="AE251" s="363">
        <f>+Decisions!N50</f>
        <v>0</v>
      </c>
      <c r="AF251" s="363">
        <f>+Decisions!O50</f>
        <v>0</v>
      </c>
      <c r="AG251" s="363">
        <f>+Decisions!P50</f>
        <v>0</v>
      </c>
      <c r="AH251" s="363">
        <f>+Decisions!Q50</f>
        <v>0</v>
      </c>
      <c r="AI251" s="363">
        <f>+Decisions!R50</f>
        <v>0</v>
      </c>
      <c r="AJ251" s="363">
        <f>+Decisions!S50</f>
        <v>0</v>
      </c>
      <c r="AK251" s="363">
        <f>+Decisions!T50</f>
        <v>0</v>
      </c>
      <c r="AL251" s="363">
        <f>+Decisions!U50</f>
        <v>0</v>
      </c>
      <c r="AM251" s="363">
        <f>+Decisions!V50</f>
        <v>0</v>
      </c>
      <c r="AN251" s="364">
        <f>+Decisions!W50</f>
        <v>0</v>
      </c>
      <c r="AP251" s="365" t="str">
        <f t="shared" si="119"/>
        <v/>
      </c>
      <c r="AQ251" s="271" t="str">
        <f t="shared" si="120"/>
        <v/>
      </c>
      <c r="AR251" s="271" t="str">
        <f t="shared" si="121"/>
        <v/>
      </c>
      <c r="AS251" s="271" t="str">
        <f t="shared" si="122"/>
        <v/>
      </c>
      <c r="AT251" s="271" t="str">
        <f t="shared" si="123"/>
        <v/>
      </c>
      <c r="AU251" s="271" t="str">
        <f t="shared" si="124"/>
        <v/>
      </c>
      <c r="AV251" s="271" t="str">
        <f t="shared" si="125"/>
        <v/>
      </c>
      <c r="AW251" s="271" t="str">
        <f t="shared" si="126"/>
        <v/>
      </c>
      <c r="AX251" s="271" t="str">
        <f t="shared" si="127"/>
        <v/>
      </c>
      <c r="AY251" s="271" t="str">
        <f t="shared" si="128"/>
        <v/>
      </c>
      <c r="AZ251" s="271" t="str">
        <f t="shared" si="129"/>
        <v/>
      </c>
      <c r="BA251" s="271" t="str">
        <f t="shared" si="130"/>
        <v/>
      </c>
      <c r="BB251" s="271" t="str">
        <f t="shared" si="131"/>
        <v/>
      </c>
      <c r="BC251" s="271" t="str">
        <f t="shared" si="132"/>
        <v/>
      </c>
      <c r="BD251" s="271" t="str">
        <f t="shared" si="133"/>
        <v/>
      </c>
      <c r="BE251" s="271" t="str">
        <f t="shared" si="134"/>
        <v/>
      </c>
      <c r="BF251" s="271" t="str">
        <f t="shared" si="135"/>
        <v/>
      </c>
      <c r="BG251" s="271" t="str">
        <f t="shared" si="136"/>
        <v/>
      </c>
      <c r="BH251" s="271" t="str">
        <f t="shared" si="137"/>
        <v/>
      </c>
      <c r="BI251" s="366" t="str">
        <f t="shared" si="138"/>
        <v/>
      </c>
      <c r="BK251" s="114" t="str">
        <f t="shared" si="149"/>
        <v/>
      </c>
      <c r="BL251" s="114" t="str">
        <f t="shared" si="139"/>
        <v/>
      </c>
      <c r="BM251" s="114">
        <f t="shared" si="150"/>
        <v>1</v>
      </c>
      <c r="BN251" s="114">
        <f t="shared" si="151"/>
        <v>0</v>
      </c>
      <c r="BO251" s="114" t="str">
        <f t="shared" si="152"/>
        <v/>
      </c>
      <c r="BP251" s="114" t="str">
        <f t="shared" si="140"/>
        <v/>
      </c>
      <c r="BQ251" s="114">
        <f t="shared" si="153"/>
        <v>1</v>
      </c>
      <c r="BR251" s="114">
        <f t="shared" si="154"/>
        <v>0</v>
      </c>
      <c r="BS251" s="114" t="str">
        <f t="shared" si="155"/>
        <v/>
      </c>
      <c r="BT251" s="114" t="str">
        <f t="shared" si="141"/>
        <v/>
      </c>
      <c r="BU251" s="114">
        <f t="shared" si="156"/>
        <v>1</v>
      </c>
      <c r="BV251" s="114">
        <f t="shared" si="157"/>
        <v>0</v>
      </c>
      <c r="BW251" s="114" t="str">
        <f t="shared" si="158"/>
        <v/>
      </c>
      <c r="BX251" s="114" t="str">
        <f t="shared" si="142"/>
        <v/>
      </c>
      <c r="BY251" s="114">
        <f t="shared" si="159"/>
        <v>1</v>
      </c>
      <c r="BZ251" s="114">
        <f t="shared" si="160"/>
        <v>0</v>
      </c>
      <c r="CA251" s="114" t="str">
        <f t="shared" si="161"/>
        <v/>
      </c>
      <c r="CB251" s="114" t="str">
        <f t="shared" si="143"/>
        <v/>
      </c>
      <c r="CC251" s="114">
        <f t="shared" si="162"/>
        <v>1</v>
      </c>
      <c r="CD251" s="114">
        <f t="shared" si="163"/>
        <v>0</v>
      </c>
      <c r="CE251" s="114" t="str">
        <f t="shared" si="164"/>
        <v/>
      </c>
      <c r="CF251" s="114" t="str">
        <f t="shared" si="144"/>
        <v/>
      </c>
      <c r="CG251" s="114">
        <f t="shared" si="165"/>
        <v>1</v>
      </c>
      <c r="CH251" s="114">
        <f t="shared" si="166"/>
        <v>0</v>
      </c>
      <c r="CI251" s="114" t="str">
        <f t="shared" si="167"/>
        <v/>
      </c>
      <c r="CJ251" s="114" t="str">
        <f t="shared" si="145"/>
        <v/>
      </c>
      <c r="CK251" s="114">
        <f t="shared" si="168"/>
        <v>1</v>
      </c>
      <c r="CL251" s="114">
        <f t="shared" si="169"/>
        <v>0</v>
      </c>
      <c r="CM251" s="114" t="str">
        <f t="shared" si="170"/>
        <v/>
      </c>
      <c r="CN251" s="114" t="str">
        <f t="shared" si="146"/>
        <v/>
      </c>
      <c r="CO251" s="114">
        <f t="shared" si="171"/>
        <v>1</v>
      </c>
      <c r="CP251" s="114">
        <f t="shared" si="172"/>
        <v>0</v>
      </c>
      <c r="CQ251" s="114" t="str">
        <f t="shared" si="173"/>
        <v/>
      </c>
      <c r="CR251" s="114" t="str">
        <f t="shared" si="147"/>
        <v/>
      </c>
      <c r="CS251" s="114">
        <f t="shared" si="174"/>
        <v>1</v>
      </c>
      <c r="CT251" s="114">
        <f t="shared" si="175"/>
        <v>0</v>
      </c>
      <c r="CU251" s="114" t="str">
        <f t="shared" si="176"/>
        <v/>
      </c>
      <c r="CV251" s="114" t="str">
        <f t="shared" si="148"/>
        <v/>
      </c>
      <c r="CW251" s="114">
        <f t="shared" si="177"/>
        <v>1</v>
      </c>
      <c r="CX251" s="114">
        <f t="shared" si="178"/>
        <v>0</v>
      </c>
    </row>
    <row r="252" spans="17:102" x14ac:dyDescent="0.25">
      <c r="Q252" s="365">
        <f t="shared" si="179"/>
        <v>8</v>
      </c>
      <c r="R252" s="277">
        <v>600</v>
      </c>
      <c r="U252" s="367">
        <f>+Decisions!D51</f>
        <v>0</v>
      </c>
      <c r="V252" s="363">
        <f>+Decisions!E51</f>
        <v>0</v>
      </c>
      <c r="W252" s="363">
        <f>+Decisions!F51</f>
        <v>0</v>
      </c>
      <c r="X252" s="363">
        <f>+Decisions!G51</f>
        <v>0</v>
      </c>
      <c r="Y252" s="363">
        <f>+Decisions!H51</f>
        <v>0</v>
      </c>
      <c r="Z252" s="363">
        <f>+Decisions!I51</f>
        <v>0</v>
      </c>
      <c r="AA252" s="363">
        <f>+Decisions!J51</f>
        <v>0</v>
      </c>
      <c r="AB252" s="363">
        <f>+Decisions!K51</f>
        <v>0</v>
      </c>
      <c r="AC252" s="363">
        <f>+Decisions!L51</f>
        <v>0</v>
      </c>
      <c r="AD252" s="363">
        <f>+Decisions!M51</f>
        <v>0</v>
      </c>
      <c r="AE252" s="363">
        <f>+Decisions!N51</f>
        <v>0</v>
      </c>
      <c r="AF252" s="363">
        <f>+Decisions!O51</f>
        <v>0</v>
      </c>
      <c r="AG252" s="363">
        <f>+Decisions!P51</f>
        <v>0</v>
      </c>
      <c r="AH252" s="363">
        <f>+Decisions!Q51</f>
        <v>0</v>
      </c>
      <c r="AI252" s="363">
        <f>+Decisions!R51</f>
        <v>0</v>
      </c>
      <c r="AJ252" s="363">
        <f>+Decisions!S51</f>
        <v>0</v>
      </c>
      <c r="AK252" s="363">
        <f>+Decisions!T51</f>
        <v>0</v>
      </c>
      <c r="AL252" s="363">
        <f>+Decisions!U51</f>
        <v>0</v>
      </c>
      <c r="AM252" s="363">
        <f>+Decisions!V51</f>
        <v>0</v>
      </c>
      <c r="AN252" s="364">
        <f>+Decisions!W51</f>
        <v>0</v>
      </c>
      <c r="AP252" s="365" t="str">
        <f t="shared" si="119"/>
        <v/>
      </c>
      <c r="AQ252" s="271" t="str">
        <f t="shared" si="120"/>
        <v/>
      </c>
      <c r="AR252" s="271" t="str">
        <f t="shared" si="121"/>
        <v/>
      </c>
      <c r="AS252" s="271" t="str">
        <f t="shared" si="122"/>
        <v/>
      </c>
      <c r="AT252" s="271" t="str">
        <f t="shared" si="123"/>
        <v/>
      </c>
      <c r="AU252" s="271" t="str">
        <f t="shared" si="124"/>
        <v/>
      </c>
      <c r="AV252" s="271" t="str">
        <f t="shared" si="125"/>
        <v/>
      </c>
      <c r="AW252" s="271" t="str">
        <f t="shared" si="126"/>
        <v/>
      </c>
      <c r="AX252" s="271" t="str">
        <f t="shared" si="127"/>
        <v/>
      </c>
      <c r="AY252" s="271" t="str">
        <f t="shared" si="128"/>
        <v/>
      </c>
      <c r="AZ252" s="271" t="str">
        <f t="shared" si="129"/>
        <v/>
      </c>
      <c r="BA252" s="271" t="str">
        <f t="shared" si="130"/>
        <v/>
      </c>
      <c r="BB252" s="271" t="str">
        <f t="shared" si="131"/>
        <v/>
      </c>
      <c r="BC252" s="271" t="str">
        <f t="shared" si="132"/>
        <v/>
      </c>
      <c r="BD252" s="271" t="str">
        <f t="shared" si="133"/>
        <v/>
      </c>
      <c r="BE252" s="271" t="str">
        <f t="shared" si="134"/>
        <v/>
      </c>
      <c r="BF252" s="271" t="str">
        <f t="shared" si="135"/>
        <v/>
      </c>
      <c r="BG252" s="271" t="str">
        <f t="shared" si="136"/>
        <v/>
      </c>
      <c r="BH252" s="271" t="str">
        <f t="shared" si="137"/>
        <v/>
      </c>
      <c r="BI252" s="366" t="str">
        <f t="shared" si="138"/>
        <v/>
      </c>
      <c r="BK252" s="114" t="str">
        <f t="shared" si="149"/>
        <v/>
      </c>
      <c r="BL252" s="114" t="str">
        <f t="shared" si="139"/>
        <v/>
      </c>
      <c r="BM252" s="114">
        <f t="shared" si="150"/>
        <v>1</v>
      </c>
      <c r="BN252" s="114">
        <f t="shared" si="151"/>
        <v>0</v>
      </c>
      <c r="BO252" s="114" t="str">
        <f t="shared" si="152"/>
        <v/>
      </c>
      <c r="BP252" s="114" t="str">
        <f t="shared" si="140"/>
        <v/>
      </c>
      <c r="BQ252" s="114">
        <f t="shared" si="153"/>
        <v>1</v>
      </c>
      <c r="BR252" s="114">
        <f t="shared" si="154"/>
        <v>0</v>
      </c>
      <c r="BS252" s="114" t="str">
        <f t="shared" si="155"/>
        <v/>
      </c>
      <c r="BT252" s="114" t="str">
        <f t="shared" si="141"/>
        <v/>
      </c>
      <c r="BU252" s="114">
        <f t="shared" si="156"/>
        <v>1</v>
      </c>
      <c r="BV252" s="114">
        <f t="shared" si="157"/>
        <v>0</v>
      </c>
      <c r="BW252" s="114" t="str">
        <f t="shared" si="158"/>
        <v/>
      </c>
      <c r="BX252" s="114" t="str">
        <f t="shared" si="142"/>
        <v/>
      </c>
      <c r="BY252" s="114">
        <f t="shared" si="159"/>
        <v>1</v>
      </c>
      <c r="BZ252" s="114">
        <f t="shared" si="160"/>
        <v>0</v>
      </c>
      <c r="CA252" s="114" t="str">
        <f t="shared" si="161"/>
        <v/>
      </c>
      <c r="CB252" s="114" t="str">
        <f t="shared" si="143"/>
        <v/>
      </c>
      <c r="CC252" s="114">
        <f t="shared" si="162"/>
        <v>1</v>
      </c>
      <c r="CD252" s="114">
        <f t="shared" si="163"/>
        <v>0</v>
      </c>
      <c r="CE252" s="114" t="str">
        <f t="shared" si="164"/>
        <v/>
      </c>
      <c r="CF252" s="114" t="str">
        <f t="shared" si="144"/>
        <v/>
      </c>
      <c r="CG252" s="114">
        <f t="shared" si="165"/>
        <v>1</v>
      </c>
      <c r="CH252" s="114">
        <f t="shared" si="166"/>
        <v>0</v>
      </c>
      <c r="CI252" s="114" t="str">
        <f t="shared" si="167"/>
        <v/>
      </c>
      <c r="CJ252" s="114" t="str">
        <f t="shared" si="145"/>
        <v/>
      </c>
      <c r="CK252" s="114">
        <f t="shared" si="168"/>
        <v>1</v>
      </c>
      <c r="CL252" s="114">
        <f t="shared" si="169"/>
        <v>0</v>
      </c>
      <c r="CM252" s="114" t="str">
        <f t="shared" si="170"/>
        <v/>
      </c>
      <c r="CN252" s="114" t="str">
        <f t="shared" si="146"/>
        <v/>
      </c>
      <c r="CO252" s="114">
        <f t="shared" si="171"/>
        <v>1</v>
      </c>
      <c r="CP252" s="114">
        <f t="shared" si="172"/>
        <v>0</v>
      </c>
      <c r="CQ252" s="114" t="str">
        <f t="shared" si="173"/>
        <v/>
      </c>
      <c r="CR252" s="114" t="str">
        <f t="shared" si="147"/>
        <v/>
      </c>
      <c r="CS252" s="114">
        <f t="shared" si="174"/>
        <v>1</v>
      </c>
      <c r="CT252" s="114">
        <f t="shared" si="175"/>
        <v>0</v>
      </c>
      <c r="CU252" s="114" t="str">
        <f t="shared" si="176"/>
        <v/>
      </c>
      <c r="CV252" s="114" t="str">
        <f t="shared" si="148"/>
        <v/>
      </c>
      <c r="CW252" s="114">
        <f t="shared" si="177"/>
        <v>1</v>
      </c>
      <c r="CX252" s="114">
        <f t="shared" si="178"/>
        <v>0</v>
      </c>
    </row>
    <row r="253" spans="17:102" ht="15.75" thickBot="1" x14ac:dyDescent="0.3">
      <c r="Q253" s="365">
        <f t="shared" si="179"/>
        <v>9</v>
      </c>
      <c r="R253" s="277">
        <v>1000</v>
      </c>
      <c r="U253" s="373">
        <f>+Decisions!D52</f>
        <v>0</v>
      </c>
      <c r="V253" s="375">
        <f>+Decisions!E52</f>
        <v>0</v>
      </c>
      <c r="W253" s="375">
        <f>+Decisions!F52</f>
        <v>0</v>
      </c>
      <c r="X253" s="375">
        <f>+Decisions!G52</f>
        <v>0</v>
      </c>
      <c r="Y253" s="375">
        <f>+Decisions!H52</f>
        <v>0</v>
      </c>
      <c r="Z253" s="375">
        <f>+Decisions!I52</f>
        <v>0</v>
      </c>
      <c r="AA253" s="375">
        <f>+Decisions!J52</f>
        <v>0</v>
      </c>
      <c r="AB253" s="375">
        <f>+Decisions!K52</f>
        <v>0</v>
      </c>
      <c r="AC253" s="375">
        <f>+Decisions!L52</f>
        <v>0</v>
      </c>
      <c r="AD253" s="375">
        <f>+Decisions!M52</f>
        <v>0</v>
      </c>
      <c r="AE253" s="375">
        <f>+Decisions!N52</f>
        <v>0</v>
      </c>
      <c r="AF253" s="375">
        <f>+Decisions!O52</f>
        <v>0</v>
      </c>
      <c r="AG253" s="375">
        <f>+Decisions!P52</f>
        <v>0</v>
      </c>
      <c r="AH253" s="375">
        <f>+Decisions!Q52</f>
        <v>0</v>
      </c>
      <c r="AI253" s="375">
        <f>+Decisions!R52</f>
        <v>0</v>
      </c>
      <c r="AJ253" s="375">
        <f>+Decisions!S52</f>
        <v>0</v>
      </c>
      <c r="AK253" s="375">
        <f>+Decisions!T52</f>
        <v>0</v>
      </c>
      <c r="AL253" s="375">
        <f>+Decisions!U52</f>
        <v>0</v>
      </c>
      <c r="AM253" s="375">
        <f>+Decisions!V52</f>
        <v>0</v>
      </c>
      <c r="AN253" s="376">
        <f>+Decisions!W52</f>
        <v>0</v>
      </c>
      <c r="AP253" s="368" t="str">
        <f t="shared" si="119"/>
        <v/>
      </c>
      <c r="AQ253" s="369" t="str">
        <f t="shared" si="120"/>
        <v/>
      </c>
      <c r="AR253" s="369" t="str">
        <f t="shared" si="121"/>
        <v/>
      </c>
      <c r="AS253" s="369" t="str">
        <f t="shared" si="122"/>
        <v/>
      </c>
      <c r="AT253" s="369" t="str">
        <f t="shared" si="123"/>
        <v/>
      </c>
      <c r="AU253" s="369" t="str">
        <f t="shared" si="124"/>
        <v/>
      </c>
      <c r="AV253" s="369" t="str">
        <f t="shared" si="125"/>
        <v/>
      </c>
      <c r="AW253" s="369" t="str">
        <f t="shared" si="126"/>
        <v/>
      </c>
      <c r="AX253" s="369" t="str">
        <f t="shared" si="127"/>
        <v/>
      </c>
      <c r="AY253" s="369" t="str">
        <f t="shared" si="128"/>
        <v/>
      </c>
      <c r="AZ253" s="369" t="str">
        <f t="shared" si="129"/>
        <v/>
      </c>
      <c r="BA253" s="369" t="str">
        <f t="shared" si="130"/>
        <v/>
      </c>
      <c r="BB253" s="369" t="str">
        <f t="shared" si="131"/>
        <v/>
      </c>
      <c r="BC253" s="369" t="str">
        <f t="shared" si="132"/>
        <v/>
      </c>
      <c r="BD253" s="369" t="str">
        <f t="shared" si="133"/>
        <v/>
      </c>
      <c r="BE253" s="369" t="str">
        <f t="shared" si="134"/>
        <v/>
      </c>
      <c r="BF253" s="369" t="str">
        <f t="shared" si="135"/>
        <v/>
      </c>
      <c r="BG253" s="369" t="str">
        <f t="shared" si="136"/>
        <v/>
      </c>
      <c r="BH253" s="369" t="str">
        <f t="shared" si="137"/>
        <v/>
      </c>
      <c r="BI253" s="370" t="str">
        <f t="shared" si="138"/>
        <v/>
      </c>
      <c r="BK253" s="114" t="str">
        <f t="shared" si="149"/>
        <v/>
      </c>
      <c r="BL253" s="114" t="str">
        <f t="shared" si="139"/>
        <v/>
      </c>
      <c r="BM253" s="114">
        <f t="shared" si="150"/>
        <v>1</v>
      </c>
      <c r="BN253" s="114">
        <f t="shared" si="151"/>
        <v>0</v>
      </c>
      <c r="BO253" s="114" t="str">
        <f t="shared" si="152"/>
        <v/>
      </c>
      <c r="BP253" s="114" t="str">
        <f t="shared" si="140"/>
        <v/>
      </c>
      <c r="BQ253" s="114">
        <f t="shared" si="153"/>
        <v>1</v>
      </c>
      <c r="BR253" s="114">
        <f t="shared" si="154"/>
        <v>0</v>
      </c>
      <c r="BS253" s="114" t="str">
        <f t="shared" si="155"/>
        <v/>
      </c>
      <c r="BT253" s="114" t="str">
        <f t="shared" si="141"/>
        <v/>
      </c>
      <c r="BU253" s="114">
        <f t="shared" si="156"/>
        <v>1</v>
      </c>
      <c r="BV253" s="114">
        <f t="shared" si="157"/>
        <v>0</v>
      </c>
      <c r="BW253" s="114" t="str">
        <f t="shared" si="158"/>
        <v/>
      </c>
      <c r="BX253" s="114" t="str">
        <f t="shared" si="142"/>
        <v/>
      </c>
      <c r="BY253" s="114">
        <f t="shared" si="159"/>
        <v>1</v>
      </c>
      <c r="BZ253" s="114">
        <f t="shared" si="160"/>
        <v>0</v>
      </c>
      <c r="CA253" s="114" t="str">
        <f t="shared" si="161"/>
        <v/>
      </c>
      <c r="CB253" s="114" t="str">
        <f t="shared" si="143"/>
        <v/>
      </c>
      <c r="CC253" s="114">
        <f t="shared" si="162"/>
        <v>1</v>
      </c>
      <c r="CD253" s="114">
        <f t="shared" si="163"/>
        <v>0</v>
      </c>
      <c r="CE253" s="114" t="str">
        <f t="shared" si="164"/>
        <v/>
      </c>
      <c r="CF253" s="114" t="str">
        <f t="shared" si="144"/>
        <v/>
      </c>
      <c r="CG253" s="114">
        <f t="shared" si="165"/>
        <v>1</v>
      </c>
      <c r="CH253" s="114">
        <f t="shared" si="166"/>
        <v>0</v>
      </c>
      <c r="CI253" s="114" t="str">
        <f t="shared" si="167"/>
        <v/>
      </c>
      <c r="CJ253" s="114" t="str">
        <f t="shared" si="145"/>
        <v/>
      </c>
      <c r="CK253" s="114">
        <f t="shared" si="168"/>
        <v>1</v>
      </c>
      <c r="CL253" s="114">
        <f t="shared" si="169"/>
        <v>0</v>
      </c>
      <c r="CM253" s="114" t="str">
        <f t="shared" si="170"/>
        <v/>
      </c>
      <c r="CN253" s="114" t="str">
        <f t="shared" si="146"/>
        <v/>
      </c>
      <c r="CO253" s="114">
        <f t="shared" si="171"/>
        <v>1</v>
      </c>
      <c r="CP253" s="114">
        <f t="shared" si="172"/>
        <v>0</v>
      </c>
      <c r="CQ253" s="114" t="str">
        <f t="shared" si="173"/>
        <v/>
      </c>
      <c r="CR253" s="114" t="str">
        <f t="shared" si="147"/>
        <v/>
      </c>
      <c r="CS253" s="114">
        <f t="shared" si="174"/>
        <v>1</v>
      </c>
      <c r="CT253" s="114">
        <f t="shared" si="175"/>
        <v>0</v>
      </c>
      <c r="CU253" s="114" t="str">
        <f t="shared" si="176"/>
        <v/>
      </c>
      <c r="CV253" s="114" t="str">
        <f t="shared" si="148"/>
        <v/>
      </c>
      <c r="CW253" s="114">
        <f t="shared" si="177"/>
        <v>1</v>
      </c>
      <c r="CX253" s="114">
        <f t="shared" si="178"/>
        <v>0</v>
      </c>
    </row>
    <row r="254" spans="17:102" ht="15.75" thickBot="1" x14ac:dyDescent="0.3">
      <c r="Q254" s="365">
        <f t="shared" si="179"/>
        <v>10</v>
      </c>
      <c r="R254" s="277">
        <v>1500</v>
      </c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  <c r="AR254" s="197"/>
      <c r="AS254" s="197"/>
      <c r="AT254" s="197"/>
      <c r="AU254" s="197"/>
      <c r="AV254" s="197"/>
      <c r="AW254" s="197"/>
      <c r="AX254" s="197"/>
      <c r="AY254" s="197"/>
      <c r="AZ254" s="197"/>
      <c r="BA254" s="197"/>
      <c r="BB254" s="197"/>
      <c r="BC254" s="197"/>
      <c r="BD254" s="197"/>
      <c r="BE254" s="197"/>
      <c r="BF254" s="197"/>
      <c r="BG254" s="197"/>
      <c r="BH254" s="197"/>
      <c r="BI254" s="197"/>
      <c r="BJ254" s="197"/>
      <c r="BK254" s="197"/>
      <c r="BL254" s="197"/>
      <c r="BM254" s="197"/>
      <c r="BN254" s="197">
        <f>SUM(BN234:BN253)</f>
        <v>0</v>
      </c>
      <c r="BO254" s="197"/>
      <c r="BP254" s="197"/>
      <c r="BQ254" s="197"/>
      <c r="BR254" s="197">
        <f>SUM(BR234:BR253)</f>
        <v>0</v>
      </c>
      <c r="BS254" s="197"/>
      <c r="BT254" s="197"/>
      <c r="BU254" s="197"/>
      <c r="BV254" s="197">
        <f>SUM(BV234:BV253)</f>
        <v>0</v>
      </c>
      <c r="BW254" s="197"/>
      <c r="BX254" s="197"/>
      <c r="BY254" s="197"/>
      <c r="BZ254" s="197">
        <f>SUM(BZ234:BZ253)</f>
        <v>0</v>
      </c>
      <c r="CA254" s="197"/>
      <c r="CB254" s="197"/>
      <c r="CC254" s="197"/>
      <c r="CD254" s="197">
        <f>SUM(CD234:CD253)</f>
        <v>0</v>
      </c>
      <c r="CE254" s="197"/>
      <c r="CF254" s="197"/>
      <c r="CG254" s="197"/>
      <c r="CH254" s="197">
        <f>SUM(CH234:CH253)</f>
        <v>0</v>
      </c>
      <c r="CI254" s="197"/>
      <c r="CJ254" s="197"/>
      <c r="CK254" s="197"/>
      <c r="CL254" s="197">
        <f>SUM(CL234:CL253)</f>
        <v>0</v>
      </c>
      <c r="CM254" s="197"/>
      <c r="CN254" s="197"/>
      <c r="CO254" s="197"/>
      <c r="CP254" s="197">
        <f>SUM(CP234:CP253)</f>
        <v>0</v>
      </c>
      <c r="CQ254" s="197"/>
      <c r="CR254" s="197"/>
      <c r="CS254" s="197"/>
      <c r="CT254" s="197">
        <f>SUM(CT234:CT253)</f>
        <v>0</v>
      </c>
      <c r="CU254" s="197"/>
      <c r="CV254" s="197"/>
      <c r="CW254" s="197"/>
      <c r="CX254" s="197">
        <f>SUM(CX234:CX253)</f>
        <v>0</v>
      </c>
    </row>
    <row r="255" spans="17:102" ht="15.75" thickBot="1" x14ac:dyDescent="0.3">
      <c r="Q255" s="365">
        <f t="shared" si="179"/>
        <v>11</v>
      </c>
      <c r="R255" s="277">
        <v>50</v>
      </c>
      <c r="AN255" s="374"/>
      <c r="AO255" s="357"/>
      <c r="AP255" s="377" t="s">
        <v>13</v>
      </c>
      <c r="AQ255" s="378" t="s">
        <v>50</v>
      </c>
      <c r="AS255" s="371"/>
      <c r="AT255" s="379" t="s">
        <v>49</v>
      </c>
      <c r="AU255" s="379" t="s">
        <v>50</v>
      </c>
      <c r="AV255" s="380" t="s">
        <v>52</v>
      </c>
      <c r="AW255" s="381" t="s">
        <v>53</v>
      </c>
      <c r="AX255" s="382" t="s">
        <v>64</v>
      </c>
      <c r="AY255" s="383">
        <v>1</v>
      </c>
      <c r="AZ255" s="383">
        <v>2</v>
      </c>
      <c r="BA255" s="383">
        <v>3</v>
      </c>
      <c r="BB255" s="383">
        <v>4</v>
      </c>
      <c r="BC255" s="383">
        <v>5</v>
      </c>
      <c r="BD255" s="383">
        <v>6</v>
      </c>
      <c r="BE255" s="383">
        <v>7</v>
      </c>
      <c r="BF255" s="383">
        <v>8</v>
      </c>
      <c r="BG255" s="383">
        <v>9</v>
      </c>
      <c r="BH255" s="384">
        <v>10</v>
      </c>
    </row>
    <row r="256" spans="17:102" x14ac:dyDescent="0.25">
      <c r="Q256" s="365">
        <f t="shared" si="179"/>
        <v>12</v>
      </c>
      <c r="R256" s="277">
        <v>100</v>
      </c>
      <c r="AN256" s="365">
        <v>1</v>
      </c>
      <c r="AO256" s="271">
        <v>1</v>
      </c>
      <c r="AP256" s="271" t="str">
        <f>+AP234</f>
        <v/>
      </c>
      <c r="AQ256" s="366" t="str">
        <f>+AQ234</f>
        <v/>
      </c>
      <c r="AS256" s="365">
        <v>1</v>
      </c>
      <c r="AT256" s="366">
        <f>COUNTIF(AP$256:AP$455,AS256)</f>
        <v>0</v>
      </c>
      <c r="AU256" s="271">
        <f t="shared" ref="AU256:AU287" si="180">+R245</f>
        <v>50</v>
      </c>
      <c r="AV256" s="366">
        <f>ROUND(IF(AT256&gt;0,AU256/AT256,0),0)</f>
        <v>0</v>
      </c>
      <c r="AW256" s="385">
        <f>+AV256*AT256</f>
        <v>0</v>
      </c>
      <c r="AX256" s="367">
        <v>1</v>
      </c>
      <c r="AY256" s="363">
        <f t="shared" ref="AY256:AY275" si="181">IFERROR(VLOOKUP(AP256,realsales2,4),0)</f>
        <v>0</v>
      </c>
      <c r="AZ256" s="363">
        <f t="shared" ref="AZ256:AZ275" si="182">IFERROR(VLOOKUP(AP276,realsales2,4),0)</f>
        <v>0</v>
      </c>
      <c r="BA256" s="363">
        <f t="shared" ref="BA256:BA275" si="183">IFERROR(VLOOKUP(AP296,realsales2,4),0)</f>
        <v>0</v>
      </c>
      <c r="BB256" s="363">
        <f t="shared" ref="BB256:BB275" si="184">IFERROR(VLOOKUP(AP316,realsales2,4),0)</f>
        <v>0</v>
      </c>
      <c r="BC256" s="363">
        <f t="shared" ref="BC256:BC275" si="185">IFERROR(VLOOKUP(AP336,realsales2,4),0)</f>
        <v>0</v>
      </c>
      <c r="BD256" s="363">
        <f t="shared" ref="BD256:BD275" si="186">IFERROR(VLOOKUP(AP356,realsales2,4),0)</f>
        <v>0</v>
      </c>
      <c r="BE256" s="363">
        <f t="shared" ref="BE256:BE275" si="187">IFERROR(VLOOKUP(AP376,realsales2,4),0)</f>
        <v>0</v>
      </c>
      <c r="BF256" s="363">
        <f t="shared" ref="BF256:BF275" si="188">IFERROR(VLOOKUP(AP396,realsales2,4),0)</f>
        <v>0</v>
      </c>
      <c r="BG256" s="363">
        <f t="shared" ref="BG256:BG275" si="189">IFERROR(VLOOKUP(AP416,realsales2,4),0)</f>
        <v>0</v>
      </c>
      <c r="BH256" s="364">
        <f t="shared" ref="BH256:BH275" si="190">IFERROR(VLOOKUP(AP436,realsales2,4),0)</f>
        <v>0</v>
      </c>
      <c r="BM256" s="114" t="s">
        <v>90</v>
      </c>
      <c r="BN256" s="114">
        <f>+BN254</f>
        <v>0</v>
      </c>
      <c r="BO256" s="114">
        <f>+BR254</f>
        <v>0</v>
      </c>
      <c r="BP256" s="114">
        <f>+BV254</f>
        <v>0</v>
      </c>
      <c r="BQ256" s="114">
        <f>+BZ254</f>
        <v>0</v>
      </c>
      <c r="BR256" s="114">
        <f>+CD254</f>
        <v>0</v>
      </c>
      <c r="BS256" s="114">
        <f>+CH254</f>
        <v>0</v>
      </c>
      <c r="BT256" s="114">
        <f>+CL254</f>
        <v>0</v>
      </c>
      <c r="BU256" s="114">
        <f>+CP254</f>
        <v>0</v>
      </c>
      <c r="BV256" s="114">
        <f>+CT254</f>
        <v>0</v>
      </c>
      <c r="BW256" s="114">
        <f>+CX254</f>
        <v>0</v>
      </c>
    </row>
    <row r="257" spans="17:102" ht="15.75" thickBot="1" x14ac:dyDescent="0.3">
      <c r="Q257" s="365">
        <f t="shared" si="179"/>
        <v>13</v>
      </c>
      <c r="R257" s="277">
        <v>200</v>
      </c>
      <c r="AN257" s="365">
        <v>1</v>
      </c>
      <c r="AO257" s="271">
        <f>+AO256+1</f>
        <v>2</v>
      </c>
      <c r="AP257" s="271" t="str">
        <f t="shared" ref="AP257:AQ257" si="191">+AP235</f>
        <v/>
      </c>
      <c r="AQ257" s="366" t="str">
        <f t="shared" si="191"/>
        <v/>
      </c>
      <c r="AS257" s="365">
        <f t="shared" ref="AS257:AS288" si="192">+AS256+1</f>
        <v>2</v>
      </c>
      <c r="AT257" s="366">
        <f t="shared" ref="AT257:AT320" si="193">COUNTIF(AP$256:AP$455,AS257)</f>
        <v>0</v>
      </c>
      <c r="AU257" s="271">
        <f t="shared" si="180"/>
        <v>50</v>
      </c>
      <c r="AV257" s="366">
        <f t="shared" ref="AV257:AV320" si="194">ROUND(IF(AT257&gt;0,AU257/AT257,0),0)</f>
        <v>0</v>
      </c>
      <c r="AW257" s="385">
        <f t="shared" ref="AW257:AW320" si="195">+AV257*AT257</f>
        <v>0</v>
      </c>
      <c r="AX257" s="367">
        <f>+AX256+1</f>
        <v>2</v>
      </c>
      <c r="AY257" s="363">
        <f t="shared" si="181"/>
        <v>0</v>
      </c>
      <c r="AZ257" s="363">
        <f t="shared" si="182"/>
        <v>0</v>
      </c>
      <c r="BA257" s="363">
        <f t="shared" si="183"/>
        <v>0</v>
      </c>
      <c r="BB257" s="363">
        <f t="shared" si="184"/>
        <v>0</v>
      </c>
      <c r="BC257" s="363">
        <f t="shared" si="185"/>
        <v>0</v>
      </c>
      <c r="BD257" s="363">
        <f t="shared" si="186"/>
        <v>0</v>
      </c>
      <c r="BE257" s="363">
        <f t="shared" si="187"/>
        <v>0</v>
      </c>
      <c r="BF257" s="363">
        <f t="shared" si="188"/>
        <v>0</v>
      </c>
      <c r="BG257" s="363">
        <f t="shared" si="189"/>
        <v>0</v>
      </c>
      <c r="BH257" s="364">
        <f t="shared" si="190"/>
        <v>0</v>
      </c>
    </row>
    <row r="258" spans="17:102" x14ac:dyDescent="0.25">
      <c r="Q258" s="365">
        <f t="shared" si="179"/>
        <v>14</v>
      </c>
      <c r="R258" s="277">
        <v>100</v>
      </c>
      <c r="AN258" s="365">
        <v>1</v>
      </c>
      <c r="AO258" s="271">
        <f t="shared" ref="AO258:AO273" si="196">+AO257+1</f>
        <v>3</v>
      </c>
      <c r="AP258" s="271" t="str">
        <f t="shared" ref="AP258:AQ258" si="197">+AP236</f>
        <v/>
      </c>
      <c r="AQ258" s="366" t="str">
        <f t="shared" si="197"/>
        <v/>
      </c>
      <c r="AS258" s="365">
        <f t="shared" si="192"/>
        <v>3</v>
      </c>
      <c r="AT258" s="366">
        <f t="shared" si="193"/>
        <v>0</v>
      </c>
      <c r="AU258" s="271">
        <f t="shared" si="180"/>
        <v>100</v>
      </c>
      <c r="AV258" s="366">
        <f t="shared" si="194"/>
        <v>0</v>
      </c>
      <c r="AW258" s="385">
        <f t="shared" si="195"/>
        <v>0</v>
      </c>
      <c r="AX258" s="367">
        <f t="shared" ref="AX258:AX273" si="198">+AX257+1</f>
        <v>3</v>
      </c>
      <c r="AY258" s="363">
        <f t="shared" si="181"/>
        <v>0</v>
      </c>
      <c r="AZ258" s="363">
        <f t="shared" si="182"/>
        <v>0</v>
      </c>
      <c r="BA258" s="363">
        <f t="shared" si="183"/>
        <v>0</v>
      </c>
      <c r="BB258" s="363">
        <f t="shared" si="184"/>
        <v>0</v>
      </c>
      <c r="BC258" s="363">
        <f t="shared" si="185"/>
        <v>0</v>
      </c>
      <c r="BD258" s="363">
        <f t="shared" si="186"/>
        <v>0</v>
      </c>
      <c r="BE258" s="363">
        <f t="shared" si="187"/>
        <v>0</v>
      </c>
      <c r="BF258" s="363">
        <f t="shared" si="188"/>
        <v>0</v>
      </c>
      <c r="BG258" s="363">
        <f t="shared" si="189"/>
        <v>0</v>
      </c>
      <c r="BH258" s="364">
        <f t="shared" si="190"/>
        <v>0</v>
      </c>
      <c r="BJ258" s="392">
        <v>1</v>
      </c>
      <c r="BK258" s="374">
        <f>IFERROR(ROUNDDOWN(BK234/10,0),9)</f>
        <v>9</v>
      </c>
      <c r="BL258" s="358">
        <f>IFERROR(BK234-BK258*10,1)</f>
        <v>1</v>
      </c>
      <c r="BM258" s="374">
        <f>IF(BL258=0,-1,0)</f>
        <v>0</v>
      </c>
      <c r="BN258" s="358">
        <f>IF(BL258=0,-11,0)</f>
        <v>0</v>
      </c>
      <c r="BO258" s="374">
        <f>IFERROR(ROUNDDOWN(BO234/10,0),9)</f>
        <v>9</v>
      </c>
      <c r="BP258" s="358">
        <f>IFERROR(BO234-BO258*10,1)</f>
        <v>1</v>
      </c>
      <c r="BQ258" s="374">
        <f>IF(BP258=0,-1,0)</f>
        <v>0</v>
      </c>
      <c r="BR258" s="358">
        <f>IF(BP258=0,-11,0)</f>
        <v>0</v>
      </c>
      <c r="BS258" s="374">
        <f>IFERROR(ROUNDDOWN(BS234/10,0),9)</f>
        <v>9</v>
      </c>
      <c r="BT258" s="358">
        <f>IFERROR(BS234-BS258*10,1)</f>
        <v>1</v>
      </c>
      <c r="BU258" s="374">
        <f>IF(BT258=0,-1,0)</f>
        <v>0</v>
      </c>
      <c r="BV258" s="358">
        <f>IF(BT258=0,-11,0)</f>
        <v>0</v>
      </c>
      <c r="BW258" s="374">
        <f>IFERROR(ROUNDDOWN(BW234/10,0),9)</f>
        <v>9</v>
      </c>
      <c r="BX258" s="358">
        <f>IFERROR(BW234-BW258*10,1)</f>
        <v>1</v>
      </c>
      <c r="BY258" s="374">
        <f>IF(BX258=0,-1,0)</f>
        <v>0</v>
      </c>
      <c r="BZ258" s="358">
        <f>IF(BX258=0,-11,0)</f>
        <v>0</v>
      </c>
      <c r="CA258" s="374">
        <f>IFERROR(ROUNDDOWN(CA234/10,0),9)</f>
        <v>9</v>
      </c>
      <c r="CB258" s="358">
        <f>IFERROR(CA234-CA258*10,1)</f>
        <v>1</v>
      </c>
      <c r="CC258" s="374">
        <f>IF(CB258=0,-1,0)</f>
        <v>0</v>
      </c>
      <c r="CD258" s="358">
        <f>IF(CB258=0,-11,0)</f>
        <v>0</v>
      </c>
      <c r="CE258" s="374">
        <f>IFERROR(ROUNDDOWN(CE234/10,0),9)</f>
        <v>9</v>
      </c>
      <c r="CF258" s="358">
        <f>IFERROR(CE234-CE258*10,1)</f>
        <v>1</v>
      </c>
      <c r="CG258" s="374">
        <f>IF(CF258=0,-1,0)</f>
        <v>0</v>
      </c>
      <c r="CH258" s="358">
        <f>IF(CF258=0,-11,0)</f>
        <v>0</v>
      </c>
      <c r="CI258" s="374">
        <f>IFERROR(ROUNDDOWN(CI234/10,0),9)</f>
        <v>9</v>
      </c>
      <c r="CJ258" s="358">
        <f>IFERROR(CI234-CI258*10,1)</f>
        <v>1</v>
      </c>
      <c r="CK258" s="374">
        <f>IF(CJ258=0,-1,0)</f>
        <v>0</v>
      </c>
      <c r="CL258" s="358">
        <f>IF(CJ258=0,-11,0)</f>
        <v>0</v>
      </c>
      <c r="CM258" s="374">
        <f>IFERROR(ROUNDDOWN(CM234/10,0),9)</f>
        <v>9</v>
      </c>
      <c r="CN258" s="358">
        <f>IFERROR(CM234-CM258*10,1)</f>
        <v>1</v>
      </c>
      <c r="CO258" s="374">
        <f>IF(CN258=0,-1,0)</f>
        <v>0</v>
      </c>
      <c r="CP258" s="358">
        <f>IF(CN258=0,-11,0)</f>
        <v>0</v>
      </c>
      <c r="CQ258" s="374">
        <f>IFERROR(ROUNDDOWN(CQ234/10,0),9)</f>
        <v>9</v>
      </c>
      <c r="CR258" s="358">
        <f>IFERROR(CQ234-CQ258*10,1)</f>
        <v>1</v>
      </c>
      <c r="CS258" s="374">
        <f>IF(CR258=0,-1,0)</f>
        <v>0</v>
      </c>
      <c r="CT258" s="358">
        <f>IF(CR258=0,-11,0)</f>
        <v>0</v>
      </c>
      <c r="CU258" s="374">
        <f>IFERROR(ROUNDDOWN(CU234/10,0),9)</f>
        <v>9</v>
      </c>
      <c r="CV258" s="358">
        <f>IFERROR(CU234-CU258*10,1)</f>
        <v>1</v>
      </c>
      <c r="CW258" s="374">
        <f>IF(CV258=0,-1,0)</f>
        <v>0</v>
      </c>
      <c r="CX258" s="358">
        <f>IF(CV258=0,-11,0)</f>
        <v>0</v>
      </c>
    </row>
    <row r="259" spans="17:102" x14ac:dyDescent="0.25">
      <c r="Q259" s="365">
        <f t="shared" si="179"/>
        <v>15</v>
      </c>
      <c r="R259" s="277">
        <v>50</v>
      </c>
      <c r="AN259" s="365">
        <v>1</v>
      </c>
      <c r="AO259" s="271">
        <f t="shared" si="196"/>
        <v>4</v>
      </c>
      <c r="AP259" s="271" t="str">
        <f t="shared" ref="AP259:AQ259" si="199">+AP237</f>
        <v/>
      </c>
      <c r="AQ259" s="366" t="str">
        <f t="shared" si="199"/>
        <v/>
      </c>
      <c r="AS259" s="365">
        <f t="shared" si="192"/>
        <v>4</v>
      </c>
      <c r="AT259" s="366">
        <f t="shared" si="193"/>
        <v>0</v>
      </c>
      <c r="AU259" s="271">
        <f t="shared" si="180"/>
        <v>50</v>
      </c>
      <c r="AV259" s="366">
        <f t="shared" si="194"/>
        <v>0</v>
      </c>
      <c r="AW259" s="385">
        <f t="shared" si="195"/>
        <v>0</v>
      </c>
      <c r="AX259" s="367">
        <f t="shared" si="198"/>
        <v>4</v>
      </c>
      <c r="AY259" s="363">
        <f t="shared" si="181"/>
        <v>0</v>
      </c>
      <c r="AZ259" s="363">
        <f t="shared" si="182"/>
        <v>0</v>
      </c>
      <c r="BA259" s="363">
        <f t="shared" si="183"/>
        <v>0</v>
      </c>
      <c r="BB259" s="363">
        <f t="shared" si="184"/>
        <v>0</v>
      </c>
      <c r="BC259" s="363">
        <f t="shared" si="185"/>
        <v>0</v>
      </c>
      <c r="BD259" s="363">
        <f t="shared" si="186"/>
        <v>0</v>
      </c>
      <c r="BE259" s="363">
        <f t="shared" si="187"/>
        <v>0</v>
      </c>
      <c r="BF259" s="363">
        <f t="shared" si="188"/>
        <v>0</v>
      </c>
      <c r="BG259" s="363">
        <f t="shared" si="189"/>
        <v>0</v>
      </c>
      <c r="BH259" s="364">
        <f t="shared" si="190"/>
        <v>0</v>
      </c>
      <c r="BJ259" s="385">
        <v>2</v>
      </c>
      <c r="BK259" s="365">
        <f t="shared" ref="BK259:BK277" si="200">IFERROR(ROUNDDOWN(BK235/10,0),9)</f>
        <v>9</v>
      </c>
      <c r="BL259" s="366">
        <f t="shared" ref="BL259:BL277" si="201">IFERROR(BK235-BK259*10,1)</f>
        <v>1</v>
      </c>
      <c r="BM259" s="365">
        <f t="shared" ref="BM259:BM277" si="202">IF(BL259=0,-1,0)</f>
        <v>0</v>
      </c>
      <c r="BN259" s="366">
        <f t="shared" ref="BN259:BN277" si="203">IF(BL259=0,-11,0)</f>
        <v>0</v>
      </c>
      <c r="BO259" s="365">
        <f t="shared" ref="BO259:BO277" si="204">IFERROR(ROUNDDOWN(BO235/10,0),9)</f>
        <v>9</v>
      </c>
      <c r="BP259" s="366">
        <f t="shared" ref="BP259:BP277" si="205">IFERROR(BO235-BO259*10,1)</f>
        <v>1</v>
      </c>
      <c r="BQ259" s="365">
        <f t="shared" ref="BQ259:BQ277" si="206">IF(BP259=0,-1,0)</f>
        <v>0</v>
      </c>
      <c r="BR259" s="366">
        <f t="shared" ref="BR259:BR277" si="207">IF(BP259=0,-11,0)</f>
        <v>0</v>
      </c>
      <c r="BS259" s="365">
        <f t="shared" ref="BS259:BS277" si="208">IFERROR(ROUNDDOWN(BS235/10,0),9)</f>
        <v>9</v>
      </c>
      <c r="BT259" s="366">
        <f t="shared" ref="BT259:BT277" si="209">IFERROR(BS235-BS259*10,1)</f>
        <v>1</v>
      </c>
      <c r="BU259" s="365">
        <f t="shared" ref="BU259:BU277" si="210">IF(BT259=0,-1,0)</f>
        <v>0</v>
      </c>
      <c r="BV259" s="366">
        <f t="shared" ref="BV259:BV277" si="211">IF(BT259=0,-11,0)</f>
        <v>0</v>
      </c>
      <c r="BW259" s="365">
        <f t="shared" ref="BW259:BW277" si="212">IFERROR(ROUNDDOWN(BW235/10,0),9)</f>
        <v>9</v>
      </c>
      <c r="BX259" s="366">
        <f t="shared" ref="BX259:BX277" si="213">IFERROR(BW235-BW259*10,1)</f>
        <v>1</v>
      </c>
      <c r="BY259" s="365">
        <f t="shared" ref="BY259:BY277" si="214">IF(BX259=0,-1,0)</f>
        <v>0</v>
      </c>
      <c r="BZ259" s="366">
        <f t="shared" ref="BZ259:BZ277" si="215">IF(BX259=0,-11,0)</f>
        <v>0</v>
      </c>
      <c r="CA259" s="365">
        <f t="shared" ref="CA259:CA277" si="216">IFERROR(ROUNDDOWN(CA235/10,0),9)</f>
        <v>9</v>
      </c>
      <c r="CB259" s="366">
        <f t="shared" ref="CB259:CB277" si="217">IFERROR(CA235-CA259*10,1)</f>
        <v>1</v>
      </c>
      <c r="CC259" s="365">
        <f t="shared" ref="CC259:CC277" si="218">IF(CB259=0,-1,0)</f>
        <v>0</v>
      </c>
      <c r="CD259" s="366">
        <f t="shared" ref="CD259:CD277" si="219">IF(CB259=0,-11,0)</f>
        <v>0</v>
      </c>
      <c r="CE259" s="365">
        <f t="shared" ref="CE259:CE277" si="220">IFERROR(ROUNDDOWN(CE235/10,0),9)</f>
        <v>9</v>
      </c>
      <c r="CF259" s="366">
        <f t="shared" ref="CF259:CF277" si="221">IFERROR(CE235-CE259*10,1)</f>
        <v>1</v>
      </c>
      <c r="CG259" s="365">
        <f t="shared" ref="CG259:CG277" si="222">IF(CF259=0,-1,0)</f>
        <v>0</v>
      </c>
      <c r="CH259" s="366">
        <f t="shared" ref="CH259:CH277" si="223">IF(CF259=0,-11,0)</f>
        <v>0</v>
      </c>
      <c r="CI259" s="365">
        <f t="shared" ref="CI259:CI277" si="224">IFERROR(ROUNDDOWN(CI235/10,0),9)</f>
        <v>9</v>
      </c>
      <c r="CJ259" s="366">
        <f t="shared" ref="CJ259:CJ277" si="225">IFERROR(CI235-CI259*10,1)</f>
        <v>1</v>
      </c>
      <c r="CK259" s="365">
        <f t="shared" ref="CK259:CK277" si="226">IF(CJ259=0,-1,0)</f>
        <v>0</v>
      </c>
      <c r="CL259" s="366">
        <f t="shared" ref="CL259:CL277" si="227">IF(CJ259=0,-11,0)</f>
        <v>0</v>
      </c>
      <c r="CM259" s="365">
        <f t="shared" ref="CM259:CM277" si="228">IFERROR(ROUNDDOWN(CM235/10,0),9)</f>
        <v>9</v>
      </c>
      <c r="CN259" s="366">
        <f t="shared" ref="CN259:CN277" si="229">IFERROR(CM235-CM259*10,1)</f>
        <v>1</v>
      </c>
      <c r="CO259" s="365">
        <f t="shared" ref="CO259:CO277" si="230">IF(CN259=0,-1,0)</f>
        <v>0</v>
      </c>
      <c r="CP259" s="366">
        <f t="shared" ref="CP259:CP277" si="231">IF(CN259=0,-11,0)</f>
        <v>0</v>
      </c>
      <c r="CQ259" s="365">
        <f t="shared" ref="CQ259:CQ277" si="232">IFERROR(ROUNDDOWN(CQ235/10,0),9)</f>
        <v>9</v>
      </c>
      <c r="CR259" s="366">
        <f t="shared" ref="CR259:CR277" si="233">IFERROR(CQ235-CQ259*10,1)</f>
        <v>1</v>
      </c>
      <c r="CS259" s="365">
        <f t="shared" ref="CS259:CS277" si="234">IF(CR259=0,-1,0)</f>
        <v>0</v>
      </c>
      <c r="CT259" s="366">
        <f t="shared" ref="CT259:CT277" si="235">IF(CR259=0,-11,0)</f>
        <v>0</v>
      </c>
      <c r="CU259" s="365">
        <f t="shared" ref="CU259:CU277" si="236">IFERROR(ROUNDDOWN(CU235/10,0),9)</f>
        <v>9</v>
      </c>
      <c r="CV259" s="366">
        <f t="shared" ref="CV259:CV277" si="237">IFERROR(CU235-CU259*10,1)</f>
        <v>1</v>
      </c>
      <c r="CW259" s="365">
        <f t="shared" ref="CW259:CW277" si="238">IF(CV259=0,-1,0)</f>
        <v>0</v>
      </c>
      <c r="CX259" s="366">
        <f t="shared" ref="CX259:CX277" si="239">IF(CV259=0,-11,0)</f>
        <v>0</v>
      </c>
    </row>
    <row r="260" spans="17:102" x14ac:dyDescent="0.25">
      <c r="Q260" s="365">
        <f t="shared" si="179"/>
        <v>16</v>
      </c>
      <c r="R260" s="277">
        <v>100</v>
      </c>
      <c r="AN260" s="365">
        <v>1</v>
      </c>
      <c r="AO260" s="271">
        <f t="shared" si="196"/>
        <v>5</v>
      </c>
      <c r="AP260" s="271" t="str">
        <f t="shared" ref="AP260:AQ260" si="240">+AP238</f>
        <v/>
      </c>
      <c r="AQ260" s="366" t="str">
        <f t="shared" si="240"/>
        <v/>
      </c>
      <c r="AS260" s="365">
        <f t="shared" si="192"/>
        <v>5</v>
      </c>
      <c r="AT260" s="366">
        <f t="shared" si="193"/>
        <v>0</v>
      </c>
      <c r="AU260" s="271">
        <f t="shared" si="180"/>
        <v>100</v>
      </c>
      <c r="AV260" s="366">
        <f t="shared" si="194"/>
        <v>0</v>
      </c>
      <c r="AW260" s="385">
        <f t="shared" si="195"/>
        <v>0</v>
      </c>
      <c r="AX260" s="367">
        <f t="shared" si="198"/>
        <v>5</v>
      </c>
      <c r="AY260" s="363">
        <f t="shared" si="181"/>
        <v>0</v>
      </c>
      <c r="AZ260" s="363">
        <f t="shared" si="182"/>
        <v>0</v>
      </c>
      <c r="BA260" s="363">
        <f t="shared" si="183"/>
        <v>0</v>
      </c>
      <c r="BB260" s="363">
        <f t="shared" si="184"/>
        <v>0</v>
      </c>
      <c r="BC260" s="363">
        <f t="shared" si="185"/>
        <v>0</v>
      </c>
      <c r="BD260" s="363">
        <f t="shared" si="186"/>
        <v>0</v>
      </c>
      <c r="BE260" s="363">
        <f t="shared" si="187"/>
        <v>0</v>
      </c>
      <c r="BF260" s="363">
        <f t="shared" si="188"/>
        <v>0</v>
      </c>
      <c r="BG260" s="363">
        <f t="shared" si="189"/>
        <v>0</v>
      </c>
      <c r="BH260" s="364">
        <f t="shared" si="190"/>
        <v>0</v>
      </c>
      <c r="BJ260" s="385">
        <v>3</v>
      </c>
      <c r="BK260" s="365">
        <f t="shared" si="200"/>
        <v>9</v>
      </c>
      <c r="BL260" s="366">
        <f t="shared" si="201"/>
        <v>1</v>
      </c>
      <c r="BM260" s="365">
        <f t="shared" si="202"/>
        <v>0</v>
      </c>
      <c r="BN260" s="366">
        <f t="shared" si="203"/>
        <v>0</v>
      </c>
      <c r="BO260" s="365">
        <f t="shared" si="204"/>
        <v>9</v>
      </c>
      <c r="BP260" s="366">
        <f t="shared" si="205"/>
        <v>1</v>
      </c>
      <c r="BQ260" s="365">
        <f t="shared" si="206"/>
        <v>0</v>
      </c>
      <c r="BR260" s="366">
        <f t="shared" si="207"/>
        <v>0</v>
      </c>
      <c r="BS260" s="365">
        <f t="shared" si="208"/>
        <v>9</v>
      </c>
      <c r="BT260" s="366">
        <f t="shared" si="209"/>
        <v>1</v>
      </c>
      <c r="BU260" s="365">
        <f t="shared" si="210"/>
        <v>0</v>
      </c>
      <c r="BV260" s="366">
        <f t="shared" si="211"/>
        <v>0</v>
      </c>
      <c r="BW260" s="365">
        <f t="shared" si="212"/>
        <v>9</v>
      </c>
      <c r="BX260" s="366">
        <f t="shared" si="213"/>
        <v>1</v>
      </c>
      <c r="BY260" s="365">
        <f t="shared" si="214"/>
        <v>0</v>
      </c>
      <c r="BZ260" s="366">
        <f t="shared" si="215"/>
        <v>0</v>
      </c>
      <c r="CA260" s="365">
        <f t="shared" si="216"/>
        <v>9</v>
      </c>
      <c r="CB260" s="366">
        <f t="shared" si="217"/>
        <v>1</v>
      </c>
      <c r="CC260" s="365">
        <f t="shared" si="218"/>
        <v>0</v>
      </c>
      <c r="CD260" s="366">
        <f t="shared" si="219"/>
        <v>0</v>
      </c>
      <c r="CE260" s="365">
        <f t="shared" si="220"/>
        <v>9</v>
      </c>
      <c r="CF260" s="366">
        <f t="shared" si="221"/>
        <v>1</v>
      </c>
      <c r="CG260" s="365">
        <f t="shared" si="222"/>
        <v>0</v>
      </c>
      <c r="CH260" s="366">
        <f t="shared" si="223"/>
        <v>0</v>
      </c>
      <c r="CI260" s="365">
        <f t="shared" si="224"/>
        <v>9</v>
      </c>
      <c r="CJ260" s="366">
        <f t="shared" si="225"/>
        <v>1</v>
      </c>
      <c r="CK260" s="365">
        <f t="shared" si="226"/>
        <v>0</v>
      </c>
      <c r="CL260" s="366">
        <f t="shared" si="227"/>
        <v>0</v>
      </c>
      <c r="CM260" s="365">
        <f t="shared" si="228"/>
        <v>9</v>
      </c>
      <c r="CN260" s="366">
        <f t="shared" si="229"/>
        <v>1</v>
      </c>
      <c r="CO260" s="365">
        <f t="shared" si="230"/>
        <v>0</v>
      </c>
      <c r="CP260" s="366">
        <f t="shared" si="231"/>
        <v>0</v>
      </c>
      <c r="CQ260" s="365">
        <f t="shared" si="232"/>
        <v>9</v>
      </c>
      <c r="CR260" s="366">
        <f t="shared" si="233"/>
        <v>1</v>
      </c>
      <c r="CS260" s="365">
        <f t="shared" si="234"/>
        <v>0</v>
      </c>
      <c r="CT260" s="366">
        <f t="shared" si="235"/>
        <v>0</v>
      </c>
      <c r="CU260" s="365">
        <f t="shared" si="236"/>
        <v>9</v>
      </c>
      <c r="CV260" s="366">
        <f t="shared" si="237"/>
        <v>1</v>
      </c>
      <c r="CW260" s="365">
        <f t="shared" si="238"/>
        <v>0</v>
      </c>
      <c r="CX260" s="366">
        <f t="shared" si="239"/>
        <v>0</v>
      </c>
    </row>
    <row r="261" spans="17:102" x14ac:dyDescent="0.25">
      <c r="Q261" s="365">
        <f t="shared" si="179"/>
        <v>17</v>
      </c>
      <c r="R261" s="277">
        <v>150</v>
      </c>
      <c r="AN261" s="365">
        <v>1</v>
      </c>
      <c r="AO261" s="271">
        <f t="shared" si="196"/>
        <v>6</v>
      </c>
      <c r="AP261" s="271" t="str">
        <f t="shared" ref="AP261:AQ261" si="241">+AP239</f>
        <v/>
      </c>
      <c r="AQ261" s="366" t="str">
        <f t="shared" si="241"/>
        <v/>
      </c>
      <c r="AS261" s="365">
        <f t="shared" si="192"/>
        <v>6</v>
      </c>
      <c r="AT261" s="366">
        <f t="shared" si="193"/>
        <v>0</v>
      </c>
      <c r="AU261" s="271">
        <f t="shared" si="180"/>
        <v>150</v>
      </c>
      <c r="AV261" s="366">
        <f t="shared" si="194"/>
        <v>0</v>
      </c>
      <c r="AW261" s="385">
        <f t="shared" si="195"/>
        <v>0</v>
      </c>
      <c r="AX261" s="367">
        <f t="shared" si="198"/>
        <v>6</v>
      </c>
      <c r="AY261" s="363">
        <f t="shared" si="181"/>
        <v>0</v>
      </c>
      <c r="AZ261" s="363">
        <f t="shared" si="182"/>
        <v>0</v>
      </c>
      <c r="BA261" s="363">
        <f t="shared" si="183"/>
        <v>0</v>
      </c>
      <c r="BB261" s="363">
        <f t="shared" si="184"/>
        <v>0</v>
      </c>
      <c r="BC261" s="363">
        <f t="shared" si="185"/>
        <v>0</v>
      </c>
      <c r="BD261" s="363">
        <f t="shared" si="186"/>
        <v>0</v>
      </c>
      <c r="BE261" s="363">
        <f t="shared" si="187"/>
        <v>0</v>
      </c>
      <c r="BF261" s="363">
        <f t="shared" si="188"/>
        <v>0</v>
      </c>
      <c r="BG261" s="363">
        <f t="shared" si="189"/>
        <v>0</v>
      </c>
      <c r="BH261" s="364">
        <f t="shared" si="190"/>
        <v>0</v>
      </c>
      <c r="BJ261" s="385">
        <v>4</v>
      </c>
      <c r="BK261" s="365">
        <f t="shared" si="200"/>
        <v>9</v>
      </c>
      <c r="BL261" s="366">
        <f t="shared" si="201"/>
        <v>1</v>
      </c>
      <c r="BM261" s="365">
        <f t="shared" si="202"/>
        <v>0</v>
      </c>
      <c r="BN261" s="366">
        <f t="shared" si="203"/>
        <v>0</v>
      </c>
      <c r="BO261" s="365">
        <f t="shared" si="204"/>
        <v>9</v>
      </c>
      <c r="BP261" s="366">
        <f t="shared" si="205"/>
        <v>1</v>
      </c>
      <c r="BQ261" s="365">
        <f t="shared" si="206"/>
        <v>0</v>
      </c>
      <c r="BR261" s="366">
        <f t="shared" si="207"/>
        <v>0</v>
      </c>
      <c r="BS261" s="365">
        <f t="shared" si="208"/>
        <v>9</v>
      </c>
      <c r="BT261" s="366">
        <f t="shared" si="209"/>
        <v>1</v>
      </c>
      <c r="BU261" s="365">
        <f t="shared" si="210"/>
        <v>0</v>
      </c>
      <c r="BV261" s="366">
        <f t="shared" si="211"/>
        <v>0</v>
      </c>
      <c r="BW261" s="365">
        <f t="shared" si="212"/>
        <v>9</v>
      </c>
      <c r="BX261" s="366">
        <f t="shared" si="213"/>
        <v>1</v>
      </c>
      <c r="BY261" s="365">
        <f t="shared" si="214"/>
        <v>0</v>
      </c>
      <c r="BZ261" s="366">
        <f t="shared" si="215"/>
        <v>0</v>
      </c>
      <c r="CA261" s="365">
        <f t="shared" si="216"/>
        <v>9</v>
      </c>
      <c r="CB261" s="366">
        <f t="shared" si="217"/>
        <v>1</v>
      </c>
      <c r="CC261" s="365">
        <f t="shared" si="218"/>
        <v>0</v>
      </c>
      <c r="CD261" s="366">
        <f t="shared" si="219"/>
        <v>0</v>
      </c>
      <c r="CE261" s="365">
        <f t="shared" si="220"/>
        <v>9</v>
      </c>
      <c r="CF261" s="366">
        <f t="shared" si="221"/>
        <v>1</v>
      </c>
      <c r="CG261" s="365">
        <f t="shared" si="222"/>
        <v>0</v>
      </c>
      <c r="CH261" s="366">
        <f t="shared" si="223"/>
        <v>0</v>
      </c>
      <c r="CI261" s="365">
        <f t="shared" si="224"/>
        <v>9</v>
      </c>
      <c r="CJ261" s="366">
        <f t="shared" si="225"/>
        <v>1</v>
      </c>
      <c r="CK261" s="365">
        <f t="shared" si="226"/>
        <v>0</v>
      </c>
      <c r="CL261" s="366">
        <f t="shared" si="227"/>
        <v>0</v>
      </c>
      <c r="CM261" s="365">
        <f t="shared" si="228"/>
        <v>9</v>
      </c>
      <c r="CN261" s="366">
        <f t="shared" si="229"/>
        <v>1</v>
      </c>
      <c r="CO261" s="365">
        <f t="shared" si="230"/>
        <v>0</v>
      </c>
      <c r="CP261" s="366">
        <f t="shared" si="231"/>
        <v>0</v>
      </c>
      <c r="CQ261" s="365">
        <f t="shared" si="232"/>
        <v>9</v>
      </c>
      <c r="CR261" s="366">
        <f t="shared" si="233"/>
        <v>1</v>
      </c>
      <c r="CS261" s="365">
        <f t="shared" si="234"/>
        <v>0</v>
      </c>
      <c r="CT261" s="366">
        <f t="shared" si="235"/>
        <v>0</v>
      </c>
      <c r="CU261" s="365">
        <f t="shared" si="236"/>
        <v>9</v>
      </c>
      <c r="CV261" s="366">
        <f t="shared" si="237"/>
        <v>1</v>
      </c>
      <c r="CW261" s="365">
        <f t="shared" si="238"/>
        <v>0</v>
      </c>
      <c r="CX261" s="366">
        <f t="shared" si="239"/>
        <v>0</v>
      </c>
    </row>
    <row r="262" spans="17:102" x14ac:dyDescent="0.25">
      <c r="Q262" s="365">
        <f t="shared" si="179"/>
        <v>18</v>
      </c>
      <c r="R262" s="277">
        <v>300</v>
      </c>
      <c r="AN262" s="365">
        <v>1</v>
      </c>
      <c r="AO262" s="271">
        <f t="shared" si="196"/>
        <v>7</v>
      </c>
      <c r="AP262" s="271" t="str">
        <f t="shared" ref="AP262:AQ262" si="242">+AP240</f>
        <v/>
      </c>
      <c r="AQ262" s="366" t="str">
        <f t="shared" si="242"/>
        <v/>
      </c>
      <c r="AS262" s="365">
        <f t="shared" si="192"/>
        <v>7</v>
      </c>
      <c r="AT262" s="366">
        <f t="shared" si="193"/>
        <v>0</v>
      </c>
      <c r="AU262" s="271">
        <f t="shared" si="180"/>
        <v>300</v>
      </c>
      <c r="AV262" s="366">
        <f t="shared" si="194"/>
        <v>0</v>
      </c>
      <c r="AW262" s="385">
        <f t="shared" si="195"/>
        <v>0</v>
      </c>
      <c r="AX262" s="367">
        <f t="shared" si="198"/>
        <v>7</v>
      </c>
      <c r="AY262" s="363">
        <f t="shared" si="181"/>
        <v>0</v>
      </c>
      <c r="AZ262" s="363">
        <f t="shared" si="182"/>
        <v>0</v>
      </c>
      <c r="BA262" s="363">
        <f t="shared" si="183"/>
        <v>0</v>
      </c>
      <c r="BB262" s="363">
        <f t="shared" si="184"/>
        <v>0</v>
      </c>
      <c r="BC262" s="363">
        <f t="shared" si="185"/>
        <v>0</v>
      </c>
      <c r="BD262" s="363">
        <f t="shared" si="186"/>
        <v>0</v>
      </c>
      <c r="BE262" s="363">
        <f t="shared" si="187"/>
        <v>0</v>
      </c>
      <c r="BF262" s="363">
        <f t="shared" si="188"/>
        <v>0</v>
      </c>
      <c r="BG262" s="363">
        <f t="shared" si="189"/>
        <v>0</v>
      </c>
      <c r="BH262" s="364">
        <f t="shared" si="190"/>
        <v>0</v>
      </c>
      <c r="BJ262" s="385">
        <v>5</v>
      </c>
      <c r="BK262" s="365">
        <f t="shared" si="200"/>
        <v>9</v>
      </c>
      <c r="BL262" s="366">
        <f t="shared" si="201"/>
        <v>1</v>
      </c>
      <c r="BM262" s="365">
        <f t="shared" si="202"/>
        <v>0</v>
      </c>
      <c r="BN262" s="366">
        <f t="shared" si="203"/>
        <v>0</v>
      </c>
      <c r="BO262" s="365">
        <f t="shared" si="204"/>
        <v>9</v>
      </c>
      <c r="BP262" s="366">
        <f t="shared" si="205"/>
        <v>1</v>
      </c>
      <c r="BQ262" s="365">
        <f t="shared" si="206"/>
        <v>0</v>
      </c>
      <c r="BR262" s="366">
        <f t="shared" si="207"/>
        <v>0</v>
      </c>
      <c r="BS262" s="365">
        <f t="shared" si="208"/>
        <v>9</v>
      </c>
      <c r="BT262" s="366">
        <f t="shared" si="209"/>
        <v>1</v>
      </c>
      <c r="BU262" s="365">
        <f t="shared" si="210"/>
        <v>0</v>
      </c>
      <c r="BV262" s="366">
        <f t="shared" si="211"/>
        <v>0</v>
      </c>
      <c r="BW262" s="365">
        <f t="shared" si="212"/>
        <v>9</v>
      </c>
      <c r="BX262" s="366">
        <f t="shared" si="213"/>
        <v>1</v>
      </c>
      <c r="BY262" s="365">
        <f t="shared" si="214"/>
        <v>0</v>
      </c>
      <c r="BZ262" s="366">
        <f t="shared" si="215"/>
        <v>0</v>
      </c>
      <c r="CA262" s="365">
        <f t="shared" si="216"/>
        <v>9</v>
      </c>
      <c r="CB262" s="366">
        <f t="shared" si="217"/>
        <v>1</v>
      </c>
      <c r="CC262" s="365">
        <f t="shared" si="218"/>
        <v>0</v>
      </c>
      <c r="CD262" s="366">
        <f t="shared" si="219"/>
        <v>0</v>
      </c>
      <c r="CE262" s="365">
        <f t="shared" si="220"/>
        <v>9</v>
      </c>
      <c r="CF262" s="366">
        <f t="shared" si="221"/>
        <v>1</v>
      </c>
      <c r="CG262" s="365">
        <f t="shared" si="222"/>
        <v>0</v>
      </c>
      <c r="CH262" s="366">
        <f t="shared" si="223"/>
        <v>0</v>
      </c>
      <c r="CI262" s="365">
        <f t="shared" si="224"/>
        <v>9</v>
      </c>
      <c r="CJ262" s="366">
        <f t="shared" si="225"/>
        <v>1</v>
      </c>
      <c r="CK262" s="365">
        <f t="shared" si="226"/>
        <v>0</v>
      </c>
      <c r="CL262" s="366">
        <f t="shared" si="227"/>
        <v>0</v>
      </c>
      <c r="CM262" s="365">
        <f t="shared" si="228"/>
        <v>9</v>
      </c>
      <c r="CN262" s="366">
        <f t="shared" si="229"/>
        <v>1</v>
      </c>
      <c r="CO262" s="365">
        <f t="shared" si="230"/>
        <v>0</v>
      </c>
      <c r="CP262" s="366">
        <f t="shared" si="231"/>
        <v>0</v>
      </c>
      <c r="CQ262" s="365">
        <f t="shared" si="232"/>
        <v>9</v>
      </c>
      <c r="CR262" s="366">
        <f t="shared" si="233"/>
        <v>1</v>
      </c>
      <c r="CS262" s="365">
        <f t="shared" si="234"/>
        <v>0</v>
      </c>
      <c r="CT262" s="366">
        <f t="shared" si="235"/>
        <v>0</v>
      </c>
      <c r="CU262" s="365">
        <f t="shared" si="236"/>
        <v>9</v>
      </c>
      <c r="CV262" s="366">
        <f t="shared" si="237"/>
        <v>1</v>
      </c>
      <c r="CW262" s="365">
        <f t="shared" si="238"/>
        <v>0</v>
      </c>
      <c r="CX262" s="366">
        <f t="shared" si="239"/>
        <v>0</v>
      </c>
    </row>
    <row r="263" spans="17:102" x14ac:dyDescent="0.25">
      <c r="Q263" s="365">
        <f t="shared" si="179"/>
        <v>19</v>
      </c>
      <c r="R263" s="277">
        <v>600</v>
      </c>
      <c r="AN263" s="365">
        <v>1</v>
      </c>
      <c r="AO263" s="271">
        <f t="shared" si="196"/>
        <v>8</v>
      </c>
      <c r="AP263" s="271" t="str">
        <f t="shared" ref="AP263:AQ263" si="243">+AP241</f>
        <v/>
      </c>
      <c r="AQ263" s="366" t="str">
        <f t="shared" si="243"/>
        <v/>
      </c>
      <c r="AS263" s="365">
        <f t="shared" si="192"/>
        <v>8</v>
      </c>
      <c r="AT263" s="366">
        <f t="shared" si="193"/>
        <v>0</v>
      </c>
      <c r="AU263" s="271">
        <f t="shared" si="180"/>
        <v>600</v>
      </c>
      <c r="AV263" s="366">
        <f t="shared" si="194"/>
        <v>0</v>
      </c>
      <c r="AW263" s="385">
        <f t="shared" si="195"/>
        <v>0</v>
      </c>
      <c r="AX263" s="367">
        <f t="shared" si="198"/>
        <v>8</v>
      </c>
      <c r="AY263" s="363">
        <f t="shared" si="181"/>
        <v>0</v>
      </c>
      <c r="AZ263" s="363">
        <f t="shared" si="182"/>
        <v>0</v>
      </c>
      <c r="BA263" s="363">
        <f t="shared" si="183"/>
        <v>0</v>
      </c>
      <c r="BB263" s="363">
        <f t="shared" si="184"/>
        <v>0</v>
      </c>
      <c r="BC263" s="363">
        <f t="shared" si="185"/>
        <v>0</v>
      </c>
      <c r="BD263" s="363">
        <f t="shared" si="186"/>
        <v>0</v>
      </c>
      <c r="BE263" s="363">
        <f t="shared" si="187"/>
        <v>0</v>
      </c>
      <c r="BF263" s="363">
        <f t="shared" si="188"/>
        <v>0</v>
      </c>
      <c r="BG263" s="363">
        <f t="shared" si="189"/>
        <v>0</v>
      </c>
      <c r="BH263" s="364">
        <f t="shared" si="190"/>
        <v>0</v>
      </c>
      <c r="BJ263" s="385">
        <v>6</v>
      </c>
      <c r="BK263" s="365">
        <f t="shared" si="200"/>
        <v>9</v>
      </c>
      <c r="BL263" s="366">
        <f t="shared" si="201"/>
        <v>1</v>
      </c>
      <c r="BM263" s="365">
        <f t="shared" si="202"/>
        <v>0</v>
      </c>
      <c r="BN263" s="366">
        <f t="shared" si="203"/>
        <v>0</v>
      </c>
      <c r="BO263" s="365">
        <f t="shared" si="204"/>
        <v>9</v>
      </c>
      <c r="BP263" s="366">
        <f t="shared" si="205"/>
        <v>1</v>
      </c>
      <c r="BQ263" s="365">
        <f t="shared" si="206"/>
        <v>0</v>
      </c>
      <c r="BR263" s="366">
        <f t="shared" si="207"/>
        <v>0</v>
      </c>
      <c r="BS263" s="365">
        <f t="shared" si="208"/>
        <v>9</v>
      </c>
      <c r="BT263" s="366">
        <f t="shared" si="209"/>
        <v>1</v>
      </c>
      <c r="BU263" s="365">
        <f t="shared" si="210"/>
        <v>0</v>
      </c>
      <c r="BV263" s="366">
        <f t="shared" si="211"/>
        <v>0</v>
      </c>
      <c r="BW263" s="365">
        <f t="shared" si="212"/>
        <v>9</v>
      </c>
      <c r="BX263" s="366">
        <f t="shared" si="213"/>
        <v>1</v>
      </c>
      <c r="BY263" s="365">
        <f t="shared" si="214"/>
        <v>0</v>
      </c>
      <c r="BZ263" s="366">
        <f t="shared" si="215"/>
        <v>0</v>
      </c>
      <c r="CA263" s="365">
        <f t="shared" si="216"/>
        <v>9</v>
      </c>
      <c r="CB263" s="366">
        <f t="shared" si="217"/>
        <v>1</v>
      </c>
      <c r="CC263" s="365">
        <f t="shared" si="218"/>
        <v>0</v>
      </c>
      <c r="CD263" s="366">
        <f t="shared" si="219"/>
        <v>0</v>
      </c>
      <c r="CE263" s="365">
        <f t="shared" si="220"/>
        <v>9</v>
      </c>
      <c r="CF263" s="366">
        <f t="shared" si="221"/>
        <v>1</v>
      </c>
      <c r="CG263" s="365">
        <f t="shared" si="222"/>
        <v>0</v>
      </c>
      <c r="CH263" s="366">
        <f t="shared" si="223"/>
        <v>0</v>
      </c>
      <c r="CI263" s="365">
        <f t="shared" si="224"/>
        <v>9</v>
      </c>
      <c r="CJ263" s="366">
        <f t="shared" si="225"/>
        <v>1</v>
      </c>
      <c r="CK263" s="365">
        <f t="shared" si="226"/>
        <v>0</v>
      </c>
      <c r="CL263" s="366">
        <f t="shared" si="227"/>
        <v>0</v>
      </c>
      <c r="CM263" s="365">
        <f t="shared" si="228"/>
        <v>9</v>
      </c>
      <c r="CN263" s="366">
        <f t="shared" si="229"/>
        <v>1</v>
      </c>
      <c r="CO263" s="365">
        <f t="shared" si="230"/>
        <v>0</v>
      </c>
      <c r="CP263" s="366">
        <f t="shared" si="231"/>
        <v>0</v>
      </c>
      <c r="CQ263" s="365">
        <f t="shared" si="232"/>
        <v>9</v>
      </c>
      <c r="CR263" s="366">
        <f t="shared" si="233"/>
        <v>1</v>
      </c>
      <c r="CS263" s="365">
        <f t="shared" si="234"/>
        <v>0</v>
      </c>
      <c r="CT263" s="366">
        <f t="shared" si="235"/>
        <v>0</v>
      </c>
      <c r="CU263" s="365">
        <f t="shared" si="236"/>
        <v>9</v>
      </c>
      <c r="CV263" s="366">
        <f t="shared" si="237"/>
        <v>1</v>
      </c>
      <c r="CW263" s="365">
        <f t="shared" si="238"/>
        <v>0</v>
      </c>
      <c r="CX263" s="366">
        <f t="shared" si="239"/>
        <v>0</v>
      </c>
    </row>
    <row r="264" spans="17:102" x14ac:dyDescent="0.25">
      <c r="Q264" s="365">
        <f t="shared" si="179"/>
        <v>20</v>
      </c>
      <c r="R264" s="277">
        <v>1000</v>
      </c>
      <c r="AN264" s="365">
        <v>1</v>
      </c>
      <c r="AO264" s="271">
        <f t="shared" si="196"/>
        <v>9</v>
      </c>
      <c r="AP264" s="271" t="str">
        <f t="shared" ref="AP264:AQ264" si="244">+AP242</f>
        <v/>
      </c>
      <c r="AQ264" s="366" t="str">
        <f t="shared" si="244"/>
        <v/>
      </c>
      <c r="AS264" s="365">
        <f t="shared" si="192"/>
        <v>9</v>
      </c>
      <c r="AT264" s="366">
        <f t="shared" si="193"/>
        <v>0</v>
      </c>
      <c r="AU264" s="271">
        <f t="shared" si="180"/>
        <v>1000</v>
      </c>
      <c r="AV264" s="366">
        <f t="shared" si="194"/>
        <v>0</v>
      </c>
      <c r="AW264" s="385">
        <f t="shared" si="195"/>
        <v>0</v>
      </c>
      <c r="AX264" s="367">
        <f t="shared" si="198"/>
        <v>9</v>
      </c>
      <c r="AY264" s="363">
        <f t="shared" si="181"/>
        <v>0</v>
      </c>
      <c r="AZ264" s="363">
        <f t="shared" si="182"/>
        <v>0</v>
      </c>
      <c r="BA264" s="363">
        <f t="shared" si="183"/>
        <v>0</v>
      </c>
      <c r="BB264" s="363">
        <f t="shared" si="184"/>
        <v>0</v>
      </c>
      <c r="BC264" s="363">
        <f t="shared" si="185"/>
        <v>0</v>
      </c>
      <c r="BD264" s="363">
        <f t="shared" si="186"/>
        <v>0</v>
      </c>
      <c r="BE264" s="363">
        <f t="shared" si="187"/>
        <v>0</v>
      </c>
      <c r="BF264" s="363">
        <f t="shared" si="188"/>
        <v>0</v>
      </c>
      <c r="BG264" s="363">
        <f t="shared" si="189"/>
        <v>0</v>
      </c>
      <c r="BH264" s="364">
        <f t="shared" si="190"/>
        <v>0</v>
      </c>
      <c r="BJ264" s="385">
        <v>7</v>
      </c>
      <c r="BK264" s="365">
        <f t="shared" si="200"/>
        <v>9</v>
      </c>
      <c r="BL264" s="366">
        <f t="shared" si="201"/>
        <v>1</v>
      </c>
      <c r="BM264" s="365">
        <f t="shared" si="202"/>
        <v>0</v>
      </c>
      <c r="BN264" s="366">
        <f t="shared" si="203"/>
        <v>0</v>
      </c>
      <c r="BO264" s="365">
        <f t="shared" si="204"/>
        <v>9</v>
      </c>
      <c r="BP264" s="366">
        <f t="shared" si="205"/>
        <v>1</v>
      </c>
      <c r="BQ264" s="365">
        <f t="shared" si="206"/>
        <v>0</v>
      </c>
      <c r="BR264" s="366">
        <f t="shared" si="207"/>
        <v>0</v>
      </c>
      <c r="BS264" s="365">
        <f t="shared" si="208"/>
        <v>9</v>
      </c>
      <c r="BT264" s="366">
        <f t="shared" si="209"/>
        <v>1</v>
      </c>
      <c r="BU264" s="365">
        <f t="shared" si="210"/>
        <v>0</v>
      </c>
      <c r="BV264" s="366">
        <f t="shared" si="211"/>
        <v>0</v>
      </c>
      <c r="BW264" s="365">
        <f t="shared" si="212"/>
        <v>9</v>
      </c>
      <c r="BX264" s="366">
        <f t="shared" si="213"/>
        <v>1</v>
      </c>
      <c r="BY264" s="365">
        <f t="shared" si="214"/>
        <v>0</v>
      </c>
      <c r="BZ264" s="366">
        <f t="shared" si="215"/>
        <v>0</v>
      </c>
      <c r="CA264" s="365">
        <f t="shared" si="216"/>
        <v>9</v>
      </c>
      <c r="CB264" s="366">
        <f t="shared" si="217"/>
        <v>1</v>
      </c>
      <c r="CC264" s="365">
        <f t="shared" si="218"/>
        <v>0</v>
      </c>
      <c r="CD264" s="366">
        <f t="shared" si="219"/>
        <v>0</v>
      </c>
      <c r="CE264" s="365">
        <f t="shared" si="220"/>
        <v>9</v>
      </c>
      <c r="CF264" s="366">
        <f t="shared" si="221"/>
        <v>1</v>
      </c>
      <c r="CG264" s="365">
        <f t="shared" si="222"/>
        <v>0</v>
      </c>
      <c r="CH264" s="366">
        <f t="shared" si="223"/>
        <v>0</v>
      </c>
      <c r="CI264" s="365">
        <f t="shared" si="224"/>
        <v>9</v>
      </c>
      <c r="CJ264" s="366">
        <f t="shared" si="225"/>
        <v>1</v>
      </c>
      <c r="CK264" s="365">
        <f t="shared" si="226"/>
        <v>0</v>
      </c>
      <c r="CL264" s="366">
        <f t="shared" si="227"/>
        <v>0</v>
      </c>
      <c r="CM264" s="365">
        <f t="shared" si="228"/>
        <v>9</v>
      </c>
      <c r="CN264" s="366">
        <f t="shared" si="229"/>
        <v>1</v>
      </c>
      <c r="CO264" s="365">
        <f t="shared" si="230"/>
        <v>0</v>
      </c>
      <c r="CP264" s="366">
        <f t="shared" si="231"/>
        <v>0</v>
      </c>
      <c r="CQ264" s="365">
        <f t="shared" si="232"/>
        <v>9</v>
      </c>
      <c r="CR264" s="366">
        <f t="shared" si="233"/>
        <v>1</v>
      </c>
      <c r="CS264" s="365">
        <f t="shared" si="234"/>
        <v>0</v>
      </c>
      <c r="CT264" s="366">
        <f t="shared" si="235"/>
        <v>0</v>
      </c>
      <c r="CU264" s="365">
        <f t="shared" si="236"/>
        <v>9</v>
      </c>
      <c r="CV264" s="366">
        <f t="shared" si="237"/>
        <v>1</v>
      </c>
      <c r="CW264" s="365">
        <f t="shared" si="238"/>
        <v>0</v>
      </c>
      <c r="CX264" s="366">
        <f t="shared" si="239"/>
        <v>0</v>
      </c>
    </row>
    <row r="265" spans="17:102" x14ac:dyDescent="0.25">
      <c r="Q265" s="365">
        <f t="shared" si="179"/>
        <v>21</v>
      </c>
      <c r="R265" s="277">
        <v>100</v>
      </c>
      <c r="AN265" s="365">
        <v>1</v>
      </c>
      <c r="AO265" s="271">
        <f t="shared" si="196"/>
        <v>10</v>
      </c>
      <c r="AP265" s="271" t="str">
        <f t="shared" ref="AP265:AQ265" si="245">+AP243</f>
        <v/>
      </c>
      <c r="AQ265" s="366" t="str">
        <f t="shared" si="245"/>
        <v/>
      </c>
      <c r="AS265" s="365">
        <f t="shared" si="192"/>
        <v>10</v>
      </c>
      <c r="AT265" s="366">
        <f t="shared" si="193"/>
        <v>0</v>
      </c>
      <c r="AU265" s="271">
        <f t="shared" si="180"/>
        <v>1500</v>
      </c>
      <c r="AV265" s="366">
        <f t="shared" si="194"/>
        <v>0</v>
      </c>
      <c r="AW265" s="385">
        <f t="shared" si="195"/>
        <v>0</v>
      </c>
      <c r="AX265" s="367">
        <f t="shared" si="198"/>
        <v>10</v>
      </c>
      <c r="AY265" s="363">
        <f t="shared" si="181"/>
        <v>0</v>
      </c>
      <c r="AZ265" s="363">
        <f t="shared" si="182"/>
        <v>0</v>
      </c>
      <c r="BA265" s="363">
        <f t="shared" si="183"/>
        <v>0</v>
      </c>
      <c r="BB265" s="363">
        <f t="shared" si="184"/>
        <v>0</v>
      </c>
      <c r="BC265" s="363">
        <f t="shared" si="185"/>
        <v>0</v>
      </c>
      <c r="BD265" s="363">
        <f t="shared" si="186"/>
        <v>0</v>
      </c>
      <c r="BE265" s="363">
        <f t="shared" si="187"/>
        <v>0</v>
      </c>
      <c r="BF265" s="363">
        <f t="shared" si="188"/>
        <v>0</v>
      </c>
      <c r="BG265" s="363">
        <f t="shared" si="189"/>
        <v>0</v>
      </c>
      <c r="BH265" s="364">
        <f t="shared" si="190"/>
        <v>0</v>
      </c>
      <c r="BJ265" s="385">
        <v>8</v>
      </c>
      <c r="BK265" s="365">
        <f t="shared" si="200"/>
        <v>9</v>
      </c>
      <c r="BL265" s="366">
        <f t="shared" si="201"/>
        <v>1</v>
      </c>
      <c r="BM265" s="365">
        <f t="shared" si="202"/>
        <v>0</v>
      </c>
      <c r="BN265" s="366">
        <f t="shared" si="203"/>
        <v>0</v>
      </c>
      <c r="BO265" s="365">
        <f t="shared" si="204"/>
        <v>9</v>
      </c>
      <c r="BP265" s="366">
        <f t="shared" si="205"/>
        <v>1</v>
      </c>
      <c r="BQ265" s="365">
        <f t="shared" si="206"/>
        <v>0</v>
      </c>
      <c r="BR265" s="366">
        <f t="shared" si="207"/>
        <v>0</v>
      </c>
      <c r="BS265" s="365">
        <f t="shared" si="208"/>
        <v>9</v>
      </c>
      <c r="BT265" s="366">
        <f t="shared" si="209"/>
        <v>1</v>
      </c>
      <c r="BU265" s="365">
        <f t="shared" si="210"/>
        <v>0</v>
      </c>
      <c r="BV265" s="366">
        <f t="shared" si="211"/>
        <v>0</v>
      </c>
      <c r="BW265" s="365">
        <f t="shared" si="212"/>
        <v>9</v>
      </c>
      <c r="BX265" s="366">
        <f t="shared" si="213"/>
        <v>1</v>
      </c>
      <c r="BY265" s="365">
        <f t="shared" si="214"/>
        <v>0</v>
      </c>
      <c r="BZ265" s="366">
        <f t="shared" si="215"/>
        <v>0</v>
      </c>
      <c r="CA265" s="365">
        <f t="shared" si="216"/>
        <v>9</v>
      </c>
      <c r="CB265" s="366">
        <f t="shared" si="217"/>
        <v>1</v>
      </c>
      <c r="CC265" s="365">
        <f t="shared" si="218"/>
        <v>0</v>
      </c>
      <c r="CD265" s="366">
        <f t="shared" si="219"/>
        <v>0</v>
      </c>
      <c r="CE265" s="365">
        <f t="shared" si="220"/>
        <v>9</v>
      </c>
      <c r="CF265" s="366">
        <f t="shared" si="221"/>
        <v>1</v>
      </c>
      <c r="CG265" s="365">
        <f t="shared" si="222"/>
        <v>0</v>
      </c>
      <c r="CH265" s="366">
        <f t="shared" si="223"/>
        <v>0</v>
      </c>
      <c r="CI265" s="365">
        <f t="shared" si="224"/>
        <v>9</v>
      </c>
      <c r="CJ265" s="366">
        <f t="shared" si="225"/>
        <v>1</v>
      </c>
      <c r="CK265" s="365">
        <f t="shared" si="226"/>
        <v>0</v>
      </c>
      <c r="CL265" s="366">
        <f t="shared" si="227"/>
        <v>0</v>
      </c>
      <c r="CM265" s="365">
        <f t="shared" si="228"/>
        <v>9</v>
      </c>
      <c r="CN265" s="366">
        <f t="shared" si="229"/>
        <v>1</v>
      </c>
      <c r="CO265" s="365">
        <f t="shared" si="230"/>
        <v>0</v>
      </c>
      <c r="CP265" s="366">
        <f t="shared" si="231"/>
        <v>0</v>
      </c>
      <c r="CQ265" s="365">
        <f t="shared" si="232"/>
        <v>9</v>
      </c>
      <c r="CR265" s="366">
        <f t="shared" si="233"/>
        <v>1</v>
      </c>
      <c r="CS265" s="365">
        <f t="shared" si="234"/>
        <v>0</v>
      </c>
      <c r="CT265" s="366">
        <f t="shared" si="235"/>
        <v>0</v>
      </c>
      <c r="CU265" s="365">
        <f t="shared" si="236"/>
        <v>9</v>
      </c>
      <c r="CV265" s="366">
        <f t="shared" si="237"/>
        <v>1</v>
      </c>
      <c r="CW265" s="365">
        <f t="shared" si="238"/>
        <v>0</v>
      </c>
      <c r="CX265" s="366">
        <f t="shared" si="239"/>
        <v>0</v>
      </c>
    </row>
    <row r="266" spans="17:102" x14ac:dyDescent="0.25">
      <c r="Q266" s="365">
        <f t="shared" si="179"/>
        <v>22</v>
      </c>
      <c r="R266" s="277">
        <v>200</v>
      </c>
      <c r="AN266" s="365">
        <v>1</v>
      </c>
      <c r="AO266" s="271">
        <f t="shared" si="196"/>
        <v>11</v>
      </c>
      <c r="AP266" s="271" t="str">
        <f t="shared" ref="AP266:AQ266" si="246">+AP244</f>
        <v/>
      </c>
      <c r="AQ266" s="366" t="str">
        <f t="shared" si="246"/>
        <v/>
      </c>
      <c r="AS266" s="365">
        <f t="shared" si="192"/>
        <v>11</v>
      </c>
      <c r="AT266" s="366">
        <f t="shared" si="193"/>
        <v>0</v>
      </c>
      <c r="AU266" s="271">
        <f t="shared" si="180"/>
        <v>50</v>
      </c>
      <c r="AV266" s="366">
        <f t="shared" si="194"/>
        <v>0</v>
      </c>
      <c r="AW266" s="385">
        <f t="shared" si="195"/>
        <v>0</v>
      </c>
      <c r="AX266" s="367">
        <f t="shared" si="198"/>
        <v>11</v>
      </c>
      <c r="AY266" s="363">
        <f t="shared" si="181"/>
        <v>0</v>
      </c>
      <c r="AZ266" s="363">
        <f t="shared" si="182"/>
        <v>0</v>
      </c>
      <c r="BA266" s="363">
        <f t="shared" si="183"/>
        <v>0</v>
      </c>
      <c r="BB266" s="363">
        <f t="shared" si="184"/>
        <v>0</v>
      </c>
      <c r="BC266" s="363">
        <f t="shared" si="185"/>
        <v>0</v>
      </c>
      <c r="BD266" s="363">
        <f t="shared" si="186"/>
        <v>0</v>
      </c>
      <c r="BE266" s="363">
        <f t="shared" si="187"/>
        <v>0</v>
      </c>
      <c r="BF266" s="363">
        <f t="shared" si="188"/>
        <v>0</v>
      </c>
      <c r="BG266" s="363">
        <f t="shared" si="189"/>
        <v>0</v>
      </c>
      <c r="BH266" s="364">
        <f t="shared" si="190"/>
        <v>0</v>
      </c>
      <c r="BJ266" s="385">
        <v>9</v>
      </c>
      <c r="BK266" s="365">
        <f t="shared" si="200"/>
        <v>9</v>
      </c>
      <c r="BL266" s="366">
        <f t="shared" si="201"/>
        <v>1</v>
      </c>
      <c r="BM266" s="365">
        <f t="shared" si="202"/>
        <v>0</v>
      </c>
      <c r="BN266" s="366">
        <f t="shared" si="203"/>
        <v>0</v>
      </c>
      <c r="BO266" s="365">
        <f t="shared" si="204"/>
        <v>9</v>
      </c>
      <c r="BP266" s="366">
        <f t="shared" si="205"/>
        <v>1</v>
      </c>
      <c r="BQ266" s="365">
        <f t="shared" si="206"/>
        <v>0</v>
      </c>
      <c r="BR266" s="366">
        <f t="shared" si="207"/>
        <v>0</v>
      </c>
      <c r="BS266" s="365">
        <f t="shared" si="208"/>
        <v>9</v>
      </c>
      <c r="BT266" s="366">
        <f t="shared" si="209"/>
        <v>1</v>
      </c>
      <c r="BU266" s="365">
        <f t="shared" si="210"/>
        <v>0</v>
      </c>
      <c r="BV266" s="366">
        <f t="shared" si="211"/>
        <v>0</v>
      </c>
      <c r="BW266" s="365">
        <f t="shared" si="212"/>
        <v>9</v>
      </c>
      <c r="BX266" s="366">
        <f t="shared" si="213"/>
        <v>1</v>
      </c>
      <c r="BY266" s="365">
        <f t="shared" si="214"/>
        <v>0</v>
      </c>
      <c r="BZ266" s="366">
        <f t="shared" si="215"/>
        <v>0</v>
      </c>
      <c r="CA266" s="365">
        <f t="shared" si="216"/>
        <v>9</v>
      </c>
      <c r="CB266" s="366">
        <f t="shared" si="217"/>
        <v>1</v>
      </c>
      <c r="CC266" s="365">
        <f t="shared" si="218"/>
        <v>0</v>
      </c>
      <c r="CD266" s="366">
        <f t="shared" si="219"/>
        <v>0</v>
      </c>
      <c r="CE266" s="365">
        <f t="shared" si="220"/>
        <v>9</v>
      </c>
      <c r="CF266" s="366">
        <f t="shared" si="221"/>
        <v>1</v>
      </c>
      <c r="CG266" s="365">
        <f t="shared" si="222"/>
        <v>0</v>
      </c>
      <c r="CH266" s="366">
        <f t="shared" si="223"/>
        <v>0</v>
      </c>
      <c r="CI266" s="365">
        <f t="shared" si="224"/>
        <v>9</v>
      </c>
      <c r="CJ266" s="366">
        <f t="shared" si="225"/>
        <v>1</v>
      </c>
      <c r="CK266" s="365">
        <f t="shared" si="226"/>
        <v>0</v>
      </c>
      <c r="CL266" s="366">
        <f t="shared" si="227"/>
        <v>0</v>
      </c>
      <c r="CM266" s="365">
        <f t="shared" si="228"/>
        <v>9</v>
      </c>
      <c r="CN266" s="366">
        <f t="shared" si="229"/>
        <v>1</v>
      </c>
      <c r="CO266" s="365">
        <f t="shared" si="230"/>
        <v>0</v>
      </c>
      <c r="CP266" s="366">
        <f t="shared" si="231"/>
        <v>0</v>
      </c>
      <c r="CQ266" s="365">
        <f t="shared" si="232"/>
        <v>9</v>
      </c>
      <c r="CR266" s="366">
        <f t="shared" si="233"/>
        <v>1</v>
      </c>
      <c r="CS266" s="365">
        <f t="shared" si="234"/>
        <v>0</v>
      </c>
      <c r="CT266" s="366">
        <f t="shared" si="235"/>
        <v>0</v>
      </c>
      <c r="CU266" s="365">
        <f t="shared" si="236"/>
        <v>9</v>
      </c>
      <c r="CV266" s="366">
        <f t="shared" si="237"/>
        <v>1</v>
      </c>
      <c r="CW266" s="365">
        <f t="shared" si="238"/>
        <v>0</v>
      </c>
      <c r="CX266" s="366">
        <f t="shared" si="239"/>
        <v>0</v>
      </c>
    </row>
    <row r="267" spans="17:102" x14ac:dyDescent="0.25">
      <c r="Q267" s="365">
        <f t="shared" si="179"/>
        <v>23</v>
      </c>
      <c r="R267" s="277">
        <v>400</v>
      </c>
      <c r="AN267" s="365">
        <v>1</v>
      </c>
      <c r="AO267" s="271">
        <f t="shared" si="196"/>
        <v>12</v>
      </c>
      <c r="AP267" s="271" t="str">
        <f t="shared" ref="AP267:AQ267" si="247">+AP245</f>
        <v/>
      </c>
      <c r="AQ267" s="366" t="str">
        <f t="shared" si="247"/>
        <v/>
      </c>
      <c r="AS267" s="365">
        <f t="shared" si="192"/>
        <v>12</v>
      </c>
      <c r="AT267" s="366">
        <f t="shared" si="193"/>
        <v>0</v>
      </c>
      <c r="AU267" s="271">
        <f t="shared" si="180"/>
        <v>100</v>
      </c>
      <c r="AV267" s="366">
        <f t="shared" si="194"/>
        <v>0</v>
      </c>
      <c r="AW267" s="385">
        <f t="shared" si="195"/>
        <v>0</v>
      </c>
      <c r="AX267" s="367">
        <f t="shared" si="198"/>
        <v>12</v>
      </c>
      <c r="AY267" s="363">
        <f t="shared" si="181"/>
        <v>0</v>
      </c>
      <c r="AZ267" s="363">
        <f t="shared" si="182"/>
        <v>0</v>
      </c>
      <c r="BA267" s="363">
        <f t="shared" si="183"/>
        <v>0</v>
      </c>
      <c r="BB267" s="363">
        <f t="shared" si="184"/>
        <v>0</v>
      </c>
      <c r="BC267" s="363">
        <f t="shared" si="185"/>
        <v>0</v>
      </c>
      <c r="BD267" s="363">
        <f t="shared" si="186"/>
        <v>0</v>
      </c>
      <c r="BE267" s="363">
        <f t="shared" si="187"/>
        <v>0</v>
      </c>
      <c r="BF267" s="363">
        <f t="shared" si="188"/>
        <v>0</v>
      </c>
      <c r="BG267" s="363">
        <f t="shared" si="189"/>
        <v>0</v>
      </c>
      <c r="BH267" s="364">
        <f t="shared" si="190"/>
        <v>0</v>
      </c>
      <c r="BJ267" s="385">
        <v>10</v>
      </c>
      <c r="BK267" s="365">
        <f t="shared" si="200"/>
        <v>9</v>
      </c>
      <c r="BL267" s="366">
        <f t="shared" si="201"/>
        <v>1</v>
      </c>
      <c r="BM267" s="365">
        <f t="shared" si="202"/>
        <v>0</v>
      </c>
      <c r="BN267" s="366">
        <f t="shared" si="203"/>
        <v>0</v>
      </c>
      <c r="BO267" s="365">
        <f t="shared" si="204"/>
        <v>9</v>
      </c>
      <c r="BP267" s="366">
        <f t="shared" si="205"/>
        <v>1</v>
      </c>
      <c r="BQ267" s="365">
        <f t="shared" si="206"/>
        <v>0</v>
      </c>
      <c r="BR267" s="366">
        <f t="shared" si="207"/>
        <v>0</v>
      </c>
      <c r="BS267" s="365">
        <f t="shared" si="208"/>
        <v>9</v>
      </c>
      <c r="BT267" s="366">
        <f t="shared" si="209"/>
        <v>1</v>
      </c>
      <c r="BU267" s="365">
        <f t="shared" si="210"/>
        <v>0</v>
      </c>
      <c r="BV267" s="366">
        <f t="shared" si="211"/>
        <v>0</v>
      </c>
      <c r="BW267" s="365">
        <f t="shared" si="212"/>
        <v>9</v>
      </c>
      <c r="BX267" s="366">
        <f t="shared" si="213"/>
        <v>1</v>
      </c>
      <c r="BY267" s="365">
        <f t="shared" si="214"/>
        <v>0</v>
      </c>
      <c r="BZ267" s="366">
        <f t="shared" si="215"/>
        <v>0</v>
      </c>
      <c r="CA267" s="365">
        <f t="shared" si="216"/>
        <v>9</v>
      </c>
      <c r="CB267" s="366">
        <f t="shared" si="217"/>
        <v>1</v>
      </c>
      <c r="CC267" s="365">
        <f t="shared" si="218"/>
        <v>0</v>
      </c>
      <c r="CD267" s="366">
        <f t="shared" si="219"/>
        <v>0</v>
      </c>
      <c r="CE267" s="365">
        <f t="shared" si="220"/>
        <v>9</v>
      </c>
      <c r="CF267" s="366">
        <f t="shared" si="221"/>
        <v>1</v>
      </c>
      <c r="CG267" s="365">
        <f t="shared" si="222"/>
        <v>0</v>
      </c>
      <c r="CH267" s="366">
        <f t="shared" si="223"/>
        <v>0</v>
      </c>
      <c r="CI267" s="365">
        <f t="shared" si="224"/>
        <v>9</v>
      </c>
      <c r="CJ267" s="366">
        <f t="shared" si="225"/>
        <v>1</v>
      </c>
      <c r="CK267" s="365">
        <f t="shared" si="226"/>
        <v>0</v>
      </c>
      <c r="CL267" s="366">
        <f t="shared" si="227"/>
        <v>0</v>
      </c>
      <c r="CM267" s="365">
        <f t="shared" si="228"/>
        <v>9</v>
      </c>
      <c r="CN267" s="366">
        <f t="shared" si="229"/>
        <v>1</v>
      </c>
      <c r="CO267" s="365">
        <f t="shared" si="230"/>
        <v>0</v>
      </c>
      <c r="CP267" s="366">
        <f t="shared" si="231"/>
        <v>0</v>
      </c>
      <c r="CQ267" s="365">
        <f t="shared" si="232"/>
        <v>9</v>
      </c>
      <c r="CR267" s="366">
        <f t="shared" si="233"/>
        <v>1</v>
      </c>
      <c r="CS267" s="365">
        <f t="shared" si="234"/>
        <v>0</v>
      </c>
      <c r="CT267" s="366">
        <f t="shared" si="235"/>
        <v>0</v>
      </c>
      <c r="CU267" s="365">
        <f t="shared" si="236"/>
        <v>9</v>
      </c>
      <c r="CV267" s="366">
        <f t="shared" si="237"/>
        <v>1</v>
      </c>
      <c r="CW267" s="365">
        <f t="shared" si="238"/>
        <v>0</v>
      </c>
      <c r="CX267" s="366">
        <f t="shared" si="239"/>
        <v>0</v>
      </c>
    </row>
    <row r="268" spans="17:102" x14ac:dyDescent="0.25">
      <c r="Q268" s="365">
        <f t="shared" si="179"/>
        <v>24</v>
      </c>
      <c r="R268" s="277">
        <v>200</v>
      </c>
      <c r="AN268" s="365">
        <v>1</v>
      </c>
      <c r="AO268" s="271">
        <f t="shared" si="196"/>
        <v>13</v>
      </c>
      <c r="AP268" s="271" t="str">
        <f t="shared" ref="AP268:AQ268" si="248">+AP246</f>
        <v/>
      </c>
      <c r="AQ268" s="366" t="str">
        <f t="shared" si="248"/>
        <v/>
      </c>
      <c r="AS268" s="365">
        <f t="shared" si="192"/>
        <v>13</v>
      </c>
      <c r="AT268" s="366">
        <f t="shared" si="193"/>
        <v>0</v>
      </c>
      <c r="AU268" s="271">
        <f t="shared" si="180"/>
        <v>200</v>
      </c>
      <c r="AV268" s="366">
        <f t="shared" si="194"/>
        <v>0</v>
      </c>
      <c r="AW268" s="385">
        <f t="shared" si="195"/>
        <v>0</v>
      </c>
      <c r="AX268" s="367">
        <f t="shared" si="198"/>
        <v>13</v>
      </c>
      <c r="AY268" s="363">
        <f t="shared" si="181"/>
        <v>0</v>
      </c>
      <c r="AZ268" s="363">
        <f t="shared" si="182"/>
        <v>0</v>
      </c>
      <c r="BA268" s="363">
        <f t="shared" si="183"/>
        <v>0</v>
      </c>
      <c r="BB268" s="363">
        <f t="shared" si="184"/>
        <v>0</v>
      </c>
      <c r="BC268" s="363">
        <f t="shared" si="185"/>
        <v>0</v>
      </c>
      <c r="BD268" s="363">
        <f t="shared" si="186"/>
        <v>0</v>
      </c>
      <c r="BE268" s="363">
        <f t="shared" si="187"/>
        <v>0</v>
      </c>
      <c r="BF268" s="363">
        <f t="shared" si="188"/>
        <v>0</v>
      </c>
      <c r="BG268" s="363">
        <f t="shared" si="189"/>
        <v>0</v>
      </c>
      <c r="BH268" s="364">
        <f t="shared" si="190"/>
        <v>0</v>
      </c>
      <c r="BJ268" s="385">
        <v>11</v>
      </c>
      <c r="BK268" s="365">
        <f t="shared" si="200"/>
        <v>9</v>
      </c>
      <c r="BL268" s="366">
        <f t="shared" si="201"/>
        <v>1</v>
      </c>
      <c r="BM268" s="365">
        <f t="shared" si="202"/>
        <v>0</v>
      </c>
      <c r="BN268" s="366">
        <f t="shared" si="203"/>
        <v>0</v>
      </c>
      <c r="BO268" s="365">
        <f t="shared" si="204"/>
        <v>9</v>
      </c>
      <c r="BP268" s="366">
        <f t="shared" si="205"/>
        <v>1</v>
      </c>
      <c r="BQ268" s="365">
        <f t="shared" si="206"/>
        <v>0</v>
      </c>
      <c r="BR268" s="366">
        <f t="shared" si="207"/>
        <v>0</v>
      </c>
      <c r="BS268" s="365">
        <f t="shared" si="208"/>
        <v>9</v>
      </c>
      <c r="BT268" s="366">
        <f t="shared" si="209"/>
        <v>1</v>
      </c>
      <c r="BU268" s="365">
        <f t="shared" si="210"/>
        <v>0</v>
      </c>
      <c r="BV268" s="366">
        <f t="shared" si="211"/>
        <v>0</v>
      </c>
      <c r="BW268" s="365">
        <f t="shared" si="212"/>
        <v>9</v>
      </c>
      <c r="BX268" s="366">
        <f t="shared" si="213"/>
        <v>1</v>
      </c>
      <c r="BY268" s="365">
        <f t="shared" si="214"/>
        <v>0</v>
      </c>
      <c r="BZ268" s="366">
        <f t="shared" si="215"/>
        <v>0</v>
      </c>
      <c r="CA268" s="365">
        <f t="shared" si="216"/>
        <v>9</v>
      </c>
      <c r="CB268" s="366">
        <f t="shared" si="217"/>
        <v>1</v>
      </c>
      <c r="CC268" s="365">
        <f t="shared" si="218"/>
        <v>0</v>
      </c>
      <c r="CD268" s="366">
        <f t="shared" si="219"/>
        <v>0</v>
      </c>
      <c r="CE268" s="365">
        <f t="shared" si="220"/>
        <v>9</v>
      </c>
      <c r="CF268" s="366">
        <f t="shared" si="221"/>
        <v>1</v>
      </c>
      <c r="CG268" s="365">
        <f t="shared" si="222"/>
        <v>0</v>
      </c>
      <c r="CH268" s="366">
        <f t="shared" si="223"/>
        <v>0</v>
      </c>
      <c r="CI268" s="365">
        <f t="shared" si="224"/>
        <v>9</v>
      </c>
      <c r="CJ268" s="366">
        <f t="shared" si="225"/>
        <v>1</v>
      </c>
      <c r="CK268" s="365">
        <f t="shared" si="226"/>
        <v>0</v>
      </c>
      <c r="CL268" s="366">
        <f t="shared" si="227"/>
        <v>0</v>
      </c>
      <c r="CM268" s="365">
        <f t="shared" si="228"/>
        <v>9</v>
      </c>
      <c r="CN268" s="366">
        <f t="shared" si="229"/>
        <v>1</v>
      </c>
      <c r="CO268" s="365">
        <f t="shared" si="230"/>
        <v>0</v>
      </c>
      <c r="CP268" s="366">
        <f t="shared" si="231"/>
        <v>0</v>
      </c>
      <c r="CQ268" s="365">
        <f t="shared" si="232"/>
        <v>9</v>
      </c>
      <c r="CR268" s="366">
        <f t="shared" si="233"/>
        <v>1</v>
      </c>
      <c r="CS268" s="365">
        <f t="shared" si="234"/>
        <v>0</v>
      </c>
      <c r="CT268" s="366">
        <f t="shared" si="235"/>
        <v>0</v>
      </c>
      <c r="CU268" s="365">
        <f t="shared" si="236"/>
        <v>9</v>
      </c>
      <c r="CV268" s="366">
        <f t="shared" si="237"/>
        <v>1</v>
      </c>
      <c r="CW268" s="365">
        <f t="shared" si="238"/>
        <v>0</v>
      </c>
      <c r="CX268" s="366">
        <f t="shared" si="239"/>
        <v>0</v>
      </c>
    </row>
    <row r="269" spans="17:102" x14ac:dyDescent="0.25">
      <c r="Q269" s="365">
        <f t="shared" si="179"/>
        <v>25</v>
      </c>
      <c r="R269" s="277">
        <v>100</v>
      </c>
      <c r="AN269" s="365">
        <v>1</v>
      </c>
      <c r="AO269" s="271">
        <f t="shared" si="196"/>
        <v>14</v>
      </c>
      <c r="AP269" s="271" t="str">
        <f t="shared" ref="AP269:AQ269" si="249">+AP247</f>
        <v/>
      </c>
      <c r="AQ269" s="366" t="str">
        <f t="shared" si="249"/>
        <v/>
      </c>
      <c r="AS269" s="365">
        <f t="shared" si="192"/>
        <v>14</v>
      </c>
      <c r="AT269" s="366">
        <f t="shared" si="193"/>
        <v>0</v>
      </c>
      <c r="AU269" s="271">
        <f t="shared" si="180"/>
        <v>100</v>
      </c>
      <c r="AV269" s="366">
        <f t="shared" si="194"/>
        <v>0</v>
      </c>
      <c r="AW269" s="385">
        <f t="shared" si="195"/>
        <v>0</v>
      </c>
      <c r="AX269" s="367">
        <f t="shared" si="198"/>
        <v>14</v>
      </c>
      <c r="AY269" s="363">
        <f t="shared" si="181"/>
        <v>0</v>
      </c>
      <c r="AZ269" s="363">
        <f t="shared" si="182"/>
        <v>0</v>
      </c>
      <c r="BA269" s="363">
        <f t="shared" si="183"/>
        <v>0</v>
      </c>
      <c r="BB269" s="363">
        <f t="shared" si="184"/>
        <v>0</v>
      </c>
      <c r="BC269" s="363">
        <f t="shared" si="185"/>
        <v>0</v>
      </c>
      <c r="BD269" s="363">
        <f t="shared" si="186"/>
        <v>0</v>
      </c>
      <c r="BE269" s="363">
        <f t="shared" si="187"/>
        <v>0</v>
      </c>
      <c r="BF269" s="363">
        <f t="shared" si="188"/>
        <v>0</v>
      </c>
      <c r="BG269" s="363">
        <f t="shared" si="189"/>
        <v>0</v>
      </c>
      <c r="BH269" s="364">
        <f t="shared" si="190"/>
        <v>0</v>
      </c>
      <c r="BJ269" s="385">
        <v>12</v>
      </c>
      <c r="BK269" s="365">
        <f t="shared" si="200"/>
        <v>9</v>
      </c>
      <c r="BL269" s="366">
        <f t="shared" si="201"/>
        <v>1</v>
      </c>
      <c r="BM269" s="365">
        <f t="shared" si="202"/>
        <v>0</v>
      </c>
      <c r="BN269" s="366">
        <f t="shared" si="203"/>
        <v>0</v>
      </c>
      <c r="BO269" s="365">
        <f t="shared" si="204"/>
        <v>9</v>
      </c>
      <c r="BP269" s="366">
        <f t="shared" si="205"/>
        <v>1</v>
      </c>
      <c r="BQ269" s="365">
        <f t="shared" si="206"/>
        <v>0</v>
      </c>
      <c r="BR269" s="366">
        <f t="shared" si="207"/>
        <v>0</v>
      </c>
      <c r="BS269" s="365">
        <f t="shared" si="208"/>
        <v>9</v>
      </c>
      <c r="BT269" s="366">
        <f t="shared" si="209"/>
        <v>1</v>
      </c>
      <c r="BU269" s="365">
        <f t="shared" si="210"/>
        <v>0</v>
      </c>
      <c r="BV269" s="366">
        <f t="shared" si="211"/>
        <v>0</v>
      </c>
      <c r="BW269" s="365">
        <f t="shared" si="212"/>
        <v>9</v>
      </c>
      <c r="BX269" s="366">
        <f t="shared" si="213"/>
        <v>1</v>
      </c>
      <c r="BY269" s="365">
        <f t="shared" si="214"/>
        <v>0</v>
      </c>
      <c r="BZ269" s="366">
        <f t="shared" si="215"/>
        <v>0</v>
      </c>
      <c r="CA269" s="365">
        <f t="shared" si="216"/>
        <v>9</v>
      </c>
      <c r="CB269" s="366">
        <f t="shared" si="217"/>
        <v>1</v>
      </c>
      <c r="CC269" s="365">
        <f t="shared" si="218"/>
        <v>0</v>
      </c>
      <c r="CD269" s="366">
        <f t="shared" si="219"/>
        <v>0</v>
      </c>
      <c r="CE269" s="365">
        <f t="shared" si="220"/>
        <v>9</v>
      </c>
      <c r="CF269" s="366">
        <f t="shared" si="221"/>
        <v>1</v>
      </c>
      <c r="CG269" s="365">
        <f t="shared" si="222"/>
        <v>0</v>
      </c>
      <c r="CH269" s="366">
        <f t="shared" si="223"/>
        <v>0</v>
      </c>
      <c r="CI269" s="365">
        <f t="shared" si="224"/>
        <v>9</v>
      </c>
      <c r="CJ269" s="366">
        <f t="shared" si="225"/>
        <v>1</v>
      </c>
      <c r="CK269" s="365">
        <f t="shared" si="226"/>
        <v>0</v>
      </c>
      <c r="CL269" s="366">
        <f t="shared" si="227"/>
        <v>0</v>
      </c>
      <c r="CM269" s="365">
        <f t="shared" si="228"/>
        <v>9</v>
      </c>
      <c r="CN269" s="366">
        <f t="shared" si="229"/>
        <v>1</v>
      </c>
      <c r="CO269" s="365">
        <f t="shared" si="230"/>
        <v>0</v>
      </c>
      <c r="CP269" s="366">
        <f t="shared" si="231"/>
        <v>0</v>
      </c>
      <c r="CQ269" s="365">
        <f t="shared" si="232"/>
        <v>9</v>
      </c>
      <c r="CR269" s="366">
        <f t="shared" si="233"/>
        <v>1</v>
      </c>
      <c r="CS269" s="365">
        <f t="shared" si="234"/>
        <v>0</v>
      </c>
      <c r="CT269" s="366">
        <f t="shared" si="235"/>
        <v>0</v>
      </c>
      <c r="CU269" s="365">
        <f t="shared" si="236"/>
        <v>9</v>
      </c>
      <c r="CV269" s="366">
        <f t="shared" si="237"/>
        <v>1</v>
      </c>
      <c r="CW269" s="365">
        <f t="shared" si="238"/>
        <v>0</v>
      </c>
      <c r="CX269" s="366">
        <f t="shared" si="239"/>
        <v>0</v>
      </c>
    </row>
    <row r="270" spans="17:102" x14ac:dyDescent="0.25">
      <c r="Q270" s="365">
        <f t="shared" si="179"/>
        <v>26</v>
      </c>
      <c r="R270" s="277">
        <v>50</v>
      </c>
      <c r="AN270" s="365">
        <v>1</v>
      </c>
      <c r="AO270" s="271">
        <f t="shared" si="196"/>
        <v>15</v>
      </c>
      <c r="AP270" s="271" t="str">
        <f t="shared" ref="AP270:AQ270" si="250">+AP248</f>
        <v/>
      </c>
      <c r="AQ270" s="366" t="str">
        <f t="shared" si="250"/>
        <v/>
      </c>
      <c r="AS270" s="365">
        <f t="shared" si="192"/>
        <v>15</v>
      </c>
      <c r="AT270" s="366">
        <f t="shared" si="193"/>
        <v>0</v>
      </c>
      <c r="AU270" s="271">
        <f t="shared" si="180"/>
        <v>50</v>
      </c>
      <c r="AV270" s="366">
        <f t="shared" si="194"/>
        <v>0</v>
      </c>
      <c r="AW270" s="385">
        <f t="shared" si="195"/>
        <v>0</v>
      </c>
      <c r="AX270" s="367">
        <f t="shared" si="198"/>
        <v>15</v>
      </c>
      <c r="AY270" s="363">
        <f t="shared" si="181"/>
        <v>0</v>
      </c>
      <c r="AZ270" s="363">
        <f t="shared" si="182"/>
        <v>0</v>
      </c>
      <c r="BA270" s="363">
        <f t="shared" si="183"/>
        <v>0</v>
      </c>
      <c r="BB270" s="363">
        <f t="shared" si="184"/>
        <v>0</v>
      </c>
      <c r="BC270" s="363">
        <f t="shared" si="185"/>
        <v>0</v>
      </c>
      <c r="BD270" s="363">
        <f t="shared" si="186"/>
        <v>0</v>
      </c>
      <c r="BE270" s="363">
        <f t="shared" si="187"/>
        <v>0</v>
      </c>
      <c r="BF270" s="363">
        <f t="shared" si="188"/>
        <v>0</v>
      </c>
      <c r="BG270" s="363">
        <f t="shared" si="189"/>
        <v>0</v>
      </c>
      <c r="BH270" s="364">
        <f t="shared" si="190"/>
        <v>0</v>
      </c>
      <c r="BJ270" s="385">
        <v>13</v>
      </c>
      <c r="BK270" s="365">
        <f t="shared" si="200"/>
        <v>9</v>
      </c>
      <c r="BL270" s="366">
        <f t="shared" si="201"/>
        <v>1</v>
      </c>
      <c r="BM270" s="365">
        <f t="shared" si="202"/>
        <v>0</v>
      </c>
      <c r="BN270" s="366">
        <f t="shared" si="203"/>
        <v>0</v>
      </c>
      <c r="BO270" s="365">
        <f t="shared" si="204"/>
        <v>9</v>
      </c>
      <c r="BP270" s="366">
        <f t="shared" si="205"/>
        <v>1</v>
      </c>
      <c r="BQ270" s="365">
        <f t="shared" si="206"/>
        <v>0</v>
      </c>
      <c r="BR270" s="366">
        <f t="shared" si="207"/>
        <v>0</v>
      </c>
      <c r="BS270" s="365">
        <f t="shared" si="208"/>
        <v>9</v>
      </c>
      <c r="BT270" s="366">
        <f t="shared" si="209"/>
        <v>1</v>
      </c>
      <c r="BU270" s="365">
        <f t="shared" si="210"/>
        <v>0</v>
      </c>
      <c r="BV270" s="366">
        <f t="shared" si="211"/>
        <v>0</v>
      </c>
      <c r="BW270" s="365">
        <f t="shared" si="212"/>
        <v>9</v>
      </c>
      <c r="BX270" s="366">
        <f t="shared" si="213"/>
        <v>1</v>
      </c>
      <c r="BY270" s="365">
        <f t="shared" si="214"/>
        <v>0</v>
      </c>
      <c r="BZ270" s="366">
        <f t="shared" si="215"/>
        <v>0</v>
      </c>
      <c r="CA270" s="365">
        <f t="shared" si="216"/>
        <v>9</v>
      </c>
      <c r="CB270" s="366">
        <f t="shared" si="217"/>
        <v>1</v>
      </c>
      <c r="CC270" s="365">
        <f t="shared" si="218"/>
        <v>0</v>
      </c>
      <c r="CD270" s="366">
        <f t="shared" si="219"/>
        <v>0</v>
      </c>
      <c r="CE270" s="365">
        <f t="shared" si="220"/>
        <v>9</v>
      </c>
      <c r="CF270" s="366">
        <f t="shared" si="221"/>
        <v>1</v>
      </c>
      <c r="CG270" s="365">
        <f t="shared" si="222"/>
        <v>0</v>
      </c>
      <c r="CH270" s="366">
        <f t="shared" si="223"/>
        <v>0</v>
      </c>
      <c r="CI270" s="365">
        <f t="shared" si="224"/>
        <v>9</v>
      </c>
      <c r="CJ270" s="366">
        <f t="shared" si="225"/>
        <v>1</v>
      </c>
      <c r="CK270" s="365">
        <f t="shared" si="226"/>
        <v>0</v>
      </c>
      <c r="CL270" s="366">
        <f t="shared" si="227"/>
        <v>0</v>
      </c>
      <c r="CM270" s="365">
        <f t="shared" si="228"/>
        <v>9</v>
      </c>
      <c r="CN270" s="366">
        <f t="shared" si="229"/>
        <v>1</v>
      </c>
      <c r="CO270" s="365">
        <f t="shared" si="230"/>
        <v>0</v>
      </c>
      <c r="CP270" s="366">
        <f t="shared" si="231"/>
        <v>0</v>
      </c>
      <c r="CQ270" s="365">
        <f t="shared" si="232"/>
        <v>9</v>
      </c>
      <c r="CR270" s="366">
        <f t="shared" si="233"/>
        <v>1</v>
      </c>
      <c r="CS270" s="365">
        <f t="shared" si="234"/>
        <v>0</v>
      </c>
      <c r="CT270" s="366">
        <f t="shared" si="235"/>
        <v>0</v>
      </c>
      <c r="CU270" s="365">
        <f t="shared" si="236"/>
        <v>9</v>
      </c>
      <c r="CV270" s="366">
        <f t="shared" si="237"/>
        <v>1</v>
      </c>
      <c r="CW270" s="365">
        <f t="shared" si="238"/>
        <v>0</v>
      </c>
      <c r="CX270" s="366">
        <f t="shared" si="239"/>
        <v>0</v>
      </c>
    </row>
    <row r="271" spans="17:102" x14ac:dyDescent="0.25">
      <c r="Q271" s="365">
        <f t="shared" si="179"/>
        <v>27</v>
      </c>
      <c r="R271" s="277">
        <v>100</v>
      </c>
      <c r="AN271" s="365">
        <v>1</v>
      </c>
      <c r="AO271" s="271">
        <f t="shared" si="196"/>
        <v>16</v>
      </c>
      <c r="AP271" s="271" t="str">
        <f t="shared" ref="AP271:AQ271" si="251">+AP249</f>
        <v/>
      </c>
      <c r="AQ271" s="366" t="str">
        <f t="shared" si="251"/>
        <v/>
      </c>
      <c r="AS271" s="365">
        <f t="shared" si="192"/>
        <v>16</v>
      </c>
      <c r="AT271" s="366">
        <f t="shared" si="193"/>
        <v>0</v>
      </c>
      <c r="AU271" s="271">
        <f t="shared" si="180"/>
        <v>100</v>
      </c>
      <c r="AV271" s="366">
        <f t="shared" si="194"/>
        <v>0</v>
      </c>
      <c r="AW271" s="385">
        <f t="shared" si="195"/>
        <v>0</v>
      </c>
      <c r="AX271" s="367">
        <f t="shared" si="198"/>
        <v>16</v>
      </c>
      <c r="AY271" s="363">
        <f t="shared" si="181"/>
        <v>0</v>
      </c>
      <c r="AZ271" s="363">
        <f t="shared" si="182"/>
        <v>0</v>
      </c>
      <c r="BA271" s="363">
        <f t="shared" si="183"/>
        <v>0</v>
      </c>
      <c r="BB271" s="363">
        <f t="shared" si="184"/>
        <v>0</v>
      </c>
      <c r="BC271" s="363">
        <f t="shared" si="185"/>
        <v>0</v>
      </c>
      <c r="BD271" s="363">
        <f t="shared" si="186"/>
        <v>0</v>
      </c>
      <c r="BE271" s="363">
        <f t="shared" si="187"/>
        <v>0</v>
      </c>
      <c r="BF271" s="363">
        <f t="shared" si="188"/>
        <v>0</v>
      </c>
      <c r="BG271" s="363">
        <f t="shared" si="189"/>
        <v>0</v>
      </c>
      <c r="BH271" s="364">
        <f t="shared" si="190"/>
        <v>0</v>
      </c>
      <c r="BJ271" s="385">
        <v>14</v>
      </c>
      <c r="BK271" s="365">
        <f t="shared" si="200"/>
        <v>9</v>
      </c>
      <c r="BL271" s="366">
        <f t="shared" si="201"/>
        <v>1</v>
      </c>
      <c r="BM271" s="365">
        <f t="shared" si="202"/>
        <v>0</v>
      </c>
      <c r="BN271" s="366">
        <f t="shared" si="203"/>
        <v>0</v>
      </c>
      <c r="BO271" s="365">
        <f t="shared" si="204"/>
        <v>9</v>
      </c>
      <c r="BP271" s="366">
        <f t="shared" si="205"/>
        <v>1</v>
      </c>
      <c r="BQ271" s="365">
        <f t="shared" si="206"/>
        <v>0</v>
      </c>
      <c r="BR271" s="366">
        <f t="shared" si="207"/>
        <v>0</v>
      </c>
      <c r="BS271" s="365">
        <f t="shared" si="208"/>
        <v>9</v>
      </c>
      <c r="BT271" s="366">
        <f t="shared" si="209"/>
        <v>1</v>
      </c>
      <c r="BU271" s="365">
        <f t="shared" si="210"/>
        <v>0</v>
      </c>
      <c r="BV271" s="366">
        <f t="shared" si="211"/>
        <v>0</v>
      </c>
      <c r="BW271" s="365">
        <f t="shared" si="212"/>
        <v>9</v>
      </c>
      <c r="BX271" s="366">
        <f t="shared" si="213"/>
        <v>1</v>
      </c>
      <c r="BY271" s="365">
        <f t="shared" si="214"/>
        <v>0</v>
      </c>
      <c r="BZ271" s="366">
        <f t="shared" si="215"/>
        <v>0</v>
      </c>
      <c r="CA271" s="365">
        <f t="shared" si="216"/>
        <v>9</v>
      </c>
      <c r="CB271" s="366">
        <f t="shared" si="217"/>
        <v>1</v>
      </c>
      <c r="CC271" s="365">
        <f t="shared" si="218"/>
        <v>0</v>
      </c>
      <c r="CD271" s="366">
        <f t="shared" si="219"/>
        <v>0</v>
      </c>
      <c r="CE271" s="365">
        <f t="shared" si="220"/>
        <v>9</v>
      </c>
      <c r="CF271" s="366">
        <f t="shared" si="221"/>
        <v>1</v>
      </c>
      <c r="CG271" s="365">
        <f t="shared" si="222"/>
        <v>0</v>
      </c>
      <c r="CH271" s="366">
        <f t="shared" si="223"/>
        <v>0</v>
      </c>
      <c r="CI271" s="365">
        <f t="shared" si="224"/>
        <v>9</v>
      </c>
      <c r="CJ271" s="366">
        <f t="shared" si="225"/>
        <v>1</v>
      </c>
      <c r="CK271" s="365">
        <f t="shared" si="226"/>
        <v>0</v>
      </c>
      <c r="CL271" s="366">
        <f t="shared" si="227"/>
        <v>0</v>
      </c>
      <c r="CM271" s="365">
        <f t="shared" si="228"/>
        <v>9</v>
      </c>
      <c r="CN271" s="366">
        <f t="shared" si="229"/>
        <v>1</v>
      </c>
      <c r="CO271" s="365">
        <f t="shared" si="230"/>
        <v>0</v>
      </c>
      <c r="CP271" s="366">
        <f t="shared" si="231"/>
        <v>0</v>
      </c>
      <c r="CQ271" s="365">
        <f t="shared" si="232"/>
        <v>9</v>
      </c>
      <c r="CR271" s="366">
        <f t="shared" si="233"/>
        <v>1</v>
      </c>
      <c r="CS271" s="365">
        <f t="shared" si="234"/>
        <v>0</v>
      </c>
      <c r="CT271" s="366">
        <f t="shared" si="235"/>
        <v>0</v>
      </c>
      <c r="CU271" s="365">
        <f t="shared" si="236"/>
        <v>9</v>
      </c>
      <c r="CV271" s="366">
        <f t="shared" si="237"/>
        <v>1</v>
      </c>
      <c r="CW271" s="365">
        <f t="shared" si="238"/>
        <v>0</v>
      </c>
      <c r="CX271" s="366">
        <f t="shared" si="239"/>
        <v>0</v>
      </c>
    </row>
    <row r="272" spans="17:102" x14ac:dyDescent="0.25">
      <c r="Q272" s="365">
        <f t="shared" si="179"/>
        <v>28</v>
      </c>
      <c r="R272" s="277">
        <v>150</v>
      </c>
      <c r="AN272" s="365">
        <v>1</v>
      </c>
      <c r="AO272" s="271">
        <f t="shared" si="196"/>
        <v>17</v>
      </c>
      <c r="AP272" s="271" t="str">
        <f t="shared" ref="AP272:AQ272" si="252">+AP250</f>
        <v/>
      </c>
      <c r="AQ272" s="366" t="str">
        <f t="shared" si="252"/>
        <v/>
      </c>
      <c r="AS272" s="365">
        <f t="shared" si="192"/>
        <v>17</v>
      </c>
      <c r="AT272" s="366">
        <f t="shared" si="193"/>
        <v>0</v>
      </c>
      <c r="AU272" s="271">
        <f t="shared" si="180"/>
        <v>150</v>
      </c>
      <c r="AV272" s="366">
        <f t="shared" si="194"/>
        <v>0</v>
      </c>
      <c r="AW272" s="385">
        <f t="shared" si="195"/>
        <v>0</v>
      </c>
      <c r="AX272" s="367">
        <f t="shared" si="198"/>
        <v>17</v>
      </c>
      <c r="AY272" s="363">
        <f t="shared" si="181"/>
        <v>0</v>
      </c>
      <c r="AZ272" s="363">
        <f t="shared" si="182"/>
        <v>0</v>
      </c>
      <c r="BA272" s="363">
        <f t="shared" si="183"/>
        <v>0</v>
      </c>
      <c r="BB272" s="363">
        <f t="shared" si="184"/>
        <v>0</v>
      </c>
      <c r="BC272" s="363">
        <f t="shared" si="185"/>
        <v>0</v>
      </c>
      <c r="BD272" s="363">
        <f t="shared" si="186"/>
        <v>0</v>
      </c>
      <c r="BE272" s="363">
        <f t="shared" si="187"/>
        <v>0</v>
      </c>
      <c r="BF272" s="363">
        <f t="shared" si="188"/>
        <v>0</v>
      </c>
      <c r="BG272" s="363">
        <f t="shared" si="189"/>
        <v>0</v>
      </c>
      <c r="BH272" s="364">
        <f t="shared" si="190"/>
        <v>0</v>
      </c>
      <c r="BJ272" s="385">
        <v>15</v>
      </c>
      <c r="BK272" s="365">
        <f t="shared" si="200"/>
        <v>9</v>
      </c>
      <c r="BL272" s="366">
        <f t="shared" si="201"/>
        <v>1</v>
      </c>
      <c r="BM272" s="365">
        <f t="shared" si="202"/>
        <v>0</v>
      </c>
      <c r="BN272" s="366">
        <f t="shared" si="203"/>
        <v>0</v>
      </c>
      <c r="BO272" s="365">
        <f t="shared" si="204"/>
        <v>9</v>
      </c>
      <c r="BP272" s="366">
        <f t="shared" si="205"/>
        <v>1</v>
      </c>
      <c r="BQ272" s="365">
        <f t="shared" si="206"/>
        <v>0</v>
      </c>
      <c r="BR272" s="366">
        <f t="shared" si="207"/>
        <v>0</v>
      </c>
      <c r="BS272" s="365">
        <f t="shared" si="208"/>
        <v>9</v>
      </c>
      <c r="BT272" s="366">
        <f t="shared" si="209"/>
        <v>1</v>
      </c>
      <c r="BU272" s="365">
        <f t="shared" si="210"/>
        <v>0</v>
      </c>
      <c r="BV272" s="366">
        <f t="shared" si="211"/>
        <v>0</v>
      </c>
      <c r="BW272" s="365">
        <f t="shared" si="212"/>
        <v>9</v>
      </c>
      <c r="BX272" s="366">
        <f t="shared" si="213"/>
        <v>1</v>
      </c>
      <c r="BY272" s="365">
        <f t="shared" si="214"/>
        <v>0</v>
      </c>
      <c r="BZ272" s="366">
        <f t="shared" si="215"/>
        <v>0</v>
      </c>
      <c r="CA272" s="365">
        <f t="shared" si="216"/>
        <v>9</v>
      </c>
      <c r="CB272" s="366">
        <f t="shared" si="217"/>
        <v>1</v>
      </c>
      <c r="CC272" s="365">
        <f t="shared" si="218"/>
        <v>0</v>
      </c>
      <c r="CD272" s="366">
        <f t="shared" si="219"/>
        <v>0</v>
      </c>
      <c r="CE272" s="365">
        <f t="shared" si="220"/>
        <v>9</v>
      </c>
      <c r="CF272" s="366">
        <f t="shared" si="221"/>
        <v>1</v>
      </c>
      <c r="CG272" s="365">
        <f t="shared" si="222"/>
        <v>0</v>
      </c>
      <c r="CH272" s="366">
        <f t="shared" si="223"/>
        <v>0</v>
      </c>
      <c r="CI272" s="365">
        <f t="shared" si="224"/>
        <v>9</v>
      </c>
      <c r="CJ272" s="366">
        <f t="shared" si="225"/>
        <v>1</v>
      </c>
      <c r="CK272" s="365">
        <f t="shared" si="226"/>
        <v>0</v>
      </c>
      <c r="CL272" s="366">
        <f t="shared" si="227"/>
        <v>0</v>
      </c>
      <c r="CM272" s="365">
        <f t="shared" si="228"/>
        <v>9</v>
      </c>
      <c r="CN272" s="366">
        <f t="shared" si="229"/>
        <v>1</v>
      </c>
      <c r="CO272" s="365">
        <f t="shared" si="230"/>
        <v>0</v>
      </c>
      <c r="CP272" s="366">
        <f t="shared" si="231"/>
        <v>0</v>
      </c>
      <c r="CQ272" s="365">
        <f t="shared" si="232"/>
        <v>9</v>
      </c>
      <c r="CR272" s="366">
        <f t="shared" si="233"/>
        <v>1</v>
      </c>
      <c r="CS272" s="365">
        <f t="shared" si="234"/>
        <v>0</v>
      </c>
      <c r="CT272" s="366">
        <f t="shared" si="235"/>
        <v>0</v>
      </c>
      <c r="CU272" s="365">
        <f t="shared" si="236"/>
        <v>9</v>
      </c>
      <c r="CV272" s="366">
        <f t="shared" si="237"/>
        <v>1</v>
      </c>
      <c r="CW272" s="365">
        <f t="shared" si="238"/>
        <v>0</v>
      </c>
      <c r="CX272" s="366">
        <f t="shared" si="239"/>
        <v>0</v>
      </c>
    </row>
    <row r="273" spans="17:102" x14ac:dyDescent="0.25">
      <c r="Q273" s="365">
        <f t="shared" si="179"/>
        <v>29</v>
      </c>
      <c r="R273" s="277">
        <v>300</v>
      </c>
      <c r="AN273" s="365">
        <v>1</v>
      </c>
      <c r="AO273" s="271">
        <f t="shared" si="196"/>
        <v>18</v>
      </c>
      <c r="AP273" s="271" t="str">
        <f t="shared" ref="AP273:AQ273" si="253">+AP251</f>
        <v/>
      </c>
      <c r="AQ273" s="366" t="str">
        <f t="shared" si="253"/>
        <v/>
      </c>
      <c r="AS273" s="365">
        <f t="shared" si="192"/>
        <v>18</v>
      </c>
      <c r="AT273" s="366">
        <f t="shared" si="193"/>
        <v>0</v>
      </c>
      <c r="AU273" s="271">
        <f t="shared" si="180"/>
        <v>300</v>
      </c>
      <c r="AV273" s="366">
        <f t="shared" si="194"/>
        <v>0</v>
      </c>
      <c r="AW273" s="385">
        <f t="shared" si="195"/>
        <v>0</v>
      </c>
      <c r="AX273" s="367">
        <f t="shared" si="198"/>
        <v>18</v>
      </c>
      <c r="AY273" s="363">
        <f t="shared" si="181"/>
        <v>0</v>
      </c>
      <c r="AZ273" s="363">
        <f t="shared" si="182"/>
        <v>0</v>
      </c>
      <c r="BA273" s="363">
        <f t="shared" si="183"/>
        <v>0</v>
      </c>
      <c r="BB273" s="363">
        <f t="shared" si="184"/>
        <v>0</v>
      </c>
      <c r="BC273" s="363">
        <f t="shared" si="185"/>
        <v>0</v>
      </c>
      <c r="BD273" s="363">
        <f t="shared" si="186"/>
        <v>0</v>
      </c>
      <c r="BE273" s="363">
        <f t="shared" si="187"/>
        <v>0</v>
      </c>
      <c r="BF273" s="363">
        <f t="shared" si="188"/>
        <v>0</v>
      </c>
      <c r="BG273" s="363">
        <f t="shared" si="189"/>
        <v>0</v>
      </c>
      <c r="BH273" s="364">
        <f t="shared" si="190"/>
        <v>0</v>
      </c>
      <c r="BJ273" s="385">
        <v>16</v>
      </c>
      <c r="BK273" s="365">
        <f t="shared" si="200"/>
        <v>9</v>
      </c>
      <c r="BL273" s="366">
        <f t="shared" si="201"/>
        <v>1</v>
      </c>
      <c r="BM273" s="365">
        <f t="shared" si="202"/>
        <v>0</v>
      </c>
      <c r="BN273" s="366">
        <f t="shared" si="203"/>
        <v>0</v>
      </c>
      <c r="BO273" s="365">
        <f t="shared" si="204"/>
        <v>9</v>
      </c>
      <c r="BP273" s="366">
        <f t="shared" si="205"/>
        <v>1</v>
      </c>
      <c r="BQ273" s="365">
        <f t="shared" si="206"/>
        <v>0</v>
      </c>
      <c r="BR273" s="366">
        <f t="shared" si="207"/>
        <v>0</v>
      </c>
      <c r="BS273" s="365">
        <f t="shared" si="208"/>
        <v>9</v>
      </c>
      <c r="BT273" s="366">
        <f t="shared" si="209"/>
        <v>1</v>
      </c>
      <c r="BU273" s="365">
        <f t="shared" si="210"/>
        <v>0</v>
      </c>
      <c r="BV273" s="366">
        <f t="shared" si="211"/>
        <v>0</v>
      </c>
      <c r="BW273" s="365">
        <f t="shared" si="212"/>
        <v>9</v>
      </c>
      <c r="BX273" s="366">
        <f t="shared" si="213"/>
        <v>1</v>
      </c>
      <c r="BY273" s="365">
        <f t="shared" si="214"/>
        <v>0</v>
      </c>
      <c r="BZ273" s="366">
        <f t="shared" si="215"/>
        <v>0</v>
      </c>
      <c r="CA273" s="365">
        <f t="shared" si="216"/>
        <v>9</v>
      </c>
      <c r="CB273" s="366">
        <f t="shared" si="217"/>
        <v>1</v>
      </c>
      <c r="CC273" s="365">
        <f t="shared" si="218"/>
        <v>0</v>
      </c>
      <c r="CD273" s="366">
        <f t="shared" si="219"/>
        <v>0</v>
      </c>
      <c r="CE273" s="365">
        <f t="shared" si="220"/>
        <v>9</v>
      </c>
      <c r="CF273" s="366">
        <f t="shared" si="221"/>
        <v>1</v>
      </c>
      <c r="CG273" s="365">
        <f t="shared" si="222"/>
        <v>0</v>
      </c>
      <c r="CH273" s="366">
        <f t="shared" si="223"/>
        <v>0</v>
      </c>
      <c r="CI273" s="365">
        <f t="shared" si="224"/>
        <v>9</v>
      </c>
      <c r="CJ273" s="366">
        <f t="shared" si="225"/>
        <v>1</v>
      </c>
      <c r="CK273" s="365">
        <f t="shared" si="226"/>
        <v>0</v>
      </c>
      <c r="CL273" s="366">
        <f t="shared" si="227"/>
        <v>0</v>
      </c>
      <c r="CM273" s="365">
        <f t="shared" si="228"/>
        <v>9</v>
      </c>
      <c r="CN273" s="366">
        <f t="shared" si="229"/>
        <v>1</v>
      </c>
      <c r="CO273" s="365">
        <f t="shared" si="230"/>
        <v>0</v>
      </c>
      <c r="CP273" s="366">
        <f t="shared" si="231"/>
        <v>0</v>
      </c>
      <c r="CQ273" s="365">
        <f t="shared" si="232"/>
        <v>9</v>
      </c>
      <c r="CR273" s="366">
        <f t="shared" si="233"/>
        <v>1</v>
      </c>
      <c r="CS273" s="365">
        <f t="shared" si="234"/>
        <v>0</v>
      </c>
      <c r="CT273" s="366">
        <f t="shared" si="235"/>
        <v>0</v>
      </c>
      <c r="CU273" s="365">
        <f t="shared" si="236"/>
        <v>9</v>
      </c>
      <c r="CV273" s="366">
        <f t="shared" si="237"/>
        <v>1</v>
      </c>
      <c r="CW273" s="365">
        <f t="shared" si="238"/>
        <v>0</v>
      </c>
      <c r="CX273" s="366">
        <f t="shared" si="239"/>
        <v>0</v>
      </c>
    </row>
    <row r="274" spans="17:102" x14ac:dyDescent="0.25">
      <c r="Q274" s="365">
        <f t="shared" si="179"/>
        <v>30</v>
      </c>
      <c r="R274" s="277">
        <v>600</v>
      </c>
      <c r="AN274" s="365">
        <v>1</v>
      </c>
      <c r="AO274" s="271">
        <f>+AO273+1</f>
        <v>19</v>
      </c>
      <c r="AP274" s="271" t="str">
        <f t="shared" ref="AP274:AQ274" si="254">+AP252</f>
        <v/>
      </c>
      <c r="AQ274" s="366" t="str">
        <f t="shared" si="254"/>
        <v/>
      </c>
      <c r="AS274" s="365">
        <f t="shared" si="192"/>
        <v>19</v>
      </c>
      <c r="AT274" s="366">
        <f t="shared" si="193"/>
        <v>0</v>
      </c>
      <c r="AU274" s="271">
        <f t="shared" si="180"/>
        <v>600</v>
      </c>
      <c r="AV274" s="366">
        <f t="shared" si="194"/>
        <v>0</v>
      </c>
      <c r="AW274" s="385">
        <f t="shared" si="195"/>
        <v>0</v>
      </c>
      <c r="AX274" s="367">
        <f>+AX273+1</f>
        <v>19</v>
      </c>
      <c r="AY274" s="363">
        <f t="shared" si="181"/>
        <v>0</v>
      </c>
      <c r="AZ274" s="363">
        <f t="shared" si="182"/>
        <v>0</v>
      </c>
      <c r="BA274" s="363">
        <f t="shared" si="183"/>
        <v>0</v>
      </c>
      <c r="BB274" s="363">
        <f t="shared" si="184"/>
        <v>0</v>
      </c>
      <c r="BC274" s="363">
        <f t="shared" si="185"/>
        <v>0</v>
      </c>
      <c r="BD274" s="363">
        <f t="shared" si="186"/>
        <v>0</v>
      </c>
      <c r="BE274" s="363">
        <f t="shared" si="187"/>
        <v>0</v>
      </c>
      <c r="BF274" s="363">
        <f t="shared" si="188"/>
        <v>0</v>
      </c>
      <c r="BG274" s="363">
        <f t="shared" si="189"/>
        <v>0</v>
      </c>
      <c r="BH274" s="364">
        <f t="shared" si="190"/>
        <v>0</v>
      </c>
      <c r="BJ274" s="385">
        <v>17</v>
      </c>
      <c r="BK274" s="365">
        <f t="shared" si="200"/>
        <v>9</v>
      </c>
      <c r="BL274" s="366">
        <f t="shared" si="201"/>
        <v>1</v>
      </c>
      <c r="BM274" s="365">
        <f t="shared" si="202"/>
        <v>0</v>
      </c>
      <c r="BN274" s="366">
        <f t="shared" si="203"/>
        <v>0</v>
      </c>
      <c r="BO274" s="365">
        <f t="shared" si="204"/>
        <v>9</v>
      </c>
      <c r="BP274" s="366">
        <f t="shared" si="205"/>
        <v>1</v>
      </c>
      <c r="BQ274" s="365">
        <f t="shared" si="206"/>
        <v>0</v>
      </c>
      <c r="BR274" s="366">
        <f t="shared" si="207"/>
        <v>0</v>
      </c>
      <c r="BS274" s="365">
        <f t="shared" si="208"/>
        <v>9</v>
      </c>
      <c r="BT274" s="366">
        <f t="shared" si="209"/>
        <v>1</v>
      </c>
      <c r="BU274" s="365">
        <f t="shared" si="210"/>
        <v>0</v>
      </c>
      <c r="BV274" s="366">
        <f t="shared" si="211"/>
        <v>0</v>
      </c>
      <c r="BW274" s="365">
        <f t="shared" si="212"/>
        <v>9</v>
      </c>
      <c r="BX274" s="366">
        <f t="shared" si="213"/>
        <v>1</v>
      </c>
      <c r="BY274" s="365">
        <f t="shared" si="214"/>
        <v>0</v>
      </c>
      <c r="BZ274" s="366">
        <f t="shared" si="215"/>
        <v>0</v>
      </c>
      <c r="CA274" s="365">
        <f t="shared" si="216"/>
        <v>9</v>
      </c>
      <c r="CB274" s="366">
        <f t="shared" si="217"/>
        <v>1</v>
      </c>
      <c r="CC274" s="365">
        <f t="shared" si="218"/>
        <v>0</v>
      </c>
      <c r="CD274" s="366">
        <f t="shared" si="219"/>
        <v>0</v>
      </c>
      <c r="CE274" s="365">
        <f t="shared" si="220"/>
        <v>9</v>
      </c>
      <c r="CF274" s="366">
        <f t="shared" si="221"/>
        <v>1</v>
      </c>
      <c r="CG274" s="365">
        <f t="shared" si="222"/>
        <v>0</v>
      </c>
      <c r="CH274" s="366">
        <f t="shared" si="223"/>
        <v>0</v>
      </c>
      <c r="CI274" s="365">
        <f t="shared" si="224"/>
        <v>9</v>
      </c>
      <c r="CJ274" s="366">
        <f t="shared" si="225"/>
        <v>1</v>
      </c>
      <c r="CK274" s="365">
        <f t="shared" si="226"/>
        <v>0</v>
      </c>
      <c r="CL274" s="366">
        <f t="shared" si="227"/>
        <v>0</v>
      </c>
      <c r="CM274" s="365">
        <f t="shared" si="228"/>
        <v>9</v>
      </c>
      <c r="CN274" s="366">
        <f t="shared" si="229"/>
        <v>1</v>
      </c>
      <c r="CO274" s="365">
        <f t="shared" si="230"/>
        <v>0</v>
      </c>
      <c r="CP274" s="366">
        <f t="shared" si="231"/>
        <v>0</v>
      </c>
      <c r="CQ274" s="365">
        <f t="shared" si="232"/>
        <v>9</v>
      </c>
      <c r="CR274" s="366">
        <f t="shared" si="233"/>
        <v>1</v>
      </c>
      <c r="CS274" s="365">
        <f t="shared" si="234"/>
        <v>0</v>
      </c>
      <c r="CT274" s="366">
        <f t="shared" si="235"/>
        <v>0</v>
      </c>
      <c r="CU274" s="365">
        <f t="shared" si="236"/>
        <v>9</v>
      </c>
      <c r="CV274" s="366">
        <f t="shared" si="237"/>
        <v>1</v>
      </c>
      <c r="CW274" s="365">
        <f t="shared" si="238"/>
        <v>0</v>
      </c>
      <c r="CX274" s="366">
        <f t="shared" si="239"/>
        <v>0</v>
      </c>
    </row>
    <row r="275" spans="17:102" ht="15.75" thickBot="1" x14ac:dyDescent="0.3">
      <c r="Q275" s="365">
        <f t="shared" si="179"/>
        <v>31</v>
      </c>
      <c r="R275" s="277">
        <v>200</v>
      </c>
      <c r="AN275" s="365">
        <v>1</v>
      </c>
      <c r="AO275" s="271">
        <f t="shared" ref="AO275" si="255">+AO274+1</f>
        <v>20</v>
      </c>
      <c r="AP275" s="271" t="str">
        <f t="shared" ref="AP275:AQ275" si="256">+AP253</f>
        <v/>
      </c>
      <c r="AQ275" s="366" t="str">
        <f t="shared" si="256"/>
        <v/>
      </c>
      <c r="AS275" s="365">
        <f t="shared" si="192"/>
        <v>20</v>
      </c>
      <c r="AT275" s="366">
        <f t="shared" si="193"/>
        <v>0</v>
      </c>
      <c r="AU275" s="271">
        <f t="shared" si="180"/>
        <v>1000</v>
      </c>
      <c r="AV275" s="366">
        <f t="shared" si="194"/>
        <v>0</v>
      </c>
      <c r="AW275" s="385">
        <f t="shared" si="195"/>
        <v>0</v>
      </c>
      <c r="AX275" s="373">
        <f t="shared" ref="AX275" si="257">+AX274+1</f>
        <v>20</v>
      </c>
      <c r="AY275" s="375">
        <f t="shared" si="181"/>
        <v>0</v>
      </c>
      <c r="AZ275" s="375">
        <f t="shared" si="182"/>
        <v>0</v>
      </c>
      <c r="BA275" s="375">
        <f t="shared" si="183"/>
        <v>0</v>
      </c>
      <c r="BB275" s="375">
        <f t="shared" si="184"/>
        <v>0</v>
      </c>
      <c r="BC275" s="375">
        <f t="shared" si="185"/>
        <v>0</v>
      </c>
      <c r="BD275" s="375">
        <f t="shared" si="186"/>
        <v>0</v>
      </c>
      <c r="BE275" s="375">
        <f t="shared" si="187"/>
        <v>0</v>
      </c>
      <c r="BF275" s="375">
        <f t="shared" si="188"/>
        <v>0</v>
      </c>
      <c r="BG275" s="375">
        <f t="shared" si="189"/>
        <v>0</v>
      </c>
      <c r="BH275" s="376">
        <f t="shared" si="190"/>
        <v>0</v>
      </c>
      <c r="BJ275" s="385">
        <v>18</v>
      </c>
      <c r="BK275" s="365">
        <f t="shared" si="200"/>
        <v>9</v>
      </c>
      <c r="BL275" s="366">
        <f t="shared" si="201"/>
        <v>1</v>
      </c>
      <c r="BM275" s="365">
        <f t="shared" si="202"/>
        <v>0</v>
      </c>
      <c r="BN275" s="366">
        <f t="shared" si="203"/>
        <v>0</v>
      </c>
      <c r="BO275" s="365">
        <f t="shared" si="204"/>
        <v>9</v>
      </c>
      <c r="BP275" s="366">
        <f t="shared" si="205"/>
        <v>1</v>
      </c>
      <c r="BQ275" s="365">
        <f t="shared" si="206"/>
        <v>0</v>
      </c>
      <c r="BR275" s="366">
        <f t="shared" si="207"/>
        <v>0</v>
      </c>
      <c r="BS275" s="365">
        <f t="shared" si="208"/>
        <v>9</v>
      </c>
      <c r="BT275" s="366">
        <f t="shared" si="209"/>
        <v>1</v>
      </c>
      <c r="BU275" s="365">
        <f t="shared" si="210"/>
        <v>0</v>
      </c>
      <c r="BV275" s="366">
        <f t="shared" si="211"/>
        <v>0</v>
      </c>
      <c r="BW275" s="365">
        <f t="shared" si="212"/>
        <v>9</v>
      </c>
      <c r="BX275" s="366">
        <f t="shared" si="213"/>
        <v>1</v>
      </c>
      <c r="BY275" s="365">
        <f t="shared" si="214"/>
        <v>0</v>
      </c>
      <c r="BZ275" s="366">
        <f t="shared" si="215"/>
        <v>0</v>
      </c>
      <c r="CA275" s="365">
        <f t="shared" si="216"/>
        <v>9</v>
      </c>
      <c r="CB275" s="366">
        <f t="shared" si="217"/>
        <v>1</v>
      </c>
      <c r="CC275" s="365">
        <f t="shared" si="218"/>
        <v>0</v>
      </c>
      <c r="CD275" s="366">
        <f t="shared" si="219"/>
        <v>0</v>
      </c>
      <c r="CE275" s="365">
        <f t="shared" si="220"/>
        <v>9</v>
      </c>
      <c r="CF275" s="366">
        <f t="shared" si="221"/>
        <v>1</v>
      </c>
      <c r="CG275" s="365">
        <f t="shared" si="222"/>
        <v>0</v>
      </c>
      <c r="CH275" s="366">
        <f t="shared" si="223"/>
        <v>0</v>
      </c>
      <c r="CI275" s="365">
        <f t="shared" si="224"/>
        <v>9</v>
      </c>
      <c r="CJ275" s="366">
        <f t="shared" si="225"/>
        <v>1</v>
      </c>
      <c r="CK275" s="365">
        <f t="shared" si="226"/>
        <v>0</v>
      </c>
      <c r="CL275" s="366">
        <f t="shared" si="227"/>
        <v>0</v>
      </c>
      <c r="CM275" s="365">
        <f t="shared" si="228"/>
        <v>9</v>
      </c>
      <c r="CN275" s="366">
        <f t="shared" si="229"/>
        <v>1</v>
      </c>
      <c r="CO275" s="365">
        <f t="shared" si="230"/>
        <v>0</v>
      </c>
      <c r="CP275" s="366">
        <f t="shared" si="231"/>
        <v>0</v>
      </c>
      <c r="CQ275" s="365">
        <f t="shared" si="232"/>
        <v>9</v>
      </c>
      <c r="CR275" s="366">
        <f t="shared" si="233"/>
        <v>1</v>
      </c>
      <c r="CS275" s="365">
        <f t="shared" si="234"/>
        <v>0</v>
      </c>
      <c r="CT275" s="366">
        <f t="shared" si="235"/>
        <v>0</v>
      </c>
      <c r="CU275" s="365">
        <f t="shared" si="236"/>
        <v>9</v>
      </c>
      <c r="CV275" s="366">
        <f t="shared" si="237"/>
        <v>1</v>
      </c>
      <c r="CW275" s="365">
        <f t="shared" si="238"/>
        <v>0</v>
      </c>
      <c r="CX275" s="366">
        <f t="shared" si="239"/>
        <v>0</v>
      </c>
    </row>
    <row r="276" spans="17:102" x14ac:dyDescent="0.25">
      <c r="Q276" s="365">
        <f t="shared" si="179"/>
        <v>32</v>
      </c>
      <c r="R276" s="277">
        <v>400</v>
      </c>
      <c r="AN276" s="365">
        <v>2</v>
      </c>
      <c r="AO276" s="271">
        <v>1</v>
      </c>
      <c r="AP276" s="271" t="str">
        <f>+AR234</f>
        <v/>
      </c>
      <c r="AQ276" s="366" t="str">
        <f>+AS234</f>
        <v/>
      </c>
      <c r="AS276" s="365">
        <f t="shared" si="192"/>
        <v>21</v>
      </c>
      <c r="AT276" s="366">
        <f t="shared" si="193"/>
        <v>0</v>
      </c>
      <c r="AU276" s="271">
        <f t="shared" si="180"/>
        <v>100</v>
      </c>
      <c r="AV276" s="366">
        <f t="shared" si="194"/>
        <v>0</v>
      </c>
      <c r="AW276" s="385">
        <f t="shared" si="195"/>
        <v>0</v>
      </c>
      <c r="BJ276" s="385">
        <v>19</v>
      </c>
      <c r="BK276" s="365">
        <f t="shared" si="200"/>
        <v>9</v>
      </c>
      <c r="BL276" s="366">
        <f t="shared" si="201"/>
        <v>1</v>
      </c>
      <c r="BM276" s="365">
        <f t="shared" si="202"/>
        <v>0</v>
      </c>
      <c r="BN276" s="366">
        <f t="shared" si="203"/>
        <v>0</v>
      </c>
      <c r="BO276" s="365">
        <f t="shared" si="204"/>
        <v>9</v>
      </c>
      <c r="BP276" s="366">
        <f t="shared" si="205"/>
        <v>1</v>
      </c>
      <c r="BQ276" s="365">
        <f t="shared" si="206"/>
        <v>0</v>
      </c>
      <c r="BR276" s="366">
        <f t="shared" si="207"/>
        <v>0</v>
      </c>
      <c r="BS276" s="365">
        <f t="shared" si="208"/>
        <v>9</v>
      </c>
      <c r="BT276" s="366">
        <f t="shared" si="209"/>
        <v>1</v>
      </c>
      <c r="BU276" s="365">
        <f t="shared" si="210"/>
        <v>0</v>
      </c>
      <c r="BV276" s="366">
        <f t="shared" si="211"/>
        <v>0</v>
      </c>
      <c r="BW276" s="365">
        <f t="shared" si="212"/>
        <v>9</v>
      </c>
      <c r="BX276" s="366">
        <f t="shared" si="213"/>
        <v>1</v>
      </c>
      <c r="BY276" s="365">
        <f t="shared" si="214"/>
        <v>0</v>
      </c>
      <c r="BZ276" s="366">
        <f t="shared" si="215"/>
        <v>0</v>
      </c>
      <c r="CA276" s="365">
        <f t="shared" si="216"/>
        <v>9</v>
      </c>
      <c r="CB276" s="366">
        <f t="shared" si="217"/>
        <v>1</v>
      </c>
      <c r="CC276" s="365">
        <f t="shared" si="218"/>
        <v>0</v>
      </c>
      <c r="CD276" s="366">
        <f t="shared" si="219"/>
        <v>0</v>
      </c>
      <c r="CE276" s="365">
        <f t="shared" si="220"/>
        <v>9</v>
      </c>
      <c r="CF276" s="366">
        <f t="shared" si="221"/>
        <v>1</v>
      </c>
      <c r="CG276" s="365">
        <f t="shared" si="222"/>
        <v>0</v>
      </c>
      <c r="CH276" s="366">
        <f t="shared" si="223"/>
        <v>0</v>
      </c>
      <c r="CI276" s="365">
        <f t="shared" si="224"/>
        <v>9</v>
      </c>
      <c r="CJ276" s="366">
        <f t="shared" si="225"/>
        <v>1</v>
      </c>
      <c r="CK276" s="365">
        <f t="shared" si="226"/>
        <v>0</v>
      </c>
      <c r="CL276" s="366">
        <f t="shared" si="227"/>
        <v>0</v>
      </c>
      <c r="CM276" s="365">
        <f t="shared" si="228"/>
        <v>9</v>
      </c>
      <c r="CN276" s="366">
        <f t="shared" si="229"/>
        <v>1</v>
      </c>
      <c r="CO276" s="365">
        <f t="shared" si="230"/>
        <v>0</v>
      </c>
      <c r="CP276" s="366">
        <f t="shared" si="231"/>
        <v>0</v>
      </c>
      <c r="CQ276" s="365">
        <f t="shared" si="232"/>
        <v>9</v>
      </c>
      <c r="CR276" s="366">
        <f t="shared" si="233"/>
        <v>1</v>
      </c>
      <c r="CS276" s="365">
        <f t="shared" si="234"/>
        <v>0</v>
      </c>
      <c r="CT276" s="366">
        <f t="shared" si="235"/>
        <v>0</v>
      </c>
      <c r="CU276" s="365">
        <f t="shared" si="236"/>
        <v>9</v>
      </c>
      <c r="CV276" s="366">
        <f t="shared" si="237"/>
        <v>1</v>
      </c>
      <c r="CW276" s="365">
        <f t="shared" si="238"/>
        <v>0</v>
      </c>
      <c r="CX276" s="366">
        <f t="shared" si="239"/>
        <v>0</v>
      </c>
    </row>
    <row r="277" spans="17:102" ht="15.75" thickBot="1" x14ac:dyDescent="0.3">
      <c r="Q277" s="365">
        <f t="shared" si="179"/>
        <v>33</v>
      </c>
      <c r="R277" s="277">
        <v>800</v>
      </c>
      <c r="AN277" s="365">
        <f>+AN276</f>
        <v>2</v>
      </c>
      <c r="AO277" s="271">
        <f>+AO276+1</f>
        <v>2</v>
      </c>
      <c r="AP277" s="271" t="str">
        <f t="shared" ref="AP277:AP295" si="258">+AR235</f>
        <v/>
      </c>
      <c r="AQ277" s="366" t="str">
        <f t="shared" ref="AQ277:AQ295" si="259">+AS235</f>
        <v/>
      </c>
      <c r="AS277" s="365">
        <f t="shared" si="192"/>
        <v>22</v>
      </c>
      <c r="AT277" s="366">
        <f t="shared" si="193"/>
        <v>0</v>
      </c>
      <c r="AU277" s="271">
        <f t="shared" si="180"/>
        <v>200</v>
      </c>
      <c r="AV277" s="366">
        <f t="shared" si="194"/>
        <v>0</v>
      </c>
      <c r="AW277" s="385">
        <f t="shared" si="195"/>
        <v>0</v>
      </c>
      <c r="BJ277" s="393">
        <v>20</v>
      </c>
      <c r="BK277" s="368">
        <f t="shared" si="200"/>
        <v>9</v>
      </c>
      <c r="BL277" s="370">
        <f t="shared" si="201"/>
        <v>1</v>
      </c>
      <c r="BM277" s="368">
        <f t="shared" si="202"/>
        <v>0</v>
      </c>
      <c r="BN277" s="370">
        <f t="shared" si="203"/>
        <v>0</v>
      </c>
      <c r="BO277" s="368">
        <f t="shared" si="204"/>
        <v>9</v>
      </c>
      <c r="BP277" s="370">
        <f t="shared" si="205"/>
        <v>1</v>
      </c>
      <c r="BQ277" s="368">
        <f t="shared" si="206"/>
        <v>0</v>
      </c>
      <c r="BR277" s="370">
        <f t="shared" si="207"/>
        <v>0</v>
      </c>
      <c r="BS277" s="368">
        <f t="shared" si="208"/>
        <v>9</v>
      </c>
      <c r="BT277" s="370">
        <f t="shared" si="209"/>
        <v>1</v>
      </c>
      <c r="BU277" s="368">
        <f t="shared" si="210"/>
        <v>0</v>
      </c>
      <c r="BV277" s="370">
        <f t="shared" si="211"/>
        <v>0</v>
      </c>
      <c r="BW277" s="368">
        <f t="shared" si="212"/>
        <v>9</v>
      </c>
      <c r="BX277" s="370">
        <f t="shared" si="213"/>
        <v>1</v>
      </c>
      <c r="BY277" s="368">
        <f t="shared" si="214"/>
        <v>0</v>
      </c>
      <c r="BZ277" s="370">
        <f t="shared" si="215"/>
        <v>0</v>
      </c>
      <c r="CA277" s="368">
        <f t="shared" si="216"/>
        <v>9</v>
      </c>
      <c r="CB277" s="370">
        <f t="shared" si="217"/>
        <v>1</v>
      </c>
      <c r="CC277" s="368">
        <f t="shared" si="218"/>
        <v>0</v>
      </c>
      <c r="CD277" s="370">
        <f t="shared" si="219"/>
        <v>0</v>
      </c>
      <c r="CE277" s="368">
        <f t="shared" si="220"/>
        <v>9</v>
      </c>
      <c r="CF277" s="370">
        <f t="shared" si="221"/>
        <v>1</v>
      </c>
      <c r="CG277" s="368">
        <f t="shared" si="222"/>
        <v>0</v>
      </c>
      <c r="CH277" s="370">
        <f t="shared" si="223"/>
        <v>0</v>
      </c>
      <c r="CI277" s="368">
        <f t="shared" si="224"/>
        <v>9</v>
      </c>
      <c r="CJ277" s="370">
        <f t="shared" si="225"/>
        <v>1</v>
      </c>
      <c r="CK277" s="368">
        <f t="shared" si="226"/>
        <v>0</v>
      </c>
      <c r="CL277" s="370">
        <f t="shared" si="227"/>
        <v>0</v>
      </c>
      <c r="CM277" s="368">
        <f t="shared" si="228"/>
        <v>9</v>
      </c>
      <c r="CN277" s="370">
        <f t="shared" si="229"/>
        <v>1</v>
      </c>
      <c r="CO277" s="368">
        <f t="shared" si="230"/>
        <v>0</v>
      </c>
      <c r="CP277" s="370">
        <f t="shared" si="231"/>
        <v>0</v>
      </c>
      <c r="CQ277" s="368">
        <f t="shared" si="232"/>
        <v>9</v>
      </c>
      <c r="CR277" s="370">
        <f t="shared" si="233"/>
        <v>1</v>
      </c>
      <c r="CS277" s="368">
        <f t="shared" si="234"/>
        <v>0</v>
      </c>
      <c r="CT277" s="370">
        <f t="shared" si="235"/>
        <v>0</v>
      </c>
      <c r="CU277" s="368">
        <f t="shared" si="236"/>
        <v>9</v>
      </c>
      <c r="CV277" s="370">
        <f t="shared" si="237"/>
        <v>1</v>
      </c>
      <c r="CW277" s="368">
        <f t="shared" si="238"/>
        <v>0</v>
      </c>
      <c r="CX277" s="370">
        <f t="shared" si="239"/>
        <v>0</v>
      </c>
    </row>
    <row r="278" spans="17:102" x14ac:dyDescent="0.25">
      <c r="Q278" s="365">
        <f t="shared" ref="Q278:Q309" si="260">+Q277+1</f>
        <v>34</v>
      </c>
      <c r="R278" s="277">
        <v>400</v>
      </c>
      <c r="AN278" s="365">
        <f t="shared" ref="AN278:AN295" si="261">+AN277</f>
        <v>2</v>
      </c>
      <c r="AO278" s="271">
        <f t="shared" ref="AO278:AO293" si="262">+AO277+1</f>
        <v>3</v>
      </c>
      <c r="AP278" s="271" t="str">
        <f t="shared" si="258"/>
        <v/>
      </c>
      <c r="AQ278" s="366" t="str">
        <f t="shared" si="259"/>
        <v/>
      </c>
      <c r="AS278" s="365">
        <f t="shared" si="192"/>
        <v>23</v>
      </c>
      <c r="AT278" s="366">
        <f t="shared" si="193"/>
        <v>0</v>
      </c>
      <c r="AU278" s="271">
        <f t="shared" si="180"/>
        <v>400</v>
      </c>
      <c r="AV278" s="366">
        <f t="shared" si="194"/>
        <v>0</v>
      </c>
      <c r="AW278" s="385">
        <f t="shared" si="195"/>
        <v>0</v>
      </c>
      <c r="BJ278" s="394"/>
      <c r="BK278" s="394"/>
      <c r="BL278" s="394"/>
      <c r="BM278" s="394"/>
      <c r="BN278" s="394"/>
      <c r="BO278" s="394"/>
      <c r="BP278" s="394"/>
      <c r="BQ278" s="394"/>
      <c r="BR278" s="394"/>
      <c r="BS278" s="394"/>
      <c r="BT278" s="394"/>
      <c r="BU278" s="394"/>
      <c r="BV278" s="394"/>
      <c r="BW278" s="394"/>
      <c r="BX278" s="394"/>
      <c r="BY278" s="394"/>
      <c r="BZ278" s="394"/>
      <c r="CA278" s="394"/>
      <c r="CB278" s="394"/>
      <c r="CC278" s="394"/>
      <c r="CD278" s="394"/>
      <c r="CE278" s="394"/>
      <c r="CF278" s="394"/>
      <c r="CG278" s="394"/>
      <c r="CH278" s="394"/>
      <c r="CI278" s="394"/>
      <c r="CJ278" s="394"/>
      <c r="CK278" s="394"/>
      <c r="CL278" s="394"/>
      <c r="CM278" s="394"/>
      <c r="CN278" s="394"/>
      <c r="CO278" s="394"/>
      <c r="CP278" s="394"/>
      <c r="CQ278" s="394"/>
      <c r="CR278" s="394"/>
      <c r="CS278" s="394"/>
      <c r="CT278" s="394"/>
      <c r="CU278" s="394"/>
      <c r="CV278" s="394"/>
      <c r="CW278" s="394"/>
      <c r="CX278" s="394"/>
    </row>
    <row r="279" spans="17:102" x14ac:dyDescent="0.25">
      <c r="Q279" s="365">
        <f t="shared" si="260"/>
        <v>35</v>
      </c>
      <c r="R279" s="277">
        <v>200</v>
      </c>
      <c r="AN279" s="365">
        <f t="shared" si="261"/>
        <v>2</v>
      </c>
      <c r="AO279" s="271">
        <f t="shared" si="262"/>
        <v>4</v>
      </c>
      <c r="AP279" s="271" t="str">
        <f t="shared" si="258"/>
        <v/>
      </c>
      <c r="AQ279" s="366" t="str">
        <f t="shared" si="259"/>
        <v/>
      </c>
      <c r="AS279" s="365">
        <f t="shared" si="192"/>
        <v>24</v>
      </c>
      <c r="AT279" s="366">
        <f t="shared" si="193"/>
        <v>0</v>
      </c>
      <c r="AU279" s="271">
        <f t="shared" si="180"/>
        <v>200</v>
      </c>
      <c r="AV279" s="366">
        <f t="shared" si="194"/>
        <v>0</v>
      </c>
      <c r="AW279" s="385">
        <f t="shared" si="195"/>
        <v>0</v>
      </c>
      <c r="BN279" s="272">
        <f>IF(AND(BK234=10,BM5=11),-400,0)+IF(AND(BK234=20,BM5=11),-400,0)+IF(AND(BK234=30,BM5=11),-400,0)+IF(AND(BK234=40,BM5=11),-400,0)+IF(AND(BK234=50,BM5=11),-400,0)+IF(AND(BK234=60,BM5=11),-400,0)+IF(AND(BK234=70,BM5=11),-400,0)+IF(AND(BK234=80,BM5=11),-400,0)+IF(AND(BK234=90,BM5=11),-400,0)+IF(AND(BK234=100,BM5=9),-400,0)</f>
        <v>0</v>
      </c>
      <c r="BO279" s="272"/>
      <c r="BR279" s="272">
        <f>IF(AND(BO234=10,BQ5=11),-400,0)+IF(AND(BO234=20,BQ5=11),-400,0)+IF(AND(BO234=30,BQ5=11),-400,0)+IF(AND(BO234=40,BQ5=11),-400,0)+IF(AND(BO234=50,BQ5=11),-400,0)+IF(AND(BO234=60,BQ5=11),-400,0)+IF(AND(BO234=70,BQ5=11),-400,0)+IF(AND(BO234=80,BQ5=11),-400,0)+IF(AND(BO234=90,BQ5=11),-400,0)+IF(AND(BO234=100,BQ5=9),-400,0)</f>
        <v>0</v>
      </c>
      <c r="BV279" s="272">
        <f>IF(AND(BS234=10,BU5=11),-400,0)+IF(AND(BS234=20,BU5=11),-400,0)+IF(AND(BS234=30,BU5=11),-400,0)+IF(AND(BS234=40,BU5=11),-400,0)+IF(AND(BS234=50,BU5=11),-400,0)+IF(AND(BS234=60,BU5=11),-400,0)+IF(AND(BS234=70,BU5=11),-400,0)+IF(AND(BS234=80,BU5=11),-400,0)+IF(AND(BS234=90,BU5=11),-400,0)+IF(AND(BS234=100,BU5=9),-400,0)</f>
        <v>0</v>
      </c>
      <c r="BZ279" s="272">
        <f>IF(AND(BW234=10,BY5=11),-400,0)+IF(AND(BW234=20,BY5=11),-400,0)+IF(AND(BW234=30,BY5=11),-400,0)+IF(AND(BW234=40,BY5=11),-400,0)+IF(AND(BW234=50,BY5=11),-400,0)+IF(AND(BW234=60,BY5=11),-400,0)+IF(AND(BW234=70,BY5=11),-400,0)+IF(AND(BW234=80,BY5=11),-400,0)+IF(AND(BW234=90,BY5=11),-400,0)+IF(AND(BW234=100,BY5=9),-400,0)</f>
        <v>0</v>
      </c>
      <c r="CD279" s="272">
        <f>IF(AND(CA234=10,CC5=11),-400,0)+IF(AND(CA234=20,CC5=11),-400,0)+IF(AND(CA234=30,CC5=11),-400,0)+IF(AND(CA234=40,CC5=11),-400,0)+IF(AND(CA234=50,CC5=11),-400,0)+IF(AND(CA234=60,CC5=11),-400,0)+IF(AND(CA234=70,CC5=11),-400,0)+IF(AND(CA234=80,CC5=11),-400,0)+IF(AND(CA234=90,CC5=11),-400,0)+IF(AND(CA234=100,CC5=9),-400,0)</f>
        <v>0</v>
      </c>
      <c r="CH279" s="272">
        <f>IF(AND(CE234=10,CG5=11),-400,0)+IF(AND(CE234=20,CG5=11),-400,0)+IF(AND(CE234=30,CG5=11),-400,0)+IF(AND(CE234=40,CG5=11),-400,0)+IF(AND(CE234=50,CG5=11),-400,0)+IF(AND(CE234=60,CG5=11),-400,0)+IF(AND(CE234=70,CG5=11),-400,0)+IF(AND(CE234=80,CG5=11),-400,0)+IF(AND(CE234=90,CG5=11),-400,0)+IF(AND(CE234=100,CG5=9),-400,0)</f>
        <v>0</v>
      </c>
      <c r="CL279" s="272">
        <f>IF(AND(CI234=10,CK5=11),-400,0)+IF(AND(CI234=20,CK5=11),-400,0)+IF(AND(CI234=30,CK5=11),-400,0)+IF(AND(CI234=40,CK5=11),-400,0)+IF(AND(CI234=50,CK5=11),-400,0)+IF(AND(CI234=60,CK5=11),-400,0)+IF(AND(CI234=70,CK5=11),-400,0)+IF(AND(CI234=80,CK5=11),-400,0)+IF(AND(CI234=90,CK5=11),-400,0)+IF(AND(CI234=100,CK5=9),-400,0)</f>
        <v>0</v>
      </c>
      <c r="CP279" s="272">
        <f>IF(AND(CM234=10,CO5=11),-400,0)+IF(AND(CM234=20,CO5=11),-400,0)+IF(AND(CM234=30,CO5=11),-400,0)+IF(AND(CM234=40,CO5=11),-400,0)+IF(AND(CM234=50,CO5=11),-400,0)+IF(AND(CM234=60,CO5=11),-400,0)+IF(AND(CM234=70,CO5=11),-400,0)+IF(AND(CM234=80,CO5=11),-400,0)+IF(AND(CM234=90,CO5=11),-400,0)+IF(AND(CM234=100,CO5=9),-400,0)</f>
        <v>0</v>
      </c>
      <c r="CT279" s="272">
        <f>IF(AND(CQ234=10,CS5=11),-400,0)+IF(AND(CQ234=20,CS5=11),-400,0)+IF(AND(CQ234=30,CS5=11),-400,0)+IF(AND(CQ234=40,CS5=11),-400,0)+IF(AND(CQ234=50,CS5=11),-400,0)+IF(AND(CQ234=60,CS5=11),-400,0)+IF(AND(CQ234=70,CS5=11),-400,0)+IF(AND(CQ234=80,CS5=11),-400,0)+IF(AND(CQ234=90,CS5=11),-400,0)+IF(AND(CQ234=100,CS5=9),-400,0)</f>
        <v>0</v>
      </c>
      <c r="CX279" s="272">
        <f>IF(AND(CU234=10,CW5=11),-400,0)+IF(AND(CU234=20,CW5=11),-400,0)+IF(AND(CU234=30,CW5=11),-400,0)+IF(AND(CU234=40,CW5=11),-400,0)+IF(AND(CU234=50,CW5=11),-400,0)+IF(AND(CU234=60,CW5=11),-400,0)+IF(AND(CU234=70,CW5=11),-400,0)+IF(AND(CU234=80,CW5=11),-400,0)+IF(AND(CU234=90,CW5=11),-400,0)+IF(AND(CU234=100,CW5=9),-400,0)</f>
        <v>0</v>
      </c>
    </row>
    <row r="280" spans="17:102" x14ac:dyDescent="0.25">
      <c r="Q280" s="365">
        <f t="shared" si="260"/>
        <v>36</v>
      </c>
      <c r="R280" s="277">
        <v>100</v>
      </c>
      <c r="AN280" s="365">
        <f t="shared" si="261"/>
        <v>2</v>
      </c>
      <c r="AO280" s="271">
        <f t="shared" si="262"/>
        <v>5</v>
      </c>
      <c r="AP280" s="271" t="str">
        <f t="shared" si="258"/>
        <v/>
      </c>
      <c r="AQ280" s="366" t="str">
        <f t="shared" si="259"/>
        <v/>
      </c>
      <c r="AS280" s="365">
        <f t="shared" si="192"/>
        <v>25</v>
      </c>
      <c r="AT280" s="366">
        <f t="shared" si="193"/>
        <v>0</v>
      </c>
      <c r="AU280" s="271">
        <f t="shared" si="180"/>
        <v>100</v>
      </c>
      <c r="AV280" s="366">
        <f t="shared" si="194"/>
        <v>0</v>
      </c>
      <c r="AW280" s="385">
        <f t="shared" si="195"/>
        <v>0</v>
      </c>
      <c r="BN280" s="272">
        <f t="shared" ref="BN280:BN298" si="263">IF(AND(BK235=10,BM6=11),-400,0)+IF(AND(BK235=20,BM6=11),-400,0)+IF(AND(BK235=30,BM6=11),-400,0)+IF(AND(BK235=40,BM6=11),-400,0)+IF(AND(BK235=50,BM6=11),-400,0)+IF(AND(BK235=60,BM6=11),-400,0)+IF(AND(BK235=70,BM6=11),-400,0)+IF(AND(BK235=80,BM6=11),-400,0)+IF(AND(BK235=90,BM6=11),-400,0)+IF(AND(BK235=100,BM6=9),-400,0)</f>
        <v>0</v>
      </c>
      <c r="BO280" s="272"/>
      <c r="BR280" s="272">
        <f t="shared" ref="BR280:BR298" si="264">IF(AND(BO235=10,BQ6=11),-400,0)+IF(AND(BO235=20,BQ6=11),-400,0)+IF(AND(BO235=30,BQ6=11),-400,0)+IF(AND(BO235=40,BQ6=11),-400,0)+IF(AND(BO235=50,BQ6=11),-400,0)+IF(AND(BO235=60,BQ6=11),-400,0)+IF(AND(BO235=70,BQ6=11),-400,0)+IF(AND(BO235=80,BQ6=11),-400,0)+IF(AND(BO235=90,BQ6=11),-400,0)+IF(AND(BO235=100,BQ6=9),-400,0)</f>
        <v>0</v>
      </c>
      <c r="BV280" s="272">
        <f t="shared" ref="BV280:BV298" si="265">IF(AND(BS235=10,BU6=11),-400,0)+IF(AND(BS235=20,BU6=11),-400,0)+IF(AND(BS235=30,BU6=11),-400,0)+IF(AND(BS235=40,BU6=11),-400,0)+IF(AND(BS235=50,BU6=11),-400,0)+IF(AND(BS235=60,BU6=11),-400,0)+IF(AND(BS235=70,BU6=11),-400,0)+IF(AND(BS235=80,BU6=11),-400,0)+IF(AND(BS235=90,BU6=11),-400,0)+IF(AND(BS235=100,BU6=9),-400,0)</f>
        <v>0</v>
      </c>
      <c r="BZ280" s="272">
        <f t="shared" ref="BZ280:BZ298" si="266">IF(AND(BW235=10,BY6=11),-400,0)+IF(AND(BW235=20,BY6=11),-400,0)+IF(AND(BW235=30,BY6=11),-400,0)+IF(AND(BW235=40,BY6=11),-400,0)+IF(AND(BW235=50,BY6=11),-400,0)+IF(AND(BW235=60,BY6=11),-400,0)+IF(AND(BW235=70,BY6=11),-400,0)+IF(AND(BW235=80,BY6=11),-400,0)+IF(AND(BW235=90,BY6=11),-400,0)+IF(AND(BW235=100,BY6=9),-400,0)</f>
        <v>0</v>
      </c>
      <c r="CD280" s="272">
        <f t="shared" ref="CD280:CD298" si="267">IF(AND(CA235=10,CC6=11),-400,0)+IF(AND(CA235=20,CC6=11),-400,0)+IF(AND(CA235=30,CC6=11),-400,0)+IF(AND(CA235=40,CC6=11),-400,0)+IF(AND(CA235=50,CC6=11),-400,0)+IF(AND(CA235=60,CC6=11),-400,0)+IF(AND(CA235=70,CC6=11),-400,0)+IF(AND(CA235=80,CC6=11),-400,0)+IF(AND(CA235=90,CC6=11),-400,0)+IF(AND(CA235=100,CC6=9),-400,0)</f>
        <v>0</v>
      </c>
      <c r="CH280" s="272">
        <f t="shared" ref="CH280:CH298" si="268">IF(AND(CE235=10,CG6=11),-400,0)+IF(AND(CE235=20,CG6=11),-400,0)+IF(AND(CE235=30,CG6=11),-400,0)+IF(AND(CE235=40,CG6=11),-400,0)+IF(AND(CE235=50,CG6=11),-400,0)+IF(AND(CE235=60,CG6=11),-400,0)+IF(AND(CE235=70,CG6=11),-400,0)+IF(AND(CE235=80,CG6=11),-400,0)+IF(AND(CE235=90,CG6=11),-400,0)+IF(AND(CE235=100,CG6=9),-400,0)</f>
        <v>0</v>
      </c>
      <c r="CL280" s="272">
        <f t="shared" ref="CL280:CL298" si="269">IF(AND(CI235=10,CK6=11),-400,0)+IF(AND(CI235=20,CK6=11),-400,0)+IF(AND(CI235=30,CK6=11),-400,0)+IF(AND(CI235=40,CK6=11),-400,0)+IF(AND(CI235=50,CK6=11),-400,0)+IF(AND(CI235=60,CK6=11),-400,0)+IF(AND(CI235=70,CK6=11),-400,0)+IF(AND(CI235=80,CK6=11),-400,0)+IF(AND(CI235=90,CK6=11),-400,0)+IF(AND(CI235=100,CK6=9),-400,0)</f>
        <v>0</v>
      </c>
      <c r="CP280" s="272">
        <f t="shared" ref="CP280:CP298" si="270">IF(AND(CM235=10,CO6=11),-400,0)+IF(AND(CM235=20,CO6=11),-400,0)+IF(AND(CM235=30,CO6=11),-400,0)+IF(AND(CM235=40,CO6=11),-400,0)+IF(AND(CM235=50,CO6=11),-400,0)+IF(AND(CM235=60,CO6=11),-400,0)+IF(AND(CM235=70,CO6=11),-400,0)+IF(AND(CM235=80,CO6=11),-400,0)+IF(AND(CM235=90,CO6=11),-400,0)+IF(AND(CM235=100,CO6=9),-400,0)</f>
        <v>0</v>
      </c>
      <c r="CT280" s="272">
        <f t="shared" ref="CT280:CT298" si="271">IF(AND(CQ235=10,CS6=11),-400,0)+IF(AND(CQ235=20,CS6=11),-400,0)+IF(AND(CQ235=30,CS6=11),-400,0)+IF(AND(CQ235=40,CS6=11),-400,0)+IF(AND(CQ235=50,CS6=11),-400,0)+IF(AND(CQ235=60,CS6=11),-400,0)+IF(AND(CQ235=70,CS6=11),-400,0)+IF(AND(CQ235=80,CS6=11),-400,0)+IF(AND(CQ235=90,CS6=11),-400,0)+IF(AND(CQ235=100,CS6=9),-400,0)</f>
        <v>0</v>
      </c>
      <c r="CX280" s="272">
        <f t="shared" ref="CX280:CX298" si="272">IF(AND(CU235=10,CW6=11),-400,0)+IF(AND(CU235=20,CW6=11),-400,0)+IF(AND(CU235=30,CW6=11),-400,0)+IF(AND(CU235=40,CW6=11),-400,0)+IF(AND(CU235=50,CW6=11),-400,0)+IF(AND(CU235=60,CW6=11),-400,0)+IF(AND(CU235=70,CW6=11),-400,0)+IF(AND(CU235=80,CW6=11),-400,0)+IF(AND(CU235=90,CW6=11),-400,0)+IF(AND(CU235=100,CW6=9),-400,0)</f>
        <v>0</v>
      </c>
    </row>
    <row r="281" spans="17:102" x14ac:dyDescent="0.25">
      <c r="Q281" s="365">
        <f t="shared" si="260"/>
        <v>37</v>
      </c>
      <c r="R281" s="277">
        <v>50</v>
      </c>
      <c r="AN281" s="365">
        <f t="shared" si="261"/>
        <v>2</v>
      </c>
      <c r="AO281" s="271">
        <f t="shared" si="262"/>
        <v>6</v>
      </c>
      <c r="AP281" s="271" t="str">
        <f t="shared" si="258"/>
        <v/>
      </c>
      <c r="AQ281" s="366" t="str">
        <f t="shared" si="259"/>
        <v/>
      </c>
      <c r="AS281" s="365">
        <f t="shared" si="192"/>
        <v>26</v>
      </c>
      <c r="AT281" s="366">
        <f t="shared" si="193"/>
        <v>0</v>
      </c>
      <c r="AU281" s="271">
        <f t="shared" si="180"/>
        <v>50</v>
      </c>
      <c r="AV281" s="366">
        <f t="shared" si="194"/>
        <v>0</v>
      </c>
      <c r="AW281" s="385">
        <f t="shared" si="195"/>
        <v>0</v>
      </c>
      <c r="BN281" s="272">
        <f t="shared" si="263"/>
        <v>0</v>
      </c>
      <c r="BO281" s="272"/>
      <c r="BR281" s="272">
        <f t="shared" si="264"/>
        <v>0</v>
      </c>
      <c r="BV281" s="272">
        <f t="shared" si="265"/>
        <v>0</v>
      </c>
      <c r="BZ281" s="272">
        <f t="shared" si="266"/>
        <v>0</v>
      </c>
      <c r="CD281" s="272">
        <f t="shared" si="267"/>
        <v>0</v>
      </c>
      <c r="CH281" s="272">
        <f t="shared" si="268"/>
        <v>0</v>
      </c>
      <c r="CL281" s="272">
        <f t="shared" si="269"/>
        <v>0</v>
      </c>
      <c r="CP281" s="272">
        <f t="shared" si="270"/>
        <v>0</v>
      </c>
      <c r="CT281" s="272">
        <f t="shared" si="271"/>
        <v>0</v>
      </c>
      <c r="CX281" s="272">
        <f t="shared" si="272"/>
        <v>0</v>
      </c>
    </row>
    <row r="282" spans="17:102" x14ac:dyDescent="0.25">
      <c r="Q282" s="365">
        <f t="shared" si="260"/>
        <v>38</v>
      </c>
      <c r="R282" s="277">
        <v>100</v>
      </c>
      <c r="AN282" s="365">
        <f t="shared" si="261"/>
        <v>2</v>
      </c>
      <c r="AO282" s="271">
        <f t="shared" si="262"/>
        <v>7</v>
      </c>
      <c r="AP282" s="271" t="str">
        <f t="shared" si="258"/>
        <v/>
      </c>
      <c r="AQ282" s="366" t="str">
        <f t="shared" si="259"/>
        <v/>
      </c>
      <c r="AS282" s="365">
        <f t="shared" si="192"/>
        <v>27</v>
      </c>
      <c r="AT282" s="366">
        <f t="shared" si="193"/>
        <v>0</v>
      </c>
      <c r="AU282" s="271">
        <f t="shared" si="180"/>
        <v>100</v>
      </c>
      <c r="AV282" s="366">
        <f t="shared" si="194"/>
        <v>0</v>
      </c>
      <c r="AW282" s="385">
        <f t="shared" si="195"/>
        <v>0</v>
      </c>
      <c r="BN282" s="272">
        <f t="shared" si="263"/>
        <v>0</v>
      </c>
      <c r="BO282" s="272"/>
      <c r="BR282" s="272">
        <f t="shared" si="264"/>
        <v>0</v>
      </c>
      <c r="BV282" s="272">
        <f t="shared" si="265"/>
        <v>0</v>
      </c>
      <c r="BZ282" s="272">
        <f t="shared" si="266"/>
        <v>0</v>
      </c>
      <c r="CD282" s="272">
        <f t="shared" si="267"/>
        <v>0</v>
      </c>
      <c r="CH282" s="272">
        <f t="shared" si="268"/>
        <v>0</v>
      </c>
      <c r="CL282" s="272">
        <f t="shared" si="269"/>
        <v>0</v>
      </c>
      <c r="CP282" s="272">
        <f t="shared" si="270"/>
        <v>0</v>
      </c>
      <c r="CT282" s="272">
        <f t="shared" si="271"/>
        <v>0</v>
      </c>
      <c r="CX282" s="272">
        <f t="shared" si="272"/>
        <v>0</v>
      </c>
    </row>
    <row r="283" spans="17:102" x14ac:dyDescent="0.25">
      <c r="Q283" s="365">
        <f t="shared" si="260"/>
        <v>39</v>
      </c>
      <c r="R283" s="277">
        <v>150</v>
      </c>
      <c r="AN283" s="365">
        <f t="shared" si="261"/>
        <v>2</v>
      </c>
      <c r="AO283" s="271">
        <f t="shared" si="262"/>
        <v>8</v>
      </c>
      <c r="AP283" s="271" t="str">
        <f t="shared" si="258"/>
        <v/>
      </c>
      <c r="AQ283" s="366" t="str">
        <f t="shared" si="259"/>
        <v/>
      </c>
      <c r="AS283" s="365">
        <f t="shared" si="192"/>
        <v>28</v>
      </c>
      <c r="AT283" s="366">
        <f t="shared" si="193"/>
        <v>0</v>
      </c>
      <c r="AU283" s="271">
        <f t="shared" si="180"/>
        <v>150</v>
      </c>
      <c r="AV283" s="366">
        <f t="shared" si="194"/>
        <v>0</v>
      </c>
      <c r="AW283" s="385">
        <f t="shared" si="195"/>
        <v>0</v>
      </c>
      <c r="BN283" s="272">
        <f t="shared" si="263"/>
        <v>0</v>
      </c>
      <c r="BO283" s="272"/>
      <c r="BR283" s="272">
        <f t="shared" si="264"/>
        <v>0</v>
      </c>
      <c r="BV283" s="272">
        <f t="shared" si="265"/>
        <v>0</v>
      </c>
      <c r="BZ283" s="272">
        <f t="shared" si="266"/>
        <v>0</v>
      </c>
      <c r="CD283" s="272">
        <f t="shared" si="267"/>
        <v>0</v>
      </c>
      <c r="CH283" s="272">
        <f t="shared" si="268"/>
        <v>0</v>
      </c>
      <c r="CL283" s="272">
        <f t="shared" si="269"/>
        <v>0</v>
      </c>
      <c r="CP283" s="272">
        <f t="shared" si="270"/>
        <v>0</v>
      </c>
      <c r="CT283" s="272">
        <f t="shared" si="271"/>
        <v>0</v>
      </c>
      <c r="CX283" s="272">
        <f t="shared" si="272"/>
        <v>0</v>
      </c>
    </row>
    <row r="284" spans="17:102" x14ac:dyDescent="0.25">
      <c r="Q284" s="365">
        <f t="shared" si="260"/>
        <v>40</v>
      </c>
      <c r="R284" s="277">
        <v>300</v>
      </c>
      <c r="AN284" s="365">
        <f t="shared" si="261"/>
        <v>2</v>
      </c>
      <c r="AO284" s="271">
        <f t="shared" si="262"/>
        <v>9</v>
      </c>
      <c r="AP284" s="271" t="str">
        <f t="shared" si="258"/>
        <v/>
      </c>
      <c r="AQ284" s="366" t="str">
        <f t="shared" si="259"/>
        <v/>
      </c>
      <c r="AS284" s="365">
        <f t="shared" si="192"/>
        <v>29</v>
      </c>
      <c r="AT284" s="366">
        <f t="shared" si="193"/>
        <v>0</v>
      </c>
      <c r="AU284" s="271">
        <f t="shared" si="180"/>
        <v>300</v>
      </c>
      <c r="AV284" s="366">
        <f t="shared" si="194"/>
        <v>0</v>
      </c>
      <c r="AW284" s="385">
        <f t="shared" si="195"/>
        <v>0</v>
      </c>
      <c r="BN284" s="272">
        <f t="shared" si="263"/>
        <v>0</v>
      </c>
      <c r="BO284" s="272"/>
      <c r="BR284" s="272">
        <f t="shared" si="264"/>
        <v>0</v>
      </c>
      <c r="BV284" s="272">
        <f t="shared" si="265"/>
        <v>0</v>
      </c>
      <c r="BZ284" s="272">
        <f t="shared" si="266"/>
        <v>0</v>
      </c>
      <c r="CD284" s="272">
        <f t="shared" si="267"/>
        <v>0</v>
      </c>
      <c r="CH284" s="272">
        <f t="shared" si="268"/>
        <v>0</v>
      </c>
      <c r="CL284" s="272">
        <f t="shared" si="269"/>
        <v>0</v>
      </c>
      <c r="CP284" s="272">
        <f t="shared" si="270"/>
        <v>0</v>
      </c>
      <c r="CT284" s="272">
        <f t="shared" si="271"/>
        <v>0</v>
      </c>
      <c r="CX284" s="272">
        <f t="shared" si="272"/>
        <v>0</v>
      </c>
    </row>
    <row r="285" spans="17:102" x14ac:dyDescent="0.25">
      <c r="Q285" s="365">
        <f t="shared" si="260"/>
        <v>41</v>
      </c>
      <c r="R285" s="277">
        <v>100</v>
      </c>
      <c r="AN285" s="365">
        <f t="shared" si="261"/>
        <v>2</v>
      </c>
      <c r="AO285" s="271">
        <f t="shared" si="262"/>
        <v>10</v>
      </c>
      <c r="AP285" s="271" t="str">
        <f t="shared" si="258"/>
        <v/>
      </c>
      <c r="AQ285" s="366" t="str">
        <f t="shared" si="259"/>
        <v/>
      </c>
      <c r="AS285" s="365">
        <f t="shared" si="192"/>
        <v>30</v>
      </c>
      <c r="AT285" s="366">
        <f t="shared" si="193"/>
        <v>0</v>
      </c>
      <c r="AU285" s="271">
        <f t="shared" si="180"/>
        <v>600</v>
      </c>
      <c r="AV285" s="366">
        <f t="shared" si="194"/>
        <v>0</v>
      </c>
      <c r="AW285" s="385">
        <f t="shared" si="195"/>
        <v>0</v>
      </c>
      <c r="BN285" s="272">
        <f t="shared" si="263"/>
        <v>0</v>
      </c>
      <c r="BO285" s="272"/>
      <c r="BR285" s="272">
        <f t="shared" si="264"/>
        <v>0</v>
      </c>
      <c r="BV285" s="272">
        <f t="shared" si="265"/>
        <v>0</v>
      </c>
      <c r="BZ285" s="272">
        <f t="shared" si="266"/>
        <v>0</v>
      </c>
      <c r="CD285" s="272">
        <f t="shared" si="267"/>
        <v>0</v>
      </c>
      <c r="CH285" s="272">
        <f t="shared" si="268"/>
        <v>0</v>
      </c>
      <c r="CL285" s="272">
        <f t="shared" si="269"/>
        <v>0</v>
      </c>
      <c r="CP285" s="272">
        <f t="shared" si="270"/>
        <v>0</v>
      </c>
      <c r="CT285" s="272">
        <f t="shared" si="271"/>
        <v>0</v>
      </c>
      <c r="CX285" s="272">
        <f t="shared" si="272"/>
        <v>0</v>
      </c>
    </row>
    <row r="286" spans="17:102" x14ac:dyDescent="0.25">
      <c r="Q286" s="365">
        <f t="shared" si="260"/>
        <v>42</v>
      </c>
      <c r="R286" s="277">
        <v>200</v>
      </c>
      <c r="AN286" s="365">
        <f t="shared" si="261"/>
        <v>2</v>
      </c>
      <c r="AO286" s="271">
        <f t="shared" si="262"/>
        <v>11</v>
      </c>
      <c r="AP286" s="271" t="str">
        <f t="shared" si="258"/>
        <v/>
      </c>
      <c r="AQ286" s="366" t="str">
        <f t="shared" si="259"/>
        <v/>
      </c>
      <c r="AS286" s="365">
        <f t="shared" si="192"/>
        <v>31</v>
      </c>
      <c r="AT286" s="366">
        <f t="shared" si="193"/>
        <v>0</v>
      </c>
      <c r="AU286" s="271">
        <f t="shared" si="180"/>
        <v>200</v>
      </c>
      <c r="AV286" s="366">
        <f t="shared" si="194"/>
        <v>0</v>
      </c>
      <c r="AW286" s="385">
        <f t="shared" si="195"/>
        <v>0</v>
      </c>
      <c r="BN286" s="272">
        <f t="shared" si="263"/>
        <v>0</v>
      </c>
      <c r="BO286" s="272"/>
      <c r="BR286" s="272">
        <f t="shared" si="264"/>
        <v>0</v>
      </c>
      <c r="BV286" s="272">
        <f t="shared" si="265"/>
        <v>0</v>
      </c>
      <c r="BZ286" s="272">
        <f t="shared" si="266"/>
        <v>0</v>
      </c>
      <c r="CD286" s="272">
        <f t="shared" si="267"/>
        <v>0</v>
      </c>
      <c r="CH286" s="272">
        <f t="shared" si="268"/>
        <v>0</v>
      </c>
      <c r="CL286" s="272">
        <f t="shared" si="269"/>
        <v>0</v>
      </c>
      <c r="CP286" s="272">
        <f t="shared" si="270"/>
        <v>0</v>
      </c>
      <c r="CT286" s="272">
        <f t="shared" si="271"/>
        <v>0</v>
      </c>
      <c r="CX286" s="272">
        <f t="shared" si="272"/>
        <v>0</v>
      </c>
    </row>
    <row r="287" spans="17:102" x14ac:dyDescent="0.25">
      <c r="Q287" s="365">
        <f t="shared" si="260"/>
        <v>43</v>
      </c>
      <c r="R287" s="277">
        <v>400</v>
      </c>
      <c r="AN287" s="365">
        <f t="shared" si="261"/>
        <v>2</v>
      </c>
      <c r="AO287" s="271">
        <f t="shared" si="262"/>
        <v>12</v>
      </c>
      <c r="AP287" s="271" t="str">
        <f t="shared" si="258"/>
        <v/>
      </c>
      <c r="AQ287" s="366" t="str">
        <f t="shared" si="259"/>
        <v/>
      </c>
      <c r="AS287" s="365">
        <f t="shared" si="192"/>
        <v>32</v>
      </c>
      <c r="AT287" s="366">
        <f t="shared" si="193"/>
        <v>0</v>
      </c>
      <c r="AU287" s="271">
        <f t="shared" si="180"/>
        <v>400</v>
      </c>
      <c r="AV287" s="366">
        <f t="shared" si="194"/>
        <v>0</v>
      </c>
      <c r="AW287" s="385">
        <f t="shared" si="195"/>
        <v>0</v>
      </c>
      <c r="BN287" s="272">
        <f t="shared" si="263"/>
        <v>0</v>
      </c>
      <c r="BO287" s="272"/>
      <c r="BR287" s="272">
        <f t="shared" si="264"/>
        <v>0</v>
      </c>
      <c r="BV287" s="272">
        <f t="shared" si="265"/>
        <v>0</v>
      </c>
      <c r="BZ287" s="272">
        <f t="shared" si="266"/>
        <v>0</v>
      </c>
      <c r="CD287" s="272">
        <f t="shared" si="267"/>
        <v>0</v>
      </c>
      <c r="CH287" s="272">
        <f t="shared" si="268"/>
        <v>0</v>
      </c>
      <c r="CL287" s="272">
        <f t="shared" si="269"/>
        <v>0</v>
      </c>
      <c r="CP287" s="272">
        <f t="shared" si="270"/>
        <v>0</v>
      </c>
      <c r="CT287" s="272">
        <f t="shared" si="271"/>
        <v>0</v>
      </c>
      <c r="CX287" s="272">
        <f t="shared" si="272"/>
        <v>0</v>
      </c>
    </row>
    <row r="288" spans="17:102" x14ac:dyDescent="0.25">
      <c r="Q288" s="365">
        <f t="shared" si="260"/>
        <v>44</v>
      </c>
      <c r="R288" s="277">
        <v>200</v>
      </c>
      <c r="AN288" s="365">
        <f t="shared" si="261"/>
        <v>2</v>
      </c>
      <c r="AO288" s="271">
        <f t="shared" si="262"/>
        <v>13</v>
      </c>
      <c r="AP288" s="271" t="str">
        <f t="shared" si="258"/>
        <v/>
      </c>
      <c r="AQ288" s="366" t="str">
        <f t="shared" si="259"/>
        <v/>
      </c>
      <c r="AS288" s="365">
        <f t="shared" si="192"/>
        <v>33</v>
      </c>
      <c r="AT288" s="366">
        <f t="shared" si="193"/>
        <v>0</v>
      </c>
      <c r="AU288" s="271">
        <f t="shared" ref="AU288:AU319" si="273">+R277</f>
        <v>800</v>
      </c>
      <c r="AV288" s="366">
        <f t="shared" si="194"/>
        <v>0</v>
      </c>
      <c r="AW288" s="385">
        <f t="shared" si="195"/>
        <v>0</v>
      </c>
      <c r="BN288" s="272">
        <f t="shared" si="263"/>
        <v>0</v>
      </c>
      <c r="BO288" s="272"/>
      <c r="BR288" s="272">
        <f t="shared" si="264"/>
        <v>0</v>
      </c>
      <c r="BV288" s="272">
        <f t="shared" si="265"/>
        <v>0</v>
      </c>
      <c r="BZ288" s="272">
        <f t="shared" si="266"/>
        <v>0</v>
      </c>
      <c r="CD288" s="272">
        <f t="shared" si="267"/>
        <v>0</v>
      </c>
      <c r="CH288" s="272">
        <f t="shared" si="268"/>
        <v>0</v>
      </c>
      <c r="CL288" s="272">
        <f t="shared" si="269"/>
        <v>0</v>
      </c>
      <c r="CP288" s="272">
        <f t="shared" si="270"/>
        <v>0</v>
      </c>
      <c r="CT288" s="272">
        <f t="shared" si="271"/>
        <v>0</v>
      </c>
      <c r="CX288" s="272">
        <f t="shared" si="272"/>
        <v>0</v>
      </c>
    </row>
    <row r="289" spans="17:102" x14ac:dyDescent="0.25">
      <c r="Q289" s="365">
        <f t="shared" si="260"/>
        <v>45</v>
      </c>
      <c r="R289" s="277">
        <v>100</v>
      </c>
      <c r="AN289" s="365">
        <f t="shared" si="261"/>
        <v>2</v>
      </c>
      <c r="AO289" s="271">
        <f t="shared" si="262"/>
        <v>14</v>
      </c>
      <c r="AP289" s="271" t="str">
        <f t="shared" si="258"/>
        <v/>
      </c>
      <c r="AQ289" s="366" t="str">
        <f t="shared" si="259"/>
        <v/>
      </c>
      <c r="AS289" s="365">
        <f t="shared" ref="AS289:AS320" si="274">+AS288+1</f>
        <v>34</v>
      </c>
      <c r="AT289" s="366">
        <f t="shared" si="193"/>
        <v>0</v>
      </c>
      <c r="AU289" s="271">
        <f t="shared" si="273"/>
        <v>400</v>
      </c>
      <c r="AV289" s="366">
        <f t="shared" si="194"/>
        <v>0</v>
      </c>
      <c r="AW289" s="385">
        <f t="shared" si="195"/>
        <v>0</v>
      </c>
      <c r="BN289" s="272">
        <f t="shared" si="263"/>
        <v>0</v>
      </c>
      <c r="BO289" s="272"/>
      <c r="BR289" s="272">
        <f t="shared" si="264"/>
        <v>0</v>
      </c>
      <c r="BV289" s="272">
        <f t="shared" si="265"/>
        <v>0</v>
      </c>
      <c r="BZ289" s="272">
        <f t="shared" si="266"/>
        <v>0</v>
      </c>
      <c r="CD289" s="272">
        <f t="shared" si="267"/>
        <v>0</v>
      </c>
      <c r="CH289" s="272">
        <f t="shared" si="268"/>
        <v>0</v>
      </c>
      <c r="CL289" s="272">
        <f t="shared" si="269"/>
        <v>0</v>
      </c>
      <c r="CP289" s="272">
        <f t="shared" si="270"/>
        <v>0</v>
      </c>
      <c r="CT289" s="272">
        <f t="shared" si="271"/>
        <v>0</v>
      </c>
      <c r="CX289" s="272">
        <f t="shared" si="272"/>
        <v>0</v>
      </c>
    </row>
    <row r="290" spans="17:102" x14ac:dyDescent="0.25">
      <c r="Q290" s="365">
        <f t="shared" si="260"/>
        <v>46</v>
      </c>
      <c r="R290" s="277">
        <v>50</v>
      </c>
      <c r="AN290" s="365">
        <f t="shared" si="261"/>
        <v>2</v>
      </c>
      <c r="AO290" s="271">
        <f t="shared" si="262"/>
        <v>15</v>
      </c>
      <c r="AP290" s="271" t="str">
        <f t="shared" si="258"/>
        <v/>
      </c>
      <c r="AQ290" s="366" t="str">
        <f t="shared" si="259"/>
        <v/>
      </c>
      <c r="AS290" s="365">
        <f t="shared" si="274"/>
        <v>35</v>
      </c>
      <c r="AT290" s="366">
        <f t="shared" si="193"/>
        <v>0</v>
      </c>
      <c r="AU290" s="271">
        <f t="shared" si="273"/>
        <v>200</v>
      </c>
      <c r="AV290" s="366">
        <f t="shared" si="194"/>
        <v>0</v>
      </c>
      <c r="AW290" s="385">
        <f t="shared" si="195"/>
        <v>0</v>
      </c>
      <c r="BN290" s="272">
        <f t="shared" si="263"/>
        <v>0</v>
      </c>
      <c r="BO290" s="272"/>
      <c r="BR290" s="272">
        <f t="shared" si="264"/>
        <v>0</v>
      </c>
      <c r="BV290" s="272">
        <f t="shared" si="265"/>
        <v>0</v>
      </c>
      <c r="BZ290" s="272">
        <f t="shared" si="266"/>
        <v>0</v>
      </c>
      <c r="CD290" s="272">
        <f t="shared" si="267"/>
        <v>0</v>
      </c>
      <c r="CH290" s="272">
        <f t="shared" si="268"/>
        <v>0</v>
      </c>
      <c r="CL290" s="272">
        <f t="shared" si="269"/>
        <v>0</v>
      </c>
      <c r="CP290" s="272">
        <f t="shared" si="270"/>
        <v>0</v>
      </c>
      <c r="CT290" s="272">
        <f t="shared" si="271"/>
        <v>0</v>
      </c>
      <c r="CX290" s="272">
        <f t="shared" si="272"/>
        <v>0</v>
      </c>
    </row>
    <row r="291" spans="17:102" x14ac:dyDescent="0.25">
      <c r="Q291" s="365">
        <f t="shared" si="260"/>
        <v>47</v>
      </c>
      <c r="R291" s="277">
        <v>100</v>
      </c>
      <c r="AN291" s="365">
        <f t="shared" si="261"/>
        <v>2</v>
      </c>
      <c r="AO291" s="271">
        <f t="shared" si="262"/>
        <v>16</v>
      </c>
      <c r="AP291" s="271" t="str">
        <f t="shared" si="258"/>
        <v/>
      </c>
      <c r="AQ291" s="366" t="str">
        <f t="shared" si="259"/>
        <v/>
      </c>
      <c r="AS291" s="365">
        <f t="shared" si="274"/>
        <v>36</v>
      </c>
      <c r="AT291" s="366">
        <f t="shared" si="193"/>
        <v>0</v>
      </c>
      <c r="AU291" s="271">
        <f t="shared" si="273"/>
        <v>100</v>
      </c>
      <c r="AV291" s="366">
        <f t="shared" si="194"/>
        <v>0</v>
      </c>
      <c r="AW291" s="385">
        <f t="shared" si="195"/>
        <v>0</v>
      </c>
      <c r="BN291" s="272">
        <f t="shared" si="263"/>
        <v>0</v>
      </c>
      <c r="BO291" s="272"/>
      <c r="BR291" s="272">
        <f t="shared" si="264"/>
        <v>0</v>
      </c>
      <c r="BV291" s="272">
        <f t="shared" si="265"/>
        <v>0</v>
      </c>
      <c r="BZ291" s="272">
        <f t="shared" si="266"/>
        <v>0</v>
      </c>
      <c r="CD291" s="272">
        <f t="shared" si="267"/>
        <v>0</v>
      </c>
      <c r="CH291" s="272">
        <f t="shared" si="268"/>
        <v>0</v>
      </c>
      <c r="CL291" s="272">
        <f t="shared" si="269"/>
        <v>0</v>
      </c>
      <c r="CP291" s="272">
        <f t="shared" si="270"/>
        <v>0</v>
      </c>
      <c r="CT291" s="272">
        <f t="shared" si="271"/>
        <v>0</v>
      </c>
      <c r="CX291" s="272">
        <f t="shared" si="272"/>
        <v>0</v>
      </c>
    </row>
    <row r="292" spans="17:102" x14ac:dyDescent="0.25">
      <c r="Q292" s="365">
        <f t="shared" si="260"/>
        <v>48</v>
      </c>
      <c r="R292" s="277">
        <v>50</v>
      </c>
      <c r="AN292" s="365">
        <f t="shared" si="261"/>
        <v>2</v>
      </c>
      <c r="AO292" s="271">
        <f t="shared" si="262"/>
        <v>17</v>
      </c>
      <c r="AP292" s="271" t="str">
        <f t="shared" si="258"/>
        <v/>
      </c>
      <c r="AQ292" s="366" t="str">
        <f t="shared" si="259"/>
        <v/>
      </c>
      <c r="AS292" s="365">
        <f t="shared" si="274"/>
        <v>37</v>
      </c>
      <c r="AT292" s="366">
        <f t="shared" si="193"/>
        <v>0</v>
      </c>
      <c r="AU292" s="271">
        <f t="shared" si="273"/>
        <v>50</v>
      </c>
      <c r="AV292" s="366">
        <f t="shared" si="194"/>
        <v>0</v>
      </c>
      <c r="AW292" s="385">
        <f t="shared" si="195"/>
        <v>0</v>
      </c>
      <c r="BN292" s="272">
        <f t="shared" si="263"/>
        <v>0</v>
      </c>
      <c r="BO292" s="272"/>
      <c r="BR292" s="272">
        <f t="shared" si="264"/>
        <v>0</v>
      </c>
      <c r="BV292" s="272">
        <f t="shared" si="265"/>
        <v>0</v>
      </c>
      <c r="BZ292" s="272">
        <f t="shared" si="266"/>
        <v>0</v>
      </c>
      <c r="CD292" s="272">
        <f t="shared" si="267"/>
        <v>0</v>
      </c>
      <c r="CH292" s="272">
        <f t="shared" si="268"/>
        <v>0</v>
      </c>
      <c r="CL292" s="272">
        <f t="shared" si="269"/>
        <v>0</v>
      </c>
      <c r="CP292" s="272">
        <f t="shared" si="270"/>
        <v>0</v>
      </c>
      <c r="CT292" s="272">
        <f t="shared" si="271"/>
        <v>0</v>
      </c>
      <c r="CX292" s="272">
        <f t="shared" si="272"/>
        <v>0</v>
      </c>
    </row>
    <row r="293" spans="17:102" x14ac:dyDescent="0.25">
      <c r="Q293" s="365">
        <f t="shared" si="260"/>
        <v>49</v>
      </c>
      <c r="R293" s="277">
        <v>100</v>
      </c>
      <c r="AN293" s="365">
        <f t="shared" si="261"/>
        <v>2</v>
      </c>
      <c r="AO293" s="271">
        <f t="shared" si="262"/>
        <v>18</v>
      </c>
      <c r="AP293" s="271" t="str">
        <f t="shared" si="258"/>
        <v/>
      </c>
      <c r="AQ293" s="366" t="str">
        <f t="shared" si="259"/>
        <v/>
      </c>
      <c r="AS293" s="365">
        <f t="shared" si="274"/>
        <v>38</v>
      </c>
      <c r="AT293" s="366">
        <f t="shared" si="193"/>
        <v>0</v>
      </c>
      <c r="AU293" s="271">
        <f t="shared" si="273"/>
        <v>100</v>
      </c>
      <c r="AV293" s="366">
        <f t="shared" si="194"/>
        <v>0</v>
      </c>
      <c r="AW293" s="385">
        <f t="shared" si="195"/>
        <v>0</v>
      </c>
      <c r="BN293" s="272">
        <f t="shared" si="263"/>
        <v>0</v>
      </c>
      <c r="BO293" s="272"/>
      <c r="BR293" s="272">
        <f t="shared" si="264"/>
        <v>0</v>
      </c>
      <c r="BV293" s="272">
        <f t="shared" si="265"/>
        <v>0</v>
      </c>
      <c r="BZ293" s="272">
        <f t="shared" si="266"/>
        <v>0</v>
      </c>
      <c r="CD293" s="272">
        <f t="shared" si="267"/>
        <v>0</v>
      </c>
      <c r="CH293" s="272">
        <f t="shared" si="268"/>
        <v>0</v>
      </c>
      <c r="CL293" s="272">
        <f t="shared" si="269"/>
        <v>0</v>
      </c>
      <c r="CP293" s="272">
        <f t="shared" si="270"/>
        <v>0</v>
      </c>
      <c r="CT293" s="272">
        <f t="shared" si="271"/>
        <v>0</v>
      </c>
      <c r="CX293" s="272">
        <f t="shared" si="272"/>
        <v>0</v>
      </c>
    </row>
    <row r="294" spans="17:102" x14ac:dyDescent="0.25">
      <c r="Q294" s="365">
        <f t="shared" si="260"/>
        <v>50</v>
      </c>
      <c r="R294" s="277">
        <v>150</v>
      </c>
      <c r="AN294" s="365">
        <f t="shared" si="261"/>
        <v>2</v>
      </c>
      <c r="AO294" s="271">
        <f>+AO293+1</f>
        <v>19</v>
      </c>
      <c r="AP294" s="271" t="str">
        <f t="shared" si="258"/>
        <v/>
      </c>
      <c r="AQ294" s="366" t="str">
        <f t="shared" si="259"/>
        <v/>
      </c>
      <c r="AS294" s="365">
        <f t="shared" si="274"/>
        <v>39</v>
      </c>
      <c r="AT294" s="366">
        <f t="shared" si="193"/>
        <v>0</v>
      </c>
      <c r="AU294" s="271">
        <f t="shared" si="273"/>
        <v>150</v>
      </c>
      <c r="AV294" s="366">
        <f t="shared" si="194"/>
        <v>0</v>
      </c>
      <c r="AW294" s="385">
        <f t="shared" si="195"/>
        <v>0</v>
      </c>
      <c r="BN294" s="272">
        <f t="shared" si="263"/>
        <v>0</v>
      </c>
      <c r="BO294" s="272"/>
      <c r="BR294" s="272">
        <f t="shared" si="264"/>
        <v>0</v>
      </c>
      <c r="BV294" s="272">
        <f t="shared" si="265"/>
        <v>0</v>
      </c>
      <c r="BZ294" s="272">
        <f t="shared" si="266"/>
        <v>0</v>
      </c>
      <c r="CD294" s="272">
        <f t="shared" si="267"/>
        <v>0</v>
      </c>
      <c r="CH294" s="272">
        <f t="shared" si="268"/>
        <v>0</v>
      </c>
      <c r="CL294" s="272">
        <f t="shared" si="269"/>
        <v>0</v>
      </c>
      <c r="CP294" s="272">
        <f t="shared" si="270"/>
        <v>0</v>
      </c>
      <c r="CT294" s="272">
        <f t="shared" si="271"/>
        <v>0</v>
      </c>
      <c r="CX294" s="272">
        <f t="shared" si="272"/>
        <v>0</v>
      </c>
    </row>
    <row r="295" spans="17:102" x14ac:dyDescent="0.25">
      <c r="Q295" s="365">
        <f t="shared" si="260"/>
        <v>51</v>
      </c>
      <c r="R295" s="277">
        <v>100</v>
      </c>
      <c r="AN295" s="365">
        <f t="shared" si="261"/>
        <v>2</v>
      </c>
      <c r="AO295" s="271">
        <f t="shared" ref="AO295" si="275">+AO294+1</f>
        <v>20</v>
      </c>
      <c r="AP295" s="271" t="str">
        <f t="shared" si="258"/>
        <v/>
      </c>
      <c r="AQ295" s="366" t="str">
        <f t="shared" si="259"/>
        <v/>
      </c>
      <c r="AS295" s="365">
        <f t="shared" si="274"/>
        <v>40</v>
      </c>
      <c r="AT295" s="366">
        <f t="shared" si="193"/>
        <v>0</v>
      </c>
      <c r="AU295" s="271">
        <f t="shared" si="273"/>
        <v>300</v>
      </c>
      <c r="AV295" s="366">
        <f t="shared" si="194"/>
        <v>0</v>
      </c>
      <c r="AW295" s="385">
        <f t="shared" si="195"/>
        <v>0</v>
      </c>
      <c r="BN295" s="272">
        <f t="shared" si="263"/>
        <v>0</v>
      </c>
      <c r="BO295" s="272"/>
      <c r="BR295" s="272">
        <f t="shared" si="264"/>
        <v>0</v>
      </c>
      <c r="BV295" s="272">
        <f t="shared" si="265"/>
        <v>0</v>
      </c>
      <c r="BZ295" s="272">
        <f t="shared" si="266"/>
        <v>0</v>
      </c>
      <c r="CD295" s="272">
        <f t="shared" si="267"/>
        <v>0</v>
      </c>
      <c r="CH295" s="272">
        <f t="shared" si="268"/>
        <v>0</v>
      </c>
      <c r="CL295" s="272">
        <f t="shared" si="269"/>
        <v>0</v>
      </c>
      <c r="CP295" s="272">
        <f t="shared" si="270"/>
        <v>0</v>
      </c>
      <c r="CT295" s="272">
        <f t="shared" si="271"/>
        <v>0</v>
      </c>
      <c r="CX295" s="272">
        <f t="shared" si="272"/>
        <v>0</v>
      </c>
    </row>
    <row r="296" spans="17:102" x14ac:dyDescent="0.25">
      <c r="Q296" s="365">
        <f t="shared" si="260"/>
        <v>52</v>
      </c>
      <c r="R296" s="277">
        <v>150</v>
      </c>
      <c r="AN296" s="365">
        <v>3</v>
      </c>
      <c r="AO296" s="271">
        <v>1</v>
      </c>
      <c r="AP296" s="271" t="str">
        <f>+AT234</f>
        <v/>
      </c>
      <c r="AQ296" s="366" t="str">
        <f>+AU234</f>
        <v/>
      </c>
      <c r="AS296" s="365">
        <f t="shared" si="274"/>
        <v>41</v>
      </c>
      <c r="AT296" s="366">
        <f t="shared" si="193"/>
        <v>0</v>
      </c>
      <c r="AU296" s="271">
        <f t="shared" si="273"/>
        <v>100</v>
      </c>
      <c r="AV296" s="366">
        <f t="shared" si="194"/>
        <v>0</v>
      </c>
      <c r="AW296" s="385">
        <f t="shared" si="195"/>
        <v>0</v>
      </c>
      <c r="BN296" s="272">
        <f t="shared" si="263"/>
        <v>0</v>
      </c>
      <c r="BO296" s="272"/>
      <c r="BR296" s="272">
        <f t="shared" si="264"/>
        <v>0</v>
      </c>
      <c r="BV296" s="272">
        <f t="shared" si="265"/>
        <v>0</v>
      </c>
      <c r="BZ296" s="272">
        <f t="shared" si="266"/>
        <v>0</v>
      </c>
      <c r="CD296" s="272">
        <f t="shared" si="267"/>
        <v>0</v>
      </c>
      <c r="CH296" s="272">
        <f t="shared" si="268"/>
        <v>0</v>
      </c>
      <c r="CL296" s="272">
        <f t="shared" si="269"/>
        <v>0</v>
      </c>
      <c r="CP296" s="272">
        <f t="shared" si="270"/>
        <v>0</v>
      </c>
      <c r="CT296" s="272">
        <f t="shared" si="271"/>
        <v>0</v>
      </c>
      <c r="CX296" s="272">
        <f t="shared" si="272"/>
        <v>0</v>
      </c>
    </row>
    <row r="297" spans="17:102" x14ac:dyDescent="0.25">
      <c r="Q297" s="365">
        <f t="shared" si="260"/>
        <v>53</v>
      </c>
      <c r="R297" s="277">
        <v>300</v>
      </c>
      <c r="AN297" s="365">
        <f t="shared" ref="AN297:AN315" si="276">+AN296</f>
        <v>3</v>
      </c>
      <c r="AO297" s="271">
        <f>+AO296+1</f>
        <v>2</v>
      </c>
      <c r="AP297" s="271" t="str">
        <f t="shared" ref="AP297:AP315" si="277">+AT235</f>
        <v/>
      </c>
      <c r="AQ297" s="366" t="str">
        <f t="shared" ref="AQ297:AQ315" si="278">+AU235</f>
        <v/>
      </c>
      <c r="AS297" s="365">
        <f t="shared" si="274"/>
        <v>42</v>
      </c>
      <c r="AT297" s="366">
        <f t="shared" si="193"/>
        <v>0</v>
      </c>
      <c r="AU297" s="271">
        <f t="shared" si="273"/>
        <v>200</v>
      </c>
      <c r="AV297" s="366">
        <f t="shared" si="194"/>
        <v>0</v>
      </c>
      <c r="AW297" s="385">
        <f t="shared" si="195"/>
        <v>0</v>
      </c>
      <c r="BN297" s="272">
        <f t="shared" si="263"/>
        <v>0</v>
      </c>
      <c r="BO297" s="272"/>
      <c r="BR297" s="272">
        <f t="shared" si="264"/>
        <v>0</v>
      </c>
      <c r="BV297" s="272">
        <f t="shared" si="265"/>
        <v>0</v>
      </c>
      <c r="BZ297" s="272">
        <f t="shared" si="266"/>
        <v>0</v>
      </c>
      <c r="CD297" s="272">
        <f t="shared" si="267"/>
        <v>0</v>
      </c>
      <c r="CH297" s="272">
        <f t="shared" si="268"/>
        <v>0</v>
      </c>
      <c r="CL297" s="272">
        <f t="shared" si="269"/>
        <v>0</v>
      </c>
      <c r="CP297" s="272">
        <f t="shared" si="270"/>
        <v>0</v>
      </c>
      <c r="CT297" s="272">
        <f t="shared" si="271"/>
        <v>0</v>
      </c>
      <c r="CX297" s="272">
        <f t="shared" si="272"/>
        <v>0</v>
      </c>
    </row>
    <row r="298" spans="17:102" x14ac:dyDescent="0.25">
      <c r="Q298" s="365">
        <f t="shared" si="260"/>
        <v>54</v>
      </c>
      <c r="R298" s="277">
        <v>150</v>
      </c>
      <c r="AN298" s="365">
        <f t="shared" si="276"/>
        <v>3</v>
      </c>
      <c r="AO298" s="271">
        <f t="shared" ref="AO298:AO313" si="279">+AO297+1</f>
        <v>3</v>
      </c>
      <c r="AP298" s="271" t="str">
        <f t="shared" si="277"/>
        <v/>
      </c>
      <c r="AQ298" s="366" t="str">
        <f t="shared" si="278"/>
        <v/>
      </c>
      <c r="AS298" s="365">
        <f t="shared" si="274"/>
        <v>43</v>
      </c>
      <c r="AT298" s="366">
        <f t="shared" si="193"/>
        <v>0</v>
      </c>
      <c r="AU298" s="271">
        <f t="shared" si="273"/>
        <v>400</v>
      </c>
      <c r="AV298" s="366">
        <f t="shared" si="194"/>
        <v>0</v>
      </c>
      <c r="AW298" s="385">
        <f t="shared" si="195"/>
        <v>0</v>
      </c>
      <c r="BN298" s="272">
        <f t="shared" si="263"/>
        <v>0</v>
      </c>
      <c r="BO298" s="272"/>
      <c r="BR298" s="272">
        <f t="shared" si="264"/>
        <v>0</v>
      </c>
      <c r="BV298" s="272">
        <f t="shared" si="265"/>
        <v>0</v>
      </c>
      <c r="BZ298" s="272">
        <f t="shared" si="266"/>
        <v>0</v>
      </c>
      <c r="CD298" s="272">
        <f t="shared" si="267"/>
        <v>0</v>
      </c>
      <c r="CH298" s="272">
        <f t="shared" si="268"/>
        <v>0</v>
      </c>
      <c r="CL298" s="272">
        <f t="shared" si="269"/>
        <v>0</v>
      </c>
      <c r="CP298" s="272">
        <f t="shared" si="270"/>
        <v>0</v>
      </c>
      <c r="CT298" s="272">
        <f t="shared" si="271"/>
        <v>0</v>
      </c>
      <c r="CX298" s="272">
        <f t="shared" si="272"/>
        <v>0</v>
      </c>
    </row>
    <row r="299" spans="17:102" x14ac:dyDescent="0.25">
      <c r="Q299" s="365">
        <f t="shared" si="260"/>
        <v>55</v>
      </c>
      <c r="R299" s="386">
        <v>100</v>
      </c>
      <c r="AN299" s="365">
        <f t="shared" si="276"/>
        <v>3</v>
      </c>
      <c r="AO299" s="271">
        <f t="shared" si="279"/>
        <v>4</v>
      </c>
      <c r="AP299" s="271" t="str">
        <f t="shared" si="277"/>
        <v/>
      </c>
      <c r="AQ299" s="366" t="str">
        <f t="shared" si="278"/>
        <v/>
      </c>
      <c r="AS299" s="365">
        <f t="shared" si="274"/>
        <v>44</v>
      </c>
      <c r="AT299" s="366">
        <f t="shared" si="193"/>
        <v>0</v>
      </c>
      <c r="AU299" s="271">
        <f t="shared" si="273"/>
        <v>200</v>
      </c>
      <c r="AV299" s="366">
        <f t="shared" si="194"/>
        <v>0</v>
      </c>
      <c r="AW299" s="385">
        <f t="shared" si="195"/>
        <v>0</v>
      </c>
      <c r="BN299" s="395"/>
      <c r="BO299" s="395"/>
      <c r="BP299" s="395"/>
      <c r="BQ299" s="395"/>
      <c r="BR299" s="395"/>
      <c r="BS299" s="395"/>
      <c r="BT299" s="395"/>
      <c r="BU299" s="395"/>
      <c r="BV299" s="395"/>
      <c r="BW299" s="395"/>
      <c r="BX299" s="395"/>
      <c r="BY299" s="395"/>
      <c r="BZ299" s="395"/>
      <c r="CA299" s="395"/>
      <c r="CB299" s="395"/>
      <c r="CC299" s="395"/>
      <c r="CD299" s="395"/>
      <c r="CE299" s="395"/>
      <c r="CF299" s="395"/>
      <c r="CG299" s="395"/>
      <c r="CH299" s="395"/>
      <c r="CI299" s="395"/>
      <c r="CJ299" s="395"/>
      <c r="CK299" s="395"/>
      <c r="CL299" s="395"/>
      <c r="CM299" s="395"/>
      <c r="CN299" s="395"/>
      <c r="CO299" s="395"/>
      <c r="CP299" s="395"/>
      <c r="CQ299" s="395"/>
      <c r="CR299" s="395"/>
      <c r="CS299" s="395"/>
      <c r="CT299" s="395"/>
      <c r="CU299" s="395"/>
      <c r="CV299" s="395"/>
      <c r="CW299" s="395"/>
      <c r="CX299" s="395"/>
    </row>
    <row r="300" spans="17:102" x14ac:dyDescent="0.25">
      <c r="Q300" s="365">
        <f t="shared" si="260"/>
        <v>56</v>
      </c>
      <c r="R300" s="277">
        <v>50</v>
      </c>
      <c r="AN300" s="365">
        <f t="shared" si="276"/>
        <v>3</v>
      </c>
      <c r="AO300" s="271">
        <f t="shared" si="279"/>
        <v>5</v>
      </c>
      <c r="AP300" s="271" t="str">
        <f t="shared" si="277"/>
        <v/>
      </c>
      <c r="AQ300" s="366" t="str">
        <f t="shared" si="278"/>
        <v/>
      </c>
      <c r="AS300" s="365">
        <f t="shared" si="274"/>
        <v>45</v>
      </c>
      <c r="AT300" s="366">
        <f t="shared" si="193"/>
        <v>0</v>
      </c>
      <c r="AU300" s="271">
        <f t="shared" si="273"/>
        <v>100</v>
      </c>
      <c r="AV300" s="366">
        <f t="shared" si="194"/>
        <v>0</v>
      </c>
      <c r="AW300" s="385">
        <f t="shared" si="195"/>
        <v>0</v>
      </c>
      <c r="BN300" s="272"/>
      <c r="BO300" s="272"/>
    </row>
    <row r="301" spans="17:102" x14ac:dyDescent="0.25">
      <c r="Q301" s="365">
        <f t="shared" si="260"/>
        <v>57</v>
      </c>
      <c r="R301" s="277">
        <v>50</v>
      </c>
      <c r="AN301" s="365">
        <f t="shared" si="276"/>
        <v>3</v>
      </c>
      <c r="AO301" s="271">
        <f t="shared" si="279"/>
        <v>6</v>
      </c>
      <c r="AP301" s="271" t="str">
        <f t="shared" si="277"/>
        <v/>
      </c>
      <c r="AQ301" s="366" t="str">
        <f t="shared" si="278"/>
        <v/>
      </c>
      <c r="AS301" s="365">
        <f t="shared" si="274"/>
        <v>46</v>
      </c>
      <c r="AT301" s="366">
        <f t="shared" si="193"/>
        <v>0</v>
      </c>
      <c r="AU301" s="271">
        <f t="shared" si="273"/>
        <v>50</v>
      </c>
      <c r="AV301" s="366">
        <f t="shared" si="194"/>
        <v>0</v>
      </c>
      <c r="AW301" s="385">
        <f t="shared" si="195"/>
        <v>0</v>
      </c>
      <c r="BN301" s="272"/>
      <c r="BO301" s="272"/>
    </row>
    <row r="302" spans="17:102" x14ac:dyDescent="0.25">
      <c r="Q302" s="365">
        <f t="shared" si="260"/>
        <v>58</v>
      </c>
      <c r="R302" s="277">
        <v>100</v>
      </c>
      <c r="AN302" s="365">
        <f t="shared" si="276"/>
        <v>3</v>
      </c>
      <c r="AO302" s="271">
        <f t="shared" si="279"/>
        <v>7</v>
      </c>
      <c r="AP302" s="271" t="str">
        <f t="shared" si="277"/>
        <v/>
      </c>
      <c r="AQ302" s="366" t="str">
        <f t="shared" si="278"/>
        <v/>
      </c>
      <c r="AS302" s="365">
        <f t="shared" si="274"/>
        <v>47</v>
      </c>
      <c r="AT302" s="366">
        <f t="shared" si="193"/>
        <v>0</v>
      </c>
      <c r="AU302" s="271">
        <f t="shared" si="273"/>
        <v>100</v>
      </c>
      <c r="AV302" s="366">
        <f t="shared" si="194"/>
        <v>0</v>
      </c>
      <c r="AW302" s="385">
        <f t="shared" si="195"/>
        <v>0</v>
      </c>
      <c r="BN302" s="272"/>
      <c r="BO302" s="272"/>
    </row>
    <row r="303" spans="17:102" x14ac:dyDescent="0.25">
      <c r="Q303" s="365">
        <f t="shared" si="260"/>
        <v>59</v>
      </c>
      <c r="R303" s="277">
        <v>50</v>
      </c>
      <c r="AN303" s="365">
        <f t="shared" si="276"/>
        <v>3</v>
      </c>
      <c r="AO303" s="271">
        <f t="shared" si="279"/>
        <v>8</v>
      </c>
      <c r="AP303" s="271" t="str">
        <f t="shared" si="277"/>
        <v/>
      </c>
      <c r="AQ303" s="366" t="str">
        <f t="shared" si="278"/>
        <v/>
      </c>
      <c r="AS303" s="365">
        <f t="shared" si="274"/>
        <v>48</v>
      </c>
      <c r="AT303" s="366">
        <f t="shared" si="193"/>
        <v>0</v>
      </c>
      <c r="AU303" s="271">
        <f t="shared" si="273"/>
        <v>50</v>
      </c>
      <c r="AV303" s="366">
        <f t="shared" si="194"/>
        <v>0</v>
      </c>
      <c r="AW303" s="385">
        <f t="shared" si="195"/>
        <v>0</v>
      </c>
      <c r="BN303" s="272"/>
      <c r="BO303" s="272"/>
    </row>
    <row r="304" spans="17:102" x14ac:dyDescent="0.25">
      <c r="Q304" s="365">
        <f t="shared" si="260"/>
        <v>60</v>
      </c>
      <c r="R304" s="277">
        <v>100</v>
      </c>
      <c r="AN304" s="365">
        <f t="shared" si="276"/>
        <v>3</v>
      </c>
      <c r="AO304" s="271">
        <f t="shared" si="279"/>
        <v>9</v>
      </c>
      <c r="AP304" s="271" t="str">
        <f t="shared" si="277"/>
        <v/>
      </c>
      <c r="AQ304" s="366" t="str">
        <f t="shared" si="278"/>
        <v/>
      </c>
      <c r="AS304" s="365">
        <f t="shared" si="274"/>
        <v>49</v>
      </c>
      <c r="AT304" s="366">
        <f t="shared" si="193"/>
        <v>0</v>
      </c>
      <c r="AU304" s="271">
        <f t="shared" si="273"/>
        <v>100</v>
      </c>
      <c r="AV304" s="366">
        <f t="shared" si="194"/>
        <v>0</v>
      </c>
      <c r="AW304" s="385">
        <f t="shared" si="195"/>
        <v>0</v>
      </c>
      <c r="BN304" s="272"/>
      <c r="BO304" s="272"/>
    </row>
    <row r="305" spans="17:67" x14ac:dyDescent="0.25">
      <c r="Q305" s="365">
        <f t="shared" si="260"/>
        <v>61</v>
      </c>
      <c r="R305" s="277">
        <v>150</v>
      </c>
      <c r="AN305" s="365">
        <f t="shared" si="276"/>
        <v>3</v>
      </c>
      <c r="AO305" s="271">
        <f t="shared" si="279"/>
        <v>10</v>
      </c>
      <c r="AP305" s="271" t="str">
        <f t="shared" si="277"/>
        <v/>
      </c>
      <c r="AQ305" s="366" t="str">
        <f t="shared" si="278"/>
        <v/>
      </c>
      <c r="AS305" s="365">
        <f t="shared" si="274"/>
        <v>50</v>
      </c>
      <c r="AT305" s="366">
        <f t="shared" si="193"/>
        <v>0</v>
      </c>
      <c r="AU305" s="271">
        <f t="shared" si="273"/>
        <v>150</v>
      </c>
      <c r="AV305" s="366">
        <f t="shared" si="194"/>
        <v>0</v>
      </c>
      <c r="AW305" s="385">
        <f t="shared" si="195"/>
        <v>0</v>
      </c>
      <c r="BN305" s="272"/>
      <c r="BO305" s="272"/>
    </row>
    <row r="306" spans="17:67" x14ac:dyDescent="0.25">
      <c r="Q306" s="365">
        <f t="shared" si="260"/>
        <v>62</v>
      </c>
      <c r="R306" s="277">
        <v>300</v>
      </c>
      <c r="AN306" s="365">
        <f t="shared" si="276"/>
        <v>3</v>
      </c>
      <c r="AO306" s="271">
        <f t="shared" si="279"/>
        <v>11</v>
      </c>
      <c r="AP306" s="271" t="str">
        <f t="shared" si="277"/>
        <v/>
      </c>
      <c r="AQ306" s="366" t="str">
        <f t="shared" si="278"/>
        <v/>
      </c>
      <c r="AS306" s="365">
        <f t="shared" si="274"/>
        <v>51</v>
      </c>
      <c r="AT306" s="366">
        <f t="shared" si="193"/>
        <v>0</v>
      </c>
      <c r="AU306" s="271">
        <f t="shared" si="273"/>
        <v>100</v>
      </c>
      <c r="AV306" s="366">
        <f t="shared" si="194"/>
        <v>0</v>
      </c>
      <c r="AW306" s="385">
        <f t="shared" si="195"/>
        <v>0</v>
      </c>
      <c r="BN306" s="272"/>
      <c r="BO306" s="272"/>
    </row>
    <row r="307" spans="17:67" x14ac:dyDescent="0.25">
      <c r="Q307" s="365">
        <f t="shared" si="260"/>
        <v>63</v>
      </c>
      <c r="R307" s="277">
        <v>600</v>
      </c>
      <c r="AN307" s="365">
        <f t="shared" si="276"/>
        <v>3</v>
      </c>
      <c r="AO307" s="271">
        <f t="shared" si="279"/>
        <v>12</v>
      </c>
      <c r="AP307" s="271" t="str">
        <f t="shared" si="277"/>
        <v/>
      </c>
      <c r="AQ307" s="366" t="str">
        <f t="shared" si="278"/>
        <v/>
      </c>
      <c r="AS307" s="365">
        <f t="shared" si="274"/>
        <v>52</v>
      </c>
      <c r="AT307" s="366">
        <f t="shared" si="193"/>
        <v>0</v>
      </c>
      <c r="AU307" s="271">
        <f t="shared" si="273"/>
        <v>150</v>
      </c>
      <c r="AV307" s="366">
        <f t="shared" si="194"/>
        <v>0</v>
      </c>
      <c r="AW307" s="385">
        <f t="shared" si="195"/>
        <v>0</v>
      </c>
      <c r="BN307" s="272"/>
      <c r="BO307" s="272"/>
    </row>
    <row r="308" spans="17:67" x14ac:dyDescent="0.25">
      <c r="Q308" s="365">
        <f t="shared" si="260"/>
        <v>64</v>
      </c>
      <c r="R308" s="277">
        <v>300</v>
      </c>
      <c r="AN308" s="365">
        <f t="shared" si="276"/>
        <v>3</v>
      </c>
      <c r="AO308" s="271">
        <f t="shared" si="279"/>
        <v>13</v>
      </c>
      <c r="AP308" s="271" t="str">
        <f t="shared" si="277"/>
        <v/>
      </c>
      <c r="AQ308" s="366" t="str">
        <f t="shared" si="278"/>
        <v/>
      </c>
      <c r="AS308" s="365">
        <f t="shared" si="274"/>
        <v>53</v>
      </c>
      <c r="AT308" s="366">
        <f t="shared" si="193"/>
        <v>0</v>
      </c>
      <c r="AU308" s="271">
        <f t="shared" si="273"/>
        <v>300</v>
      </c>
      <c r="AV308" s="366">
        <f t="shared" si="194"/>
        <v>0</v>
      </c>
      <c r="AW308" s="385">
        <f t="shared" si="195"/>
        <v>0</v>
      </c>
      <c r="BN308" s="272"/>
      <c r="BO308" s="272"/>
    </row>
    <row r="309" spans="17:67" x14ac:dyDescent="0.25">
      <c r="Q309" s="365">
        <f t="shared" si="260"/>
        <v>65</v>
      </c>
      <c r="R309" s="277">
        <v>150</v>
      </c>
      <c r="AN309" s="365">
        <f t="shared" si="276"/>
        <v>3</v>
      </c>
      <c r="AO309" s="271">
        <f t="shared" si="279"/>
        <v>14</v>
      </c>
      <c r="AP309" s="271" t="str">
        <f t="shared" si="277"/>
        <v/>
      </c>
      <c r="AQ309" s="366" t="str">
        <f t="shared" si="278"/>
        <v/>
      </c>
      <c r="AS309" s="365">
        <f t="shared" si="274"/>
        <v>54</v>
      </c>
      <c r="AT309" s="366">
        <f t="shared" si="193"/>
        <v>0</v>
      </c>
      <c r="AU309" s="271">
        <f t="shared" si="273"/>
        <v>150</v>
      </c>
      <c r="AV309" s="366">
        <f t="shared" si="194"/>
        <v>0</v>
      </c>
      <c r="AW309" s="385">
        <f t="shared" si="195"/>
        <v>0</v>
      </c>
      <c r="BN309" s="272"/>
      <c r="BO309" s="272"/>
    </row>
    <row r="310" spans="17:67" x14ac:dyDescent="0.25">
      <c r="Q310" s="365">
        <f t="shared" ref="Q310:Q344" si="280">+Q309+1</f>
        <v>66</v>
      </c>
      <c r="R310" s="277">
        <v>50</v>
      </c>
      <c r="AN310" s="365">
        <f t="shared" si="276"/>
        <v>3</v>
      </c>
      <c r="AO310" s="271">
        <f t="shared" si="279"/>
        <v>15</v>
      </c>
      <c r="AP310" s="271" t="str">
        <f t="shared" si="277"/>
        <v/>
      </c>
      <c r="AQ310" s="366" t="str">
        <f t="shared" si="278"/>
        <v/>
      </c>
      <c r="AS310" s="365">
        <f t="shared" si="274"/>
        <v>55</v>
      </c>
      <c r="AT310" s="366">
        <f t="shared" si="193"/>
        <v>0</v>
      </c>
      <c r="AU310" s="271">
        <f t="shared" si="273"/>
        <v>100</v>
      </c>
      <c r="AV310" s="366">
        <f t="shared" si="194"/>
        <v>0</v>
      </c>
      <c r="AW310" s="385">
        <f t="shared" si="195"/>
        <v>0</v>
      </c>
      <c r="BN310" s="272"/>
      <c r="BO310" s="272"/>
    </row>
    <row r="311" spans="17:67" x14ac:dyDescent="0.25">
      <c r="Q311" s="365">
        <f t="shared" si="280"/>
        <v>67</v>
      </c>
      <c r="R311" s="277">
        <v>100</v>
      </c>
      <c r="AN311" s="365">
        <f t="shared" si="276"/>
        <v>3</v>
      </c>
      <c r="AO311" s="271">
        <f t="shared" si="279"/>
        <v>16</v>
      </c>
      <c r="AP311" s="271" t="str">
        <f t="shared" si="277"/>
        <v/>
      </c>
      <c r="AQ311" s="366" t="str">
        <f t="shared" si="278"/>
        <v/>
      </c>
      <c r="AS311" s="365">
        <f t="shared" si="274"/>
        <v>56</v>
      </c>
      <c r="AT311" s="366">
        <f t="shared" si="193"/>
        <v>0</v>
      </c>
      <c r="AU311" s="271">
        <f t="shared" si="273"/>
        <v>50</v>
      </c>
      <c r="AV311" s="366">
        <f t="shared" si="194"/>
        <v>0</v>
      </c>
      <c r="AW311" s="385">
        <f t="shared" si="195"/>
        <v>0</v>
      </c>
      <c r="BN311" s="272"/>
      <c r="BO311" s="272"/>
    </row>
    <row r="312" spans="17:67" x14ac:dyDescent="0.25">
      <c r="Q312" s="365">
        <f t="shared" si="280"/>
        <v>68</v>
      </c>
      <c r="R312" s="277">
        <v>200</v>
      </c>
      <c r="AN312" s="365">
        <f t="shared" si="276"/>
        <v>3</v>
      </c>
      <c r="AO312" s="271">
        <f t="shared" si="279"/>
        <v>17</v>
      </c>
      <c r="AP312" s="271" t="str">
        <f t="shared" si="277"/>
        <v/>
      </c>
      <c r="AQ312" s="366" t="str">
        <f t="shared" si="278"/>
        <v/>
      </c>
      <c r="AS312" s="365">
        <f t="shared" si="274"/>
        <v>57</v>
      </c>
      <c r="AT312" s="366">
        <f t="shared" si="193"/>
        <v>0</v>
      </c>
      <c r="AU312" s="271">
        <f t="shared" si="273"/>
        <v>50</v>
      </c>
      <c r="AV312" s="366">
        <f t="shared" si="194"/>
        <v>0</v>
      </c>
      <c r="AW312" s="385">
        <f t="shared" si="195"/>
        <v>0</v>
      </c>
      <c r="BN312" s="272"/>
      <c r="BO312" s="272"/>
    </row>
    <row r="313" spans="17:67" x14ac:dyDescent="0.25">
      <c r="Q313" s="365">
        <f t="shared" si="280"/>
        <v>69</v>
      </c>
      <c r="R313" s="277">
        <v>100</v>
      </c>
      <c r="AN313" s="365">
        <f t="shared" si="276"/>
        <v>3</v>
      </c>
      <c r="AO313" s="271">
        <f t="shared" si="279"/>
        <v>18</v>
      </c>
      <c r="AP313" s="271" t="str">
        <f t="shared" si="277"/>
        <v/>
      </c>
      <c r="AQ313" s="366" t="str">
        <f t="shared" si="278"/>
        <v/>
      </c>
      <c r="AS313" s="365">
        <f t="shared" si="274"/>
        <v>58</v>
      </c>
      <c r="AT313" s="366">
        <f t="shared" si="193"/>
        <v>0</v>
      </c>
      <c r="AU313" s="271">
        <f t="shared" si="273"/>
        <v>100</v>
      </c>
      <c r="AV313" s="366">
        <f t="shared" si="194"/>
        <v>0</v>
      </c>
      <c r="AW313" s="385">
        <f t="shared" si="195"/>
        <v>0</v>
      </c>
      <c r="BN313" s="272"/>
      <c r="BO313" s="272"/>
    </row>
    <row r="314" spans="17:67" x14ac:dyDescent="0.25">
      <c r="Q314" s="365">
        <f t="shared" si="280"/>
        <v>70</v>
      </c>
      <c r="R314" s="277">
        <v>50</v>
      </c>
      <c r="AN314" s="365">
        <f t="shared" si="276"/>
        <v>3</v>
      </c>
      <c r="AO314" s="271">
        <f>+AO313+1</f>
        <v>19</v>
      </c>
      <c r="AP314" s="271" t="str">
        <f t="shared" si="277"/>
        <v/>
      </c>
      <c r="AQ314" s="366" t="str">
        <f t="shared" si="278"/>
        <v/>
      </c>
      <c r="AS314" s="365">
        <f t="shared" si="274"/>
        <v>59</v>
      </c>
      <c r="AT314" s="366">
        <f t="shared" si="193"/>
        <v>0</v>
      </c>
      <c r="AU314" s="271">
        <f t="shared" si="273"/>
        <v>50</v>
      </c>
      <c r="AV314" s="366">
        <f t="shared" si="194"/>
        <v>0</v>
      </c>
      <c r="AW314" s="385">
        <f t="shared" si="195"/>
        <v>0</v>
      </c>
      <c r="BN314" s="272"/>
      <c r="BO314" s="272"/>
    </row>
    <row r="315" spans="17:67" x14ac:dyDescent="0.25">
      <c r="Q315" s="365">
        <f t="shared" si="280"/>
        <v>71</v>
      </c>
      <c r="R315" s="277">
        <v>300</v>
      </c>
      <c r="AN315" s="365">
        <f t="shared" si="276"/>
        <v>3</v>
      </c>
      <c r="AO315" s="271">
        <f t="shared" ref="AO315" si="281">+AO314+1</f>
        <v>20</v>
      </c>
      <c r="AP315" s="271" t="str">
        <f t="shared" si="277"/>
        <v/>
      </c>
      <c r="AQ315" s="366" t="str">
        <f t="shared" si="278"/>
        <v/>
      </c>
      <c r="AS315" s="365">
        <f t="shared" si="274"/>
        <v>60</v>
      </c>
      <c r="AT315" s="366">
        <f t="shared" si="193"/>
        <v>0</v>
      </c>
      <c r="AU315" s="271">
        <f t="shared" si="273"/>
        <v>100</v>
      </c>
      <c r="AV315" s="366">
        <f t="shared" si="194"/>
        <v>0</v>
      </c>
      <c r="AW315" s="385">
        <f t="shared" si="195"/>
        <v>0</v>
      </c>
    </row>
    <row r="316" spans="17:67" x14ac:dyDescent="0.25">
      <c r="Q316" s="365">
        <f t="shared" si="280"/>
        <v>72</v>
      </c>
      <c r="R316" s="277">
        <v>600</v>
      </c>
      <c r="AN316" s="365">
        <v>4</v>
      </c>
      <c r="AO316" s="271">
        <v>1</v>
      </c>
      <c r="AP316" s="271" t="str">
        <f>+AV234</f>
        <v/>
      </c>
      <c r="AQ316" s="366" t="str">
        <f>+AW234</f>
        <v/>
      </c>
      <c r="AS316" s="365">
        <f t="shared" si="274"/>
        <v>61</v>
      </c>
      <c r="AT316" s="366">
        <f t="shared" si="193"/>
        <v>0</v>
      </c>
      <c r="AU316" s="271">
        <f t="shared" si="273"/>
        <v>150</v>
      </c>
      <c r="AV316" s="366">
        <f t="shared" si="194"/>
        <v>0</v>
      </c>
      <c r="AW316" s="385">
        <f t="shared" si="195"/>
        <v>0</v>
      </c>
    </row>
    <row r="317" spans="17:67" x14ac:dyDescent="0.25">
      <c r="Q317" s="365">
        <f t="shared" si="280"/>
        <v>73</v>
      </c>
      <c r="R317" s="277">
        <v>1000</v>
      </c>
      <c r="AN317" s="365">
        <f t="shared" ref="AN317:AN335" si="282">+AN316</f>
        <v>4</v>
      </c>
      <c r="AO317" s="271">
        <f>+AO316+1</f>
        <v>2</v>
      </c>
      <c r="AP317" s="271" t="str">
        <f t="shared" ref="AP317:AP335" si="283">+AV235</f>
        <v/>
      </c>
      <c r="AQ317" s="366" t="str">
        <f t="shared" ref="AQ317:AQ335" si="284">+AW235</f>
        <v/>
      </c>
      <c r="AS317" s="365">
        <f t="shared" si="274"/>
        <v>62</v>
      </c>
      <c r="AT317" s="366">
        <f t="shared" si="193"/>
        <v>0</v>
      </c>
      <c r="AU317" s="271">
        <f t="shared" si="273"/>
        <v>300</v>
      </c>
      <c r="AV317" s="366">
        <f t="shared" si="194"/>
        <v>0</v>
      </c>
      <c r="AW317" s="385">
        <f t="shared" si="195"/>
        <v>0</v>
      </c>
    </row>
    <row r="318" spans="17:67" x14ac:dyDescent="0.25">
      <c r="Q318" s="365">
        <f t="shared" si="280"/>
        <v>74</v>
      </c>
      <c r="R318" s="277">
        <v>600</v>
      </c>
      <c r="AN318" s="365">
        <f t="shared" si="282"/>
        <v>4</v>
      </c>
      <c r="AO318" s="271">
        <f t="shared" ref="AO318:AO333" si="285">+AO317+1</f>
        <v>3</v>
      </c>
      <c r="AP318" s="271" t="str">
        <f t="shared" si="283"/>
        <v/>
      </c>
      <c r="AQ318" s="366" t="str">
        <f t="shared" si="284"/>
        <v/>
      </c>
      <c r="AS318" s="365">
        <f t="shared" si="274"/>
        <v>63</v>
      </c>
      <c r="AT318" s="366">
        <f t="shared" si="193"/>
        <v>0</v>
      </c>
      <c r="AU318" s="271">
        <f t="shared" si="273"/>
        <v>600</v>
      </c>
      <c r="AV318" s="366">
        <f t="shared" si="194"/>
        <v>0</v>
      </c>
      <c r="AW318" s="385">
        <f t="shared" si="195"/>
        <v>0</v>
      </c>
    </row>
    <row r="319" spans="17:67" x14ac:dyDescent="0.25">
      <c r="Q319" s="365">
        <f t="shared" si="280"/>
        <v>75</v>
      </c>
      <c r="R319" s="277">
        <v>300</v>
      </c>
      <c r="AN319" s="365">
        <f t="shared" si="282"/>
        <v>4</v>
      </c>
      <c r="AO319" s="271">
        <f t="shared" si="285"/>
        <v>4</v>
      </c>
      <c r="AP319" s="271" t="str">
        <f t="shared" si="283"/>
        <v/>
      </c>
      <c r="AQ319" s="366" t="str">
        <f t="shared" si="284"/>
        <v/>
      </c>
      <c r="AS319" s="365">
        <f t="shared" si="274"/>
        <v>64</v>
      </c>
      <c r="AT319" s="366">
        <f t="shared" si="193"/>
        <v>0</v>
      </c>
      <c r="AU319" s="271">
        <f t="shared" si="273"/>
        <v>300</v>
      </c>
      <c r="AV319" s="366">
        <f t="shared" si="194"/>
        <v>0</v>
      </c>
      <c r="AW319" s="385">
        <f t="shared" si="195"/>
        <v>0</v>
      </c>
    </row>
    <row r="320" spans="17:67" x14ac:dyDescent="0.25">
      <c r="Q320" s="365">
        <f t="shared" si="280"/>
        <v>76</v>
      </c>
      <c r="R320" s="277">
        <v>100</v>
      </c>
      <c r="AN320" s="365">
        <f t="shared" si="282"/>
        <v>4</v>
      </c>
      <c r="AO320" s="271">
        <f t="shared" si="285"/>
        <v>5</v>
      </c>
      <c r="AP320" s="271" t="str">
        <f t="shared" si="283"/>
        <v/>
      </c>
      <c r="AQ320" s="366" t="str">
        <f t="shared" si="284"/>
        <v/>
      </c>
      <c r="AS320" s="365">
        <f t="shared" si="274"/>
        <v>65</v>
      </c>
      <c r="AT320" s="366">
        <f t="shared" si="193"/>
        <v>0</v>
      </c>
      <c r="AU320" s="271">
        <f t="shared" ref="AU320:AU351" si="286">+R309</f>
        <v>150</v>
      </c>
      <c r="AV320" s="366">
        <f t="shared" si="194"/>
        <v>0</v>
      </c>
      <c r="AW320" s="385">
        <f t="shared" si="195"/>
        <v>0</v>
      </c>
    </row>
    <row r="321" spans="17:49" x14ac:dyDescent="0.25">
      <c r="Q321" s="365">
        <f t="shared" si="280"/>
        <v>77</v>
      </c>
      <c r="R321" s="277">
        <v>200</v>
      </c>
      <c r="AN321" s="365">
        <f t="shared" si="282"/>
        <v>4</v>
      </c>
      <c r="AO321" s="271">
        <f t="shared" si="285"/>
        <v>6</v>
      </c>
      <c r="AP321" s="271" t="str">
        <f t="shared" si="283"/>
        <v/>
      </c>
      <c r="AQ321" s="366" t="str">
        <f t="shared" si="284"/>
        <v/>
      </c>
      <c r="AS321" s="365">
        <f t="shared" ref="AS321:AS355" si="287">+AS320+1</f>
        <v>66</v>
      </c>
      <c r="AT321" s="366">
        <f t="shared" ref="AT321:AT355" si="288">COUNTIF(AP$256:AP$455,AS321)</f>
        <v>0</v>
      </c>
      <c r="AU321" s="271">
        <f t="shared" si="286"/>
        <v>50</v>
      </c>
      <c r="AV321" s="366">
        <f t="shared" ref="AV321:AV355" si="289">ROUND(IF(AT321&gt;0,AU321/AT321,0),0)</f>
        <v>0</v>
      </c>
      <c r="AW321" s="385">
        <f t="shared" ref="AW321:AW355" si="290">+AV321*AT321</f>
        <v>0</v>
      </c>
    </row>
    <row r="322" spans="17:49" x14ac:dyDescent="0.25">
      <c r="Q322" s="365">
        <f t="shared" si="280"/>
        <v>78</v>
      </c>
      <c r="R322" s="277">
        <v>400</v>
      </c>
      <c r="AN322" s="365">
        <f t="shared" si="282"/>
        <v>4</v>
      </c>
      <c r="AO322" s="271">
        <f t="shared" si="285"/>
        <v>7</v>
      </c>
      <c r="AP322" s="271" t="str">
        <f t="shared" si="283"/>
        <v/>
      </c>
      <c r="AQ322" s="366" t="str">
        <f t="shared" si="284"/>
        <v/>
      </c>
      <c r="AS322" s="365">
        <f t="shared" si="287"/>
        <v>67</v>
      </c>
      <c r="AT322" s="366">
        <f t="shared" si="288"/>
        <v>0</v>
      </c>
      <c r="AU322" s="271">
        <f t="shared" si="286"/>
        <v>100</v>
      </c>
      <c r="AV322" s="366">
        <f t="shared" si="289"/>
        <v>0</v>
      </c>
      <c r="AW322" s="385">
        <f t="shared" si="290"/>
        <v>0</v>
      </c>
    </row>
    <row r="323" spans="17:49" x14ac:dyDescent="0.25">
      <c r="Q323" s="365">
        <f t="shared" si="280"/>
        <v>79</v>
      </c>
      <c r="R323" s="277">
        <v>200</v>
      </c>
      <c r="AN323" s="365">
        <f t="shared" si="282"/>
        <v>4</v>
      </c>
      <c r="AO323" s="271">
        <f t="shared" si="285"/>
        <v>8</v>
      </c>
      <c r="AP323" s="271" t="str">
        <f t="shared" si="283"/>
        <v/>
      </c>
      <c r="AQ323" s="366" t="str">
        <f t="shared" si="284"/>
        <v/>
      </c>
      <c r="AS323" s="365">
        <f t="shared" si="287"/>
        <v>68</v>
      </c>
      <c r="AT323" s="366">
        <f t="shared" si="288"/>
        <v>0</v>
      </c>
      <c r="AU323" s="271">
        <f t="shared" si="286"/>
        <v>200</v>
      </c>
      <c r="AV323" s="366">
        <f t="shared" si="289"/>
        <v>0</v>
      </c>
      <c r="AW323" s="385">
        <f t="shared" si="290"/>
        <v>0</v>
      </c>
    </row>
    <row r="324" spans="17:49" x14ac:dyDescent="0.25">
      <c r="Q324" s="365">
        <f t="shared" si="280"/>
        <v>80</v>
      </c>
      <c r="R324" s="277">
        <v>100</v>
      </c>
      <c r="AN324" s="365">
        <f t="shared" si="282"/>
        <v>4</v>
      </c>
      <c r="AO324" s="271">
        <f t="shared" si="285"/>
        <v>9</v>
      </c>
      <c r="AP324" s="271" t="str">
        <f t="shared" si="283"/>
        <v/>
      </c>
      <c r="AQ324" s="366" t="str">
        <f t="shared" si="284"/>
        <v/>
      </c>
      <c r="AS324" s="365">
        <f t="shared" si="287"/>
        <v>69</v>
      </c>
      <c r="AT324" s="366">
        <f t="shared" si="288"/>
        <v>0</v>
      </c>
      <c r="AU324" s="271">
        <f t="shared" si="286"/>
        <v>100</v>
      </c>
      <c r="AV324" s="366">
        <f t="shared" si="289"/>
        <v>0</v>
      </c>
      <c r="AW324" s="385">
        <f t="shared" si="290"/>
        <v>0</v>
      </c>
    </row>
    <row r="325" spans="17:49" x14ac:dyDescent="0.25">
      <c r="Q325" s="365">
        <f t="shared" si="280"/>
        <v>81</v>
      </c>
      <c r="R325" s="277">
        <v>150</v>
      </c>
      <c r="AN325" s="365">
        <f t="shared" si="282"/>
        <v>4</v>
      </c>
      <c r="AO325" s="271">
        <f t="shared" si="285"/>
        <v>10</v>
      </c>
      <c r="AP325" s="271" t="str">
        <f t="shared" si="283"/>
        <v/>
      </c>
      <c r="AQ325" s="366" t="str">
        <f t="shared" si="284"/>
        <v/>
      </c>
      <c r="AS325" s="365">
        <f t="shared" si="287"/>
        <v>70</v>
      </c>
      <c r="AT325" s="366">
        <f t="shared" si="288"/>
        <v>0</v>
      </c>
      <c r="AU325" s="271">
        <f t="shared" si="286"/>
        <v>50</v>
      </c>
      <c r="AV325" s="366">
        <f t="shared" si="289"/>
        <v>0</v>
      </c>
      <c r="AW325" s="385">
        <f t="shared" si="290"/>
        <v>0</v>
      </c>
    </row>
    <row r="326" spans="17:49" x14ac:dyDescent="0.25">
      <c r="Q326" s="365">
        <f t="shared" si="280"/>
        <v>82</v>
      </c>
      <c r="R326" s="277">
        <v>300</v>
      </c>
      <c r="AN326" s="365">
        <f t="shared" si="282"/>
        <v>4</v>
      </c>
      <c r="AO326" s="271">
        <f t="shared" si="285"/>
        <v>11</v>
      </c>
      <c r="AP326" s="271" t="str">
        <f t="shared" si="283"/>
        <v/>
      </c>
      <c r="AQ326" s="366" t="str">
        <f t="shared" si="284"/>
        <v/>
      </c>
      <c r="AS326" s="365">
        <f t="shared" si="287"/>
        <v>71</v>
      </c>
      <c r="AT326" s="366">
        <f t="shared" si="288"/>
        <v>0</v>
      </c>
      <c r="AU326" s="271">
        <f t="shared" si="286"/>
        <v>300</v>
      </c>
      <c r="AV326" s="366">
        <f t="shared" si="289"/>
        <v>0</v>
      </c>
      <c r="AW326" s="385">
        <f t="shared" si="290"/>
        <v>0</v>
      </c>
    </row>
    <row r="327" spans="17:49" x14ac:dyDescent="0.25">
      <c r="Q327" s="365">
        <f t="shared" si="280"/>
        <v>83</v>
      </c>
      <c r="R327" s="277">
        <v>600</v>
      </c>
      <c r="AN327" s="365">
        <f t="shared" si="282"/>
        <v>4</v>
      </c>
      <c r="AO327" s="271">
        <f t="shared" si="285"/>
        <v>12</v>
      </c>
      <c r="AP327" s="271" t="str">
        <f t="shared" si="283"/>
        <v/>
      </c>
      <c r="AQ327" s="366" t="str">
        <f t="shared" si="284"/>
        <v/>
      </c>
      <c r="AS327" s="365">
        <f t="shared" si="287"/>
        <v>72</v>
      </c>
      <c r="AT327" s="366">
        <f t="shared" si="288"/>
        <v>0</v>
      </c>
      <c r="AU327" s="271">
        <f t="shared" si="286"/>
        <v>600</v>
      </c>
      <c r="AV327" s="366">
        <f t="shared" si="289"/>
        <v>0</v>
      </c>
      <c r="AW327" s="385">
        <f t="shared" si="290"/>
        <v>0</v>
      </c>
    </row>
    <row r="328" spans="17:49" x14ac:dyDescent="0.25">
      <c r="Q328" s="365">
        <f t="shared" si="280"/>
        <v>84</v>
      </c>
      <c r="R328" s="277">
        <v>300</v>
      </c>
      <c r="AN328" s="365">
        <f t="shared" si="282"/>
        <v>4</v>
      </c>
      <c r="AO328" s="271">
        <f t="shared" si="285"/>
        <v>13</v>
      </c>
      <c r="AP328" s="271" t="str">
        <f t="shared" si="283"/>
        <v/>
      </c>
      <c r="AQ328" s="366" t="str">
        <f t="shared" si="284"/>
        <v/>
      </c>
      <c r="AS328" s="365">
        <f t="shared" si="287"/>
        <v>73</v>
      </c>
      <c r="AT328" s="366">
        <f t="shared" si="288"/>
        <v>0</v>
      </c>
      <c r="AU328" s="271">
        <f t="shared" si="286"/>
        <v>1000</v>
      </c>
      <c r="AV328" s="366">
        <f t="shared" si="289"/>
        <v>0</v>
      </c>
      <c r="AW328" s="385">
        <f t="shared" si="290"/>
        <v>0</v>
      </c>
    </row>
    <row r="329" spans="17:49" x14ac:dyDescent="0.25">
      <c r="Q329" s="365">
        <f t="shared" si="280"/>
        <v>85</v>
      </c>
      <c r="R329" s="277">
        <v>150</v>
      </c>
      <c r="AN329" s="365">
        <f t="shared" si="282"/>
        <v>4</v>
      </c>
      <c r="AO329" s="271">
        <f t="shared" si="285"/>
        <v>14</v>
      </c>
      <c r="AP329" s="271" t="str">
        <f t="shared" si="283"/>
        <v/>
      </c>
      <c r="AQ329" s="366" t="str">
        <f t="shared" si="284"/>
        <v/>
      </c>
      <c r="AS329" s="365">
        <f t="shared" si="287"/>
        <v>74</v>
      </c>
      <c r="AT329" s="366">
        <f t="shared" si="288"/>
        <v>0</v>
      </c>
      <c r="AU329" s="271">
        <f t="shared" si="286"/>
        <v>600</v>
      </c>
      <c r="AV329" s="366">
        <f t="shared" si="289"/>
        <v>0</v>
      </c>
      <c r="AW329" s="385">
        <f t="shared" si="290"/>
        <v>0</v>
      </c>
    </row>
    <row r="330" spans="17:49" x14ac:dyDescent="0.25">
      <c r="Q330" s="365">
        <f t="shared" si="280"/>
        <v>86</v>
      </c>
      <c r="R330" s="277">
        <v>200</v>
      </c>
      <c r="AN330" s="365">
        <f t="shared" si="282"/>
        <v>4</v>
      </c>
      <c r="AO330" s="271">
        <f t="shared" si="285"/>
        <v>15</v>
      </c>
      <c r="AP330" s="271" t="str">
        <f t="shared" si="283"/>
        <v/>
      </c>
      <c r="AQ330" s="366" t="str">
        <f t="shared" si="284"/>
        <v/>
      </c>
      <c r="AS330" s="365">
        <f t="shared" si="287"/>
        <v>75</v>
      </c>
      <c r="AT330" s="366">
        <f t="shared" si="288"/>
        <v>0</v>
      </c>
      <c r="AU330" s="271">
        <f t="shared" si="286"/>
        <v>300</v>
      </c>
      <c r="AV330" s="366">
        <f t="shared" si="289"/>
        <v>0</v>
      </c>
      <c r="AW330" s="385">
        <f t="shared" si="290"/>
        <v>0</v>
      </c>
    </row>
    <row r="331" spans="17:49" x14ac:dyDescent="0.25">
      <c r="Q331" s="365">
        <f t="shared" si="280"/>
        <v>87</v>
      </c>
      <c r="R331" s="277">
        <v>400</v>
      </c>
      <c r="AN331" s="365">
        <f t="shared" si="282"/>
        <v>4</v>
      </c>
      <c r="AO331" s="271">
        <f t="shared" si="285"/>
        <v>16</v>
      </c>
      <c r="AP331" s="271" t="str">
        <f t="shared" si="283"/>
        <v/>
      </c>
      <c r="AQ331" s="366" t="str">
        <f t="shared" si="284"/>
        <v/>
      </c>
      <c r="AS331" s="365">
        <f t="shared" si="287"/>
        <v>76</v>
      </c>
      <c r="AT331" s="366">
        <f t="shared" si="288"/>
        <v>0</v>
      </c>
      <c r="AU331" s="271">
        <f t="shared" si="286"/>
        <v>100</v>
      </c>
      <c r="AV331" s="366">
        <f t="shared" si="289"/>
        <v>0</v>
      </c>
      <c r="AW331" s="385">
        <f t="shared" si="290"/>
        <v>0</v>
      </c>
    </row>
    <row r="332" spans="17:49" x14ac:dyDescent="0.25">
      <c r="Q332" s="365">
        <f t="shared" si="280"/>
        <v>88</v>
      </c>
      <c r="R332" s="277">
        <v>800</v>
      </c>
      <c r="AN332" s="365">
        <f t="shared" si="282"/>
        <v>4</v>
      </c>
      <c r="AO332" s="271">
        <f t="shared" si="285"/>
        <v>17</v>
      </c>
      <c r="AP332" s="271" t="str">
        <f t="shared" si="283"/>
        <v/>
      </c>
      <c r="AQ332" s="366" t="str">
        <f t="shared" si="284"/>
        <v/>
      </c>
      <c r="AS332" s="365">
        <f t="shared" si="287"/>
        <v>77</v>
      </c>
      <c r="AT332" s="366">
        <f t="shared" si="288"/>
        <v>0</v>
      </c>
      <c r="AU332" s="271">
        <f t="shared" si="286"/>
        <v>200</v>
      </c>
      <c r="AV332" s="366">
        <f t="shared" si="289"/>
        <v>0</v>
      </c>
      <c r="AW332" s="385">
        <f t="shared" si="290"/>
        <v>0</v>
      </c>
    </row>
    <row r="333" spans="17:49" x14ac:dyDescent="0.25">
      <c r="Q333" s="365">
        <f t="shared" si="280"/>
        <v>89</v>
      </c>
      <c r="R333" s="277">
        <v>400</v>
      </c>
      <c r="AN333" s="365">
        <f t="shared" si="282"/>
        <v>4</v>
      </c>
      <c r="AO333" s="271">
        <f t="shared" si="285"/>
        <v>18</v>
      </c>
      <c r="AP333" s="271" t="str">
        <f t="shared" si="283"/>
        <v/>
      </c>
      <c r="AQ333" s="366" t="str">
        <f t="shared" si="284"/>
        <v/>
      </c>
      <c r="AS333" s="365">
        <f t="shared" si="287"/>
        <v>78</v>
      </c>
      <c r="AT333" s="366">
        <f t="shared" si="288"/>
        <v>0</v>
      </c>
      <c r="AU333" s="271">
        <f t="shared" si="286"/>
        <v>400</v>
      </c>
      <c r="AV333" s="366">
        <f t="shared" si="289"/>
        <v>0</v>
      </c>
      <c r="AW333" s="385">
        <f t="shared" si="290"/>
        <v>0</v>
      </c>
    </row>
    <row r="334" spans="17:49" x14ac:dyDescent="0.25">
      <c r="Q334" s="365">
        <f t="shared" si="280"/>
        <v>90</v>
      </c>
      <c r="R334" s="277">
        <v>200</v>
      </c>
      <c r="AN334" s="365">
        <f t="shared" si="282"/>
        <v>4</v>
      </c>
      <c r="AO334" s="271">
        <f>+AO333+1</f>
        <v>19</v>
      </c>
      <c r="AP334" s="271" t="str">
        <f t="shared" si="283"/>
        <v/>
      </c>
      <c r="AQ334" s="366" t="str">
        <f t="shared" si="284"/>
        <v/>
      </c>
      <c r="AS334" s="365">
        <f t="shared" si="287"/>
        <v>79</v>
      </c>
      <c r="AT334" s="366">
        <f t="shared" si="288"/>
        <v>0</v>
      </c>
      <c r="AU334" s="271">
        <f t="shared" si="286"/>
        <v>200</v>
      </c>
      <c r="AV334" s="366">
        <f t="shared" si="289"/>
        <v>0</v>
      </c>
      <c r="AW334" s="385">
        <f t="shared" si="290"/>
        <v>0</v>
      </c>
    </row>
    <row r="335" spans="17:49" x14ac:dyDescent="0.25">
      <c r="Q335" s="365">
        <f t="shared" si="280"/>
        <v>91</v>
      </c>
      <c r="R335" s="386">
        <v>0</v>
      </c>
      <c r="AN335" s="365">
        <f t="shared" si="282"/>
        <v>4</v>
      </c>
      <c r="AO335" s="271">
        <f t="shared" ref="AO335" si="291">+AO334+1</f>
        <v>20</v>
      </c>
      <c r="AP335" s="271" t="str">
        <f t="shared" si="283"/>
        <v/>
      </c>
      <c r="AQ335" s="366" t="str">
        <f t="shared" si="284"/>
        <v/>
      </c>
      <c r="AS335" s="365">
        <f t="shared" si="287"/>
        <v>80</v>
      </c>
      <c r="AT335" s="366">
        <f t="shared" si="288"/>
        <v>0</v>
      </c>
      <c r="AU335" s="271">
        <f t="shared" si="286"/>
        <v>100</v>
      </c>
      <c r="AV335" s="366">
        <f t="shared" si="289"/>
        <v>0</v>
      </c>
      <c r="AW335" s="385">
        <f t="shared" si="290"/>
        <v>0</v>
      </c>
    </row>
    <row r="336" spans="17:49" x14ac:dyDescent="0.25">
      <c r="Q336" s="365">
        <f t="shared" si="280"/>
        <v>92</v>
      </c>
      <c r="R336" s="277">
        <v>150</v>
      </c>
      <c r="AN336" s="365">
        <v>5</v>
      </c>
      <c r="AO336" s="271">
        <v>1</v>
      </c>
      <c r="AP336" s="271" t="str">
        <f>+AX234</f>
        <v/>
      </c>
      <c r="AQ336" s="366" t="str">
        <f>+AY234</f>
        <v/>
      </c>
      <c r="AS336" s="365">
        <f t="shared" si="287"/>
        <v>81</v>
      </c>
      <c r="AT336" s="366">
        <f t="shared" si="288"/>
        <v>0</v>
      </c>
      <c r="AU336" s="271">
        <f t="shared" si="286"/>
        <v>150</v>
      </c>
      <c r="AV336" s="366">
        <f t="shared" si="289"/>
        <v>0</v>
      </c>
      <c r="AW336" s="385">
        <f t="shared" si="290"/>
        <v>0</v>
      </c>
    </row>
    <row r="337" spans="17:49" x14ac:dyDescent="0.25">
      <c r="Q337" s="365">
        <f t="shared" si="280"/>
        <v>93</v>
      </c>
      <c r="R337" s="277">
        <v>300</v>
      </c>
      <c r="AN337" s="365">
        <f t="shared" ref="AN337:AN355" si="292">+AN336</f>
        <v>5</v>
      </c>
      <c r="AO337" s="271">
        <f>+AO336+1</f>
        <v>2</v>
      </c>
      <c r="AP337" s="271" t="str">
        <f t="shared" ref="AP337:AP355" si="293">+AX235</f>
        <v/>
      </c>
      <c r="AQ337" s="366" t="str">
        <f t="shared" ref="AQ337:AQ355" si="294">+AY235</f>
        <v/>
      </c>
      <c r="AS337" s="365">
        <f t="shared" si="287"/>
        <v>82</v>
      </c>
      <c r="AT337" s="366">
        <f t="shared" si="288"/>
        <v>0</v>
      </c>
      <c r="AU337" s="271">
        <f t="shared" si="286"/>
        <v>300</v>
      </c>
      <c r="AV337" s="366">
        <f t="shared" si="289"/>
        <v>0</v>
      </c>
      <c r="AW337" s="385">
        <f t="shared" si="290"/>
        <v>0</v>
      </c>
    </row>
    <row r="338" spans="17:49" x14ac:dyDescent="0.25">
      <c r="Q338" s="365">
        <f t="shared" si="280"/>
        <v>94</v>
      </c>
      <c r="R338" s="277">
        <v>150</v>
      </c>
      <c r="AN338" s="365">
        <f t="shared" si="292"/>
        <v>5</v>
      </c>
      <c r="AO338" s="271">
        <f t="shared" ref="AO338:AO353" si="295">+AO337+1</f>
        <v>3</v>
      </c>
      <c r="AP338" s="271" t="str">
        <f t="shared" si="293"/>
        <v/>
      </c>
      <c r="AQ338" s="366" t="str">
        <f t="shared" si="294"/>
        <v/>
      </c>
      <c r="AS338" s="365">
        <f t="shared" si="287"/>
        <v>83</v>
      </c>
      <c r="AT338" s="366">
        <f t="shared" si="288"/>
        <v>0</v>
      </c>
      <c r="AU338" s="271">
        <f t="shared" si="286"/>
        <v>600</v>
      </c>
      <c r="AV338" s="366">
        <f t="shared" si="289"/>
        <v>0</v>
      </c>
      <c r="AW338" s="385">
        <f t="shared" si="290"/>
        <v>0</v>
      </c>
    </row>
    <row r="339" spans="17:49" x14ac:dyDescent="0.25">
      <c r="Q339" s="365">
        <f t="shared" si="280"/>
        <v>95</v>
      </c>
      <c r="R339" s="277">
        <v>50</v>
      </c>
      <c r="AN339" s="365">
        <f t="shared" si="292"/>
        <v>5</v>
      </c>
      <c r="AO339" s="271">
        <f t="shared" si="295"/>
        <v>4</v>
      </c>
      <c r="AP339" s="271" t="str">
        <f t="shared" si="293"/>
        <v/>
      </c>
      <c r="AQ339" s="366" t="str">
        <f t="shared" si="294"/>
        <v/>
      </c>
      <c r="AS339" s="365">
        <f t="shared" si="287"/>
        <v>84</v>
      </c>
      <c r="AT339" s="366">
        <f t="shared" si="288"/>
        <v>0</v>
      </c>
      <c r="AU339" s="271">
        <f t="shared" si="286"/>
        <v>300</v>
      </c>
      <c r="AV339" s="366">
        <f t="shared" si="289"/>
        <v>0</v>
      </c>
      <c r="AW339" s="385">
        <f t="shared" si="290"/>
        <v>0</v>
      </c>
    </row>
    <row r="340" spans="17:49" x14ac:dyDescent="0.25">
      <c r="Q340" s="365">
        <f t="shared" si="280"/>
        <v>96</v>
      </c>
      <c r="R340" s="277">
        <v>100</v>
      </c>
      <c r="AN340" s="365">
        <f t="shared" si="292"/>
        <v>5</v>
      </c>
      <c r="AO340" s="271">
        <f t="shared" si="295"/>
        <v>5</v>
      </c>
      <c r="AP340" s="271" t="str">
        <f t="shared" si="293"/>
        <v/>
      </c>
      <c r="AQ340" s="366" t="str">
        <f t="shared" si="294"/>
        <v/>
      </c>
      <c r="AS340" s="365">
        <f t="shared" si="287"/>
        <v>85</v>
      </c>
      <c r="AT340" s="366">
        <f t="shared" si="288"/>
        <v>0</v>
      </c>
      <c r="AU340" s="271">
        <f t="shared" si="286"/>
        <v>150</v>
      </c>
      <c r="AV340" s="366">
        <f t="shared" si="289"/>
        <v>0</v>
      </c>
      <c r="AW340" s="385">
        <f t="shared" si="290"/>
        <v>0</v>
      </c>
    </row>
    <row r="341" spans="17:49" x14ac:dyDescent="0.25">
      <c r="Q341" s="365">
        <f t="shared" si="280"/>
        <v>97</v>
      </c>
      <c r="R341" s="277">
        <v>200</v>
      </c>
      <c r="AN341" s="365">
        <f t="shared" si="292"/>
        <v>5</v>
      </c>
      <c r="AO341" s="271">
        <f t="shared" si="295"/>
        <v>6</v>
      </c>
      <c r="AP341" s="271" t="str">
        <f t="shared" si="293"/>
        <v/>
      </c>
      <c r="AQ341" s="366" t="str">
        <f t="shared" si="294"/>
        <v/>
      </c>
      <c r="AS341" s="365">
        <f t="shared" si="287"/>
        <v>86</v>
      </c>
      <c r="AT341" s="366">
        <f t="shared" si="288"/>
        <v>0</v>
      </c>
      <c r="AU341" s="271">
        <f t="shared" si="286"/>
        <v>200</v>
      </c>
      <c r="AV341" s="366">
        <f t="shared" si="289"/>
        <v>0</v>
      </c>
      <c r="AW341" s="385">
        <f t="shared" si="290"/>
        <v>0</v>
      </c>
    </row>
    <row r="342" spans="17:49" x14ac:dyDescent="0.25">
      <c r="Q342" s="365">
        <f t="shared" si="280"/>
        <v>98</v>
      </c>
      <c r="R342" s="277">
        <v>400</v>
      </c>
      <c r="AN342" s="365">
        <f t="shared" si="292"/>
        <v>5</v>
      </c>
      <c r="AO342" s="271">
        <f t="shared" si="295"/>
        <v>7</v>
      </c>
      <c r="AP342" s="271" t="str">
        <f t="shared" si="293"/>
        <v/>
      </c>
      <c r="AQ342" s="366" t="str">
        <f t="shared" si="294"/>
        <v/>
      </c>
      <c r="AS342" s="365">
        <f t="shared" si="287"/>
        <v>87</v>
      </c>
      <c r="AT342" s="366">
        <f t="shared" si="288"/>
        <v>0</v>
      </c>
      <c r="AU342" s="271">
        <f t="shared" si="286"/>
        <v>400</v>
      </c>
      <c r="AV342" s="366">
        <f t="shared" si="289"/>
        <v>0</v>
      </c>
      <c r="AW342" s="385">
        <f t="shared" si="290"/>
        <v>0</v>
      </c>
    </row>
    <row r="343" spans="17:49" x14ac:dyDescent="0.25">
      <c r="Q343" s="365">
        <f t="shared" si="280"/>
        <v>99</v>
      </c>
      <c r="R343" s="277">
        <v>200</v>
      </c>
      <c r="AN343" s="365">
        <f t="shared" si="292"/>
        <v>5</v>
      </c>
      <c r="AO343" s="271">
        <f t="shared" si="295"/>
        <v>8</v>
      </c>
      <c r="AP343" s="271" t="str">
        <f t="shared" si="293"/>
        <v/>
      </c>
      <c r="AQ343" s="366" t="str">
        <f t="shared" si="294"/>
        <v/>
      </c>
      <c r="AS343" s="365">
        <f t="shared" si="287"/>
        <v>88</v>
      </c>
      <c r="AT343" s="366">
        <f t="shared" si="288"/>
        <v>0</v>
      </c>
      <c r="AU343" s="271">
        <f t="shared" si="286"/>
        <v>800</v>
      </c>
      <c r="AV343" s="366">
        <f t="shared" si="289"/>
        <v>0</v>
      </c>
      <c r="AW343" s="385">
        <f t="shared" si="290"/>
        <v>0</v>
      </c>
    </row>
    <row r="344" spans="17:49" ht="15.75" thickBot="1" x14ac:dyDescent="0.3">
      <c r="Q344" s="368">
        <f t="shared" si="280"/>
        <v>100</v>
      </c>
      <c r="R344" s="280">
        <v>100</v>
      </c>
      <c r="AN344" s="365">
        <f t="shared" si="292"/>
        <v>5</v>
      </c>
      <c r="AO344" s="271">
        <f t="shared" si="295"/>
        <v>9</v>
      </c>
      <c r="AP344" s="271" t="str">
        <f t="shared" si="293"/>
        <v/>
      </c>
      <c r="AQ344" s="366" t="str">
        <f t="shared" si="294"/>
        <v/>
      </c>
      <c r="AS344" s="365">
        <f t="shared" si="287"/>
        <v>89</v>
      </c>
      <c r="AT344" s="366">
        <f t="shared" si="288"/>
        <v>0</v>
      </c>
      <c r="AU344" s="271">
        <f t="shared" si="286"/>
        <v>400</v>
      </c>
      <c r="AV344" s="366">
        <f t="shared" si="289"/>
        <v>0</v>
      </c>
      <c r="AW344" s="385">
        <f t="shared" si="290"/>
        <v>0</v>
      </c>
    </row>
    <row r="345" spans="17:49" x14ac:dyDescent="0.25">
      <c r="AN345" s="365">
        <f t="shared" si="292"/>
        <v>5</v>
      </c>
      <c r="AO345" s="271">
        <f t="shared" si="295"/>
        <v>10</v>
      </c>
      <c r="AP345" s="271" t="str">
        <f t="shared" si="293"/>
        <v/>
      </c>
      <c r="AQ345" s="366" t="str">
        <f t="shared" si="294"/>
        <v/>
      </c>
      <c r="AS345" s="365">
        <f t="shared" si="287"/>
        <v>90</v>
      </c>
      <c r="AT345" s="366">
        <f t="shared" si="288"/>
        <v>0</v>
      </c>
      <c r="AU345" s="271">
        <f t="shared" si="286"/>
        <v>200</v>
      </c>
      <c r="AV345" s="366">
        <f t="shared" si="289"/>
        <v>0</v>
      </c>
      <c r="AW345" s="385">
        <f t="shared" si="290"/>
        <v>0</v>
      </c>
    </row>
    <row r="346" spans="17:49" x14ac:dyDescent="0.25">
      <c r="AN346" s="365">
        <f t="shared" si="292"/>
        <v>5</v>
      </c>
      <c r="AO346" s="271">
        <f t="shared" si="295"/>
        <v>11</v>
      </c>
      <c r="AP346" s="271" t="str">
        <f t="shared" si="293"/>
        <v/>
      </c>
      <c r="AQ346" s="366" t="str">
        <f t="shared" si="294"/>
        <v/>
      </c>
      <c r="AS346" s="365">
        <f t="shared" si="287"/>
        <v>91</v>
      </c>
      <c r="AT346" s="366">
        <f t="shared" si="288"/>
        <v>0</v>
      </c>
      <c r="AU346" s="271">
        <f t="shared" si="286"/>
        <v>0</v>
      </c>
      <c r="AV346" s="366">
        <f t="shared" si="289"/>
        <v>0</v>
      </c>
      <c r="AW346" s="385">
        <f t="shared" si="290"/>
        <v>0</v>
      </c>
    </row>
    <row r="347" spans="17:49" x14ac:dyDescent="0.25">
      <c r="AN347" s="365">
        <f t="shared" si="292"/>
        <v>5</v>
      </c>
      <c r="AO347" s="271">
        <f t="shared" si="295"/>
        <v>12</v>
      </c>
      <c r="AP347" s="271" t="str">
        <f t="shared" si="293"/>
        <v/>
      </c>
      <c r="AQ347" s="366" t="str">
        <f t="shared" si="294"/>
        <v/>
      </c>
      <c r="AS347" s="365">
        <f t="shared" si="287"/>
        <v>92</v>
      </c>
      <c r="AT347" s="366">
        <f t="shared" si="288"/>
        <v>0</v>
      </c>
      <c r="AU347" s="271">
        <f t="shared" si="286"/>
        <v>150</v>
      </c>
      <c r="AV347" s="366">
        <f t="shared" si="289"/>
        <v>0</v>
      </c>
      <c r="AW347" s="385">
        <f t="shared" si="290"/>
        <v>0</v>
      </c>
    </row>
    <row r="348" spans="17:49" x14ac:dyDescent="0.25">
      <c r="AN348" s="365">
        <f t="shared" si="292"/>
        <v>5</v>
      </c>
      <c r="AO348" s="271">
        <f t="shared" si="295"/>
        <v>13</v>
      </c>
      <c r="AP348" s="271" t="str">
        <f t="shared" si="293"/>
        <v/>
      </c>
      <c r="AQ348" s="366" t="str">
        <f t="shared" si="294"/>
        <v/>
      </c>
      <c r="AS348" s="365">
        <f t="shared" si="287"/>
        <v>93</v>
      </c>
      <c r="AT348" s="366">
        <f t="shared" si="288"/>
        <v>0</v>
      </c>
      <c r="AU348" s="271">
        <f t="shared" si="286"/>
        <v>300</v>
      </c>
      <c r="AV348" s="366">
        <f t="shared" si="289"/>
        <v>0</v>
      </c>
      <c r="AW348" s="385">
        <f t="shared" si="290"/>
        <v>0</v>
      </c>
    </row>
    <row r="349" spans="17:49" x14ac:dyDescent="0.25">
      <c r="AN349" s="365">
        <f t="shared" si="292"/>
        <v>5</v>
      </c>
      <c r="AO349" s="271">
        <f t="shared" si="295"/>
        <v>14</v>
      </c>
      <c r="AP349" s="271" t="str">
        <f t="shared" si="293"/>
        <v/>
      </c>
      <c r="AQ349" s="366" t="str">
        <f t="shared" si="294"/>
        <v/>
      </c>
      <c r="AS349" s="365">
        <f t="shared" si="287"/>
        <v>94</v>
      </c>
      <c r="AT349" s="366">
        <f t="shared" si="288"/>
        <v>0</v>
      </c>
      <c r="AU349" s="271">
        <f t="shared" si="286"/>
        <v>150</v>
      </c>
      <c r="AV349" s="366">
        <f t="shared" si="289"/>
        <v>0</v>
      </c>
      <c r="AW349" s="385">
        <f t="shared" si="290"/>
        <v>0</v>
      </c>
    </row>
    <row r="350" spans="17:49" x14ac:dyDescent="0.25">
      <c r="AN350" s="365">
        <f t="shared" si="292"/>
        <v>5</v>
      </c>
      <c r="AO350" s="271">
        <f t="shared" si="295"/>
        <v>15</v>
      </c>
      <c r="AP350" s="271" t="str">
        <f t="shared" si="293"/>
        <v/>
      </c>
      <c r="AQ350" s="366" t="str">
        <f t="shared" si="294"/>
        <v/>
      </c>
      <c r="AS350" s="365">
        <f t="shared" si="287"/>
        <v>95</v>
      </c>
      <c r="AT350" s="366">
        <f t="shared" si="288"/>
        <v>0</v>
      </c>
      <c r="AU350" s="271">
        <f t="shared" si="286"/>
        <v>50</v>
      </c>
      <c r="AV350" s="366">
        <f t="shared" si="289"/>
        <v>0</v>
      </c>
      <c r="AW350" s="385">
        <f t="shared" si="290"/>
        <v>0</v>
      </c>
    </row>
    <row r="351" spans="17:49" x14ac:dyDescent="0.25">
      <c r="AN351" s="365">
        <f t="shared" si="292"/>
        <v>5</v>
      </c>
      <c r="AO351" s="271">
        <f t="shared" si="295"/>
        <v>16</v>
      </c>
      <c r="AP351" s="271" t="str">
        <f t="shared" si="293"/>
        <v/>
      </c>
      <c r="AQ351" s="366" t="str">
        <f t="shared" si="294"/>
        <v/>
      </c>
      <c r="AS351" s="365">
        <f t="shared" si="287"/>
        <v>96</v>
      </c>
      <c r="AT351" s="366">
        <f t="shared" si="288"/>
        <v>0</v>
      </c>
      <c r="AU351" s="271">
        <f t="shared" si="286"/>
        <v>100</v>
      </c>
      <c r="AV351" s="366">
        <f t="shared" si="289"/>
        <v>0</v>
      </c>
      <c r="AW351" s="385">
        <f t="shared" si="290"/>
        <v>0</v>
      </c>
    </row>
    <row r="352" spans="17:49" x14ac:dyDescent="0.25">
      <c r="AN352" s="365">
        <f t="shared" si="292"/>
        <v>5</v>
      </c>
      <c r="AO352" s="271">
        <f t="shared" si="295"/>
        <v>17</v>
      </c>
      <c r="AP352" s="271" t="str">
        <f t="shared" si="293"/>
        <v/>
      </c>
      <c r="AQ352" s="366" t="str">
        <f t="shared" si="294"/>
        <v/>
      </c>
      <c r="AS352" s="365">
        <f t="shared" si="287"/>
        <v>97</v>
      </c>
      <c r="AT352" s="366">
        <f t="shared" si="288"/>
        <v>0</v>
      </c>
      <c r="AU352" s="271">
        <f t="shared" ref="AU352:AU355" si="296">+R341</f>
        <v>200</v>
      </c>
      <c r="AV352" s="366">
        <f t="shared" si="289"/>
        <v>0</v>
      </c>
      <c r="AW352" s="385">
        <f t="shared" si="290"/>
        <v>0</v>
      </c>
    </row>
    <row r="353" spans="40:49" x14ac:dyDescent="0.25">
      <c r="AN353" s="365">
        <f t="shared" si="292"/>
        <v>5</v>
      </c>
      <c r="AO353" s="271">
        <f t="shared" si="295"/>
        <v>18</v>
      </c>
      <c r="AP353" s="271" t="str">
        <f t="shared" si="293"/>
        <v/>
      </c>
      <c r="AQ353" s="366" t="str">
        <f t="shared" si="294"/>
        <v/>
      </c>
      <c r="AS353" s="365">
        <f t="shared" si="287"/>
        <v>98</v>
      </c>
      <c r="AT353" s="366">
        <f t="shared" si="288"/>
        <v>0</v>
      </c>
      <c r="AU353" s="271">
        <f t="shared" si="296"/>
        <v>400</v>
      </c>
      <c r="AV353" s="366">
        <f t="shared" si="289"/>
        <v>0</v>
      </c>
      <c r="AW353" s="385">
        <f t="shared" si="290"/>
        <v>0</v>
      </c>
    </row>
    <row r="354" spans="40:49" x14ac:dyDescent="0.25">
      <c r="AN354" s="365">
        <f t="shared" si="292"/>
        <v>5</v>
      </c>
      <c r="AO354" s="271">
        <f>+AO353+1</f>
        <v>19</v>
      </c>
      <c r="AP354" s="271" t="str">
        <f t="shared" si="293"/>
        <v/>
      </c>
      <c r="AQ354" s="366" t="str">
        <f t="shared" si="294"/>
        <v/>
      </c>
      <c r="AS354" s="365">
        <f t="shared" si="287"/>
        <v>99</v>
      </c>
      <c r="AT354" s="366">
        <f t="shared" si="288"/>
        <v>0</v>
      </c>
      <c r="AU354" s="271">
        <f t="shared" si="296"/>
        <v>200</v>
      </c>
      <c r="AV354" s="366">
        <f t="shared" si="289"/>
        <v>0</v>
      </c>
      <c r="AW354" s="385">
        <f t="shared" si="290"/>
        <v>0</v>
      </c>
    </row>
    <row r="355" spans="40:49" ht="15.75" thickBot="1" x14ac:dyDescent="0.3">
      <c r="AN355" s="365">
        <f t="shared" si="292"/>
        <v>5</v>
      </c>
      <c r="AO355" s="271">
        <f t="shared" ref="AO355" si="297">+AO354+1</f>
        <v>20</v>
      </c>
      <c r="AP355" s="271" t="str">
        <f t="shared" si="293"/>
        <v/>
      </c>
      <c r="AQ355" s="366" t="str">
        <f t="shared" si="294"/>
        <v/>
      </c>
      <c r="AS355" s="368">
        <f t="shared" si="287"/>
        <v>100</v>
      </c>
      <c r="AT355" s="370">
        <f t="shared" si="288"/>
        <v>0</v>
      </c>
      <c r="AU355" s="369">
        <f t="shared" si="296"/>
        <v>100</v>
      </c>
      <c r="AV355" s="370">
        <f t="shared" si="289"/>
        <v>0</v>
      </c>
      <c r="AW355" s="385">
        <f t="shared" si="290"/>
        <v>0</v>
      </c>
    </row>
    <row r="356" spans="40:49" ht="15.75" thickBot="1" x14ac:dyDescent="0.3">
      <c r="AN356" s="365">
        <v>6</v>
      </c>
      <c r="AO356" s="271">
        <v>1</v>
      </c>
      <c r="AP356" s="271" t="str">
        <f>+AZ234</f>
        <v/>
      </c>
      <c r="AQ356" s="366" t="str">
        <f>+BA234</f>
        <v/>
      </c>
      <c r="AS356" s="388" t="s">
        <v>49</v>
      </c>
      <c r="AT356" s="389">
        <f>SUM(AT256:AT355)</f>
        <v>0</v>
      </c>
      <c r="AU356" s="371">
        <f>SUM(AU256:AU355)</f>
        <v>25000</v>
      </c>
      <c r="AV356" s="356"/>
      <c r="AW356" s="390">
        <f>SUM(AW256:AW355)</f>
        <v>0</v>
      </c>
    </row>
    <row r="357" spans="40:49" x14ac:dyDescent="0.25">
      <c r="AN357" s="365">
        <f t="shared" ref="AN357:AN375" si="298">+AN356</f>
        <v>6</v>
      </c>
      <c r="AO357" s="271">
        <f>+AO356+1</f>
        <v>2</v>
      </c>
      <c r="AP357" s="271" t="str">
        <f t="shared" ref="AP357:AP375" si="299">+AZ235</f>
        <v/>
      </c>
      <c r="AQ357" s="366" t="str">
        <f t="shared" ref="AQ357:AQ375" si="300">+BA235</f>
        <v/>
      </c>
    </row>
    <row r="358" spans="40:49" x14ac:dyDescent="0.25">
      <c r="AN358" s="365">
        <f t="shared" si="298"/>
        <v>6</v>
      </c>
      <c r="AO358" s="271">
        <f t="shared" ref="AO358:AO373" si="301">+AO357+1</f>
        <v>3</v>
      </c>
      <c r="AP358" s="271" t="str">
        <f t="shared" si="299"/>
        <v/>
      </c>
      <c r="AQ358" s="366" t="str">
        <f t="shared" si="300"/>
        <v/>
      </c>
    </row>
    <row r="359" spans="40:49" x14ac:dyDescent="0.25">
      <c r="AN359" s="365">
        <f t="shared" si="298"/>
        <v>6</v>
      </c>
      <c r="AO359" s="271">
        <f t="shared" si="301"/>
        <v>4</v>
      </c>
      <c r="AP359" s="271" t="str">
        <f t="shared" si="299"/>
        <v/>
      </c>
      <c r="AQ359" s="366" t="str">
        <f t="shared" si="300"/>
        <v/>
      </c>
    </row>
    <row r="360" spans="40:49" x14ac:dyDescent="0.25">
      <c r="AN360" s="365">
        <f t="shared" si="298"/>
        <v>6</v>
      </c>
      <c r="AO360" s="271">
        <f t="shared" si="301"/>
        <v>5</v>
      </c>
      <c r="AP360" s="271" t="str">
        <f t="shared" si="299"/>
        <v/>
      </c>
      <c r="AQ360" s="366" t="str">
        <f t="shared" si="300"/>
        <v/>
      </c>
    </row>
    <row r="361" spans="40:49" x14ac:dyDescent="0.25">
      <c r="AN361" s="365">
        <f t="shared" si="298"/>
        <v>6</v>
      </c>
      <c r="AO361" s="271">
        <f t="shared" si="301"/>
        <v>6</v>
      </c>
      <c r="AP361" s="271" t="str">
        <f t="shared" si="299"/>
        <v/>
      </c>
      <c r="AQ361" s="366" t="str">
        <f t="shared" si="300"/>
        <v/>
      </c>
    </row>
    <row r="362" spans="40:49" x14ac:dyDescent="0.25">
      <c r="AN362" s="365">
        <f t="shared" si="298"/>
        <v>6</v>
      </c>
      <c r="AO362" s="271">
        <f t="shared" si="301"/>
        <v>7</v>
      </c>
      <c r="AP362" s="271" t="str">
        <f t="shared" si="299"/>
        <v/>
      </c>
      <c r="AQ362" s="366" t="str">
        <f t="shared" si="300"/>
        <v/>
      </c>
    </row>
    <row r="363" spans="40:49" x14ac:dyDescent="0.25">
      <c r="AN363" s="365">
        <f t="shared" si="298"/>
        <v>6</v>
      </c>
      <c r="AO363" s="271">
        <f t="shared" si="301"/>
        <v>8</v>
      </c>
      <c r="AP363" s="271" t="str">
        <f t="shared" si="299"/>
        <v/>
      </c>
      <c r="AQ363" s="366" t="str">
        <f t="shared" si="300"/>
        <v/>
      </c>
    </row>
    <row r="364" spans="40:49" x14ac:dyDescent="0.25">
      <c r="AN364" s="365">
        <f t="shared" si="298"/>
        <v>6</v>
      </c>
      <c r="AO364" s="271">
        <f t="shared" si="301"/>
        <v>9</v>
      </c>
      <c r="AP364" s="271" t="str">
        <f t="shared" si="299"/>
        <v/>
      </c>
      <c r="AQ364" s="366" t="str">
        <f t="shared" si="300"/>
        <v/>
      </c>
    </row>
    <row r="365" spans="40:49" x14ac:dyDescent="0.25">
      <c r="AN365" s="365">
        <f t="shared" si="298"/>
        <v>6</v>
      </c>
      <c r="AO365" s="271">
        <f t="shared" si="301"/>
        <v>10</v>
      </c>
      <c r="AP365" s="271" t="str">
        <f t="shared" si="299"/>
        <v/>
      </c>
      <c r="AQ365" s="366" t="str">
        <f t="shared" si="300"/>
        <v/>
      </c>
    </row>
    <row r="366" spans="40:49" x14ac:dyDescent="0.25">
      <c r="AN366" s="365">
        <f t="shared" si="298"/>
        <v>6</v>
      </c>
      <c r="AO366" s="271">
        <f t="shared" si="301"/>
        <v>11</v>
      </c>
      <c r="AP366" s="271" t="str">
        <f t="shared" si="299"/>
        <v/>
      </c>
      <c r="AQ366" s="366" t="str">
        <f t="shared" si="300"/>
        <v/>
      </c>
    </row>
    <row r="367" spans="40:49" x14ac:dyDescent="0.25">
      <c r="AN367" s="365">
        <f t="shared" si="298"/>
        <v>6</v>
      </c>
      <c r="AO367" s="271">
        <f t="shared" si="301"/>
        <v>12</v>
      </c>
      <c r="AP367" s="271" t="str">
        <f t="shared" si="299"/>
        <v/>
      </c>
      <c r="AQ367" s="366" t="str">
        <f t="shared" si="300"/>
        <v/>
      </c>
    </row>
    <row r="368" spans="40:49" x14ac:dyDescent="0.25">
      <c r="AN368" s="365">
        <f t="shared" si="298"/>
        <v>6</v>
      </c>
      <c r="AO368" s="271">
        <f t="shared" si="301"/>
        <v>13</v>
      </c>
      <c r="AP368" s="271" t="str">
        <f t="shared" si="299"/>
        <v/>
      </c>
      <c r="AQ368" s="366" t="str">
        <f t="shared" si="300"/>
        <v/>
      </c>
    </row>
    <row r="369" spans="40:43" x14ac:dyDescent="0.25">
      <c r="AN369" s="365">
        <f t="shared" si="298"/>
        <v>6</v>
      </c>
      <c r="AO369" s="271">
        <f t="shared" si="301"/>
        <v>14</v>
      </c>
      <c r="AP369" s="271" t="str">
        <f t="shared" si="299"/>
        <v/>
      </c>
      <c r="AQ369" s="366" t="str">
        <f t="shared" si="300"/>
        <v/>
      </c>
    </row>
    <row r="370" spans="40:43" x14ac:dyDescent="0.25">
      <c r="AN370" s="365">
        <f t="shared" si="298"/>
        <v>6</v>
      </c>
      <c r="AO370" s="271">
        <f t="shared" si="301"/>
        <v>15</v>
      </c>
      <c r="AP370" s="271" t="str">
        <f t="shared" si="299"/>
        <v/>
      </c>
      <c r="AQ370" s="366" t="str">
        <f t="shared" si="300"/>
        <v/>
      </c>
    </row>
    <row r="371" spans="40:43" x14ac:dyDescent="0.25">
      <c r="AN371" s="365">
        <f t="shared" si="298"/>
        <v>6</v>
      </c>
      <c r="AO371" s="271">
        <f t="shared" si="301"/>
        <v>16</v>
      </c>
      <c r="AP371" s="271" t="str">
        <f t="shared" si="299"/>
        <v/>
      </c>
      <c r="AQ371" s="366" t="str">
        <f t="shared" si="300"/>
        <v/>
      </c>
    </row>
    <row r="372" spans="40:43" x14ac:dyDescent="0.25">
      <c r="AN372" s="365">
        <f t="shared" si="298"/>
        <v>6</v>
      </c>
      <c r="AO372" s="271">
        <f t="shared" si="301"/>
        <v>17</v>
      </c>
      <c r="AP372" s="271" t="str">
        <f t="shared" si="299"/>
        <v/>
      </c>
      <c r="AQ372" s="366" t="str">
        <f t="shared" si="300"/>
        <v/>
      </c>
    </row>
    <row r="373" spans="40:43" x14ac:dyDescent="0.25">
      <c r="AN373" s="365">
        <f t="shared" si="298"/>
        <v>6</v>
      </c>
      <c r="AO373" s="271">
        <f t="shared" si="301"/>
        <v>18</v>
      </c>
      <c r="AP373" s="271" t="str">
        <f t="shared" si="299"/>
        <v/>
      </c>
      <c r="AQ373" s="366" t="str">
        <f t="shared" si="300"/>
        <v/>
      </c>
    </row>
    <row r="374" spans="40:43" x14ac:dyDescent="0.25">
      <c r="AN374" s="365">
        <f t="shared" si="298"/>
        <v>6</v>
      </c>
      <c r="AO374" s="271">
        <f>+AO373+1</f>
        <v>19</v>
      </c>
      <c r="AP374" s="271" t="str">
        <f t="shared" si="299"/>
        <v/>
      </c>
      <c r="AQ374" s="366" t="str">
        <f t="shared" si="300"/>
        <v/>
      </c>
    </row>
    <row r="375" spans="40:43" x14ac:dyDescent="0.25">
      <c r="AN375" s="365">
        <f t="shared" si="298"/>
        <v>6</v>
      </c>
      <c r="AO375" s="271">
        <f t="shared" ref="AO375" si="302">+AO374+1</f>
        <v>20</v>
      </c>
      <c r="AP375" s="271" t="str">
        <f t="shared" si="299"/>
        <v/>
      </c>
      <c r="AQ375" s="366" t="str">
        <f t="shared" si="300"/>
        <v/>
      </c>
    </row>
    <row r="376" spans="40:43" x14ac:dyDescent="0.25">
      <c r="AN376" s="365">
        <v>7</v>
      </c>
      <c r="AO376" s="271">
        <v>1</v>
      </c>
      <c r="AP376" s="271" t="str">
        <f>+BB234</f>
        <v/>
      </c>
      <c r="AQ376" s="366" t="str">
        <f>+BC234</f>
        <v/>
      </c>
    </row>
    <row r="377" spans="40:43" x14ac:dyDescent="0.25">
      <c r="AN377" s="365">
        <f t="shared" ref="AN377:AN395" si="303">+AN376</f>
        <v>7</v>
      </c>
      <c r="AO377" s="271">
        <f>+AO376+1</f>
        <v>2</v>
      </c>
      <c r="AP377" s="271" t="str">
        <f t="shared" ref="AP377:AP395" si="304">+BB235</f>
        <v/>
      </c>
      <c r="AQ377" s="366" t="str">
        <f t="shared" ref="AQ377:AQ395" si="305">+BC235</f>
        <v/>
      </c>
    </row>
    <row r="378" spans="40:43" x14ac:dyDescent="0.25">
      <c r="AN378" s="365">
        <f t="shared" si="303"/>
        <v>7</v>
      </c>
      <c r="AO378" s="271">
        <f t="shared" ref="AO378:AO393" si="306">+AO377+1</f>
        <v>3</v>
      </c>
      <c r="AP378" s="271" t="str">
        <f t="shared" si="304"/>
        <v/>
      </c>
      <c r="AQ378" s="366" t="str">
        <f t="shared" si="305"/>
        <v/>
      </c>
    </row>
    <row r="379" spans="40:43" x14ac:dyDescent="0.25">
      <c r="AN379" s="365">
        <f t="shared" si="303"/>
        <v>7</v>
      </c>
      <c r="AO379" s="271">
        <f t="shared" si="306"/>
        <v>4</v>
      </c>
      <c r="AP379" s="271" t="str">
        <f t="shared" si="304"/>
        <v/>
      </c>
      <c r="AQ379" s="366" t="str">
        <f t="shared" si="305"/>
        <v/>
      </c>
    </row>
    <row r="380" spans="40:43" x14ac:dyDescent="0.25">
      <c r="AN380" s="365">
        <f t="shared" si="303"/>
        <v>7</v>
      </c>
      <c r="AO380" s="271">
        <f t="shared" si="306"/>
        <v>5</v>
      </c>
      <c r="AP380" s="271" t="str">
        <f t="shared" si="304"/>
        <v/>
      </c>
      <c r="AQ380" s="366" t="str">
        <f t="shared" si="305"/>
        <v/>
      </c>
    </row>
    <row r="381" spans="40:43" x14ac:dyDescent="0.25">
      <c r="AN381" s="365">
        <f t="shared" si="303"/>
        <v>7</v>
      </c>
      <c r="AO381" s="271">
        <f t="shared" si="306"/>
        <v>6</v>
      </c>
      <c r="AP381" s="271" t="str">
        <f t="shared" si="304"/>
        <v/>
      </c>
      <c r="AQ381" s="366" t="str">
        <f t="shared" si="305"/>
        <v/>
      </c>
    </row>
    <row r="382" spans="40:43" x14ac:dyDescent="0.25">
      <c r="AN382" s="365">
        <f t="shared" si="303"/>
        <v>7</v>
      </c>
      <c r="AO382" s="271">
        <f t="shared" si="306"/>
        <v>7</v>
      </c>
      <c r="AP382" s="271" t="str">
        <f t="shared" si="304"/>
        <v/>
      </c>
      <c r="AQ382" s="366" t="str">
        <f t="shared" si="305"/>
        <v/>
      </c>
    </row>
    <row r="383" spans="40:43" x14ac:dyDescent="0.25">
      <c r="AN383" s="365">
        <f t="shared" si="303"/>
        <v>7</v>
      </c>
      <c r="AO383" s="271">
        <f t="shared" si="306"/>
        <v>8</v>
      </c>
      <c r="AP383" s="271" t="str">
        <f t="shared" si="304"/>
        <v/>
      </c>
      <c r="AQ383" s="366" t="str">
        <f t="shared" si="305"/>
        <v/>
      </c>
    </row>
    <row r="384" spans="40:43" x14ac:dyDescent="0.25">
      <c r="AN384" s="365">
        <f t="shared" si="303"/>
        <v>7</v>
      </c>
      <c r="AO384" s="271">
        <f t="shared" si="306"/>
        <v>9</v>
      </c>
      <c r="AP384" s="271" t="str">
        <f t="shared" si="304"/>
        <v/>
      </c>
      <c r="AQ384" s="366" t="str">
        <f t="shared" si="305"/>
        <v/>
      </c>
    </row>
    <row r="385" spans="40:43" x14ac:dyDescent="0.25">
      <c r="AN385" s="365">
        <f t="shared" si="303"/>
        <v>7</v>
      </c>
      <c r="AO385" s="271">
        <f t="shared" si="306"/>
        <v>10</v>
      </c>
      <c r="AP385" s="271" t="str">
        <f t="shared" si="304"/>
        <v/>
      </c>
      <c r="AQ385" s="366" t="str">
        <f t="shared" si="305"/>
        <v/>
      </c>
    </row>
    <row r="386" spans="40:43" x14ac:dyDescent="0.25">
      <c r="AN386" s="365">
        <f t="shared" si="303"/>
        <v>7</v>
      </c>
      <c r="AO386" s="271">
        <f t="shared" si="306"/>
        <v>11</v>
      </c>
      <c r="AP386" s="271" t="str">
        <f t="shared" si="304"/>
        <v/>
      </c>
      <c r="AQ386" s="366" t="str">
        <f t="shared" si="305"/>
        <v/>
      </c>
    </row>
    <row r="387" spans="40:43" x14ac:dyDescent="0.25">
      <c r="AN387" s="365">
        <f t="shared" si="303"/>
        <v>7</v>
      </c>
      <c r="AO387" s="271">
        <f t="shared" si="306"/>
        <v>12</v>
      </c>
      <c r="AP387" s="271" t="str">
        <f t="shared" si="304"/>
        <v/>
      </c>
      <c r="AQ387" s="366" t="str">
        <f t="shared" si="305"/>
        <v/>
      </c>
    </row>
    <row r="388" spans="40:43" x14ac:dyDescent="0.25">
      <c r="AN388" s="365">
        <f t="shared" si="303"/>
        <v>7</v>
      </c>
      <c r="AO388" s="271">
        <f t="shared" si="306"/>
        <v>13</v>
      </c>
      <c r="AP388" s="271" t="str">
        <f t="shared" si="304"/>
        <v/>
      </c>
      <c r="AQ388" s="366" t="str">
        <f t="shared" si="305"/>
        <v/>
      </c>
    </row>
    <row r="389" spans="40:43" x14ac:dyDescent="0.25">
      <c r="AN389" s="365">
        <f t="shared" si="303"/>
        <v>7</v>
      </c>
      <c r="AO389" s="271">
        <f t="shared" si="306"/>
        <v>14</v>
      </c>
      <c r="AP389" s="271" t="str">
        <f t="shared" si="304"/>
        <v/>
      </c>
      <c r="AQ389" s="366" t="str">
        <f t="shared" si="305"/>
        <v/>
      </c>
    </row>
    <row r="390" spans="40:43" x14ac:dyDescent="0.25">
      <c r="AN390" s="365">
        <f t="shared" si="303"/>
        <v>7</v>
      </c>
      <c r="AO390" s="271">
        <f t="shared" si="306"/>
        <v>15</v>
      </c>
      <c r="AP390" s="271" t="str">
        <f t="shared" si="304"/>
        <v/>
      </c>
      <c r="AQ390" s="366" t="str">
        <f t="shared" si="305"/>
        <v/>
      </c>
    </row>
    <row r="391" spans="40:43" x14ac:dyDescent="0.25">
      <c r="AN391" s="365">
        <f t="shared" si="303"/>
        <v>7</v>
      </c>
      <c r="AO391" s="271">
        <f t="shared" si="306"/>
        <v>16</v>
      </c>
      <c r="AP391" s="271" t="str">
        <f t="shared" si="304"/>
        <v/>
      </c>
      <c r="AQ391" s="366" t="str">
        <f t="shared" si="305"/>
        <v/>
      </c>
    </row>
    <row r="392" spans="40:43" x14ac:dyDescent="0.25">
      <c r="AN392" s="365">
        <f t="shared" si="303"/>
        <v>7</v>
      </c>
      <c r="AO392" s="271">
        <f t="shared" si="306"/>
        <v>17</v>
      </c>
      <c r="AP392" s="271" t="str">
        <f t="shared" si="304"/>
        <v/>
      </c>
      <c r="AQ392" s="366" t="str">
        <f t="shared" si="305"/>
        <v/>
      </c>
    </row>
    <row r="393" spans="40:43" x14ac:dyDescent="0.25">
      <c r="AN393" s="365">
        <f t="shared" si="303"/>
        <v>7</v>
      </c>
      <c r="AO393" s="271">
        <f t="shared" si="306"/>
        <v>18</v>
      </c>
      <c r="AP393" s="271" t="str">
        <f t="shared" si="304"/>
        <v/>
      </c>
      <c r="AQ393" s="366" t="str">
        <f t="shared" si="305"/>
        <v/>
      </c>
    </row>
    <row r="394" spans="40:43" x14ac:dyDescent="0.25">
      <c r="AN394" s="365">
        <f t="shared" si="303"/>
        <v>7</v>
      </c>
      <c r="AO394" s="271">
        <f>+AO393+1</f>
        <v>19</v>
      </c>
      <c r="AP394" s="271" t="str">
        <f t="shared" si="304"/>
        <v/>
      </c>
      <c r="AQ394" s="366" t="str">
        <f t="shared" si="305"/>
        <v/>
      </c>
    </row>
    <row r="395" spans="40:43" x14ac:dyDescent="0.25">
      <c r="AN395" s="365">
        <f t="shared" si="303"/>
        <v>7</v>
      </c>
      <c r="AO395" s="271">
        <f t="shared" ref="AO395" si="307">+AO394+1</f>
        <v>20</v>
      </c>
      <c r="AP395" s="271" t="str">
        <f t="shared" si="304"/>
        <v/>
      </c>
      <c r="AQ395" s="366" t="str">
        <f t="shared" si="305"/>
        <v/>
      </c>
    </row>
    <row r="396" spans="40:43" x14ac:dyDescent="0.25">
      <c r="AN396" s="365">
        <v>8</v>
      </c>
      <c r="AO396" s="271">
        <v>1</v>
      </c>
      <c r="AP396" s="271" t="str">
        <f>+BD234</f>
        <v/>
      </c>
      <c r="AQ396" s="366" t="str">
        <f>+BE234</f>
        <v/>
      </c>
    </row>
    <row r="397" spans="40:43" x14ac:dyDescent="0.25">
      <c r="AN397" s="365">
        <f t="shared" ref="AN397:AN415" si="308">+AN396</f>
        <v>8</v>
      </c>
      <c r="AO397" s="271">
        <f>+AO396+1</f>
        <v>2</v>
      </c>
      <c r="AP397" s="271" t="str">
        <f t="shared" ref="AP397:AP415" si="309">+BD235</f>
        <v/>
      </c>
      <c r="AQ397" s="366" t="str">
        <f t="shared" ref="AQ397:AQ415" si="310">+BE235</f>
        <v/>
      </c>
    </row>
    <row r="398" spans="40:43" x14ac:dyDescent="0.25">
      <c r="AN398" s="365">
        <f t="shared" si="308"/>
        <v>8</v>
      </c>
      <c r="AO398" s="271">
        <f t="shared" ref="AO398:AO413" si="311">+AO397+1</f>
        <v>3</v>
      </c>
      <c r="AP398" s="271" t="str">
        <f t="shared" si="309"/>
        <v/>
      </c>
      <c r="AQ398" s="366" t="str">
        <f t="shared" si="310"/>
        <v/>
      </c>
    </row>
    <row r="399" spans="40:43" x14ac:dyDescent="0.25">
      <c r="AN399" s="365">
        <f t="shared" si="308"/>
        <v>8</v>
      </c>
      <c r="AO399" s="271">
        <f t="shared" si="311"/>
        <v>4</v>
      </c>
      <c r="AP399" s="271" t="str">
        <f t="shared" si="309"/>
        <v/>
      </c>
      <c r="AQ399" s="366" t="str">
        <f t="shared" si="310"/>
        <v/>
      </c>
    </row>
    <row r="400" spans="40:43" x14ac:dyDescent="0.25">
      <c r="AN400" s="365">
        <f t="shared" si="308"/>
        <v>8</v>
      </c>
      <c r="AO400" s="271">
        <f t="shared" si="311"/>
        <v>5</v>
      </c>
      <c r="AP400" s="271" t="str">
        <f t="shared" si="309"/>
        <v/>
      </c>
      <c r="AQ400" s="366" t="str">
        <f t="shared" si="310"/>
        <v/>
      </c>
    </row>
    <row r="401" spans="40:43" x14ac:dyDescent="0.25">
      <c r="AN401" s="365">
        <f t="shared" si="308"/>
        <v>8</v>
      </c>
      <c r="AO401" s="271">
        <f t="shared" si="311"/>
        <v>6</v>
      </c>
      <c r="AP401" s="271" t="str">
        <f t="shared" si="309"/>
        <v/>
      </c>
      <c r="AQ401" s="366" t="str">
        <f t="shared" si="310"/>
        <v/>
      </c>
    </row>
    <row r="402" spans="40:43" x14ac:dyDescent="0.25">
      <c r="AN402" s="365">
        <f t="shared" si="308"/>
        <v>8</v>
      </c>
      <c r="AO402" s="271">
        <f t="shared" si="311"/>
        <v>7</v>
      </c>
      <c r="AP402" s="271" t="str">
        <f t="shared" si="309"/>
        <v/>
      </c>
      <c r="AQ402" s="366" t="str">
        <f t="shared" si="310"/>
        <v/>
      </c>
    </row>
    <row r="403" spans="40:43" x14ac:dyDescent="0.25">
      <c r="AN403" s="365">
        <f t="shared" si="308"/>
        <v>8</v>
      </c>
      <c r="AO403" s="271">
        <f t="shared" si="311"/>
        <v>8</v>
      </c>
      <c r="AP403" s="271" t="str">
        <f t="shared" si="309"/>
        <v/>
      </c>
      <c r="AQ403" s="366" t="str">
        <f t="shared" si="310"/>
        <v/>
      </c>
    </row>
    <row r="404" spans="40:43" x14ac:dyDescent="0.25">
      <c r="AN404" s="365">
        <f t="shared" si="308"/>
        <v>8</v>
      </c>
      <c r="AO404" s="271">
        <f t="shared" si="311"/>
        <v>9</v>
      </c>
      <c r="AP404" s="271" t="str">
        <f t="shared" si="309"/>
        <v/>
      </c>
      <c r="AQ404" s="366" t="str">
        <f t="shared" si="310"/>
        <v/>
      </c>
    </row>
    <row r="405" spans="40:43" x14ac:dyDescent="0.25">
      <c r="AN405" s="365">
        <f t="shared" si="308"/>
        <v>8</v>
      </c>
      <c r="AO405" s="271">
        <f t="shared" si="311"/>
        <v>10</v>
      </c>
      <c r="AP405" s="271" t="str">
        <f t="shared" si="309"/>
        <v/>
      </c>
      <c r="AQ405" s="366" t="str">
        <f t="shared" si="310"/>
        <v/>
      </c>
    </row>
    <row r="406" spans="40:43" x14ac:dyDescent="0.25">
      <c r="AN406" s="365">
        <f t="shared" si="308"/>
        <v>8</v>
      </c>
      <c r="AO406" s="271">
        <f t="shared" si="311"/>
        <v>11</v>
      </c>
      <c r="AP406" s="271" t="str">
        <f t="shared" si="309"/>
        <v/>
      </c>
      <c r="AQ406" s="366" t="str">
        <f t="shared" si="310"/>
        <v/>
      </c>
    </row>
    <row r="407" spans="40:43" x14ac:dyDescent="0.25">
      <c r="AN407" s="365">
        <f t="shared" si="308"/>
        <v>8</v>
      </c>
      <c r="AO407" s="271">
        <f t="shared" si="311"/>
        <v>12</v>
      </c>
      <c r="AP407" s="271" t="str">
        <f t="shared" si="309"/>
        <v/>
      </c>
      <c r="AQ407" s="366" t="str">
        <f t="shared" si="310"/>
        <v/>
      </c>
    </row>
    <row r="408" spans="40:43" x14ac:dyDescent="0.25">
      <c r="AN408" s="365">
        <f t="shared" si="308"/>
        <v>8</v>
      </c>
      <c r="AO408" s="271">
        <f t="shared" si="311"/>
        <v>13</v>
      </c>
      <c r="AP408" s="271" t="str">
        <f t="shared" si="309"/>
        <v/>
      </c>
      <c r="AQ408" s="366" t="str">
        <f t="shared" si="310"/>
        <v/>
      </c>
    </row>
    <row r="409" spans="40:43" x14ac:dyDescent="0.25">
      <c r="AN409" s="365">
        <f t="shared" si="308"/>
        <v>8</v>
      </c>
      <c r="AO409" s="271">
        <f t="shared" si="311"/>
        <v>14</v>
      </c>
      <c r="AP409" s="271" t="str">
        <f t="shared" si="309"/>
        <v/>
      </c>
      <c r="AQ409" s="366" t="str">
        <f t="shared" si="310"/>
        <v/>
      </c>
    </row>
    <row r="410" spans="40:43" x14ac:dyDescent="0.25">
      <c r="AN410" s="365">
        <f t="shared" si="308"/>
        <v>8</v>
      </c>
      <c r="AO410" s="271">
        <f t="shared" si="311"/>
        <v>15</v>
      </c>
      <c r="AP410" s="271" t="str">
        <f t="shared" si="309"/>
        <v/>
      </c>
      <c r="AQ410" s="366" t="str">
        <f t="shared" si="310"/>
        <v/>
      </c>
    </row>
    <row r="411" spans="40:43" x14ac:dyDescent="0.25">
      <c r="AN411" s="365">
        <f t="shared" si="308"/>
        <v>8</v>
      </c>
      <c r="AO411" s="271">
        <f t="shared" si="311"/>
        <v>16</v>
      </c>
      <c r="AP411" s="271" t="str">
        <f t="shared" si="309"/>
        <v/>
      </c>
      <c r="AQ411" s="366" t="str">
        <f t="shared" si="310"/>
        <v/>
      </c>
    </row>
    <row r="412" spans="40:43" x14ac:dyDescent="0.25">
      <c r="AN412" s="365">
        <f t="shared" si="308"/>
        <v>8</v>
      </c>
      <c r="AO412" s="271">
        <f t="shared" si="311"/>
        <v>17</v>
      </c>
      <c r="AP412" s="271" t="str">
        <f t="shared" si="309"/>
        <v/>
      </c>
      <c r="AQ412" s="366" t="str">
        <f t="shared" si="310"/>
        <v/>
      </c>
    </row>
    <row r="413" spans="40:43" x14ac:dyDescent="0.25">
      <c r="AN413" s="365">
        <f t="shared" si="308"/>
        <v>8</v>
      </c>
      <c r="AO413" s="271">
        <f t="shared" si="311"/>
        <v>18</v>
      </c>
      <c r="AP413" s="271" t="str">
        <f t="shared" si="309"/>
        <v/>
      </c>
      <c r="AQ413" s="366" t="str">
        <f t="shared" si="310"/>
        <v/>
      </c>
    </row>
    <row r="414" spans="40:43" x14ac:dyDescent="0.25">
      <c r="AN414" s="365">
        <f t="shared" si="308"/>
        <v>8</v>
      </c>
      <c r="AO414" s="271">
        <f>+AO413+1</f>
        <v>19</v>
      </c>
      <c r="AP414" s="271" t="str">
        <f t="shared" si="309"/>
        <v/>
      </c>
      <c r="AQ414" s="366" t="str">
        <f t="shared" si="310"/>
        <v/>
      </c>
    </row>
    <row r="415" spans="40:43" x14ac:dyDescent="0.25">
      <c r="AN415" s="365">
        <f t="shared" si="308"/>
        <v>8</v>
      </c>
      <c r="AO415" s="271">
        <f t="shared" ref="AO415" si="312">+AO414+1</f>
        <v>20</v>
      </c>
      <c r="AP415" s="271" t="str">
        <f t="shared" si="309"/>
        <v/>
      </c>
      <c r="AQ415" s="366" t="str">
        <f t="shared" si="310"/>
        <v/>
      </c>
    </row>
    <row r="416" spans="40:43" x14ac:dyDescent="0.25">
      <c r="AN416" s="365">
        <v>9</v>
      </c>
      <c r="AO416" s="271">
        <v>1</v>
      </c>
      <c r="AP416" s="271" t="str">
        <f>+BF234</f>
        <v/>
      </c>
      <c r="AQ416" s="366" t="str">
        <f>+BG234</f>
        <v/>
      </c>
    </row>
    <row r="417" spans="40:43" x14ac:dyDescent="0.25">
      <c r="AN417" s="365">
        <f t="shared" ref="AN417:AN435" si="313">+AN416</f>
        <v>9</v>
      </c>
      <c r="AO417" s="271">
        <f>+AO416+1</f>
        <v>2</v>
      </c>
      <c r="AP417" s="271" t="str">
        <f t="shared" ref="AP417:AP435" si="314">+BF235</f>
        <v/>
      </c>
      <c r="AQ417" s="366" t="str">
        <f t="shared" ref="AQ417:AQ435" si="315">+BG235</f>
        <v/>
      </c>
    </row>
    <row r="418" spans="40:43" x14ac:dyDescent="0.25">
      <c r="AN418" s="365">
        <f t="shared" si="313"/>
        <v>9</v>
      </c>
      <c r="AO418" s="271">
        <f t="shared" ref="AO418:AO433" si="316">+AO417+1</f>
        <v>3</v>
      </c>
      <c r="AP418" s="271" t="str">
        <f t="shared" si="314"/>
        <v/>
      </c>
      <c r="AQ418" s="366" t="str">
        <f t="shared" si="315"/>
        <v/>
      </c>
    </row>
    <row r="419" spans="40:43" x14ac:dyDescent="0.25">
      <c r="AN419" s="365">
        <f t="shared" si="313"/>
        <v>9</v>
      </c>
      <c r="AO419" s="271">
        <f t="shared" si="316"/>
        <v>4</v>
      </c>
      <c r="AP419" s="271" t="str">
        <f t="shared" si="314"/>
        <v/>
      </c>
      <c r="AQ419" s="366" t="str">
        <f t="shared" si="315"/>
        <v/>
      </c>
    </row>
    <row r="420" spans="40:43" x14ac:dyDescent="0.25">
      <c r="AN420" s="365">
        <f t="shared" si="313"/>
        <v>9</v>
      </c>
      <c r="AO420" s="271">
        <f t="shared" si="316"/>
        <v>5</v>
      </c>
      <c r="AP420" s="271" t="str">
        <f t="shared" si="314"/>
        <v/>
      </c>
      <c r="AQ420" s="366" t="str">
        <f t="shared" si="315"/>
        <v/>
      </c>
    </row>
    <row r="421" spans="40:43" x14ac:dyDescent="0.25">
      <c r="AN421" s="365">
        <f t="shared" si="313"/>
        <v>9</v>
      </c>
      <c r="AO421" s="271">
        <f t="shared" si="316"/>
        <v>6</v>
      </c>
      <c r="AP421" s="271" t="str">
        <f t="shared" si="314"/>
        <v/>
      </c>
      <c r="AQ421" s="366" t="str">
        <f t="shared" si="315"/>
        <v/>
      </c>
    </row>
    <row r="422" spans="40:43" x14ac:dyDescent="0.25">
      <c r="AN422" s="365">
        <f t="shared" si="313"/>
        <v>9</v>
      </c>
      <c r="AO422" s="271">
        <f t="shared" si="316"/>
        <v>7</v>
      </c>
      <c r="AP422" s="271" t="str">
        <f t="shared" si="314"/>
        <v/>
      </c>
      <c r="AQ422" s="366" t="str">
        <f t="shared" si="315"/>
        <v/>
      </c>
    </row>
    <row r="423" spans="40:43" x14ac:dyDescent="0.25">
      <c r="AN423" s="365">
        <f t="shared" si="313"/>
        <v>9</v>
      </c>
      <c r="AO423" s="271">
        <f t="shared" si="316"/>
        <v>8</v>
      </c>
      <c r="AP423" s="271" t="str">
        <f t="shared" si="314"/>
        <v/>
      </c>
      <c r="AQ423" s="366" t="str">
        <f t="shared" si="315"/>
        <v/>
      </c>
    </row>
    <row r="424" spans="40:43" x14ac:dyDescent="0.25">
      <c r="AN424" s="365">
        <f t="shared" si="313"/>
        <v>9</v>
      </c>
      <c r="AO424" s="271">
        <f t="shared" si="316"/>
        <v>9</v>
      </c>
      <c r="AP424" s="271" t="str">
        <f t="shared" si="314"/>
        <v/>
      </c>
      <c r="AQ424" s="366" t="str">
        <f t="shared" si="315"/>
        <v/>
      </c>
    </row>
    <row r="425" spans="40:43" x14ac:dyDescent="0.25">
      <c r="AN425" s="365">
        <f t="shared" si="313"/>
        <v>9</v>
      </c>
      <c r="AO425" s="271">
        <f t="shared" si="316"/>
        <v>10</v>
      </c>
      <c r="AP425" s="271" t="str">
        <f t="shared" si="314"/>
        <v/>
      </c>
      <c r="AQ425" s="366" t="str">
        <f t="shared" si="315"/>
        <v/>
      </c>
    </row>
    <row r="426" spans="40:43" x14ac:dyDescent="0.25">
      <c r="AN426" s="365">
        <f t="shared" si="313"/>
        <v>9</v>
      </c>
      <c r="AO426" s="271">
        <f t="shared" si="316"/>
        <v>11</v>
      </c>
      <c r="AP426" s="271" t="str">
        <f t="shared" si="314"/>
        <v/>
      </c>
      <c r="AQ426" s="366" t="str">
        <f t="shared" si="315"/>
        <v/>
      </c>
    </row>
    <row r="427" spans="40:43" x14ac:dyDescent="0.25">
      <c r="AN427" s="365">
        <f t="shared" si="313"/>
        <v>9</v>
      </c>
      <c r="AO427" s="271">
        <f t="shared" si="316"/>
        <v>12</v>
      </c>
      <c r="AP427" s="271" t="str">
        <f t="shared" si="314"/>
        <v/>
      </c>
      <c r="AQ427" s="366" t="str">
        <f t="shared" si="315"/>
        <v/>
      </c>
    </row>
    <row r="428" spans="40:43" x14ac:dyDescent="0.25">
      <c r="AN428" s="365">
        <f t="shared" si="313"/>
        <v>9</v>
      </c>
      <c r="AO428" s="271">
        <f t="shared" si="316"/>
        <v>13</v>
      </c>
      <c r="AP428" s="271" t="str">
        <f t="shared" si="314"/>
        <v/>
      </c>
      <c r="AQ428" s="366" t="str">
        <f t="shared" si="315"/>
        <v/>
      </c>
    </row>
    <row r="429" spans="40:43" x14ac:dyDescent="0.25">
      <c r="AN429" s="365">
        <f t="shared" si="313"/>
        <v>9</v>
      </c>
      <c r="AO429" s="271">
        <f t="shared" si="316"/>
        <v>14</v>
      </c>
      <c r="AP429" s="271" t="str">
        <f t="shared" si="314"/>
        <v/>
      </c>
      <c r="AQ429" s="366" t="str">
        <f t="shared" si="315"/>
        <v/>
      </c>
    </row>
    <row r="430" spans="40:43" x14ac:dyDescent="0.25">
      <c r="AN430" s="365">
        <f t="shared" si="313"/>
        <v>9</v>
      </c>
      <c r="AO430" s="271">
        <f t="shared" si="316"/>
        <v>15</v>
      </c>
      <c r="AP430" s="271" t="str">
        <f t="shared" si="314"/>
        <v/>
      </c>
      <c r="AQ430" s="366" t="str">
        <f t="shared" si="315"/>
        <v/>
      </c>
    </row>
    <row r="431" spans="40:43" x14ac:dyDescent="0.25">
      <c r="AN431" s="365">
        <f t="shared" si="313"/>
        <v>9</v>
      </c>
      <c r="AO431" s="271">
        <f t="shared" si="316"/>
        <v>16</v>
      </c>
      <c r="AP431" s="271" t="str">
        <f t="shared" si="314"/>
        <v/>
      </c>
      <c r="AQ431" s="366" t="str">
        <f t="shared" si="315"/>
        <v/>
      </c>
    </row>
    <row r="432" spans="40:43" x14ac:dyDescent="0.25">
      <c r="AN432" s="365">
        <f t="shared" si="313"/>
        <v>9</v>
      </c>
      <c r="AO432" s="271">
        <f t="shared" si="316"/>
        <v>17</v>
      </c>
      <c r="AP432" s="271" t="str">
        <f t="shared" si="314"/>
        <v/>
      </c>
      <c r="AQ432" s="366" t="str">
        <f t="shared" si="315"/>
        <v/>
      </c>
    </row>
    <row r="433" spans="40:43" x14ac:dyDescent="0.25">
      <c r="AN433" s="365">
        <f t="shared" si="313"/>
        <v>9</v>
      </c>
      <c r="AO433" s="271">
        <f t="shared" si="316"/>
        <v>18</v>
      </c>
      <c r="AP433" s="271" t="str">
        <f t="shared" si="314"/>
        <v/>
      </c>
      <c r="AQ433" s="366" t="str">
        <f t="shared" si="315"/>
        <v/>
      </c>
    </row>
    <row r="434" spans="40:43" x14ac:dyDescent="0.25">
      <c r="AN434" s="365">
        <f t="shared" si="313"/>
        <v>9</v>
      </c>
      <c r="AO434" s="271">
        <f>+AO433+1</f>
        <v>19</v>
      </c>
      <c r="AP434" s="271" t="str">
        <f t="shared" si="314"/>
        <v/>
      </c>
      <c r="AQ434" s="366" t="str">
        <f t="shared" si="315"/>
        <v/>
      </c>
    </row>
    <row r="435" spans="40:43" x14ac:dyDescent="0.25">
      <c r="AN435" s="365">
        <f t="shared" si="313"/>
        <v>9</v>
      </c>
      <c r="AO435" s="271">
        <f t="shared" ref="AO435" si="317">+AO434+1</f>
        <v>20</v>
      </c>
      <c r="AP435" s="271" t="str">
        <f t="shared" si="314"/>
        <v/>
      </c>
      <c r="AQ435" s="366" t="str">
        <f t="shared" si="315"/>
        <v/>
      </c>
    </row>
    <row r="436" spans="40:43" x14ac:dyDescent="0.25">
      <c r="AN436" s="365">
        <v>10</v>
      </c>
      <c r="AO436" s="271">
        <v>1</v>
      </c>
      <c r="AP436" s="271" t="str">
        <f>+BH234</f>
        <v/>
      </c>
      <c r="AQ436" s="366" t="str">
        <f>+BI234</f>
        <v/>
      </c>
    </row>
    <row r="437" spans="40:43" x14ac:dyDescent="0.25">
      <c r="AN437" s="365">
        <f t="shared" ref="AN437:AN455" si="318">+AN436</f>
        <v>10</v>
      </c>
      <c r="AO437" s="271">
        <f>+AO436+1</f>
        <v>2</v>
      </c>
      <c r="AP437" s="271" t="str">
        <f t="shared" ref="AP437:AP455" si="319">+BH235</f>
        <v/>
      </c>
      <c r="AQ437" s="366" t="str">
        <f t="shared" ref="AQ437:AQ455" si="320">+BI235</f>
        <v/>
      </c>
    </row>
    <row r="438" spans="40:43" x14ac:dyDescent="0.25">
      <c r="AN438" s="365">
        <f t="shared" si="318"/>
        <v>10</v>
      </c>
      <c r="AO438" s="271">
        <f t="shared" ref="AO438:AO453" si="321">+AO437+1</f>
        <v>3</v>
      </c>
      <c r="AP438" s="271" t="str">
        <f t="shared" si="319"/>
        <v/>
      </c>
      <c r="AQ438" s="366" t="str">
        <f t="shared" si="320"/>
        <v/>
      </c>
    </row>
    <row r="439" spans="40:43" x14ac:dyDescent="0.25">
      <c r="AN439" s="365">
        <f t="shared" si="318"/>
        <v>10</v>
      </c>
      <c r="AO439" s="271">
        <f t="shared" si="321"/>
        <v>4</v>
      </c>
      <c r="AP439" s="271" t="str">
        <f t="shared" si="319"/>
        <v/>
      </c>
      <c r="AQ439" s="366" t="str">
        <f t="shared" si="320"/>
        <v/>
      </c>
    </row>
    <row r="440" spans="40:43" x14ac:dyDescent="0.25">
      <c r="AN440" s="365">
        <f t="shared" si="318"/>
        <v>10</v>
      </c>
      <c r="AO440" s="271">
        <f t="shared" si="321"/>
        <v>5</v>
      </c>
      <c r="AP440" s="271" t="str">
        <f t="shared" si="319"/>
        <v/>
      </c>
      <c r="AQ440" s="366" t="str">
        <f t="shared" si="320"/>
        <v/>
      </c>
    </row>
    <row r="441" spans="40:43" x14ac:dyDescent="0.25">
      <c r="AN441" s="365">
        <f t="shared" si="318"/>
        <v>10</v>
      </c>
      <c r="AO441" s="271">
        <f t="shared" si="321"/>
        <v>6</v>
      </c>
      <c r="AP441" s="271" t="str">
        <f t="shared" si="319"/>
        <v/>
      </c>
      <c r="AQ441" s="366" t="str">
        <f t="shared" si="320"/>
        <v/>
      </c>
    </row>
    <row r="442" spans="40:43" x14ac:dyDescent="0.25">
      <c r="AN442" s="365">
        <f t="shared" si="318"/>
        <v>10</v>
      </c>
      <c r="AO442" s="271">
        <f t="shared" si="321"/>
        <v>7</v>
      </c>
      <c r="AP442" s="271" t="str">
        <f t="shared" si="319"/>
        <v/>
      </c>
      <c r="AQ442" s="366" t="str">
        <f t="shared" si="320"/>
        <v/>
      </c>
    </row>
    <row r="443" spans="40:43" x14ac:dyDescent="0.25">
      <c r="AN443" s="365">
        <f t="shared" si="318"/>
        <v>10</v>
      </c>
      <c r="AO443" s="271">
        <f t="shared" si="321"/>
        <v>8</v>
      </c>
      <c r="AP443" s="271" t="str">
        <f t="shared" si="319"/>
        <v/>
      </c>
      <c r="AQ443" s="366" t="str">
        <f t="shared" si="320"/>
        <v/>
      </c>
    </row>
    <row r="444" spans="40:43" x14ac:dyDescent="0.25">
      <c r="AN444" s="365">
        <f t="shared" si="318"/>
        <v>10</v>
      </c>
      <c r="AO444" s="271">
        <f t="shared" si="321"/>
        <v>9</v>
      </c>
      <c r="AP444" s="271" t="str">
        <f t="shared" si="319"/>
        <v/>
      </c>
      <c r="AQ444" s="366" t="str">
        <f t="shared" si="320"/>
        <v/>
      </c>
    </row>
    <row r="445" spans="40:43" x14ac:dyDescent="0.25">
      <c r="AN445" s="365">
        <f t="shared" si="318"/>
        <v>10</v>
      </c>
      <c r="AO445" s="271">
        <f t="shared" si="321"/>
        <v>10</v>
      </c>
      <c r="AP445" s="271" t="str">
        <f t="shared" si="319"/>
        <v/>
      </c>
      <c r="AQ445" s="366" t="str">
        <f t="shared" si="320"/>
        <v/>
      </c>
    </row>
    <row r="446" spans="40:43" x14ac:dyDescent="0.25">
      <c r="AN446" s="365">
        <f t="shared" si="318"/>
        <v>10</v>
      </c>
      <c r="AO446" s="271">
        <f t="shared" si="321"/>
        <v>11</v>
      </c>
      <c r="AP446" s="271" t="str">
        <f t="shared" si="319"/>
        <v/>
      </c>
      <c r="AQ446" s="366" t="str">
        <f t="shared" si="320"/>
        <v/>
      </c>
    </row>
    <row r="447" spans="40:43" x14ac:dyDescent="0.25">
      <c r="AN447" s="365">
        <f t="shared" si="318"/>
        <v>10</v>
      </c>
      <c r="AO447" s="271">
        <f t="shared" si="321"/>
        <v>12</v>
      </c>
      <c r="AP447" s="271" t="str">
        <f t="shared" si="319"/>
        <v/>
      </c>
      <c r="AQ447" s="366" t="str">
        <f t="shared" si="320"/>
        <v/>
      </c>
    </row>
    <row r="448" spans="40:43" x14ac:dyDescent="0.25">
      <c r="AN448" s="365">
        <f t="shared" si="318"/>
        <v>10</v>
      </c>
      <c r="AO448" s="271">
        <f t="shared" si="321"/>
        <v>13</v>
      </c>
      <c r="AP448" s="271" t="str">
        <f t="shared" si="319"/>
        <v/>
      </c>
      <c r="AQ448" s="366" t="str">
        <f t="shared" si="320"/>
        <v/>
      </c>
    </row>
    <row r="449" spans="17:102" x14ac:dyDescent="0.25">
      <c r="AN449" s="365">
        <f t="shared" si="318"/>
        <v>10</v>
      </c>
      <c r="AO449" s="271">
        <f t="shared" si="321"/>
        <v>14</v>
      </c>
      <c r="AP449" s="271" t="str">
        <f t="shared" si="319"/>
        <v/>
      </c>
      <c r="AQ449" s="366" t="str">
        <f t="shared" si="320"/>
        <v/>
      </c>
    </row>
    <row r="450" spans="17:102" x14ac:dyDescent="0.25">
      <c r="AN450" s="365">
        <f t="shared" si="318"/>
        <v>10</v>
      </c>
      <c r="AO450" s="271">
        <f t="shared" si="321"/>
        <v>15</v>
      </c>
      <c r="AP450" s="271" t="str">
        <f t="shared" si="319"/>
        <v/>
      </c>
      <c r="AQ450" s="366" t="str">
        <f t="shared" si="320"/>
        <v/>
      </c>
    </row>
    <row r="451" spans="17:102" x14ac:dyDescent="0.25">
      <c r="AN451" s="365">
        <f t="shared" si="318"/>
        <v>10</v>
      </c>
      <c r="AO451" s="271">
        <f t="shared" si="321"/>
        <v>16</v>
      </c>
      <c r="AP451" s="271" t="str">
        <f t="shared" si="319"/>
        <v/>
      </c>
      <c r="AQ451" s="366" t="str">
        <f t="shared" si="320"/>
        <v/>
      </c>
    </row>
    <row r="452" spans="17:102" x14ac:dyDescent="0.25">
      <c r="AN452" s="365">
        <f t="shared" si="318"/>
        <v>10</v>
      </c>
      <c r="AO452" s="271">
        <f t="shared" si="321"/>
        <v>17</v>
      </c>
      <c r="AP452" s="271" t="str">
        <f t="shared" si="319"/>
        <v/>
      </c>
      <c r="AQ452" s="366" t="str">
        <f t="shared" si="320"/>
        <v/>
      </c>
    </row>
    <row r="453" spans="17:102" x14ac:dyDescent="0.25">
      <c r="AN453" s="365">
        <f t="shared" si="318"/>
        <v>10</v>
      </c>
      <c r="AO453" s="271">
        <f t="shared" si="321"/>
        <v>18</v>
      </c>
      <c r="AP453" s="271" t="str">
        <f t="shared" si="319"/>
        <v/>
      </c>
      <c r="AQ453" s="366" t="str">
        <f t="shared" si="320"/>
        <v/>
      </c>
    </row>
    <row r="454" spans="17:102" x14ac:dyDescent="0.25">
      <c r="AN454" s="365">
        <f t="shared" si="318"/>
        <v>10</v>
      </c>
      <c r="AO454" s="271">
        <f>+AO453+1</f>
        <v>19</v>
      </c>
      <c r="AP454" s="271" t="str">
        <f t="shared" si="319"/>
        <v/>
      </c>
      <c r="AQ454" s="366" t="str">
        <f t="shared" si="320"/>
        <v/>
      </c>
    </row>
    <row r="455" spans="17:102" x14ac:dyDescent="0.25">
      <c r="AN455" s="365">
        <f t="shared" si="318"/>
        <v>10</v>
      </c>
      <c r="AO455" s="271">
        <f t="shared" ref="AO455" si="322">+AO454+1</f>
        <v>20</v>
      </c>
      <c r="AP455" s="271" t="str">
        <f t="shared" si="319"/>
        <v/>
      </c>
      <c r="AQ455" s="366" t="str">
        <f t="shared" si="320"/>
        <v/>
      </c>
    </row>
    <row r="456" spans="17:102" ht="15.75" thickBot="1" x14ac:dyDescent="0.3">
      <c r="AN456" s="368"/>
      <c r="AO456" s="391" t="s">
        <v>51</v>
      </c>
      <c r="AP456" s="369">
        <f>COUNTIF(AP256:AP455,"&gt;0")</f>
        <v>0</v>
      </c>
      <c r="AQ456" s="370">
        <f>SUM(AQ256:AQ455)</f>
        <v>0</v>
      </c>
    </row>
    <row r="457" spans="17:102" s="139" customFormat="1" x14ac:dyDescent="0.25"/>
    <row r="458" spans="17:102" s="139" customFormat="1" x14ac:dyDescent="0.25"/>
    <row r="459" spans="17:102" ht="15.75" thickBot="1" x14ac:dyDescent="0.3"/>
    <row r="460" spans="17:102" ht="15.75" thickBot="1" x14ac:dyDescent="0.3">
      <c r="U460" s="355" t="s">
        <v>48</v>
      </c>
      <c r="V460" s="356"/>
      <c r="W460" s="357"/>
      <c r="X460" s="357"/>
      <c r="Y460" s="357"/>
      <c r="Z460" s="357"/>
      <c r="AA460" s="357"/>
      <c r="AB460" s="357"/>
      <c r="AC460" s="357"/>
      <c r="AD460" s="357"/>
      <c r="AE460" s="357"/>
      <c r="AF460" s="357"/>
      <c r="AG460" s="357"/>
      <c r="AH460" s="357"/>
      <c r="AI460" s="357"/>
      <c r="AJ460" s="357"/>
      <c r="AK460" s="357"/>
      <c r="AL460" s="357"/>
      <c r="AM460" s="357"/>
      <c r="AN460" s="358"/>
      <c r="AP460" s="359" t="s">
        <v>47</v>
      </c>
      <c r="AQ460" s="357"/>
      <c r="AR460" s="357"/>
      <c r="AS460" s="357"/>
      <c r="AT460" s="357"/>
      <c r="AU460" s="357"/>
      <c r="AV460" s="357"/>
      <c r="AW460" s="357"/>
      <c r="AX460" s="357"/>
      <c r="AY460" s="357"/>
      <c r="AZ460" s="357"/>
      <c r="BA460" s="357"/>
      <c r="BB460" s="357"/>
      <c r="BC460" s="357"/>
      <c r="BD460" s="357"/>
      <c r="BE460" s="357"/>
      <c r="BF460" s="357"/>
      <c r="BG460" s="357"/>
      <c r="BH460" s="357"/>
      <c r="BI460" s="358"/>
      <c r="BK460" s="114" t="s">
        <v>91</v>
      </c>
    </row>
    <row r="461" spans="17:102" ht="15.75" thickBot="1" x14ac:dyDescent="0.3">
      <c r="Q461" s="360" t="s">
        <v>0</v>
      </c>
      <c r="R461" s="358">
        <v>0</v>
      </c>
      <c r="U461" s="361">
        <f>+Decisions!D58</f>
        <v>1</v>
      </c>
      <c r="V461" s="362">
        <f>+Decisions!E58</f>
        <v>0</v>
      </c>
      <c r="W461" s="363">
        <f>+Decisions!F58</f>
        <v>2</v>
      </c>
      <c r="X461" s="363">
        <f>+Decisions!G58</f>
        <v>0</v>
      </c>
      <c r="Y461" s="362">
        <f>+Decisions!H58</f>
        <v>3</v>
      </c>
      <c r="Z461" s="362">
        <f>+Decisions!I58</f>
        <v>0</v>
      </c>
      <c r="AA461" s="363">
        <f>+Decisions!J58</f>
        <v>4</v>
      </c>
      <c r="AB461" s="363">
        <f>+Decisions!K58</f>
        <v>0</v>
      </c>
      <c r="AC461" s="362">
        <f>+Decisions!L58</f>
        <v>5</v>
      </c>
      <c r="AD461" s="362">
        <f>+Decisions!M58</f>
        <v>0</v>
      </c>
      <c r="AE461" s="363">
        <f>+Decisions!N58</f>
        <v>6</v>
      </c>
      <c r="AF461" s="363">
        <f>+Decisions!O58</f>
        <v>0</v>
      </c>
      <c r="AG461" s="362">
        <f>+Decisions!P58</f>
        <v>7</v>
      </c>
      <c r="AH461" s="362">
        <f>+Decisions!Q58</f>
        <v>0</v>
      </c>
      <c r="AI461" s="363">
        <f>+Decisions!R58</f>
        <v>8</v>
      </c>
      <c r="AJ461" s="363">
        <f>+Decisions!S58</f>
        <v>0</v>
      </c>
      <c r="AK461" s="362">
        <f>+Decisions!T58</f>
        <v>9</v>
      </c>
      <c r="AL461" s="362">
        <f>+Decisions!U58</f>
        <v>0</v>
      </c>
      <c r="AM461" s="363">
        <f>+Decisions!V58</f>
        <v>10</v>
      </c>
      <c r="AN461" s="364">
        <f>+Decisions!W58</f>
        <v>0</v>
      </c>
      <c r="AP461" s="365"/>
      <c r="AQ461" s="271"/>
      <c r="AR461" s="271"/>
      <c r="AS461" s="271"/>
      <c r="AT461" s="271"/>
      <c r="AU461" s="271"/>
      <c r="AV461" s="271"/>
      <c r="AW461" s="271"/>
      <c r="AX461" s="271"/>
      <c r="AY461" s="271"/>
      <c r="AZ461" s="271"/>
      <c r="BA461" s="271"/>
      <c r="BB461" s="271"/>
      <c r="BC461" s="271"/>
      <c r="BD461" s="271"/>
      <c r="BE461" s="271"/>
      <c r="BF461" s="271"/>
      <c r="BG461" s="271"/>
      <c r="BH461" s="271"/>
      <c r="BI461" s="366"/>
      <c r="BK461" s="114" t="s">
        <v>88</v>
      </c>
    </row>
    <row r="462" spans="17:102" ht="15.75" thickBot="1" x14ac:dyDescent="0.3">
      <c r="Q462" s="367" t="s">
        <v>1</v>
      </c>
      <c r="R462" s="366">
        <v>1</v>
      </c>
      <c r="U462" s="367" t="str">
        <f>+Decisions!D59</f>
        <v>L</v>
      </c>
      <c r="V462" s="363" t="str">
        <f>+Decisions!E59</f>
        <v>N</v>
      </c>
      <c r="W462" s="363" t="str">
        <f>+Decisions!F59</f>
        <v>L</v>
      </c>
      <c r="X462" s="363" t="str">
        <f>+Decisions!G59</f>
        <v>N</v>
      </c>
      <c r="Y462" s="363" t="str">
        <f>+Decisions!H59</f>
        <v>L</v>
      </c>
      <c r="Z462" s="363" t="str">
        <f>+Decisions!I59</f>
        <v>N</v>
      </c>
      <c r="AA462" s="363" t="str">
        <f>+Decisions!J59</f>
        <v>L</v>
      </c>
      <c r="AB462" s="363" t="str">
        <f>+Decisions!K59</f>
        <v>N</v>
      </c>
      <c r="AC462" s="363" t="str">
        <f>+Decisions!L59</f>
        <v>L</v>
      </c>
      <c r="AD462" s="363" t="str">
        <f>+Decisions!M59</f>
        <v>N</v>
      </c>
      <c r="AE462" s="363" t="str">
        <f>+Decisions!N59</f>
        <v>L</v>
      </c>
      <c r="AF462" s="363" t="str">
        <f>+Decisions!O59</f>
        <v>N</v>
      </c>
      <c r="AG462" s="363" t="str">
        <f>+Decisions!P59</f>
        <v>L</v>
      </c>
      <c r="AH462" s="363" t="str">
        <f>+Decisions!Q59</f>
        <v>N</v>
      </c>
      <c r="AI462" s="363" t="str">
        <f>+Decisions!R59</f>
        <v>L</v>
      </c>
      <c r="AJ462" s="363" t="str">
        <f>+Decisions!S59</f>
        <v>N</v>
      </c>
      <c r="AK462" s="363" t="str">
        <f>+Decisions!T59</f>
        <v>L</v>
      </c>
      <c r="AL462" s="363" t="str">
        <f>+Decisions!U59</f>
        <v>N</v>
      </c>
      <c r="AM462" s="363" t="str">
        <f>+Decisions!V59</f>
        <v>L</v>
      </c>
      <c r="AN462" s="364" t="str">
        <f>+Decisions!W59</f>
        <v>N</v>
      </c>
      <c r="AP462" s="368">
        <v>1</v>
      </c>
      <c r="AQ462" s="369"/>
      <c r="AR462" s="369">
        <v>2</v>
      </c>
      <c r="AS462" s="369"/>
      <c r="AT462" s="369">
        <v>3</v>
      </c>
      <c r="AU462" s="369"/>
      <c r="AV462" s="369">
        <v>4</v>
      </c>
      <c r="AW462" s="369"/>
      <c r="AX462" s="369">
        <v>5</v>
      </c>
      <c r="AY462" s="369"/>
      <c r="AZ462" s="369">
        <v>6</v>
      </c>
      <c r="BA462" s="369"/>
      <c r="BB462" s="369">
        <v>7</v>
      </c>
      <c r="BC462" s="369"/>
      <c r="BD462" s="369">
        <v>8</v>
      </c>
      <c r="BE462" s="369"/>
      <c r="BF462" s="369">
        <v>9</v>
      </c>
      <c r="BG462" s="369"/>
      <c r="BH462" s="369">
        <v>10</v>
      </c>
      <c r="BI462" s="370"/>
      <c r="BK462" s="371">
        <v>1</v>
      </c>
      <c r="BL462" s="372"/>
      <c r="BM462" s="372"/>
      <c r="BN462" s="372"/>
      <c r="BO462" s="372">
        <v>2</v>
      </c>
      <c r="BP462" s="372"/>
      <c r="BQ462" s="372"/>
      <c r="BR462" s="372"/>
      <c r="BS462" s="372">
        <v>3</v>
      </c>
      <c r="BT462" s="372"/>
      <c r="BU462" s="372"/>
      <c r="BV462" s="372"/>
      <c r="BW462" s="372">
        <v>4</v>
      </c>
      <c r="BX462" s="372"/>
      <c r="BY462" s="372"/>
      <c r="BZ462" s="372"/>
      <c r="CA462" s="372">
        <v>5</v>
      </c>
      <c r="CB462" s="372"/>
      <c r="CC462" s="372"/>
      <c r="CD462" s="372"/>
      <c r="CE462" s="372">
        <v>6</v>
      </c>
      <c r="CF462" s="372"/>
      <c r="CG462" s="372"/>
      <c r="CH462" s="372"/>
      <c r="CI462" s="372">
        <v>7</v>
      </c>
      <c r="CJ462" s="372"/>
      <c r="CK462" s="372"/>
      <c r="CL462" s="372"/>
      <c r="CM462" s="372">
        <v>8</v>
      </c>
      <c r="CN462" s="372"/>
      <c r="CO462" s="372"/>
      <c r="CP462" s="372"/>
      <c r="CQ462" s="372">
        <v>9</v>
      </c>
      <c r="CR462" s="372"/>
      <c r="CS462" s="372"/>
      <c r="CT462" s="372"/>
      <c r="CU462" s="372">
        <v>10</v>
      </c>
      <c r="CV462" s="372"/>
      <c r="CW462" s="372"/>
      <c r="CX462" s="356"/>
    </row>
    <row r="463" spans="17:102" x14ac:dyDescent="0.25">
      <c r="Q463" s="367" t="s">
        <v>2</v>
      </c>
      <c r="R463" s="366">
        <v>2</v>
      </c>
      <c r="U463" s="367">
        <f>+Decisions!D60</f>
        <v>0</v>
      </c>
      <c r="V463" s="363">
        <f>+Decisions!E60</f>
        <v>0</v>
      </c>
      <c r="W463" s="363">
        <f>+Decisions!F60</f>
        <v>0</v>
      </c>
      <c r="X463" s="363">
        <f>+Decisions!G60</f>
        <v>0</v>
      </c>
      <c r="Y463" s="363">
        <f>+Decisions!H60</f>
        <v>0</v>
      </c>
      <c r="Z463" s="363">
        <f>+Decisions!I60</f>
        <v>0</v>
      </c>
      <c r="AA463" s="363">
        <f>+Decisions!J60</f>
        <v>0</v>
      </c>
      <c r="AB463" s="363">
        <f>+Decisions!K60</f>
        <v>0</v>
      </c>
      <c r="AC463" s="363">
        <f>+Decisions!L60</f>
        <v>0</v>
      </c>
      <c r="AD463" s="363">
        <f>+Decisions!M60</f>
        <v>0</v>
      </c>
      <c r="AE463" s="363">
        <f>+Decisions!N60</f>
        <v>0</v>
      </c>
      <c r="AF463" s="363">
        <f>+Decisions!O60</f>
        <v>0</v>
      </c>
      <c r="AG463" s="363">
        <f>+Decisions!P60</f>
        <v>0</v>
      </c>
      <c r="AH463" s="363">
        <f>+Decisions!Q60</f>
        <v>0</v>
      </c>
      <c r="AI463" s="363">
        <f>+Decisions!R60</f>
        <v>0</v>
      </c>
      <c r="AJ463" s="363">
        <f>+Decisions!S60</f>
        <v>0</v>
      </c>
      <c r="AK463" s="363">
        <f>+Decisions!T60</f>
        <v>0</v>
      </c>
      <c r="AL463" s="363">
        <f>+Decisions!U60</f>
        <v>0</v>
      </c>
      <c r="AM463" s="363">
        <f>+Decisions!V60</f>
        <v>0</v>
      </c>
      <c r="AN463" s="364">
        <f>+Decisions!W60</f>
        <v>0</v>
      </c>
      <c r="AP463" s="365" t="str">
        <f t="shared" ref="AP463:AP482" si="323">IFERROR(LOOKUP(U463,letternum)*10+V463,"")</f>
        <v/>
      </c>
      <c r="AQ463" s="271" t="str">
        <f t="shared" ref="AQ463:AQ482" si="324">IFERROR(LOOKUP(AP463,cellscore),"")</f>
        <v/>
      </c>
      <c r="AR463" s="271" t="str">
        <f t="shared" ref="AR463:AR482" si="325">IFERROR(LOOKUP(W463,letternum)*10+X463,"")</f>
        <v/>
      </c>
      <c r="AS463" s="271" t="str">
        <f t="shared" ref="AS463:AS482" si="326">IFERROR(LOOKUP(AR463,cellscore),"")</f>
        <v/>
      </c>
      <c r="AT463" s="271" t="str">
        <f t="shared" ref="AT463:AT482" si="327">IFERROR(LOOKUP(Y463,letternum)*10+Z463,"")</f>
        <v/>
      </c>
      <c r="AU463" s="271" t="str">
        <f t="shared" ref="AU463:AU482" si="328">IFERROR(LOOKUP(AT463,cellscore),"")</f>
        <v/>
      </c>
      <c r="AV463" s="271" t="str">
        <f t="shared" ref="AV463:AV482" si="329">IFERROR(LOOKUP(AA463,letternum)*10+AB463,"")</f>
        <v/>
      </c>
      <c r="AW463" s="271" t="str">
        <f t="shared" ref="AW463:AW482" si="330">IFERROR(LOOKUP(AV463,cellscore),"")</f>
        <v/>
      </c>
      <c r="AX463" s="271" t="str">
        <f t="shared" ref="AX463:AX482" si="331">IFERROR(LOOKUP(AC463,letternum)*10+AD463,"")</f>
        <v/>
      </c>
      <c r="AY463" s="271" t="str">
        <f t="shared" ref="AY463:AY482" si="332">IFERROR(LOOKUP(AX463,cellscore),"")</f>
        <v/>
      </c>
      <c r="AZ463" s="271" t="str">
        <f t="shared" ref="AZ463:AZ482" si="333">IFERROR(LOOKUP(AE463,letternum)*10+AF463,"")</f>
        <v/>
      </c>
      <c r="BA463" s="271" t="str">
        <f t="shared" ref="BA463:BA482" si="334">IFERROR(LOOKUP(AZ463,cellscore),"")</f>
        <v/>
      </c>
      <c r="BB463" s="271" t="str">
        <f t="shared" ref="BB463:BB482" si="335">IFERROR(LOOKUP(AG463,letternum)*10+AH463,"")</f>
        <v/>
      </c>
      <c r="BC463" s="271" t="str">
        <f t="shared" ref="BC463:BC482" si="336">IFERROR(LOOKUP(BB463,cellscore),"")</f>
        <v/>
      </c>
      <c r="BD463" s="271" t="str">
        <f t="shared" ref="BD463:BD482" si="337">IFERROR(LOOKUP(AI463,letternum)*10+AJ463,"")</f>
        <v/>
      </c>
      <c r="BE463" s="271" t="str">
        <f t="shared" ref="BE463:BE482" si="338">IFERROR(LOOKUP(BD463,cellscore),"")</f>
        <v/>
      </c>
      <c r="BF463" s="271" t="str">
        <f t="shared" ref="BF463:BF482" si="339">IFERROR(LOOKUP(AK463,letternum)*10+AL463,"")</f>
        <v/>
      </c>
      <c r="BG463" s="271" t="str">
        <f t="shared" ref="BG463:BG482" si="340">IFERROR(LOOKUP(BF463,cellscore),"")</f>
        <v/>
      </c>
      <c r="BH463" s="271" t="str">
        <f t="shared" ref="BH463:BH482" si="341">IFERROR(LOOKUP(AM463,letternum)*10+AN463,"")</f>
        <v/>
      </c>
      <c r="BI463" s="366" t="str">
        <f t="shared" ref="BI463:BI482" si="342">IFERROR(LOOKUP(BH463,cellscore),"")</f>
        <v/>
      </c>
      <c r="BK463" s="114" t="str">
        <f>+AP463</f>
        <v/>
      </c>
      <c r="BL463" s="114" t="str">
        <f t="shared" ref="BL463:BL482" si="343">IF(BK463&lt;&gt;"",LOOKUP(U463,letternum),"")</f>
        <v/>
      </c>
      <c r="BM463" s="114">
        <f>IFERROR(BK463-BL463*10,1)</f>
        <v>1</v>
      </c>
      <c r="BN463" s="114">
        <f>IFERROR(IF(BK234&lt;&gt;"",ABS(BL234-BL463)*200+ABS(BM234-BM463)*200,ABS(9-BL463)*200+ABS(1-BM463)*200),0)</f>
        <v>0</v>
      </c>
      <c r="BO463" s="114" t="str">
        <f>+AR463</f>
        <v/>
      </c>
      <c r="BP463" s="114" t="str">
        <f t="shared" ref="BP463:BP482" si="344">IF(BO463&lt;&gt;"",LOOKUP(W463,letternum),"")</f>
        <v/>
      </c>
      <c r="BQ463" s="114">
        <f>IFERROR(BO463-BP463*10,1)</f>
        <v>1</v>
      </c>
      <c r="BR463" s="114">
        <f>IFERROR(IF(BO234&lt;&gt;"",ABS(BP234-BP463)*200+ABS(BQ234-BQ463)*200,ABS(9-BP463)*200+ABS(1-BQ463)*200),0)</f>
        <v>0</v>
      </c>
      <c r="BS463" s="114" t="str">
        <f>+AT463</f>
        <v/>
      </c>
      <c r="BT463" s="114" t="str">
        <f t="shared" ref="BT463:BT482" si="345">IF(BS463&lt;&gt;"",LOOKUP(Y463,letternum),"")</f>
        <v/>
      </c>
      <c r="BU463" s="114">
        <f>IFERROR(BS463-BT463*10,1)</f>
        <v>1</v>
      </c>
      <c r="BV463" s="114">
        <f>IFERROR(IF(BS234&lt;&gt;"",ABS(BT234-BT463)*200+ABS(BU234-BU463)*200,ABS(9-BT463)*200+ABS(1-BU463)*200),0)</f>
        <v>0</v>
      </c>
      <c r="BW463" s="114" t="str">
        <f>+AV463</f>
        <v/>
      </c>
      <c r="BX463" s="114" t="str">
        <f t="shared" ref="BX463:BX482" si="346">IF(BW463&lt;&gt;"",LOOKUP(AA463,letternum),"")</f>
        <v/>
      </c>
      <c r="BY463" s="114">
        <f>IFERROR(BW463-BX463*10,1)</f>
        <v>1</v>
      </c>
      <c r="BZ463" s="114">
        <f>IFERROR(IF(BW234&lt;&gt;"",ABS(BX234-BX463)*200+ABS(BY234-BY463)*200,ABS(9-BX463)*200+ABS(1-BY463)*200),0)</f>
        <v>0</v>
      </c>
      <c r="CA463" s="114" t="str">
        <f>+AX463</f>
        <v/>
      </c>
      <c r="CB463" s="114" t="str">
        <f t="shared" ref="CB463:CB482" si="347">IF(CA463&lt;&gt;"",LOOKUP(AC463,letternum),"")</f>
        <v/>
      </c>
      <c r="CC463" s="114">
        <f>IFERROR(CA463-CB463*10,1)</f>
        <v>1</v>
      </c>
      <c r="CD463" s="114">
        <f>IFERROR(IF(CA234&lt;&gt;"",ABS(CB234-CB463)*200+ABS(CC234-CC463)*200,ABS(9-CB463)*200+ABS(1-CC463)*200),0)</f>
        <v>0</v>
      </c>
      <c r="CE463" s="114" t="str">
        <f>+AZ463</f>
        <v/>
      </c>
      <c r="CF463" s="114" t="str">
        <f t="shared" ref="CF463:CF482" si="348">IF(CE463&lt;&gt;"",LOOKUP(AE463,letternum),"")</f>
        <v/>
      </c>
      <c r="CG463" s="114">
        <f>IFERROR(CE463-CF463*10,1)</f>
        <v>1</v>
      </c>
      <c r="CH463" s="114">
        <f>IFERROR(IF(CE234&lt;&gt;"",ABS(CF234-CF463)*200+ABS(CG234-CG463)*200,ABS(9-CF463)*200+ABS(1-CG463)*200),0)</f>
        <v>0</v>
      </c>
      <c r="CI463" s="114" t="str">
        <f>+BB463</f>
        <v/>
      </c>
      <c r="CJ463" s="114" t="str">
        <f t="shared" ref="CJ463:CJ482" si="349">IF(CI463&lt;&gt;"",LOOKUP(AG463,letternum),"")</f>
        <v/>
      </c>
      <c r="CK463" s="114">
        <f>IFERROR(CI463-CJ463*10,1)</f>
        <v>1</v>
      </c>
      <c r="CL463" s="114">
        <f>IFERROR(IF(CI234&lt;&gt;"",ABS(CJ234-CJ463)*200+ABS(CK234-CK463)*200,ABS(9-CJ463)*200+ABS(1-CK463)*200),0)</f>
        <v>0</v>
      </c>
      <c r="CM463" s="114" t="str">
        <f>+BD463</f>
        <v/>
      </c>
      <c r="CN463" s="114" t="str">
        <f t="shared" ref="CN463:CN482" si="350">IF(CM463&lt;&gt;"",LOOKUP(AI463,letternum),"")</f>
        <v/>
      </c>
      <c r="CO463" s="114">
        <f>IFERROR(CM463-CN463*10,1)</f>
        <v>1</v>
      </c>
      <c r="CP463" s="114">
        <f>IFERROR(IF(CM234&lt;&gt;"",ABS(CN234-CN463)*200+ABS(CO234-CO463)*200,ABS(9-CN463)*200+ABS(1-CO463)*200),0)</f>
        <v>0</v>
      </c>
      <c r="CQ463" s="114" t="str">
        <f>+BF463</f>
        <v/>
      </c>
      <c r="CR463" s="114" t="str">
        <f t="shared" ref="CR463:CR482" si="351">IF(CQ463&lt;&gt;"",LOOKUP(AK463,letternum),"")</f>
        <v/>
      </c>
      <c r="CS463" s="114">
        <f>IFERROR(CQ463-CR463*10,1)</f>
        <v>1</v>
      </c>
      <c r="CT463" s="114">
        <f>IFERROR(IF(CQ234&lt;&gt;"",ABS(CR234-CR463)*200+ABS(CS234-CS463)*200,ABS(9-CR463)*200+ABS(1-CS463)*200),0)</f>
        <v>0</v>
      </c>
      <c r="CU463" s="114" t="str">
        <f>+BH463</f>
        <v/>
      </c>
      <c r="CV463" s="114" t="str">
        <f t="shared" ref="CV463:CV482" si="352">IF(CU463&lt;&gt;"",LOOKUP(AM463,letternum),"")</f>
        <v/>
      </c>
      <c r="CW463" s="114">
        <f>IFERROR(CU463-CV463*10,1)</f>
        <v>1</v>
      </c>
      <c r="CX463" s="114">
        <f>IFERROR(IF(CU234&lt;&gt;"",ABS(CV234-CV463)*200+ABS(CW234-CW463)*200,ABS(9-CV463)*200+ABS(1-CW463)*200),0)</f>
        <v>0</v>
      </c>
    </row>
    <row r="464" spans="17:102" x14ac:dyDescent="0.25">
      <c r="Q464" s="367" t="s">
        <v>3</v>
      </c>
      <c r="R464" s="366">
        <v>3</v>
      </c>
      <c r="U464" s="367">
        <f>+Decisions!D61</f>
        <v>0</v>
      </c>
      <c r="V464" s="363">
        <f>+Decisions!E61</f>
        <v>0</v>
      </c>
      <c r="W464" s="363">
        <f>+Decisions!F61</f>
        <v>0</v>
      </c>
      <c r="X464" s="363">
        <f>+Decisions!G61</f>
        <v>0</v>
      </c>
      <c r="Y464" s="363">
        <f>+Decisions!H61</f>
        <v>0</v>
      </c>
      <c r="Z464" s="363">
        <f>+Decisions!I61</f>
        <v>0</v>
      </c>
      <c r="AA464" s="363">
        <f>+Decisions!J61</f>
        <v>0</v>
      </c>
      <c r="AB464" s="363">
        <f>+Decisions!K61</f>
        <v>0</v>
      </c>
      <c r="AC464" s="363">
        <f>+Decisions!L61</f>
        <v>0</v>
      </c>
      <c r="AD464" s="363">
        <f>+Decisions!M61</f>
        <v>0</v>
      </c>
      <c r="AE464" s="363">
        <f>+Decisions!N61</f>
        <v>0</v>
      </c>
      <c r="AF464" s="363">
        <f>+Decisions!O61</f>
        <v>0</v>
      </c>
      <c r="AG464" s="363">
        <f>+Decisions!P61</f>
        <v>0</v>
      </c>
      <c r="AH464" s="363">
        <f>+Decisions!Q61</f>
        <v>0</v>
      </c>
      <c r="AI464" s="363">
        <f>+Decisions!R61</f>
        <v>0</v>
      </c>
      <c r="AJ464" s="363">
        <f>+Decisions!S61</f>
        <v>0</v>
      </c>
      <c r="AK464" s="363">
        <f>+Decisions!T61</f>
        <v>0</v>
      </c>
      <c r="AL464" s="363">
        <f>+Decisions!U61</f>
        <v>0</v>
      </c>
      <c r="AM464" s="363">
        <f>+Decisions!V61</f>
        <v>0</v>
      </c>
      <c r="AN464" s="364">
        <f>+Decisions!W61</f>
        <v>0</v>
      </c>
      <c r="AP464" s="365" t="str">
        <f t="shared" si="323"/>
        <v/>
      </c>
      <c r="AQ464" s="271" t="str">
        <f t="shared" si="324"/>
        <v/>
      </c>
      <c r="AR464" s="271" t="str">
        <f t="shared" si="325"/>
        <v/>
      </c>
      <c r="AS464" s="271" t="str">
        <f t="shared" si="326"/>
        <v/>
      </c>
      <c r="AT464" s="271" t="str">
        <f t="shared" si="327"/>
        <v/>
      </c>
      <c r="AU464" s="271" t="str">
        <f t="shared" si="328"/>
        <v/>
      </c>
      <c r="AV464" s="271" t="str">
        <f t="shared" si="329"/>
        <v/>
      </c>
      <c r="AW464" s="271" t="str">
        <f t="shared" si="330"/>
        <v/>
      </c>
      <c r="AX464" s="271" t="str">
        <f t="shared" si="331"/>
        <v/>
      </c>
      <c r="AY464" s="271" t="str">
        <f t="shared" si="332"/>
        <v/>
      </c>
      <c r="AZ464" s="271" t="str">
        <f t="shared" si="333"/>
        <v/>
      </c>
      <c r="BA464" s="271" t="str">
        <f t="shared" si="334"/>
        <v/>
      </c>
      <c r="BB464" s="271" t="str">
        <f t="shared" si="335"/>
        <v/>
      </c>
      <c r="BC464" s="271" t="str">
        <f t="shared" si="336"/>
        <v/>
      </c>
      <c r="BD464" s="271" t="str">
        <f t="shared" si="337"/>
        <v/>
      </c>
      <c r="BE464" s="271" t="str">
        <f t="shared" si="338"/>
        <v/>
      </c>
      <c r="BF464" s="271" t="str">
        <f t="shared" si="339"/>
        <v/>
      </c>
      <c r="BG464" s="271" t="str">
        <f t="shared" si="340"/>
        <v/>
      </c>
      <c r="BH464" s="271" t="str">
        <f t="shared" si="341"/>
        <v/>
      </c>
      <c r="BI464" s="366" t="str">
        <f t="shared" si="342"/>
        <v/>
      </c>
      <c r="BK464" s="114" t="str">
        <f t="shared" ref="BK464:BK482" si="353">+AP464</f>
        <v/>
      </c>
      <c r="BL464" s="114" t="str">
        <f t="shared" si="343"/>
        <v/>
      </c>
      <c r="BM464" s="114">
        <f t="shared" ref="BM464:BM482" si="354">IFERROR(BK464-BL464*10,1)</f>
        <v>1</v>
      </c>
      <c r="BN464" s="114">
        <f t="shared" ref="BN464:BN482" si="355">IFERROR(IF(BK235&lt;&gt;"",ABS(BL235-BL464)*200+ABS(BM235-BM464)*200,ABS(9-BL464)*200+ABS(1-BM464)*200),0)</f>
        <v>0</v>
      </c>
      <c r="BO464" s="114" t="str">
        <f t="shared" ref="BO464:BO482" si="356">+AR464</f>
        <v/>
      </c>
      <c r="BP464" s="114" t="str">
        <f t="shared" si="344"/>
        <v/>
      </c>
      <c r="BQ464" s="114">
        <f t="shared" ref="BQ464:BQ482" si="357">IFERROR(BO464-BP464*10,1)</f>
        <v>1</v>
      </c>
      <c r="BR464" s="114">
        <f t="shared" ref="BR464:BR482" si="358">IFERROR(IF(BO235&lt;&gt;"",ABS(BP235-BP464)*200+ABS(BQ235-BQ464)*200,ABS(9-BP464)*200+ABS(1-BQ464)*200),0)</f>
        <v>0</v>
      </c>
      <c r="BS464" s="114" t="str">
        <f t="shared" ref="BS464:BS482" si="359">+AT464</f>
        <v/>
      </c>
      <c r="BT464" s="114" t="str">
        <f t="shared" si="345"/>
        <v/>
      </c>
      <c r="BU464" s="114">
        <f t="shared" ref="BU464:BU482" si="360">IFERROR(BS464-BT464*10,1)</f>
        <v>1</v>
      </c>
      <c r="BV464" s="114">
        <f t="shared" ref="BV464:BV482" si="361">IFERROR(IF(BS235&lt;&gt;"",ABS(BT235-BT464)*200+ABS(BU235-BU464)*200,ABS(9-BT464)*200+ABS(1-BU464)*200),0)</f>
        <v>0</v>
      </c>
      <c r="BW464" s="114" t="str">
        <f t="shared" ref="BW464:BW482" si="362">+AV464</f>
        <v/>
      </c>
      <c r="BX464" s="114" t="str">
        <f t="shared" si="346"/>
        <v/>
      </c>
      <c r="BY464" s="114">
        <f t="shared" ref="BY464:BY482" si="363">IFERROR(BW464-BX464*10,1)</f>
        <v>1</v>
      </c>
      <c r="BZ464" s="114">
        <f t="shared" ref="BZ464:BZ482" si="364">IFERROR(IF(BW235&lt;&gt;"",ABS(BX235-BX464)*200+ABS(BY235-BY464)*200,ABS(9-BX464)*200+ABS(1-BY464)*200),0)</f>
        <v>0</v>
      </c>
      <c r="CA464" s="114" t="str">
        <f t="shared" ref="CA464:CA482" si="365">+AX464</f>
        <v/>
      </c>
      <c r="CB464" s="114" t="str">
        <f t="shared" si="347"/>
        <v/>
      </c>
      <c r="CC464" s="114">
        <f t="shared" ref="CC464:CC482" si="366">IFERROR(CA464-CB464*10,1)</f>
        <v>1</v>
      </c>
      <c r="CD464" s="114">
        <f t="shared" ref="CD464:CD482" si="367">IFERROR(IF(CA235&lt;&gt;"",ABS(CB235-CB464)*200+ABS(CC235-CC464)*200,ABS(9-CB464)*200+ABS(1-CC464)*200),0)</f>
        <v>0</v>
      </c>
      <c r="CE464" s="114" t="str">
        <f t="shared" ref="CE464:CE482" si="368">+AZ464</f>
        <v/>
      </c>
      <c r="CF464" s="114" t="str">
        <f t="shared" si="348"/>
        <v/>
      </c>
      <c r="CG464" s="114">
        <f t="shared" ref="CG464:CG482" si="369">IFERROR(CE464-CF464*10,1)</f>
        <v>1</v>
      </c>
      <c r="CH464" s="114">
        <f t="shared" ref="CH464:CH482" si="370">IFERROR(IF(CE235&lt;&gt;"",ABS(CF235-CF464)*200+ABS(CG235-CG464)*200,ABS(9-CF464)*200+ABS(1-CG464)*200),0)</f>
        <v>0</v>
      </c>
      <c r="CI464" s="114" t="str">
        <f t="shared" ref="CI464:CI482" si="371">+BB464</f>
        <v/>
      </c>
      <c r="CJ464" s="114" t="str">
        <f t="shared" si="349"/>
        <v/>
      </c>
      <c r="CK464" s="114">
        <f t="shared" ref="CK464:CK482" si="372">IFERROR(CI464-CJ464*10,1)</f>
        <v>1</v>
      </c>
      <c r="CL464" s="114">
        <f t="shared" ref="CL464:CL482" si="373">IFERROR(IF(CI235&lt;&gt;"",ABS(CJ235-CJ464)*200+ABS(CK235-CK464)*200,ABS(9-CJ464)*200+ABS(1-CK464)*200),0)</f>
        <v>0</v>
      </c>
      <c r="CM464" s="114" t="str">
        <f t="shared" ref="CM464:CM482" si="374">+BD464</f>
        <v/>
      </c>
      <c r="CN464" s="114" t="str">
        <f t="shared" si="350"/>
        <v/>
      </c>
      <c r="CO464" s="114">
        <f t="shared" ref="CO464:CO482" si="375">IFERROR(CM464-CN464*10,1)</f>
        <v>1</v>
      </c>
      <c r="CP464" s="114">
        <f t="shared" ref="CP464:CP482" si="376">IFERROR(IF(CM235&lt;&gt;"",ABS(CN235-CN464)*200+ABS(CO235-CO464)*200,ABS(9-CN464)*200+ABS(1-CO464)*200),0)</f>
        <v>0</v>
      </c>
      <c r="CQ464" s="114" t="str">
        <f t="shared" ref="CQ464:CQ482" si="377">+BF464</f>
        <v/>
      </c>
      <c r="CR464" s="114" t="str">
        <f t="shared" si="351"/>
        <v/>
      </c>
      <c r="CS464" s="114">
        <f t="shared" ref="CS464:CS482" si="378">IFERROR(CQ464-CR464*10,1)</f>
        <v>1</v>
      </c>
      <c r="CT464" s="114">
        <f t="shared" ref="CT464:CT482" si="379">IFERROR(IF(CQ235&lt;&gt;"",ABS(CR235-CR464)*200+ABS(CS235-CS464)*200,ABS(9-CR464)*200+ABS(1-CS464)*200),0)</f>
        <v>0</v>
      </c>
      <c r="CU464" s="114" t="str">
        <f t="shared" ref="CU464:CU482" si="380">+BH464</f>
        <v/>
      </c>
      <c r="CV464" s="114" t="str">
        <f t="shared" si="352"/>
        <v/>
      </c>
      <c r="CW464" s="114">
        <f t="shared" ref="CW464:CW482" si="381">IFERROR(CU464-CV464*10,1)</f>
        <v>1</v>
      </c>
      <c r="CX464" s="114">
        <f t="shared" ref="CX464:CX482" si="382">IFERROR(IF(CU235&lt;&gt;"",ABS(CV235-CV464)*200+ABS(CW235-CW464)*200,ABS(9-CV464)*200+ABS(1-CW464)*200),0)</f>
        <v>0</v>
      </c>
    </row>
    <row r="465" spans="17:102" x14ac:dyDescent="0.25">
      <c r="Q465" s="367" t="s">
        <v>4</v>
      </c>
      <c r="R465" s="366">
        <v>4</v>
      </c>
      <c r="U465" s="367">
        <f>+Decisions!D62</f>
        <v>0</v>
      </c>
      <c r="V465" s="363">
        <f>+Decisions!E62</f>
        <v>0</v>
      </c>
      <c r="W465" s="363">
        <f>+Decisions!F62</f>
        <v>0</v>
      </c>
      <c r="X465" s="363">
        <f>+Decisions!G62</f>
        <v>0</v>
      </c>
      <c r="Y465" s="363">
        <f>+Decisions!H62</f>
        <v>0</v>
      </c>
      <c r="Z465" s="363">
        <f>+Decisions!I62</f>
        <v>0</v>
      </c>
      <c r="AA465" s="363">
        <f>+Decisions!J62</f>
        <v>0</v>
      </c>
      <c r="AB465" s="363">
        <f>+Decisions!K62</f>
        <v>0</v>
      </c>
      <c r="AC465" s="363">
        <f>+Decisions!L62</f>
        <v>0</v>
      </c>
      <c r="AD465" s="363">
        <f>+Decisions!M62</f>
        <v>0</v>
      </c>
      <c r="AE465" s="363">
        <f>+Decisions!N62</f>
        <v>0</v>
      </c>
      <c r="AF465" s="363">
        <f>+Decisions!O62</f>
        <v>0</v>
      </c>
      <c r="AG465" s="363">
        <f>+Decisions!P62</f>
        <v>0</v>
      </c>
      <c r="AH465" s="363">
        <f>+Decisions!Q62</f>
        <v>0</v>
      </c>
      <c r="AI465" s="363">
        <f>+Decisions!R62</f>
        <v>0</v>
      </c>
      <c r="AJ465" s="363">
        <f>+Decisions!S62</f>
        <v>0</v>
      </c>
      <c r="AK465" s="363">
        <f>+Decisions!T62</f>
        <v>0</v>
      </c>
      <c r="AL465" s="363">
        <f>+Decisions!U62</f>
        <v>0</v>
      </c>
      <c r="AM465" s="363">
        <f>+Decisions!V62</f>
        <v>0</v>
      </c>
      <c r="AN465" s="364">
        <f>+Decisions!W62</f>
        <v>0</v>
      </c>
      <c r="AP465" s="365" t="str">
        <f t="shared" si="323"/>
        <v/>
      </c>
      <c r="AQ465" s="271" t="str">
        <f t="shared" si="324"/>
        <v/>
      </c>
      <c r="AR465" s="271" t="str">
        <f t="shared" si="325"/>
        <v/>
      </c>
      <c r="AS465" s="271" t="str">
        <f t="shared" si="326"/>
        <v/>
      </c>
      <c r="AT465" s="271" t="str">
        <f t="shared" si="327"/>
        <v/>
      </c>
      <c r="AU465" s="271" t="str">
        <f t="shared" si="328"/>
        <v/>
      </c>
      <c r="AV465" s="271" t="str">
        <f t="shared" si="329"/>
        <v/>
      </c>
      <c r="AW465" s="271" t="str">
        <f t="shared" si="330"/>
        <v/>
      </c>
      <c r="AX465" s="271" t="str">
        <f t="shared" si="331"/>
        <v/>
      </c>
      <c r="AY465" s="271" t="str">
        <f t="shared" si="332"/>
        <v/>
      </c>
      <c r="AZ465" s="271" t="str">
        <f t="shared" si="333"/>
        <v/>
      </c>
      <c r="BA465" s="271" t="str">
        <f t="shared" si="334"/>
        <v/>
      </c>
      <c r="BB465" s="271" t="str">
        <f t="shared" si="335"/>
        <v/>
      </c>
      <c r="BC465" s="271" t="str">
        <f t="shared" si="336"/>
        <v/>
      </c>
      <c r="BD465" s="271" t="str">
        <f t="shared" si="337"/>
        <v/>
      </c>
      <c r="BE465" s="271" t="str">
        <f t="shared" si="338"/>
        <v/>
      </c>
      <c r="BF465" s="271" t="str">
        <f t="shared" si="339"/>
        <v/>
      </c>
      <c r="BG465" s="271" t="str">
        <f t="shared" si="340"/>
        <v/>
      </c>
      <c r="BH465" s="271" t="str">
        <f t="shared" si="341"/>
        <v/>
      </c>
      <c r="BI465" s="366" t="str">
        <f t="shared" si="342"/>
        <v/>
      </c>
      <c r="BK465" s="114" t="str">
        <f t="shared" si="353"/>
        <v/>
      </c>
      <c r="BL465" s="114" t="str">
        <f t="shared" si="343"/>
        <v/>
      </c>
      <c r="BM465" s="114">
        <f t="shared" si="354"/>
        <v>1</v>
      </c>
      <c r="BN465" s="114">
        <f t="shared" si="355"/>
        <v>0</v>
      </c>
      <c r="BO465" s="114" t="str">
        <f t="shared" si="356"/>
        <v/>
      </c>
      <c r="BP465" s="114" t="str">
        <f t="shared" si="344"/>
        <v/>
      </c>
      <c r="BQ465" s="114">
        <f t="shared" si="357"/>
        <v>1</v>
      </c>
      <c r="BR465" s="114">
        <f t="shared" si="358"/>
        <v>0</v>
      </c>
      <c r="BS465" s="114" t="str">
        <f t="shared" si="359"/>
        <v/>
      </c>
      <c r="BT465" s="114" t="str">
        <f t="shared" si="345"/>
        <v/>
      </c>
      <c r="BU465" s="114">
        <f t="shared" si="360"/>
        <v>1</v>
      </c>
      <c r="BV465" s="114">
        <f t="shared" si="361"/>
        <v>0</v>
      </c>
      <c r="BW465" s="114" t="str">
        <f t="shared" si="362"/>
        <v/>
      </c>
      <c r="BX465" s="114" t="str">
        <f t="shared" si="346"/>
        <v/>
      </c>
      <c r="BY465" s="114">
        <f t="shared" si="363"/>
        <v>1</v>
      </c>
      <c r="BZ465" s="114">
        <f t="shared" si="364"/>
        <v>0</v>
      </c>
      <c r="CA465" s="114" t="str">
        <f t="shared" si="365"/>
        <v/>
      </c>
      <c r="CB465" s="114" t="str">
        <f t="shared" si="347"/>
        <v/>
      </c>
      <c r="CC465" s="114">
        <f t="shared" si="366"/>
        <v>1</v>
      </c>
      <c r="CD465" s="114">
        <f t="shared" si="367"/>
        <v>0</v>
      </c>
      <c r="CE465" s="114" t="str">
        <f t="shared" si="368"/>
        <v/>
      </c>
      <c r="CF465" s="114" t="str">
        <f t="shared" si="348"/>
        <v/>
      </c>
      <c r="CG465" s="114">
        <f t="shared" si="369"/>
        <v>1</v>
      </c>
      <c r="CH465" s="114">
        <f t="shared" si="370"/>
        <v>0</v>
      </c>
      <c r="CI465" s="114" t="str">
        <f t="shared" si="371"/>
        <v/>
      </c>
      <c r="CJ465" s="114" t="str">
        <f t="shared" si="349"/>
        <v/>
      </c>
      <c r="CK465" s="114">
        <f t="shared" si="372"/>
        <v>1</v>
      </c>
      <c r="CL465" s="114">
        <f t="shared" si="373"/>
        <v>0</v>
      </c>
      <c r="CM465" s="114" t="str">
        <f t="shared" si="374"/>
        <v/>
      </c>
      <c r="CN465" s="114" t="str">
        <f t="shared" si="350"/>
        <v/>
      </c>
      <c r="CO465" s="114">
        <f t="shared" si="375"/>
        <v>1</v>
      </c>
      <c r="CP465" s="114">
        <f t="shared" si="376"/>
        <v>0</v>
      </c>
      <c r="CQ465" s="114" t="str">
        <f t="shared" si="377"/>
        <v/>
      </c>
      <c r="CR465" s="114" t="str">
        <f t="shared" si="351"/>
        <v/>
      </c>
      <c r="CS465" s="114">
        <f t="shared" si="378"/>
        <v>1</v>
      </c>
      <c r="CT465" s="114">
        <f t="shared" si="379"/>
        <v>0</v>
      </c>
      <c r="CU465" s="114" t="str">
        <f t="shared" si="380"/>
        <v/>
      </c>
      <c r="CV465" s="114" t="str">
        <f t="shared" si="352"/>
        <v/>
      </c>
      <c r="CW465" s="114">
        <f t="shared" si="381"/>
        <v>1</v>
      </c>
      <c r="CX465" s="114">
        <f t="shared" si="382"/>
        <v>0</v>
      </c>
    </row>
    <row r="466" spans="17:102" x14ac:dyDescent="0.25">
      <c r="Q466" s="367" t="s">
        <v>5</v>
      </c>
      <c r="R466" s="366">
        <v>5</v>
      </c>
      <c r="U466" s="367">
        <f>+Decisions!D63</f>
        <v>0</v>
      </c>
      <c r="V466" s="363">
        <f>+Decisions!E63</f>
        <v>0</v>
      </c>
      <c r="W466" s="363">
        <f>+Decisions!F63</f>
        <v>0</v>
      </c>
      <c r="X466" s="363">
        <f>+Decisions!G63</f>
        <v>0</v>
      </c>
      <c r="Y466" s="363">
        <f>+Decisions!H63</f>
        <v>0</v>
      </c>
      <c r="Z466" s="363">
        <f>+Decisions!I63</f>
        <v>0</v>
      </c>
      <c r="AA466" s="363">
        <f>+Decisions!J63</f>
        <v>0</v>
      </c>
      <c r="AB466" s="363">
        <f>+Decisions!K63</f>
        <v>0</v>
      </c>
      <c r="AC466" s="363">
        <f>+Decisions!L63</f>
        <v>0</v>
      </c>
      <c r="AD466" s="363">
        <f>+Decisions!M63</f>
        <v>0</v>
      </c>
      <c r="AE466" s="363">
        <f>+Decisions!N63</f>
        <v>0</v>
      </c>
      <c r="AF466" s="363">
        <f>+Decisions!O63</f>
        <v>0</v>
      </c>
      <c r="AG466" s="363">
        <f>+Decisions!P63</f>
        <v>0</v>
      </c>
      <c r="AH466" s="363">
        <f>+Decisions!Q63</f>
        <v>0</v>
      </c>
      <c r="AI466" s="363">
        <f>+Decisions!R63</f>
        <v>0</v>
      </c>
      <c r="AJ466" s="363">
        <f>+Decisions!S63</f>
        <v>0</v>
      </c>
      <c r="AK466" s="363">
        <f>+Decisions!T63</f>
        <v>0</v>
      </c>
      <c r="AL466" s="363">
        <f>+Decisions!U63</f>
        <v>0</v>
      </c>
      <c r="AM466" s="363">
        <f>+Decisions!V63</f>
        <v>0</v>
      </c>
      <c r="AN466" s="364">
        <f>+Decisions!W63</f>
        <v>0</v>
      </c>
      <c r="AP466" s="365" t="str">
        <f t="shared" si="323"/>
        <v/>
      </c>
      <c r="AQ466" s="271" t="str">
        <f t="shared" si="324"/>
        <v/>
      </c>
      <c r="AR466" s="271" t="str">
        <f t="shared" si="325"/>
        <v/>
      </c>
      <c r="AS466" s="271" t="str">
        <f t="shared" si="326"/>
        <v/>
      </c>
      <c r="AT466" s="271" t="str">
        <f t="shared" si="327"/>
        <v/>
      </c>
      <c r="AU466" s="271" t="str">
        <f t="shared" si="328"/>
        <v/>
      </c>
      <c r="AV466" s="271" t="str">
        <f t="shared" si="329"/>
        <v/>
      </c>
      <c r="AW466" s="271" t="str">
        <f t="shared" si="330"/>
        <v/>
      </c>
      <c r="AX466" s="271" t="str">
        <f t="shared" si="331"/>
        <v/>
      </c>
      <c r="AY466" s="271" t="str">
        <f t="shared" si="332"/>
        <v/>
      </c>
      <c r="AZ466" s="271" t="str">
        <f t="shared" si="333"/>
        <v/>
      </c>
      <c r="BA466" s="271" t="str">
        <f t="shared" si="334"/>
        <v/>
      </c>
      <c r="BB466" s="271" t="str">
        <f t="shared" si="335"/>
        <v/>
      </c>
      <c r="BC466" s="271" t="str">
        <f t="shared" si="336"/>
        <v/>
      </c>
      <c r="BD466" s="271" t="str">
        <f t="shared" si="337"/>
        <v/>
      </c>
      <c r="BE466" s="271" t="str">
        <f t="shared" si="338"/>
        <v/>
      </c>
      <c r="BF466" s="271" t="str">
        <f t="shared" si="339"/>
        <v/>
      </c>
      <c r="BG466" s="271" t="str">
        <f t="shared" si="340"/>
        <v/>
      </c>
      <c r="BH466" s="271" t="str">
        <f t="shared" si="341"/>
        <v/>
      </c>
      <c r="BI466" s="366" t="str">
        <f t="shared" si="342"/>
        <v/>
      </c>
      <c r="BK466" s="114" t="str">
        <f t="shared" si="353"/>
        <v/>
      </c>
      <c r="BL466" s="114" t="str">
        <f t="shared" si="343"/>
        <v/>
      </c>
      <c r="BM466" s="114">
        <f t="shared" si="354"/>
        <v>1</v>
      </c>
      <c r="BN466" s="114">
        <f t="shared" si="355"/>
        <v>0</v>
      </c>
      <c r="BO466" s="114" t="str">
        <f t="shared" si="356"/>
        <v/>
      </c>
      <c r="BP466" s="114" t="str">
        <f t="shared" si="344"/>
        <v/>
      </c>
      <c r="BQ466" s="114">
        <f t="shared" si="357"/>
        <v>1</v>
      </c>
      <c r="BR466" s="114">
        <f t="shared" si="358"/>
        <v>0</v>
      </c>
      <c r="BS466" s="114" t="str">
        <f t="shared" si="359"/>
        <v/>
      </c>
      <c r="BT466" s="114" t="str">
        <f t="shared" si="345"/>
        <v/>
      </c>
      <c r="BU466" s="114">
        <f t="shared" si="360"/>
        <v>1</v>
      </c>
      <c r="BV466" s="114">
        <f t="shared" si="361"/>
        <v>0</v>
      </c>
      <c r="BW466" s="114" t="str">
        <f t="shared" si="362"/>
        <v/>
      </c>
      <c r="BX466" s="114" t="str">
        <f t="shared" si="346"/>
        <v/>
      </c>
      <c r="BY466" s="114">
        <f t="shared" si="363"/>
        <v>1</v>
      </c>
      <c r="BZ466" s="114">
        <f t="shared" si="364"/>
        <v>0</v>
      </c>
      <c r="CA466" s="114" t="str">
        <f t="shared" si="365"/>
        <v/>
      </c>
      <c r="CB466" s="114" t="str">
        <f t="shared" si="347"/>
        <v/>
      </c>
      <c r="CC466" s="114">
        <f t="shared" si="366"/>
        <v>1</v>
      </c>
      <c r="CD466" s="114">
        <f t="shared" si="367"/>
        <v>0</v>
      </c>
      <c r="CE466" s="114" t="str">
        <f t="shared" si="368"/>
        <v/>
      </c>
      <c r="CF466" s="114" t="str">
        <f t="shared" si="348"/>
        <v/>
      </c>
      <c r="CG466" s="114">
        <f t="shared" si="369"/>
        <v>1</v>
      </c>
      <c r="CH466" s="114">
        <f t="shared" si="370"/>
        <v>0</v>
      </c>
      <c r="CI466" s="114" t="str">
        <f t="shared" si="371"/>
        <v/>
      </c>
      <c r="CJ466" s="114" t="str">
        <f t="shared" si="349"/>
        <v/>
      </c>
      <c r="CK466" s="114">
        <f t="shared" si="372"/>
        <v>1</v>
      </c>
      <c r="CL466" s="114">
        <f t="shared" si="373"/>
        <v>0</v>
      </c>
      <c r="CM466" s="114" t="str">
        <f t="shared" si="374"/>
        <v/>
      </c>
      <c r="CN466" s="114" t="str">
        <f t="shared" si="350"/>
        <v/>
      </c>
      <c r="CO466" s="114">
        <f t="shared" si="375"/>
        <v>1</v>
      </c>
      <c r="CP466" s="114">
        <f t="shared" si="376"/>
        <v>0</v>
      </c>
      <c r="CQ466" s="114" t="str">
        <f t="shared" si="377"/>
        <v/>
      </c>
      <c r="CR466" s="114" t="str">
        <f t="shared" si="351"/>
        <v/>
      </c>
      <c r="CS466" s="114">
        <f t="shared" si="378"/>
        <v>1</v>
      </c>
      <c r="CT466" s="114">
        <f t="shared" si="379"/>
        <v>0</v>
      </c>
      <c r="CU466" s="114" t="str">
        <f t="shared" si="380"/>
        <v/>
      </c>
      <c r="CV466" s="114" t="str">
        <f t="shared" si="352"/>
        <v/>
      </c>
      <c r="CW466" s="114">
        <f t="shared" si="381"/>
        <v>1</v>
      </c>
      <c r="CX466" s="114">
        <f t="shared" si="382"/>
        <v>0</v>
      </c>
    </row>
    <row r="467" spans="17:102" x14ac:dyDescent="0.25">
      <c r="Q467" s="367" t="s">
        <v>6</v>
      </c>
      <c r="R467" s="366">
        <v>6</v>
      </c>
      <c r="U467" s="367">
        <f>+Decisions!D64</f>
        <v>0</v>
      </c>
      <c r="V467" s="363">
        <f>+Decisions!E64</f>
        <v>0</v>
      </c>
      <c r="W467" s="363">
        <f>+Decisions!F64</f>
        <v>0</v>
      </c>
      <c r="X467" s="363">
        <f>+Decisions!G64</f>
        <v>0</v>
      </c>
      <c r="Y467" s="363">
        <f>+Decisions!H64</f>
        <v>0</v>
      </c>
      <c r="Z467" s="363">
        <f>+Decisions!I64</f>
        <v>0</v>
      </c>
      <c r="AA467" s="363">
        <f>+Decisions!J64</f>
        <v>0</v>
      </c>
      <c r="AB467" s="363">
        <f>+Decisions!K64</f>
        <v>0</v>
      </c>
      <c r="AC467" s="363">
        <f>+Decisions!L64</f>
        <v>0</v>
      </c>
      <c r="AD467" s="363">
        <f>+Decisions!M64</f>
        <v>0</v>
      </c>
      <c r="AE467" s="363">
        <f>+Decisions!N64</f>
        <v>0</v>
      </c>
      <c r="AF467" s="363">
        <f>+Decisions!O64</f>
        <v>0</v>
      </c>
      <c r="AG467" s="363">
        <f>+Decisions!P64</f>
        <v>0</v>
      </c>
      <c r="AH467" s="363">
        <f>+Decisions!Q64</f>
        <v>0</v>
      </c>
      <c r="AI467" s="363">
        <f>+Decisions!R64</f>
        <v>0</v>
      </c>
      <c r="AJ467" s="363">
        <f>+Decisions!S64</f>
        <v>0</v>
      </c>
      <c r="AK467" s="363">
        <f>+Decisions!T64</f>
        <v>0</v>
      </c>
      <c r="AL467" s="363">
        <f>+Decisions!U64</f>
        <v>0</v>
      </c>
      <c r="AM467" s="363">
        <f>+Decisions!V64</f>
        <v>0</v>
      </c>
      <c r="AN467" s="364">
        <f>+Decisions!W64</f>
        <v>0</v>
      </c>
      <c r="AP467" s="365" t="str">
        <f t="shared" si="323"/>
        <v/>
      </c>
      <c r="AQ467" s="271" t="str">
        <f t="shared" si="324"/>
        <v/>
      </c>
      <c r="AR467" s="271" t="str">
        <f t="shared" si="325"/>
        <v/>
      </c>
      <c r="AS467" s="271" t="str">
        <f t="shared" si="326"/>
        <v/>
      </c>
      <c r="AT467" s="271" t="str">
        <f t="shared" si="327"/>
        <v/>
      </c>
      <c r="AU467" s="271" t="str">
        <f t="shared" si="328"/>
        <v/>
      </c>
      <c r="AV467" s="271" t="str">
        <f t="shared" si="329"/>
        <v/>
      </c>
      <c r="AW467" s="271" t="str">
        <f t="shared" si="330"/>
        <v/>
      </c>
      <c r="AX467" s="271" t="str">
        <f t="shared" si="331"/>
        <v/>
      </c>
      <c r="AY467" s="271" t="str">
        <f t="shared" si="332"/>
        <v/>
      </c>
      <c r="AZ467" s="271" t="str">
        <f t="shared" si="333"/>
        <v/>
      </c>
      <c r="BA467" s="271" t="str">
        <f t="shared" si="334"/>
        <v/>
      </c>
      <c r="BB467" s="271" t="str">
        <f t="shared" si="335"/>
        <v/>
      </c>
      <c r="BC467" s="271" t="str">
        <f t="shared" si="336"/>
        <v/>
      </c>
      <c r="BD467" s="271" t="str">
        <f t="shared" si="337"/>
        <v/>
      </c>
      <c r="BE467" s="271" t="str">
        <f t="shared" si="338"/>
        <v/>
      </c>
      <c r="BF467" s="271" t="str">
        <f t="shared" si="339"/>
        <v/>
      </c>
      <c r="BG467" s="271" t="str">
        <f t="shared" si="340"/>
        <v/>
      </c>
      <c r="BH467" s="271" t="str">
        <f t="shared" si="341"/>
        <v/>
      </c>
      <c r="BI467" s="366" t="str">
        <f t="shared" si="342"/>
        <v/>
      </c>
      <c r="BK467" s="114" t="str">
        <f t="shared" si="353"/>
        <v/>
      </c>
      <c r="BL467" s="114" t="str">
        <f t="shared" si="343"/>
        <v/>
      </c>
      <c r="BM467" s="114">
        <f t="shared" si="354"/>
        <v>1</v>
      </c>
      <c r="BN467" s="114">
        <f t="shared" si="355"/>
        <v>0</v>
      </c>
      <c r="BO467" s="114" t="str">
        <f t="shared" si="356"/>
        <v/>
      </c>
      <c r="BP467" s="114" t="str">
        <f t="shared" si="344"/>
        <v/>
      </c>
      <c r="BQ467" s="114">
        <f t="shared" si="357"/>
        <v>1</v>
      </c>
      <c r="BR467" s="114">
        <f t="shared" si="358"/>
        <v>0</v>
      </c>
      <c r="BS467" s="114" t="str">
        <f t="shared" si="359"/>
        <v/>
      </c>
      <c r="BT467" s="114" t="str">
        <f t="shared" si="345"/>
        <v/>
      </c>
      <c r="BU467" s="114">
        <f t="shared" si="360"/>
        <v>1</v>
      </c>
      <c r="BV467" s="114">
        <f t="shared" si="361"/>
        <v>0</v>
      </c>
      <c r="BW467" s="114" t="str">
        <f t="shared" si="362"/>
        <v/>
      </c>
      <c r="BX467" s="114" t="str">
        <f t="shared" si="346"/>
        <v/>
      </c>
      <c r="BY467" s="114">
        <f t="shared" si="363"/>
        <v>1</v>
      </c>
      <c r="BZ467" s="114">
        <f t="shared" si="364"/>
        <v>0</v>
      </c>
      <c r="CA467" s="114" t="str">
        <f t="shared" si="365"/>
        <v/>
      </c>
      <c r="CB467" s="114" t="str">
        <f t="shared" si="347"/>
        <v/>
      </c>
      <c r="CC467" s="114">
        <f t="shared" si="366"/>
        <v>1</v>
      </c>
      <c r="CD467" s="114">
        <f t="shared" si="367"/>
        <v>0</v>
      </c>
      <c r="CE467" s="114" t="str">
        <f t="shared" si="368"/>
        <v/>
      </c>
      <c r="CF467" s="114" t="str">
        <f t="shared" si="348"/>
        <v/>
      </c>
      <c r="CG467" s="114">
        <f t="shared" si="369"/>
        <v>1</v>
      </c>
      <c r="CH467" s="114">
        <f t="shared" si="370"/>
        <v>0</v>
      </c>
      <c r="CI467" s="114" t="str">
        <f t="shared" si="371"/>
        <v/>
      </c>
      <c r="CJ467" s="114" t="str">
        <f t="shared" si="349"/>
        <v/>
      </c>
      <c r="CK467" s="114">
        <f t="shared" si="372"/>
        <v>1</v>
      </c>
      <c r="CL467" s="114">
        <f t="shared" si="373"/>
        <v>0</v>
      </c>
      <c r="CM467" s="114" t="str">
        <f t="shared" si="374"/>
        <v/>
      </c>
      <c r="CN467" s="114" t="str">
        <f t="shared" si="350"/>
        <v/>
      </c>
      <c r="CO467" s="114">
        <f t="shared" si="375"/>
        <v>1</v>
      </c>
      <c r="CP467" s="114">
        <f t="shared" si="376"/>
        <v>0</v>
      </c>
      <c r="CQ467" s="114" t="str">
        <f t="shared" si="377"/>
        <v/>
      </c>
      <c r="CR467" s="114" t="str">
        <f t="shared" si="351"/>
        <v/>
      </c>
      <c r="CS467" s="114">
        <f t="shared" si="378"/>
        <v>1</v>
      </c>
      <c r="CT467" s="114">
        <f t="shared" si="379"/>
        <v>0</v>
      </c>
      <c r="CU467" s="114" t="str">
        <f t="shared" si="380"/>
        <v/>
      </c>
      <c r="CV467" s="114" t="str">
        <f t="shared" si="352"/>
        <v/>
      </c>
      <c r="CW467" s="114">
        <f t="shared" si="381"/>
        <v>1</v>
      </c>
      <c r="CX467" s="114">
        <f t="shared" si="382"/>
        <v>0</v>
      </c>
    </row>
    <row r="468" spans="17:102" x14ac:dyDescent="0.25">
      <c r="Q468" s="367" t="s">
        <v>7</v>
      </c>
      <c r="R468" s="366">
        <v>7</v>
      </c>
      <c r="U468" s="367">
        <f>+Decisions!D65</f>
        <v>0</v>
      </c>
      <c r="V468" s="363">
        <f>+Decisions!E65</f>
        <v>0</v>
      </c>
      <c r="W468" s="363">
        <f>+Decisions!F65</f>
        <v>0</v>
      </c>
      <c r="X468" s="363">
        <f>+Decisions!G65</f>
        <v>0</v>
      </c>
      <c r="Y468" s="363">
        <f>+Decisions!H65</f>
        <v>0</v>
      </c>
      <c r="Z468" s="363">
        <f>+Decisions!I65</f>
        <v>0</v>
      </c>
      <c r="AA468" s="363">
        <f>+Decisions!J65</f>
        <v>0</v>
      </c>
      <c r="AB468" s="363">
        <f>+Decisions!K65</f>
        <v>0</v>
      </c>
      <c r="AC468" s="363">
        <f>+Decisions!L65</f>
        <v>0</v>
      </c>
      <c r="AD468" s="363">
        <f>+Decisions!M65</f>
        <v>0</v>
      </c>
      <c r="AE468" s="363">
        <f>+Decisions!N65</f>
        <v>0</v>
      </c>
      <c r="AF468" s="363">
        <f>+Decisions!O65</f>
        <v>0</v>
      </c>
      <c r="AG468" s="363">
        <f>+Decisions!P65</f>
        <v>0</v>
      </c>
      <c r="AH468" s="363">
        <f>+Decisions!Q65</f>
        <v>0</v>
      </c>
      <c r="AI468" s="363">
        <f>+Decisions!R65</f>
        <v>0</v>
      </c>
      <c r="AJ468" s="363">
        <f>+Decisions!S65</f>
        <v>0</v>
      </c>
      <c r="AK468" s="363">
        <f>+Decisions!T65</f>
        <v>0</v>
      </c>
      <c r="AL468" s="363">
        <f>+Decisions!U65</f>
        <v>0</v>
      </c>
      <c r="AM468" s="363">
        <f>+Decisions!V65</f>
        <v>0</v>
      </c>
      <c r="AN468" s="364">
        <f>+Decisions!W65</f>
        <v>0</v>
      </c>
      <c r="AP468" s="365" t="str">
        <f t="shared" si="323"/>
        <v/>
      </c>
      <c r="AQ468" s="271" t="str">
        <f t="shared" si="324"/>
        <v/>
      </c>
      <c r="AR468" s="271" t="str">
        <f t="shared" si="325"/>
        <v/>
      </c>
      <c r="AS468" s="271" t="str">
        <f t="shared" si="326"/>
        <v/>
      </c>
      <c r="AT468" s="271" t="str">
        <f t="shared" si="327"/>
        <v/>
      </c>
      <c r="AU468" s="271" t="str">
        <f t="shared" si="328"/>
        <v/>
      </c>
      <c r="AV468" s="271" t="str">
        <f t="shared" si="329"/>
        <v/>
      </c>
      <c r="AW468" s="271" t="str">
        <f t="shared" si="330"/>
        <v/>
      </c>
      <c r="AX468" s="271" t="str">
        <f t="shared" si="331"/>
        <v/>
      </c>
      <c r="AY468" s="271" t="str">
        <f t="shared" si="332"/>
        <v/>
      </c>
      <c r="AZ468" s="271" t="str">
        <f t="shared" si="333"/>
        <v/>
      </c>
      <c r="BA468" s="271" t="str">
        <f t="shared" si="334"/>
        <v/>
      </c>
      <c r="BB468" s="271" t="str">
        <f t="shared" si="335"/>
        <v/>
      </c>
      <c r="BC468" s="271" t="str">
        <f t="shared" si="336"/>
        <v/>
      </c>
      <c r="BD468" s="271" t="str">
        <f t="shared" si="337"/>
        <v/>
      </c>
      <c r="BE468" s="271" t="str">
        <f t="shared" si="338"/>
        <v/>
      </c>
      <c r="BF468" s="271" t="str">
        <f t="shared" si="339"/>
        <v/>
      </c>
      <c r="BG468" s="271" t="str">
        <f t="shared" si="340"/>
        <v/>
      </c>
      <c r="BH468" s="271" t="str">
        <f t="shared" si="341"/>
        <v/>
      </c>
      <c r="BI468" s="366" t="str">
        <f t="shared" si="342"/>
        <v/>
      </c>
      <c r="BK468" s="114" t="str">
        <f t="shared" si="353"/>
        <v/>
      </c>
      <c r="BL468" s="114" t="str">
        <f t="shared" si="343"/>
        <v/>
      </c>
      <c r="BM468" s="114">
        <f t="shared" si="354"/>
        <v>1</v>
      </c>
      <c r="BN468" s="114">
        <f t="shared" si="355"/>
        <v>0</v>
      </c>
      <c r="BO468" s="114" t="str">
        <f t="shared" si="356"/>
        <v/>
      </c>
      <c r="BP468" s="114" t="str">
        <f t="shared" si="344"/>
        <v/>
      </c>
      <c r="BQ468" s="114">
        <f t="shared" si="357"/>
        <v>1</v>
      </c>
      <c r="BR468" s="114">
        <f t="shared" si="358"/>
        <v>0</v>
      </c>
      <c r="BS468" s="114" t="str">
        <f t="shared" si="359"/>
        <v/>
      </c>
      <c r="BT468" s="114" t="str">
        <f t="shared" si="345"/>
        <v/>
      </c>
      <c r="BU468" s="114">
        <f t="shared" si="360"/>
        <v>1</v>
      </c>
      <c r="BV468" s="114">
        <f t="shared" si="361"/>
        <v>0</v>
      </c>
      <c r="BW468" s="114" t="str">
        <f t="shared" si="362"/>
        <v/>
      </c>
      <c r="BX468" s="114" t="str">
        <f t="shared" si="346"/>
        <v/>
      </c>
      <c r="BY468" s="114">
        <f t="shared" si="363"/>
        <v>1</v>
      </c>
      <c r="BZ468" s="114">
        <f t="shared" si="364"/>
        <v>0</v>
      </c>
      <c r="CA468" s="114" t="str">
        <f t="shared" si="365"/>
        <v/>
      </c>
      <c r="CB468" s="114" t="str">
        <f t="shared" si="347"/>
        <v/>
      </c>
      <c r="CC468" s="114">
        <f t="shared" si="366"/>
        <v>1</v>
      </c>
      <c r="CD468" s="114">
        <f t="shared" si="367"/>
        <v>0</v>
      </c>
      <c r="CE468" s="114" t="str">
        <f t="shared" si="368"/>
        <v/>
      </c>
      <c r="CF468" s="114" t="str">
        <f t="shared" si="348"/>
        <v/>
      </c>
      <c r="CG468" s="114">
        <f t="shared" si="369"/>
        <v>1</v>
      </c>
      <c r="CH468" s="114">
        <f t="shared" si="370"/>
        <v>0</v>
      </c>
      <c r="CI468" s="114" t="str">
        <f t="shared" si="371"/>
        <v/>
      </c>
      <c r="CJ468" s="114" t="str">
        <f t="shared" si="349"/>
        <v/>
      </c>
      <c r="CK468" s="114">
        <f t="shared" si="372"/>
        <v>1</v>
      </c>
      <c r="CL468" s="114">
        <f t="shared" si="373"/>
        <v>0</v>
      </c>
      <c r="CM468" s="114" t="str">
        <f t="shared" si="374"/>
        <v/>
      </c>
      <c r="CN468" s="114" t="str">
        <f t="shared" si="350"/>
        <v/>
      </c>
      <c r="CO468" s="114">
        <f t="shared" si="375"/>
        <v>1</v>
      </c>
      <c r="CP468" s="114">
        <f t="shared" si="376"/>
        <v>0</v>
      </c>
      <c r="CQ468" s="114" t="str">
        <f t="shared" si="377"/>
        <v/>
      </c>
      <c r="CR468" s="114" t="str">
        <f t="shared" si="351"/>
        <v/>
      </c>
      <c r="CS468" s="114">
        <f t="shared" si="378"/>
        <v>1</v>
      </c>
      <c r="CT468" s="114">
        <f t="shared" si="379"/>
        <v>0</v>
      </c>
      <c r="CU468" s="114" t="str">
        <f t="shared" si="380"/>
        <v/>
      </c>
      <c r="CV468" s="114" t="str">
        <f t="shared" si="352"/>
        <v/>
      </c>
      <c r="CW468" s="114">
        <f t="shared" si="381"/>
        <v>1</v>
      </c>
      <c r="CX468" s="114">
        <f t="shared" si="382"/>
        <v>0</v>
      </c>
    </row>
    <row r="469" spans="17:102" x14ac:dyDescent="0.25">
      <c r="Q469" s="367" t="s">
        <v>8</v>
      </c>
      <c r="R469" s="366">
        <v>8</v>
      </c>
      <c r="U469" s="367">
        <f>+Decisions!D66</f>
        <v>0</v>
      </c>
      <c r="V469" s="363">
        <f>+Decisions!E66</f>
        <v>0</v>
      </c>
      <c r="W469" s="363">
        <f>+Decisions!F66</f>
        <v>0</v>
      </c>
      <c r="X469" s="363">
        <f>+Decisions!G66</f>
        <v>0</v>
      </c>
      <c r="Y469" s="363">
        <f>+Decisions!H66</f>
        <v>0</v>
      </c>
      <c r="Z469" s="363">
        <f>+Decisions!I66</f>
        <v>0</v>
      </c>
      <c r="AA469" s="363">
        <f>+Decisions!J66</f>
        <v>0</v>
      </c>
      <c r="AB469" s="363">
        <f>+Decisions!K66</f>
        <v>0</v>
      </c>
      <c r="AC469" s="363">
        <f>+Decisions!L66</f>
        <v>0</v>
      </c>
      <c r="AD469" s="363">
        <f>+Decisions!M66</f>
        <v>0</v>
      </c>
      <c r="AE469" s="363">
        <f>+Decisions!N66</f>
        <v>0</v>
      </c>
      <c r="AF469" s="363">
        <f>+Decisions!O66</f>
        <v>0</v>
      </c>
      <c r="AG469" s="363">
        <f>+Decisions!P66</f>
        <v>0</v>
      </c>
      <c r="AH469" s="363">
        <f>+Decisions!Q66</f>
        <v>0</v>
      </c>
      <c r="AI469" s="363">
        <f>+Decisions!R66</f>
        <v>0</v>
      </c>
      <c r="AJ469" s="363">
        <f>+Decisions!S66</f>
        <v>0</v>
      </c>
      <c r="AK469" s="363">
        <f>+Decisions!T66</f>
        <v>0</v>
      </c>
      <c r="AL469" s="363">
        <f>+Decisions!U66</f>
        <v>0</v>
      </c>
      <c r="AM469" s="363">
        <f>+Decisions!V66</f>
        <v>0</v>
      </c>
      <c r="AN469" s="364">
        <f>+Decisions!W66</f>
        <v>0</v>
      </c>
      <c r="AP469" s="365" t="str">
        <f t="shared" si="323"/>
        <v/>
      </c>
      <c r="AQ469" s="271" t="str">
        <f t="shared" si="324"/>
        <v/>
      </c>
      <c r="AR469" s="271" t="str">
        <f t="shared" si="325"/>
        <v/>
      </c>
      <c r="AS469" s="271" t="str">
        <f t="shared" si="326"/>
        <v/>
      </c>
      <c r="AT469" s="271" t="str">
        <f t="shared" si="327"/>
        <v/>
      </c>
      <c r="AU469" s="271" t="str">
        <f t="shared" si="328"/>
        <v/>
      </c>
      <c r="AV469" s="271" t="str">
        <f t="shared" si="329"/>
        <v/>
      </c>
      <c r="AW469" s="271" t="str">
        <f t="shared" si="330"/>
        <v/>
      </c>
      <c r="AX469" s="271" t="str">
        <f t="shared" si="331"/>
        <v/>
      </c>
      <c r="AY469" s="271" t="str">
        <f t="shared" si="332"/>
        <v/>
      </c>
      <c r="AZ469" s="271" t="str">
        <f t="shared" si="333"/>
        <v/>
      </c>
      <c r="BA469" s="271" t="str">
        <f t="shared" si="334"/>
        <v/>
      </c>
      <c r="BB469" s="271" t="str">
        <f t="shared" si="335"/>
        <v/>
      </c>
      <c r="BC469" s="271" t="str">
        <f t="shared" si="336"/>
        <v/>
      </c>
      <c r="BD469" s="271" t="str">
        <f t="shared" si="337"/>
        <v/>
      </c>
      <c r="BE469" s="271" t="str">
        <f t="shared" si="338"/>
        <v/>
      </c>
      <c r="BF469" s="271" t="str">
        <f t="shared" si="339"/>
        <v/>
      </c>
      <c r="BG469" s="271" t="str">
        <f t="shared" si="340"/>
        <v/>
      </c>
      <c r="BH469" s="271" t="str">
        <f t="shared" si="341"/>
        <v/>
      </c>
      <c r="BI469" s="366" t="str">
        <f t="shared" si="342"/>
        <v/>
      </c>
      <c r="BK469" s="114" t="str">
        <f t="shared" si="353"/>
        <v/>
      </c>
      <c r="BL469" s="114" t="str">
        <f t="shared" si="343"/>
        <v/>
      </c>
      <c r="BM469" s="114">
        <f t="shared" si="354"/>
        <v>1</v>
      </c>
      <c r="BN469" s="114">
        <f t="shared" si="355"/>
        <v>0</v>
      </c>
      <c r="BO469" s="114" t="str">
        <f t="shared" si="356"/>
        <v/>
      </c>
      <c r="BP469" s="114" t="str">
        <f t="shared" si="344"/>
        <v/>
      </c>
      <c r="BQ469" s="114">
        <f t="shared" si="357"/>
        <v>1</v>
      </c>
      <c r="BR469" s="114">
        <f t="shared" si="358"/>
        <v>0</v>
      </c>
      <c r="BS469" s="114" t="str">
        <f t="shared" si="359"/>
        <v/>
      </c>
      <c r="BT469" s="114" t="str">
        <f t="shared" si="345"/>
        <v/>
      </c>
      <c r="BU469" s="114">
        <f t="shared" si="360"/>
        <v>1</v>
      </c>
      <c r="BV469" s="114">
        <f t="shared" si="361"/>
        <v>0</v>
      </c>
      <c r="BW469" s="114" t="str">
        <f t="shared" si="362"/>
        <v/>
      </c>
      <c r="BX469" s="114" t="str">
        <f t="shared" si="346"/>
        <v/>
      </c>
      <c r="BY469" s="114">
        <f t="shared" si="363"/>
        <v>1</v>
      </c>
      <c r="BZ469" s="114">
        <f t="shared" si="364"/>
        <v>0</v>
      </c>
      <c r="CA469" s="114" t="str">
        <f t="shared" si="365"/>
        <v/>
      </c>
      <c r="CB469" s="114" t="str">
        <f t="shared" si="347"/>
        <v/>
      </c>
      <c r="CC469" s="114">
        <f t="shared" si="366"/>
        <v>1</v>
      </c>
      <c r="CD469" s="114">
        <f t="shared" si="367"/>
        <v>0</v>
      </c>
      <c r="CE469" s="114" t="str">
        <f t="shared" si="368"/>
        <v/>
      </c>
      <c r="CF469" s="114" t="str">
        <f t="shared" si="348"/>
        <v/>
      </c>
      <c r="CG469" s="114">
        <f t="shared" si="369"/>
        <v>1</v>
      </c>
      <c r="CH469" s="114">
        <f t="shared" si="370"/>
        <v>0</v>
      </c>
      <c r="CI469" s="114" t="str">
        <f t="shared" si="371"/>
        <v/>
      </c>
      <c r="CJ469" s="114" t="str">
        <f t="shared" si="349"/>
        <v/>
      </c>
      <c r="CK469" s="114">
        <f t="shared" si="372"/>
        <v>1</v>
      </c>
      <c r="CL469" s="114">
        <f t="shared" si="373"/>
        <v>0</v>
      </c>
      <c r="CM469" s="114" t="str">
        <f t="shared" si="374"/>
        <v/>
      </c>
      <c r="CN469" s="114" t="str">
        <f t="shared" si="350"/>
        <v/>
      </c>
      <c r="CO469" s="114">
        <f t="shared" si="375"/>
        <v>1</v>
      </c>
      <c r="CP469" s="114">
        <f t="shared" si="376"/>
        <v>0</v>
      </c>
      <c r="CQ469" s="114" t="str">
        <f t="shared" si="377"/>
        <v/>
      </c>
      <c r="CR469" s="114" t="str">
        <f t="shared" si="351"/>
        <v/>
      </c>
      <c r="CS469" s="114">
        <f t="shared" si="378"/>
        <v>1</v>
      </c>
      <c r="CT469" s="114">
        <f t="shared" si="379"/>
        <v>0</v>
      </c>
      <c r="CU469" s="114" t="str">
        <f t="shared" si="380"/>
        <v/>
      </c>
      <c r="CV469" s="114" t="str">
        <f t="shared" si="352"/>
        <v/>
      </c>
      <c r="CW469" s="114">
        <f t="shared" si="381"/>
        <v>1</v>
      </c>
      <c r="CX469" s="114">
        <f t="shared" si="382"/>
        <v>0</v>
      </c>
    </row>
    <row r="470" spans="17:102" ht="15.75" thickBot="1" x14ac:dyDescent="0.3">
      <c r="Q470" s="373" t="s">
        <v>9</v>
      </c>
      <c r="R470" s="370">
        <v>9</v>
      </c>
      <c r="U470" s="367">
        <f>+Decisions!D67</f>
        <v>0</v>
      </c>
      <c r="V470" s="363">
        <f>+Decisions!E67</f>
        <v>0</v>
      </c>
      <c r="W470" s="363">
        <f>+Decisions!F67</f>
        <v>0</v>
      </c>
      <c r="X470" s="363">
        <f>+Decisions!G67</f>
        <v>0</v>
      </c>
      <c r="Y470" s="363">
        <f>+Decisions!H67</f>
        <v>0</v>
      </c>
      <c r="Z470" s="363">
        <f>+Decisions!I67</f>
        <v>0</v>
      </c>
      <c r="AA470" s="363">
        <f>+Decisions!J67</f>
        <v>0</v>
      </c>
      <c r="AB470" s="363">
        <f>+Decisions!K67</f>
        <v>0</v>
      </c>
      <c r="AC470" s="363">
        <f>+Decisions!L67</f>
        <v>0</v>
      </c>
      <c r="AD470" s="363">
        <f>+Decisions!M67</f>
        <v>0</v>
      </c>
      <c r="AE470" s="363">
        <f>+Decisions!N67</f>
        <v>0</v>
      </c>
      <c r="AF470" s="363">
        <f>+Decisions!O67</f>
        <v>0</v>
      </c>
      <c r="AG470" s="363">
        <f>+Decisions!P67</f>
        <v>0</v>
      </c>
      <c r="AH470" s="363">
        <f>+Decisions!Q67</f>
        <v>0</v>
      </c>
      <c r="AI470" s="363">
        <f>+Decisions!R67</f>
        <v>0</v>
      </c>
      <c r="AJ470" s="363">
        <f>+Decisions!S67</f>
        <v>0</v>
      </c>
      <c r="AK470" s="363">
        <f>+Decisions!T67</f>
        <v>0</v>
      </c>
      <c r="AL470" s="363">
        <f>+Decisions!U67</f>
        <v>0</v>
      </c>
      <c r="AM470" s="363">
        <f>+Decisions!V67</f>
        <v>0</v>
      </c>
      <c r="AN470" s="364">
        <f>+Decisions!W67</f>
        <v>0</v>
      </c>
      <c r="AP470" s="365" t="str">
        <f t="shared" si="323"/>
        <v/>
      </c>
      <c r="AQ470" s="271" t="str">
        <f t="shared" si="324"/>
        <v/>
      </c>
      <c r="AR470" s="271" t="str">
        <f t="shared" si="325"/>
        <v/>
      </c>
      <c r="AS470" s="271" t="str">
        <f t="shared" si="326"/>
        <v/>
      </c>
      <c r="AT470" s="271" t="str">
        <f t="shared" si="327"/>
        <v/>
      </c>
      <c r="AU470" s="271" t="str">
        <f t="shared" si="328"/>
        <v/>
      </c>
      <c r="AV470" s="271" t="str">
        <f t="shared" si="329"/>
        <v/>
      </c>
      <c r="AW470" s="271" t="str">
        <f t="shared" si="330"/>
        <v/>
      </c>
      <c r="AX470" s="271" t="str">
        <f t="shared" si="331"/>
        <v/>
      </c>
      <c r="AY470" s="271" t="str">
        <f t="shared" si="332"/>
        <v/>
      </c>
      <c r="AZ470" s="271" t="str">
        <f t="shared" si="333"/>
        <v/>
      </c>
      <c r="BA470" s="271" t="str">
        <f t="shared" si="334"/>
        <v/>
      </c>
      <c r="BB470" s="271" t="str">
        <f t="shared" si="335"/>
        <v/>
      </c>
      <c r="BC470" s="271" t="str">
        <f t="shared" si="336"/>
        <v/>
      </c>
      <c r="BD470" s="271" t="str">
        <f t="shared" si="337"/>
        <v/>
      </c>
      <c r="BE470" s="271" t="str">
        <f t="shared" si="338"/>
        <v/>
      </c>
      <c r="BF470" s="271" t="str">
        <f t="shared" si="339"/>
        <v/>
      </c>
      <c r="BG470" s="271" t="str">
        <f t="shared" si="340"/>
        <v/>
      </c>
      <c r="BH470" s="271" t="str">
        <f t="shared" si="341"/>
        <v/>
      </c>
      <c r="BI470" s="366" t="str">
        <f t="shared" si="342"/>
        <v/>
      </c>
      <c r="BK470" s="114" t="str">
        <f t="shared" si="353"/>
        <v/>
      </c>
      <c r="BL470" s="114" t="str">
        <f t="shared" si="343"/>
        <v/>
      </c>
      <c r="BM470" s="114">
        <f t="shared" si="354"/>
        <v>1</v>
      </c>
      <c r="BN470" s="114">
        <f t="shared" si="355"/>
        <v>0</v>
      </c>
      <c r="BO470" s="114" t="str">
        <f t="shared" si="356"/>
        <v/>
      </c>
      <c r="BP470" s="114" t="str">
        <f t="shared" si="344"/>
        <v/>
      </c>
      <c r="BQ470" s="114">
        <f t="shared" si="357"/>
        <v>1</v>
      </c>
      <c r="BR470" s="114">
        <f t="shared" si="358"/>
        <v>0</v>
      </c>
      <c r="BS470" s="114" t="str">
        <f t="shared" si="359"/>
        <v/>
      </c>
      <c r="BT470" s="114" t="str">
        <f t="shared" si="345"/>
        <v/>
      </c>
      <c r="BU470" s="114">
        <f t="shared" si="360"/>
        <v>1</v>
      </c>
      <c r="BV470" s="114">
        <f t="shared" si="361"/>
        <v>0</v>
      </c>
      <c r="BW470" s="114" t="str">
        <f t="shared" si="362"/>
        <v/>
      </c>
      <c r="BX470" s="114" t="str">
        <f t="shared" si="346"/>
        <v/>
      </c>
      <c r="BY470" s="114">
        <f t="shared" si="363"/>
        <v>1</v>
      </c>
      <c r="BZ470" s="114">
        <f t="shared" si="364"/>
        <v>0</v>
      </c>
      <c r="CA470" s="114" t="str">
        <f t="shared" si="365"/>
        <v/>
      </c>
      <c r="CB470" s="114" t="str">
        <f t="shared" si="347"/>
        <v/>
      </c>
      <c r="CC470" s="114">
        <f t="shared" si="366"/>
        <v>1</v>
      </c>
      <c r="CD470" s="114">
        <f t="shared" si="367"/>
        <v>0</v>
      </c>
      <c r="CE470" s="114" t="str">
        <f t="shared" si="368"/>
        <v/>
      </c>
      <c r="CF470" s="114" t="str">
        <f t="shared" si="348"/>
        <v/>
      </c>
      <c r="CG470" s="114">
        <f t="shared" si="369"/>
        <v>1</v>
      </c>
      <c r="CH470" s="114">
        <f t="shared" si="370"/>
        <v>0</v>
      </c>
      <c r="CI470" s="114" t="str">
        <f t="shared" si="371"/>
        <v/>
      </c>
      <c r="CJ470" s="114" t="str">
        <f t="shared" si="349"/>
        <v/>
      </c>
      <c r="CK470" s="114">
        <f t="shared" si="372"/>
        <v>1</v>
      </c>
      <c r="CL470" s="114">
        <f t="shared" si="373"/>
        <v>0</v>
      </c>
      <c r="CM470" s="114" t="str">
        <f t="shared" si="374"/>
        <v/>
      </c>
      <c r="CN470" s="114" t="str">
        <f t="shared" si="350"/>
        <v/>
      </c>
      <c r="CO470" s="114">
        <f t="shared" si="375"/>
        <v>1</v>
      </c>
      <c r="CP470" s="114">
        <f t="shared" si="376"/>
        <v>0</v>
      </c>
      <c r="CQ470" s="114" t="str">
        <f t="shared" si="377"/>
        <v/>
      </c>
      <c r="CR470" s="114" t="str">
        <f t="shared" si="351"/>
        <v/>
      </c>
      <c r="CS470" s="114">
        <f t="shared" si="378"/>
        <v>1</v>
      </c>
      <c r="CT470" s="114">
        <f t="shared" si="379"/>
        <v>0</v>
      </c>
      <c r="CU470" s="114" t="str">
        <f t="shared" si="380"/>
        <v/>
      </c>
      <c r="CV470" s="114" t="str">
        <f t="shared" si="352"/>
        <v/>
      </c>
      <c r="CW470" s="114">
        <f t="shared" si="381"/>
        <v>1</v>
      </c>
      <c r="CX470" s="114">
        <f t="shared" si="382"/>
        <v>0</v>
      </c>
    </row>
    <row r="471" spans="17:102" x14ac:dyDescent="0.25">
      <c r="U471" s="367">
        <f>+Decisions!D68</f>
        <v>0</v>
      </c>
      <c r="V471" s="363">
        <f>+Decisions!E68</f>
        <v>0</v>
      </c>
      <c r="W471" s="363">
        <f>+Decisions!F68</f>
        <v>0</v>
      </c>
      <c r="X471" s="363">
        <f>+Decisions!G68</f>
        <v>0</v>
      </c>
      <c r="Y471" s="363">
        <f>+Decisions!H68</f>
        <v>0</v>
      </c>
      <c r="Z471" s="363">
        <f>+Decisions!I68</f>
        <v>0</v>
      </c>
      <c r="AA471" s="363">
        <f>+Decisions!J68</f>
        <v>0</v>
      </c>
      <c r="AB471" s="363">
        <f>+Decisions!K68</f>
        <v>0</v>
      </c>
      <c r="AC471" s="363">
        <f>+Decisions!L68</f>
        <v>0</v>
      </c>
      <c r="AD471" s="363">
        <f>+Decisions!M68</f>
        <v>0</v>
      </c>
      <c r="AE471" s="363">
        <f>+Decisions!N68</f>
        <v>0</v>
      </c>
      <c r="AF471" s="363">
        <f>+Decisions!O68</f>
        <v>0</v>
      </c>
      <c r="AG471" s="363">
        <f>+Decisions!P68</f>
        <v>0</v>
      </c>
      <c r="AH471" s="363">
        <f>+Decisions!Q68</f>
        <v>0</v>
      </c>
      <c r="AI471" s="363">
        <f>+Decisions!R68</f>
        <v>0</v>
      </c>
      <c r="AJ471" s="363">
        <f>+Decisions!S68</f>
        <v>0</v>
      </c>
      <c r="AK471" s="363">
        <f>+Decisions!T68</f>
        <v>0</v>
      </c>
      <c r="AL471" s="363">
        <f>+Decisions!U68</f>
        <v>0</v>
      </c>
      <c r="AM471" s="363">
        <f>+Decisions!V68</f>
        <v>0</v>
      </c>
      <c r="AN471" s="364">
        <f>+Decisions!W68</f>
        <v>0</v>
      </c>
      <c r="AP471" s="365" t="str">
        <f t="shared" si="323"/>
        <v/>
      </c>
      <c r="AQ471" s="271" t="str">
        <f t="shared" si="324"/>
        <v/>
      </c>
      <c r="AR471" s="271" t="str">
        <f t="shared" si="325"/>
        <v/>
      </c>
      <c r="AS471" s="271" t="str">
        <f t="shared" si="326"/>
        <v/>
      </c>
      <c r="AT471" s="271" t="str">
        <f t="shared" si="327"/>
        <v/>
      </c>
      <c r="AU471" s="271" t="str">
        <f t="shared" si="328"/>
        <v/>
      </c>
      <c r="AV471" s="271" t="str">
        <f t="shared" si="329"/>
        <v/>
      </c>
      <c r="AW471" s="271" t="str">
        <f t="shared" si="330"/>
        <v/>
      </c>
      <c r="AX471" s="271" t="str">
        <f t="shared" si="331"/>
        <v/>
      </c>
      <c r="AY471" s="271" t="str">
        <f t="shared" si="332"/>
        <v/>
      </c>
      <c r="AZ471" s="271" t="str">
        <f t="shared" si="333"/>
        <v/>
      </c>
      <c r="BA471" s="271" t="str">
        <f t="shared" si="334"/>
        <v/>
      </c>
      <c r="BB471" s="271" t="str">
        <f t="shared" si="335"/>
        <v/>
      </c>
      <c r="BC471" s="271" t="str">
        <f t="shared" si="336"/>
        <v/>
      </c>
      <c r="BD471" s="271" t="str">
        <f t="shared" si="337"/>
        <v/>
      </c>
      <c r="BE471" s="271" t="str">
        <f t="shared" si="338"/>
        <v/>
      </c>
      <c r="BF471" s="271" t="str">
        <f t="shared" si="339"/>
        <v/>
      </c>
      <c r="BG471" s="271" t="str">
        <f t="shared" si="340"/>
        <v/>
      </c>
      <c r="BH471" s="271" t="str">
        <f t="shared" si="341"/>
        <v/>
      </c>
      <c r="BI471" s="366" t="str">
        <f t="shared" si="342"/>
        <v/>
      </c>
      <c r="BK471" s="114" t="str">
        <f t="shared" si="353"/>
        <v/>
      </c>
      <c r="BL471" s="114" t="str">
        <f t="shared" si="343"/>
        <v/>
      </c>
      <c r="BM471" s="114">
        <f t="shared" si="354"/>
        <v>1</v>
      </c>
      <c r="BN471" s="114">
        <f t="shared" si="355"/>
        <v>0</v>
      </c>
      <c r="BO471" s="114" t="str">
        <f t="shared" si="356"/>
        <v/>
      </c>
      <c r="BP471" s="114" t="str">
        <f t="shared" si="344"/>
        <v/>
      </c>
      <c r="BQ471" s="114">
        <f t="shared" si="357"/>
        <v>1</v>
      </c>
      <c r="BR471" s="114">
        <f t="shared" si="358"/>
        <v>0</v>
      </c>
      <c r="BS471" s="114" t="str">
        <f t="shared" si="359"/>
        <v/>
      </c>
      <c r="BT471" s="114" t="str">
        <f t="shared" si="345"/>
        <v/>
      </c>
      <c r="BU471" s="114">
        <f t="shared" si="360"/>
        <v>1</v>
      </c>
      <c r="BV471" s="114">
        <f t="shared" si="361"/>
        <v>0</v>
      </c>
      <c r="BW471" s="114" t="str">
        <f t="shared" si="362"/>
        <v/>
      </c>
      <c r="BX471" s="114" t="str">
        <f t="shared" si="346"/>
        <v/>
      </c>
      <c r="BY471" s="114">
        <f t="shared" si="363"/>
        <v>1</v>
      </c>
      <c r="BZ471" s="114">
        <f t="shared" si="364"/>
        <v>0</v>
      </c>
      <c r="CA471" s="114" t="str">
        <f t="shared" si="365"/>
        <v/>
      </c>
      <c r="CB471" s="114" t="str">
        <f t="shared" si="347"/>
        <v/>
      </c>
      <c r="CC471" s="114">
        <f t="shared" si="366"/>
        <v>1</v>
      </c>
      <c r="CD471" s="114">
        <f t="shared" si="367"/>
        <v>0</v>
      </c>
      <c r="CE471" s="114" t="str">
        <f t="shared" si="368"/>
        <v/>
      </c>
      <c r="CF471" s="114" t="str">
        <f t="shared" si="348"/>
        <v/>
      </c>
      <c r="CG471" s="114">
        <f t="shared" si="369"/>
        <v>1</v>
      </c>
      <c r="CH471" s="114">
        <f t="shared" si="370"/>
        <v>0</v>
      </c>
      <c r="CI471" s="114" t="str">
        <f t="shared" si="371"/>
        <v/>
      </c>
      <c r="CJ471" s="114" t="str">
        <f t="shared" si="349"/>
        <v/>
      </c>
      <c r="CK471" s="114">
        <f t="shared" si="372"/>
        <v>1</v>
      </c>
      <c r="CL471" s="114">
        <f t="shared" si="373"/>
        <v>0</v>
      </c>
      <c r="CM471" s="114" t="str">
        <f t="shared" si="374"/>
        <v/>
      </c>
      <c r="CN471" s="114" t="str">
        <f t="shared" si="350"/>
        <v/>
      </c>
      <c r="CO471" s="114">
        <f t="shared" si="375"/>
        <v>1</v>
      </c>
      <c r="CP471" s="114">
        <f t="shared" si="376"/>
        <v>0</v>
      </c>
      <c r="CQ471" s="114" t="str">
        <f t="shared" si="377"/>
        <v/>
      </c>
      <c r="CR471" s="114" t="str">
        <f t="shared" si="351"/>
        <v/>
      </c>
      <c r="CS471" s="114">
        <f t="shared" si="378"/>
        <v>1</v>
      </c>
      <c r="CT471" s="114">
        <f t="shared" si="379"/>
        <v>0</v>
      </c>
      <c r="CU471" s="114" t="str">
        <f t="shared" si="380"/>
        <v/>
      </c>
      <c r="CV471" s="114" t="str">
        <f t="shared" si="352"/>
        <v/>
      </c>
      <c r="CW471" s="114">
        <f t="shared" si="381"/>
        <v>1</v>
      </c>
      <c r="CX471" s="114">
        <f t="shared" si="382"/>
        <v>0</v>
      </c>
    </row>
    <row r="472" spans="17:102" x14ac:dyDescent="0.25">
      <c r="U472" s="367">
        <f>+Decisions!D69</f>
        <v>0</v>
      </c>
      <c r="V472" s="363">
        <f>+Decisions!E69</f>
        <v>0</v>
      </c>
      <c r="W472" s="363">
        <f>+Decisions!F69</f>
        <v>0</v>
      </c>
      <c r="X472" s="363">
        <f>+Decisions!G69</f>
        <v>0</v>
      </c>
      <c r="Y472" s="363">
        <f>+Decisions!H69</f>
        <v>0</v>
      </c>
      <c r="Z472" s="363">
        <f>+Decisions!I69</f>
        <v>0</v>
      </c>
      <c r="AA472" s="363">
        <f>+Decisions!J69</f>
        <v>0</v>
      </c>
      <c r="AB472" s="363">
        <f>+Decisions!K69</f>
        <v>0</v>
      </c>
      <c r="AC472" s="363">
        <f>+Decisions!L69</f>
        <v>0</v>
      </c>
      <c r="AD472" s="363">
        <f>+Decisions!M69</f>
        <v>0</v>
      </c>
      <c r="AE472" s="363">
        <f>+Decisions!N69</f>
        <v>0</v>
      </c>
      <c r="AF472" s="363">
        <f>+Decisions!O69</f>
        <v>0</v>
      </c>
      <c r="AG472" s="363">
        <f>+Decisions!P69</f>
        <v>0</v>
      </c>
      <c r="AH472" s="363">
        <f>+Decisions!Q69</f>
        <v>0</v>
      </c>
      <c r="AI472" s="363">
        <f>+Decisions!R69</f>
        <v>0</v>
      </c>
      <c r="AJ472" s="363">
        <f>+Decisions!S69</f>
        <v>0</v>
      </c>
      <c r="AK472" s="363">
        <f>+Decisions!T69</f>
        <v>0</v>
      </c>
      <c r="AL472" s="363">
        <f>+Decisions!U69</f>
        <v>0</v>
      </c>
      <c r="AM472" s="363">
        <f>+Decisions!V69</f>
        <v>0</v>
      </c>
      <c r="AN472" s="364">
        <f>+Decisions!W69</f>
        <v>0</v>
      </c>
      <c r="AP472" s="365" t="str">
        <f t="shared" si="323"/>
        <v/>
      </c>
      <c r="AQ472" s="271" t="str">
        <f t="shared" si="324"/>
        <v/>
      </c>
      <c r="AR472" s="271" t="str">
        <f t="shared" si="325"/>
        <v/>
      </c>
      <c r="AS472" s="271" t="str">
        <f t="shared" si="326"/>
        <v/>
      </c>
      <c r="AT472" s="271" t="str">
        <f t="shared" si="327"/>
        <v/>
      </c>
      <c r="AU472" s="271" t="str">
        <f t="shared" si="328"/>
        <v/>
      </c>
      <c r="AV472" s="271" t="str">
        <f t="shared" si="329"/>
        <v/>
      </c>
      <c r="AW472" s="271" t="str">
        <f t="shared" si="330"/>
        <v/>
      </c>
      <c r="AX472" s="271" t="str">
        <f t="shared" si="331"/>
        <v/>
      </c>
      <c r="AY472" s="271" t="str">
        <f t="shared" si="332"/>
        <v/>
      </c>
      <c r="AZ472" s="271" t="str">
        <f t="shared" si="333"/>
        <v/>
      </c>
      <c r="BA472" s="271" t="str">
        <f t="shared" si="334"/>
        <v/>
      </c>
      <c r="BB472" s="271" t="str">
        <f t="shared" si="335"/>
        <v/>
      </c>
      <c r="BC472" s="271" t="str">
        <f t="shared" si="336"/>
        <v/>
      </c>
      <c r="BD472" s="271" t="str">
        <f t="shared" si="337"/>
        <v/>
      </c>
      <c r="BE472" s="271" t="str">
        <f t="shared" si="338"/>
        <v/>
      </c>
      <c r="BF472" s="271" t="str">
        <f t="shared" si="339"/>
        <v/>
      </c>
      <c r="BG472" s="271" t="str">
        <f t="shared" si="340"/>
        <v/>
      </c>
      <c r="BH472" s="271" t="str">
        <f t="shared" si="341"/>
        <v/>
      </c>
      <c r="BI472" s="366" t="str">
        <f t="shared" si="342"/>
        <v/>
      </c>
      <c r="BK472" s="114" t="str">
        <f t="shared" si="353"/>
        <v/>
      </c>
      <c r="BL472" s="114" t="str">
        <f t="shared" si="343"/>
        <v/>
      </c>
      <c r="BM472" s="114">
        <f t="shared" si="354"/>
        <v>1</v>
      </c>
      <c r="BN472" s="114">
        <f t="shared" si="355"/>
        <v>0</v>
      </c>
      <c r="BO472" s="114" t="str">
        <f t="shared" si="356"/>
        <v/>
      </c>
      <c r="BP472" s="114" t="str">
        <f t="shared" si="344"/>
        <v/>
      </c>
      <c r="BQ472" s="114">
        <f t="shared" si="357"/>
        <v>1</v>
      </c>
      <c r="BR472" s="114">
        <f t="shared" si="358"/>
        <v>0</v>
      </c>
      <c r="BS472" s="114" t="str">
        <f t="shared" si="359"/>
        <v/>
      </c>
      <c r="BT472" s="114" t="str">
        <f t="shared" si="345"/>
        <v/>
      </c>
      <c r="BU472" s="114">
        <f t="shared" si="360"/>
        <v>1</v>
      </c>
      <c r="BV472" s="114">
        <f t="shared" si="361"/>
        <v>0</v>
      </c>
      <c r="BW472" s="114" t="str">
        <f t="shared" si="362"/>
        <v/>
      </c>
      <c r="BX472" s="114" t="str">
        <f t="shared" si="346"/>
        <v/>
      </c>
      <c r="BY472" s="114">
        <f t="shared" si="363"/>
        <v>1</v>
      </c>
      <c r="BZ472" s="114">
        <f t="shared" si="364"/>
        <v>0</v>
      </c>
      <c r="CA472" s="114" t="str">
        <f t="shared" si="365"/>
        <v/>
      </c>
      <c r="CB472" s="114" t="str">
        <f t="shared" si="347"/>
        <v/>
      </c>
      <c r="CC472" s="114">
        <f t="shared" si="366"/>
        <v>1</v>
      </c>
      <c r="CD472" s="114">
        <f t="shared" si="367"/>
        <v>0</v>
      </c>
      <c r="CE472" s="114" t="str">
        <f t="shared" si="368"/>
        <v/>
      </c>
      <c r="CF472" s="114" t="str">
        <f t="shared" si="348"/>
        <v/>
      </c>
      <c r="CG472" s="114">
        <f t="shared" si="369"/>
        <v>1</v>
      </c>
      <c r="CH472" s="114">
        <f t="shared" si="370"/>
        <v>0</v>
      </c>
      <c r="CI472" s="114" t="str">
        <f t="shared" si="371"/>
        <v/>
      </c>
      <c r="CJ472" s="114" t="str">
        <f t="shared" si="349"/>
        <v/>
      </c>
      <c r="CK472" s="114">
        <f t="shared" si="372"/>
        <v>1</v>
      </c>
      <c r="CL472" s="114">
        <f t="shared" si="373"/>
        <v>0</v>
      </c>
      <c r="CM472" s="114" t="str">
        <f t="shared" si="374"/>
        <v/>
      </c>
      <c r="CN472" s="114" t="str">
        <f t="shared" si="350"/>
        <v/>
      </c>
      <c r="CO472" s="114">
        <f t="shared" si="375"/>
        <v>1</v>
      </c>
      <c r="CP472" s="114">
        <f t="shared" si="376"/>
        <v>0</v>
      </c>
      <c r="CQ472" s="114" t="str">
        <f t="shared" si="377"/>
        <v/>
      </c>
      <c r="CR472" s="114" t="str">
        <f t="shared" si="351"/>
        <v/>
      </c>
      <c r="CS472" s="114">
        <f t="shared" si="378"/>
        <v>1</v>
      </c>
      <c r="CT472" s="114">
        <f t="shared" si="379"/>
        <v>0</v>
      </c>
      <c r="CU472" s="114" t="str">
        <f t="shared" si="380"/>
        <v/>
      </c>
      <c r="CV472" s="114" t="str">
        <f t="shared" si="352"/>
        <v/>
      </c>
      <c r="CW472" s="114">
        <f t="shared" si="381"/>
        <v>1</v>
      </c>
      <c r="CX472" s="114">
        <f t="shared" si="382"/>
        <v>0</v>
      </c>
    </row>
    <row r="473" spans="17:102" ht="15.75" thickBot="1" x14ac:dyDescent="0.3">
      <c r="U473" s="367">
        <f>+Decisions!D70</f>
        <v>0</v>
      </c>
      <c r="V473" s="363">
        <f>+Decisions!E70</f>
        <v>0</v>
      </c>
      <c r="W473" s="363">
        <f>+Decisions!F70</f>
        <v>0</v>
      </c>
      <c r="X473" s="363">
        <f>+Decisions!G70</f>
        <v>0</v>
      </c>
      <c r="Y473" s="363">
        <f>+Decisions!H70</f>
        <v>0</v>
      </c>
      <c r="Z473" s="363">
        <f>+Decisions!I70</f>
        <v>0</v>
      </c>
      <c r="AA473" s="363">
        <f>+Decisions!J70</f>
        <v>0</v>
      </c>
      <c r="AB473" s="363">
        <f>+Decisions!K70</f>
        <v>0</v>
      </c>
      <c r="AC473" s="363">
        <f>+Decisions!L70</f>
        <v>0</v>
      </c>
      <c r="AD473" s="363">
        <f>+Decisions!M70</f>
        <v>0</v>
      </c>
      <c r="AE473" s="363">
        <f>+Decisions!N70</f>
        <v>0</v>
      </c>
      <c r="AF473" s="363">
        <f>+Decisions!O70</f>
        <v>0</v>
      </c>
      <c r="AG473" s="363">
        <f>+Decisions!P70</f>
        <v>0</v>
      </c>
      <c r="AH473" s="363">
        <f>+Decisions!Q70</f>
        <v>0</v>
      </c>
      <c r="AI473" s="363">
        <f>+Decisions!R70</f>
        <v>0</v>
      </c>
      <c r="AJ473" s="363">
        <f>+Decisions!S70</f>
        <v>0</v>
      </c>
      <c r="AK473" s="363">
        <f>+Decisions!T70</f>
        <v>0</v>
      </c>
      <c r="AL473" s="363">
        <f>+Decisions!U70</f>
        <v>0</v>
      </c>
      <c r="AM473" s="363">
        <f>+Decisions!V70</f>
        <v>0</v>
      </c>
      <c r="AN473" s="364">
        <f>+Decisions!W70</f>
        <v>0</v>
      </c>
      <c r="AP473" s="365" t="str">
        <f t="shared" si="323"/>
        <v/>
      </c>
      <c r="AQ473" s="271" t="str">
        <f t="shared" si="324"/>
        <v/>
      </c>
      <c r="AR473" s="271" t="str">
        <f t="shared" si="325"/>
        <v/>
      </c>
      <c r="AS473" s="271" t="str">
        <f t="shared" si="326"/>
        <v/>
      </c>
      <c r="AT473" s="271" t="str">
        <f t="shared" si="327"/>
        <v/>
      </c>
      <c r="AU473" s="271" t="str">
        <f t="shared" si="328"/>
        <v/>
      </c>
      <c r="AV473" s="271" t="str">
        <f t="shared" si="329"/>
        <v/>
      </c>
      <c r="AW473" s="271" t="str">
        <f t="shared" si="330"/>
        <v/>
      </c>
      <c r="AX473" s="271" t="str">
        <f t="shared" si="331"/>
        <v/>
      </c>
      <c r="AY473" s="271" t="str">
        <f t="shared" si="332"/>
        <v/>
      </c>
      <c r="AZ473" s="271" t="str">
        <f t="shared" si="333"/>
        <v/>
      </c>
      <c r="BA473" s="271" t="str">
        <f t="shared" si="334"/>
        <v/>
      </c>
      <c r="BB473" s="271" t="str">
        <f t="shared" si="335"/>
        <v/>
      </c>
      <c r="BC473" s="271" t="str">
        <f t="shared" si="336"/>
        <v/>
      </c>
      <c r="BD473" s="271" t="str">
        <f t="shared" si="337"/>
        <v/>
      </c>
      <c r="BE473" s="271" t="str">
        <f t="shared" si="338"/>
        <v/>
      </c>
      <c r="BF473" s="271" t="str">
        <f t="shared" si="339"/>
        <v/>
      </c>
      <c r="BG473" s="271" t="str">
        <f t="shared" si="340"/>
        <v/>
      </c>
      <c r="BH473" s="271" t="str">
        <f t="shared" si="341"/>
        <v/>
      </c>
      <c r="BI473" s="366" t="str">
        <f t="shared" si="342"/>
        <v/>
      </c>
      <c r="BK473" s="114" t="str">
        <f t="shared" si="353"/>
        <v/>
      </c>
      <c r="BL473" s="114" t="str">
        <f t="shared" si="343"/>
        <v/>
      </c>
      <c r="BM473" s="114">
        <f t="shared" si="354"/>
        <v>1</v>
      </c>
      <c r="BN473" s="114">
        <f t="shared" si="355"/>
        <v>0</v>
      </c>
      <c r="BO473" s="114" t="str">
        <f t="shared" si="356"/>
        <v/>
      </c>
      <c r="BP473" s="114" t="str">
        <f t="shared" si="344"/>
        <v/>
      </c>
      <c r="BQ473" s="114">
        <f t="shared" si="357"/>
        <v>1</v>
      </c>
      <c r="BR473" s="114">
        <f t="shared" si="358"/>
        <v>0</v>
      </c>
      <c r="BS473" s="114" t="str">
        <f t="shared" si="359"/>
        <v/>
      </c>
      <c r="BT473" s="114" t="str">
        <f t="shared" si="345"/>
        <v/>
      </c>
      <c r="BU473" s="114">
        <f t="shared" si="360"/>
        <v>1</v>
      </c>
      <c r="BV473" s="114">
        <f t="shared" si="361"/>
        <v>0</v>
      </c>
      <c r="BW473" s="114" t="str">
        <f t="shared" si="362"/>
        <v/>
      </c>
      <c r="BX473" s="114" t="str">
        <f t="shared" si="346"/>
        <v/>
      </c>
      <c r="BY473" s="114">
        <f t="shared" si="363"/>
        <v>1</v>
      </c>
      <c r="BZ473" s="114">
        <f t="shared" si="364"/>
        <v>0</v>
      </c>
      <c r="CA473" s="114" t="str">
        <f t="shared" si="365"/>
        <v/>
      </c>
      <c r="CB473" s="114" t="str">
        <f t="shared" si="347"/>
        <v/>
      </c>
      <c r="CC473" s="114">
        <f t="shared" si="366"/>
        <v>1</v>
      </c>
      <c r="CD473" s="114">
        <f t="shared" si="367"/>
        <v>0</v>
      </c>
      <c r="CE473" s="114" t="str">
        <f t="shared" si="368"/>
        <v/>
      </c>
      <c r="CF473" s="114" t="str">
        <f t="shared" si="348"/>
        <v/>
      </c>
      <c r="CG473" s="114">
        <f t="shared" si="369"/>
        <v>1</v>
      </c>
      <c r="CH473" s="114">
        <f t="shared" si="370"/>
        <v>0</v>
      </c>
      <c r="CI473" s="114" t="str">
        <f t="shared" si="371"/>
        <v/>
      </c>
      <c r="CJ473" s="114" t="str">
        <f t="shared" si="349"/>
        <v/>
      </c>
      <c r="CK473" s="114">
        <f t="shared" si="372"/>
        <v>1</v>
      </c>
      <c r="CL473" s="114">
        <f t="shared" si="373"/>
        <v>0</v>
      </c>
      <c r="CM473" s="114" t="str">
        <f t="shared" si="374"/>
        <v/>
      </c>
      <c r="CN473" s="114" t="str">
        <f t="shared" si="350"/>
        <v/>
      </c>
      <c r="CO473" s="114">
        <f t="shared" si="375"/>
        <v>1</v>
      </c>
      <c r="CP473" s="114">
        <f t="shared" si="376"/>
        <v>0</v>
      </c>
      <c r="CQ473" s="114" t="str">
        <f t="shared" si="377"/>
        <v/>
      </c>
      <c r="CR473" s="114" t="str">
        <f t="shared" si="351"/>
        <v/>
      </c>
      <c r="CS473" s="114">
        <f t="shared" si="378"/>
        <v>1</v>
      </c>
      <c r="CT473" s="114">
        <f t="shared" si="379"/>
        <v>0</v>
      </c>
      <c r="CU473" s="114" t="str">
        <f t="shared" si="380"/>
        <v/>
      </c>
      <c r="CV473" s="114" t="str">
        <f t="shared" si="352"/>
        <v/>
      </c>
      <c r="CW473" s="114">
        <f t="shared" si="381"/>
        <v>1</v>
      </c>
      <c r="CX473" s="114">
        <f t="shared" si="382"/>
        <v>0</v>
      </c>
    </row>
    <row r="474" spans="17:102" x14ac:dyDescent="0.25">
      <c r="Q474" s="374">
        <v>1</v>
      </c>
      <c r="R474" s="275">
        <v>50</v>
      </c>
      <c r="U474" s="367">
        <f>+Decisions!D71</f>
        <v>0</v>
      </c>
      <c r="V474" s="363">
        <f>+Decisions!E71</f>
        <v>0</v>
      </c>
      <c r="W474" s="363">
        <f>+Decisions!F71</f>
        <v>0</v>
      </c>
      <c r="X474" s="363">
        <f>+Decisions!G71</f>
        <v>0</v>
      </c>
      <c r="Y474" s="363">
        <f>+Decisions!H71</f>
        <v>0</v>
      </c>
      <c r="Z474" s="363">
        <f>+Decisions!I71</f>
        <v>0</v>
      </c>
      <c r="AA474" s="363">
        <f>+Decisions!J71</f>
        <v>0</v>
      </c>
      <c r="AB474" s="363">
        <f>+Decisions!K71</f>
        <v>0</v>
      </c>
      <c r="AC474" s="363">
        <f>+Decisions!L71</f>
        <v>0</v>
      </c>
      <c r="AD474" s="363">
        <f>+Decisions!M71</f>
        <v>0</v>
      </c>
      <c r="AE474" s="363">
        <f>+Decisions!N71</f>
        <v>0</v>
      </c>
      <c r="AF474" s="363">
        <f>+Decisions!O71</f>
        <v>0</v>
      </c>
      <c r="AG474" s="363">
        <f>+Decisions!P71</f>
        <v>0</v>
      </c>
      <c r="AH474" s="363">
        <f>+Decisions!Q71</f>
        <v>0</v>
      </c>
      <c r="AI474" s="363">
        <f>+Decisions!R71</f>
        <v>0</v>
      </c>
      <c r="AJ474" s="363">
        <f>+Decisions!S71</f>
        <v>0</v>
      </c>
      <c r="AK474" s="363">
        <f>+Decisions!T71</f>
        <v>0</v>
      </c>
      <c r="AL474" s="363">
        <f>+Decisions!U71</f>
        <v>0</v>
      </c>
      <c r="AM474" s="363">
        <f>+Decisions!V71</f>
        <v>0</v>
      </c>
      <c r="AN474" s="364">
        <f>+Decisions!W71</f>
        <v>0</v>
      </c>
      <c r="AP474" s="365" t="str">
        <f t="shared" si="323"/>
        <v/>
      </c>
      <c r="AQ474" s="271" t="str">
        <f t="shared" si="324"/>
        <v/>
      </c>
      <c r="AR474" s="271" t="str">
        <f t="shared" si="325"/>
        <v/>
      </c>
      <c r="AS474" s="271" t="str">
        <f t="shared" si="326"/>
        <v/>
      </c>
      <c r="AT474" s="271" t="str">
        <f t="shared" si="327"/>
        <v/>
      </c>
      <c r="AU474" s="271" t="str">
        <f t="shared" si="328"/>
        <v/>
      </c>
      <c r="AV474" s="271" t="str">
        <f t="shared" si="329"/>
        <v/>
      </c>
      <c r="AW474" s="271" t="str">
        <f t="shared" si="330"/>
        <v/>
      </c>
      <c r="AX474" s="271" t="str">
        <f t="shared" si="331"/>
        <v/>
      </c>
      <c r="AY474" s="271" t="str">
        <f t="shared" si="332"/>
        <v/>
      </c>
      <c r="AZ474" s="271" t="str">
        <f t="shared" si="333"/>
        <v/>
      </c>
      <c r="BA474" s="271" t="str">
        <f t="shared" si="334"/>
        <v/>
      </c>
      <c r="BB474" s="271" t="str">
        <f t="shared" si="335"/>
        <v/>
      </c>
      <c r="BC474" s="271" t="str">
        <f t="shared" si="336"/>
        <v/>
      </c>
      <c r="BD474" s="271" t="str">
        <f t="shared" si="337"/>
        <v/>
      </c>
      <c r="BE474" s="271" t="str">
        <f t="shared" si="338"/>
        <v/>
      </c>
      <c r="BF474" s="271" t="str">
        <f t="shared" si="339"/>
        <v/>
      </c>
      <c r="BG474" s="271" t="str">
        <f t="shared" si="340"/>
        <v/>
      </c>
      <c r="BH474" s="271" t="str">
        <f t="shared" si="341"/>
        <v/>
      </c>
      <c r="BI474" s="366" t="str">
        <f t="shared" si="342"/>
        <v/>
      </c>
      <c r="BK474" s="114" t="str">
        <f t="shared" si="353"/>
        <v/>
      </c>
      <c r="BL474" s="114" t="str">
        <f t="shared" si="343"/>
        <v/>
      </c>
      <c r="BM474" s="114">
        <f t="shared" si="354"/>
        <v>1</v>
      </c>
      <c r="BN474" s="114">
        <f t="shared" si="355"/>
        <v>0</v>
      </c>
      <c r="BO474" s="114" t="str">
        <f t="shared" si="356"/>
        <v/>
      </c>
      <c r="BP474" s="114" t="str">
        <f t="shared" si="344"/>
        <v/>
      </c>
      <c r="BQ474" s="114">
        <f t="shared" si="357"/>
        <v>1</v>
      </c>
      <c r="BR474" s="114">
        <f t="shared" si="358"/>
        <v>0</v>
      </c>
      <c r="BS474" s="114" t="str">
        <f t="shared" si="359"/>
        <v/>
      </c>
      <c r="BT474" s="114" t="str">
        <f t="shared" si="345"/>
        <v/>
      </c>
      <c r="BU474" s="114">
        <f t="shared" si="360"/>
        <v>1</v>
      </c>
      <c r="BV474" s="114">
        <f t="shared" si="361"/>
        <v>0</v>
      </c>
      <c r="BW474" s="114" t="str">
        <f t="shared" si="362"/>
        <v/>
      </c>
      <c r="BX474" s="114" t="str">
        <f t="shared" si="346"/>
        <v/>
      </c>
      <c r="BY474" s="114">
        <f t="shared" si="363"/>
        <v>1</v>
      </c>
      <c r="BZ474" s="114">
        <f t="shared" si="364"/>
        <v>0</v>
      </c>
      <c r="CA474" s="114" t="str">
        <f t="shared" si="365"/>
        <v/>
      </c>
      <c r="CB474" s="114" t="str">
        <f t="shared" si="347"/>
        <v/>
      </c>
      <c r="CC474" s="114">
        <f t="shared" si="366"/>
        <v>1</v>
      </c>
      <c r="CD474" s="114">
        <f t="shared" si="367"/>
        <v>0</v>
      </c>
      <c r="CE474" s="114" t="str">
        <f t="shared" si="368"/>
        <v/>
      </c>
      <c r="CF474" s="114" t="str">
        <f t="shared" si="348"/>
        <v/>
      </c>
      <c r="CG474" s="114">
        <f t="shared" si="369"/>
        <v>1</v>
      </c>
      <c r="CH474" s="114">
        <f t="shared" si="370"/>
        <v>0</v>
      </c>
      <c r="CI474" s="114" t="str">
        <f t="shared" si="371"/>
        <v/>
      </c>
      <c r="CJ474" s="114" t="str">
        <f t="shared" si="349"/>
        <v/>
      </c>
      <c r="CK474" s="114">
        <f t="shared" si="372"/>
        <v>1</v>
      </c>
      <c r="CL474" s="114">
        <f t="shared" si="373"/>
        <v>0</v>
      </c>
      <c r="CM474" s="114" t="str">
        <f t="shared" si="374"/>
        <v/>
      </c>
      <c r="CN474" s="114" t="str">
        <f t="shared" si="350"/>
        <v/>
      </c>
      <c r="CO474" s="114">
        <f t="shared" si="375"/>
        <v>1</v>
      </c>
      <c r="CP474" s="114">
        <f t="shared" si="376"/>
        <v>0</v>
      </c>
      <c r="CQ474" s="114" t="str">
        <f t="shared" si="377"/>
        <v/>
      </c>
      <c r="CR474" s="114" t="str">
        <f t="shared" si="351"/>
        <v/>
      </c>
      <c r="CS474" s="114">
        <f t="shared" si="378"/>
        <v>1</v>
      </c>
      <c r="CT474" s="114">
        <f t="shared" si="379"/>
        <v>0</v>
      </c>
      <c r="CU474" s="114" t="str">
        <f t="shared" si="380"/>
        <v/>
      </c>
      <c r="CV474" s="114" t="str">
        <f t="shared" si="352"/>
        <v/>
      </c>
      <c r="CW474" s="114">
        <f t="shared" si="381"/>
        <v>1</v>
      </c>
      <c r="CX474" s="114">
        <f t="shared" si="382"/>
        <v>0</v>
      </c>
    </row>
    <row r="475" spans="17:102" x14ac:dyDescent="0.25">
      <c r="Q475" s="365">
        <f t="shared" ref="Q475:Q506" si="383">+Q474+1</f>
        <v>2</v>
      </c>
      <c r="R475" s="277">
        <v>50</v>
      </c>
      <c r="U475" s="367">
        <f>+Decisions!D72</f>
        <v>0</v>
      </c>
      <c r="V475" s="363">
        <f>+Decisions!E72</f>
        <v>0</v>
      </c>
      <c r="W475" s="363">
        <f>+Decisions!F72</f>
        <v>0</v>
      </c>
      <c r="X475" s="363">
        <f>+Decisions!G72</f>
        <v>0</v>
      </c>
      <c r="Y475" s="363">
        <f>+Decisions!H72</f>
        <v>0</v>
      </c>
      <c r="Z475" s="363">
        <f>+Decisions!I72</f>
        <v>0</v>
      </c>
      <c r="AA475" s="363">
        <f>+Decisions!J72</f>
        <v>0</v>
      </c>
      <c r="AB475" s="363">
        <f>+Decisions!K72</f>
        <v>0</v>
      </c>
      <c r="AC475" s="363">
        <f>+Decisions!L72</f>
        <v>0</v>
      </c>
      <c r="AD475" s="363">
        <f>+Decisions!M72</f>
        <v>0</v>
      </c>
      <c r="AE475" s="363">
        <f>+Decisions!N72</f>
        <v>0</v>
      </c>
      <c r="AF475" s="363">
        <f>+Decisions!O72</f>
        <v>0</v>
      </c>
      <c r="AG475" s="363">
        <f>+Decisions!P72</f>
        <v>0</v>
      </c>
      <c r="AH475" s="363">
        <f>+Decisions!Q72</f>
        <v>0</v>
      </c>
      <c r="AI475" s="363">
        <f>+Decisions!R72</f>
        <v>0</v>
      </c>
      <c r="AJ475" s="363">
        <f>+Decisions!S72</f>
        <v>0</v>
      </c>
      <c r="AK475" s="363">
        <f>+Decisions!T72</f>
        <v>0</v>
      </c>
      <c r="AL475" s="363">
        <f>+Decisions!U72</f>
        <v>0</v>
      </c>
      <c r="AM475" s="363">
        <f>+Decisions!V72</f>
        <v>0</v>
      </c>
      <c r="AN475" s="364">
        <f>+Decisions!W72</f>
        <v>0</v>
      </c>
      <c r="AP475" s="365" t="str">
        <f t="shared" si="323"/>
        <v/>
      </c>
      <c r="AQ475" s="271" t="str">
        <f t="shared" si="324"/>
        <v/>
      </c>
      <c r="AR475" s="271" t="str">
        <f t="shared" si="325"/>
        <v/>
      </c>
      <c r="AS475" s="271" t="str">
        <f t="shared" si="326"/>
        <v/>
      </c>
      <c r="AT475" s="271" t="str">
        <f t="shared" si="327"/>
        <v/>
      </c>
      <c r="AU475" s="271" t="str">
        <f t="shared" si="328"/>
        <v/>
      </c>
      <c r="AV475" s="271" t="str">
        <f t="shared" si="329"/>
        <v/>
      </c>
      <c r="AW475" s="271" t="str">
        <f t="shared" si="330"/>
        <v/>
      </c>
      <c r="AX475" s="271" t="str">
        <f t="shared" si="331"/>
        <v/>
      </c>
      <c r="AY475" s="271" t="str">
        <f t="shared" si="332"/>
        <v/>
      </c>
      <c r="AZ475" s="271" t="str">
        <f t="shared" si="333"/>
        <v/>
      </c>
      <c r="BA475" s="271" t="str">
        <f t="shared" si="334"/>
        <v/>
      </c>
      <c r="BB475" s="271" t="str">
        <f t="shared" si="335"/>
        <v/>
      </c>
      <c r="BC475" s="271" t="str">
        <f t="shared" si="336"/>
        <v/>
      </c>
      <c r="BD475" s="271" t="str">
        <f t="shared" si="337"/>
        <v/>
      </c>
      <c r="BE475" s="271" t="str">
        <f t="shared" si="338"/>
        <v/>
      </c>
      <c r="BF475" s="271" t="str">
        <f t="shared" si="339"/>
        <v/>
      </c>
      <c r="BG475" s="271" t="str">
        <f t="shared" si="340"/>
        <v/>
      </c>
      <c r="BH475" s="271" t="str">
        <f t="shared" si="341"/>
        <v/>
      </c>
      <c r="BI475" s="366" t="str">
        <f t="shared" si="342"/>
        <v/>
      </c>
      <c r="BK475" s="114" t="str">
        <f t="shared" si="353"/>
        <v/>
      </c>
      <c r="BL475" s="114" t="str">
        <f t="shared" si="343"/>
        <v/>
      </c>
      <c r="BM475" s="114">
        <f t="shared" si="354"/>
        <v>1</v>
      </c>
      <c r="BN475" s="114">
        <f t="shared" si="355"/>
        <v>0</v>
      </c>
      <c r="BO475" s="114" t="str">
        <f t="shared" si="356"/>
        <v/>
      </c>
      <c r="BP475" s="114" t="str">
        <f t="shared" si="344"/>
        <v/>
      </c>
      <c r="BQ475" s="114">
        <f t="shared" si="357"/>
        <v>1</v>
      </c>
      <c r="BR475" s="114">
        <f t="shared" si="358"/>
        <v>0</v>
      </c>
      <c r="BS475" s="114" t="str">
        <f t="shared" si="359"/>
        <v/>
      </c>
      <c r="BT475" s="114" t="str">
        <f t="shared" si="345"/>
        <v/>
      </c>
      <c r="BU475" s="114">
        <f t="shared" si="360"/>
        <v>1</v>
      </c>
      <c r="BV475" s="114">
        <f t="shared" si="361"/>
        <v>0</v>
      </c>
      <c r="BW475" s="114" t="str">
        <f t="shared" si="362"/>
        <v/>
      </c>
      <c r="BX475" s="114" t="str">
        <f t="shared" si="346"/>
        <v/>
      </c>
      <c r="BY475" s="114">
        <f t="shared" si="363"/>
        <v>1</v>
      </c>
      <c r="BZ475" s="114">
        <f t="shared" si="364"/>
        <v>0</v>
      </c>
      <c r="CA475" s="114" t="str">
        <f t="shared" si="365"/>
        <v/>
      </c>
      <c r="CB475" s="114" t="str">
        <f t="shared" si="347"/>
        <v/>
      </c>
      <c r="CC475" s="114">
        <f t="shared" si="366"/>
        <v>1</v>
      </c>
      <c r="CD475" s="114">
        <f t="shared" si="367"/>
        <v>0</v>
      </c>
      <c r="CE475" s="114" t="str">
        <f t="shared" si="368"/>
        <v/>
      </c>
      <c r="CF475" s="114" t="str">
        <f t="shared" si="348"/>
        <v/>
      </c>
      <c r="CG475" s="114">
        <f t="shared" si="369"/>
        <v>1</v>
      </c>
      <c r="CH475" s="114">
        <f t="shared" si="370"/>
        <v>0</v>
      </c>
      <c r="CI475" s="114" t="str">
        <f t="shared" si="371"/>
        <v/>
      </c>
      <c r="CJ475" s="114" t="str">
        <f t="shared" si="349"/>
        <v/>
      </c>
      <c r="CK475" s="114">
        <f t="shared" si="372"/>
        <v>1</v>
      </c>
      <c r="CL475" s="114">
        <f t="shared" si="373"/>
        <v>0</v>
      </c>
      <c r="CM475" s="114" t="str">
        <f t="shared" si="374"/>
        <v/>
      </c>
      <c r="CN475" s="114" t="str">
        <f t="shared" si="350"/>
        <v/>
      </c>
      <c r="CO475" s="114">
        <f t="shared" si="375"/>
        <v>1</v>
      </c>
      <c r="CP475" s="114">
        <f t="shared" si="376"/>
        <v>0</v>
      </c>
      <c r="CQ475" s="114" t="str">
        <f t="shared" si="377"/>
        <v/>
      </c>
      <c r="CR475" s="114" t="str">
        <f t="shared" si="351"/>
        <v/>
      </c>
      <c r="CS475" s="114">
        <f t="shared" si="378"/>
        <v>1</v>
      </c>
      <c r="CT475" s="114">
        <f t="shared" si="379"/>
        <v>0</v>
      </c>
      <c r="CU475" s="114" t="str">
        <f t="shared" si="380"/>
        <v/>
      </c>
      <c r="CV475" s="114" t="str">
        <f t="shared" si="352"/>
        <v/>
      </c>
      <c r="CW475" s="114">
        <f t="shared" si="381"/>
        <v>1</v>
      </c>
      <c r="CX475" s="114">
        <f t="shared" si="382"/>
        <v>0</v>
      </c>
    </row>
    <row r="476" spans="17:102" x14ac:dyDescent="0.25">
      <c r="Q476" s="365">
        <f t="shared" si="383"/>
        <v>3</v>
      </c>
      <c r="R476" s="277">
        <v>100</v>
      </c>
      <c r="U476" s="367">
        <f>+Decisions!D73</f>
        <v>0</v>
      </c>
      <c r="V476" s="363">
        <f>+Decisions!E73</f>
        <v>0</v>
      </c>
      <c r="W476" s="363">
        <f>+Decisions!F73</f>
        <v>0</v>
      </c>
      <c r="X476" s="363">
        <f>+Decisions!G73</f>
        <v>0</v>
      </c>
      <c r="Y476" s="363">
        <f>+Decisions!H73</f>
        <v>0</v>
      </c>
      <c r="Z476" s="363">
        <f>+Decisions!I73</f>
        <v>0</v>
      </c>
      <c r="AA476" s="363">
        <f>+Decisions!J73</f>
        <v>0</v>
      </c>
      <c r="AB476" s="363">
        <f>+Decisions!K73</f>
        <v>0</v>
      </c>
      <c r="AC476" s="363">
        <f>+Decisions!L73</f>
        <v>0</v>
      </c>
      <c r="AD476" s="363">
        <f>+Decisions!M73</f>
        <v>0</v>
      </c>
      <c r="AE476" s="363">
        <f>+Decisions!N73</f>
        <v>0</v>
      </c>
      <c r="AF476" s="363">
        <f>+Decisions!O73</f>
        <v>0</v>
      </c>
      <c r="AG476" s="363">
        <f>+Decisions!P73</f>
        <v>0</v>
      </c>
      <c r="AH476" s="363">
        <f>+Decisions!Q73</f>
        <v>0</v>
      </c>
      <c r="AI476" s="363">
        <f>+Decisions!R73</f>
        <v>0</v>
      </c>
      <c r="AJ476" s="363">
        <f>+Decisions!S73</f>
        <v>0</v>
      </c>
      <c r="AK476" s="363">
        <f>+Decisions!T73</f>
        <v>0</v>
      </c>
      <c r="AL476" s="363">
        <f>+Decisions!U73</f>
        <v>0</v>
      </c>
      <c r="AM476" s="363">
        <f>+Decisions!V73</f>
        <v>0</v>
      </c>
      <c r="AN476" s="364">
        <f>+Decisions!W73</f>
        <v>0</v>
      </c>
      <c r="AP476" s="365" t="str">
        <f t="shared" si="323"/>
        <v/>
      </c>
      <c r="AQ476" s="271" t="str">
        <f t="shared" si="324"/>
        <v/>
      </c>
      <c r="AR476" s="271" t="str">
        <f t="shared" si="325"/>
        <v/>
      </c>
      <c r="AS476" s="271" t="str">
        <f t="shared" si="326"/>
        <v/>
      </c>
      <c r="AT476" s="271" t="str">
        <f t="shared" si="327"/>
        <v/>
      </c>
      <c r="AU476" s="271" t="str">
        <f t="shared" si="328"/>
        <v/>
      </c>
      <c r="AV476" s="271" t="str">
        <f t="shared" si="329"/>
        <v/>
      </c>
      <c r="AW476" s="271" t="str">
        <f t="shared" si="330"/>
        <v/>
      </c>
      <c r="AX476" s="271" t="str">
        <f t="shared" si="331"/>
        <v/>
      </c>
      <c r="AY476" s="271" t="str">
        <f t="shared" si="332"/>
        <v/>
      </c>
      <c r="AZ476" s="271" t="str">
        <f t="shared" si="333"/>
        <v/>
      </c>
      <c r="BA476" s="271" t="str">
        <f t="shared" si="334"/>
        <v/>
      </c>
      <c r="BB476" s="271" t="str">
        <f t="shared" si="335"/>
        <v/>
      </c>
      <c r="BC476" s="271" t="str">
        <f t="shared" si="336"/>
        <v/>
      </c>
      <c r="BD476" s="271" t="str">
        <f t="shared" si="337"/>
        <v/>
      </c>
      <c r="BE476" s="271" t="str">
        <f t="shared" si="338"/>
        <v/>
      </c>
      <c r="BF476" s="271" t="str">
        <f t="shared" si="339"/>
        <v/>
      </c>
      <c r="BG476" s="271" t="str">
        <f t="shared" si="340"/>
        <v/>
      </c>
      <c r="BH476" s="271" t="str">
        <f t="shared" si="341"/>
        <v/>
      </c>
      <c r="BI476" s="366" t="str">
        <f t="shared" si="342"/>
        <v/>
      </c>
      <c r="BK476" s="114" t="str">
        <f t="shared" si="353"/>
        <v/>
      </c>
      <c r="BL476" s="114" t="str">
        <f t="shared" si="343"/>
        <v/>
      </c>
      <c r="BM476" s="114">
        <f t="shared" si="354"/>
        <v>1</v>
      </c>
      <c r="BN476" s="114">
        <f t="shared" si="355"/>
        <v>0</v>
      </c>
      <c r="BO476" s="114" t="str">
        <f t="shared" si="356"/>
        <v/>
      </c>
      <c r="BP476" s="114" t="str">
        <f t="shared" si="344"/>
        <v/>
      </c>
      <c r="BQ476" s="114">
        <f t="shared" si="357"/>
        <v>1</v>
      </c>
      <c r="BR476" s="114">
        <f t="shared" si="358"/>
        <v>0</v>
      </c>
      <c r="BS476" s="114" t="str">
        <f t="shared" si="359"/>
        <v/>
      </c>
      <c r="BT476" s="114" t="str">
        <f t="shared" si="345"/>
        <v/>
      </c>
      <c r="BU476" s="114">
        <f t="shared" si="360"/>
        <v>1</v>
      </c>
      <c r="BV476" s="114">
        <f t="shared" si="361"/>
        <v>0</v>
      </c>
      <c r="BW476" s="114" t="str">
        <f t="shared" si="362"/>
        <v/>
      </c>
      <c r="BX476" s="114" t="str">
        <f t="shared" si="346"/>
        <v/>
      </c>
      <c r="BY476" s="114">
        <f t="shared" si="363"/>
        <v>1</v>
      </c>
      <c r="BZ476" s="114">
        <f t="shared" si="364"/>
        <v>0</v>
      </c>
      <c r="CA476" s="114" t="str">
        <f t="shared" si="365"/>
        <v/>
      </c>
      <c r="CB476" s="114" t="str">
        <f t="shared" si="347"/>
        <v/>
      </c>
      <c r="CC476" s="114">
        <f t="shared" si="366"/>
        <v>1</v>
      </c>
      <c r="CD476" s="114">
        <f t="shared" si="367"/>
        <v>0</v>
      </c>
      <c r="CE476" s="114" t="str">
        <f t="shared" si="368"/>
        <v/>
      </c>
      <c r="CF476" s="114" t="str">
        <f t="shared" si="348"/>
        <v/>
      </c>
      <c r="CG476" s="114">
        <f t="shared" si="369"/>
        <v>1</v>
      </c>
      <c r="CH476" s="114">
        <f t="shared" si="370"/>
        <v>0</v>
      </c>
      <c r="CI476" s="114" t="str">
        <f t="shared" si="371"/>
        <v/>
      </c>
      <c r="CJ476" s="114" t="str">
        <f t="shared" si="349"/>
        <v/>
      </c>
      <c r="CK476" s="114">
        <f t="shared" si="372"/>
        <v>1</v>
      </c>
      <c r="CL476" s="114">
        <f t="shared" si="373"/>
        <v>0</v>
      </c>
      <c r="CM476" s="114" t="str">
        <f t="shared" si="374"/>
        <v/>
      </c>
      <c r="CN476" s="114" t="str">
        <f t="shared" si="350"/>
        <v/>
      </c>
      <c r="CO476" s="114">
        <f t="shared" si="375"/>
        <v>1</v>
      </c>
      <c r="CP476" s="114">
        <f t="shared" si="376"/>
        <v>0</v>
      </c>
      <c r="CQ476" s="114" t="str">
        <f t="shared" si="377"/>
        <v/>
      </c>
      <c r="CR476" s="114" t="str">
        <f t="shared" si="351"/>
        <v/>
      </c>
      <c r="CS476" s="114">
        <f t="shared" si="378"/>
        <v>1</v>
      </c>
      <c r="CT476" s="114">
        <f t="shared" si="379"/>
        <v>0</v>
      </c>
      <c r="CU476" s="114" t="str">
        <f t="shared" si="380"/>
        <v/>
      </c>
      <c r="CV476" s="114" t="str">
        <f t="shared" si="352"/>
        <v/>
      </c>
      <c r="CW476" s="114">
        <f t="shared" si="381"/>
        <v>1</v>
      </c>
      <c r="CX476" s="114">
        <f t="shared" si="382"/>
        <v>0</v>
      </c>
    </row>
    <row r="477" spans="17:102" x14ac:dyDescent="0.25">
      <c r="Q477" s="365">
        <f t="shared" si="383"/>
        <v>4</v>
      </c>
      <c r="R477" s="277">
        <v>50</v>
      </c>
      <c r="U477" s="367">
        <f>+Decisions!D74</f>
        <v>0</v>
      </c>
      <c r="V477" s="363">
        <f>+Decisions!E74</f>
        <v>0</v>
      </c>
      <c r="W477" s="363">
        <f>+Decisions!F74</f>
        <v>0</v>
      </c>
      <c r="X477" s="363">
        <f>+Decisions!G74</f>
        <v>0</v>
      </c>
      <c r="Y477" s="363">
        <f>+Decisions!H74</f>
        <v>0</v>
      </c>
      <c r="Z477" s="363">
        <f>+Decisions!I74</f>
        <v>0</v>
      </c>
      <c r="AA477" s="363">
        <f>+Decisions!J74</f>
        <v>0</v>
      </c>
      <c r="AB477" s="363">
        <f>+Decisions!K74</f>
        <v>0</v>
      </c>
      <c r="AC477" s="363">
        <f>+Decisions!L74</f>
        <v>0</v>
      </c>
      <c r="AD477" s="363">
        <f>+Decisions!M74</f>
        <v>0</v>
      </c>
      <c r="AE477" s="363">
        <f>+Decisions!N74</f>
        <v>0</v>
      </c>
      <c r="AF477" s="363">
        <f>+Decisions!O74</f>
        <v>0</v>
      </c>
      <c r="AG477" s="363">
        <f>+Decisions!P74</f>
        <v>0</v>
      </c>
      <c r="AH477" s="363">
        <f>+Decisions!Q74</f>
        <v>0</v>
      </c>
      <c r="AI477" s="363">
        <f>+Decisions!R74</f>
        <v>0</v>
      </c>
      <c r="AJ477" s="363">
        <f>+Decisions!S74</f>
        <v>0</v>
      </c>
      <c r="AK477" s="363">
        <f>+Decisions!T74</f>
        <v>0</v>
      </c>
      <c r="AL477" s="363">
        <f>+Decisions!U74</f>
        <v>0</v>
      </c>
      <c r="AM477" s="363">
        <f>+Decisions!V74</f>
        <v>0</v>
      </c>
      <c r="AN477" s="364">
        <f>+Decisions!W74</f>
        <v>0</v>
      </c>
      <c r="AP477" s="365" t="str">
        <f t="shared" si="323"/>
        <v/>
      </c>
      <c r="AQ477" s="271" t="str">
        <f t="shared" si="324"/>
        <v/>
      </c>
      <c r="AR477" s="271" t="str">
        <f t="shared" si="325"/>
        <v/>
      </c>
      <c r="AS477" s="271" t="str">
        <f t="shared" si="326"/>
        <v/>
      </c>
      <c r="AT477" s="271" t="str">
        <f t="shared" si="327"/>
        <v/>
      </c>
      <c r="AU477" s="271" t="str">
        <f t="shared" si="328"/>
        <v/>
      </c>
      <c r="AV477" s="271" t="str">
        <f t="shared" si="329"/>
        <v/>
      </c>
      <c r="AW477" s="271" t="str">
        <f t="shared" si="330"/>
        <v/>
      </c>
      <c r="AX477" s="271" t="str">
        <f t="shared" si="331"/>
        <v/>
      </c>
      <c r="AY477" s="271" t="str">
        <f t="shared" si="332"/>
        <v/>
      </c>
      <c r="AZ477" s="271" t="str">
        <f t="shared" si="333"/>
        <v/>
      </c>
      <c r="BA477" s="271" t="str">
        <f t="shared" si="334"/>
        <v/>
      </c>
      <c r="BB477" s="271" t="str">
        <f t="shared" si="335"/>
        <v/>
      </c>
      <c r="BC477" s="271" t="str">
        <f t="shared" si="336"/>
        <v/>
      </c>
      <c r="BD477" s="271" t="str">
        <f t="shared" si="337"/>
        <v/>
      </c>
      <c r="BE477" s="271" t="str">
        <f t="shared" si="338"/>
        <v/>
      </c>
      <c r="BF477" s="271" t="str">
        <f t="shared" si="339"/>
        <v/>
      </c>
      <c r="BG477" s="271" t="str">
        <f t="shared" si="340"/>
        <v/>
      </c>
      <c r="BH477" s="271" t="str">
        <f t="shared" si="341"/>
        <v/>
      </c>
      <c r="BI477" s="366" t="str">
        <f t="shared" si="342"/>
        <v/>
      </c>
      <c r="BK477" s="114" t="str">
        <f t="shared" si="353"/>
        <v/>
      </c>
      <c r="BL477" s="114" t="str">
        <f t="shared" si="343"/>
        <v/>
      </c>
      <c r="BM477" s="114">
        <f t="shared" si="354"/>
        <v>1</v>
      </c>
      <c r="BN477" s="114">
        <f t="shared" si="355"/>
        <v>0</v>
      </c>
      <c r="BO477" s="114" t="str">
        <f t="shared" si="356"/>
        <v/>
      </c>
      <c r="BP477" s="114" t="str">
        <f t="shared" si="344"/>
        <v/>
      </c>
      <c r="BQ477" s="114">
        <f t="shared" si="357"/>
        <v>1</v>
      </c>
      <c r="BR477" s="114">
        <f t="shared" si="358"/>
        <v>0</v>
      </c>
      <c r="BS477" s="114" t="str">
        <f t="shared" si="359"/>
        <v/>
      </c>
      <c r="BT477" s="114" t="str">
        <f t="shared" si="345"/>
        <v/>
      </c>
      <c r="BU477" s="114">
        <f t="shared" si="360"/>
        <v>1</v>
      </c>
      <c r="BV477" s="114">
        <f t="shared" si="361"/>
        <v>0</v>
      </c>
      <c r="BW477" s="114" t="str">
        <f t="shared" si="362"/>
        <v/>
      </c>
      <c r="BX477" s="114" t="str">
        <f t="shared" si="346"/>
        <v/>
      </c>
      <c r="BY477" s="114">
        <f t="shared" si="363"/>
        <v>1</v>
      </c>
      <c r="BZ477" s="114">
        <f t="shared" si="364"/>
        <v>0</v>
      </c>
      <c r="CA477" s="114" t="str">
        <f t="shared" si="365"/>
        <v/>
      </c>
      <c r="CB477" s="114" t="str">
        <f t="shared" si="347"/>
        <v/>
      </c>
      <c r="CC477" s="114">
        <f t="shared" si="366"/>
        <v>1</v>
      </c>
      <c r="CD477" s="114">
        <f t="shared" si="367"/>
        <v>0</v>
      </c>
      <c r="CE477" s="114" t="str">
        <f t="shared" si="368"/>
        <v/>
      </c>
      <c r="CF477" s="114" t="str">
        <f t="shared" si="348"/>
        <v/>
      </c>
      <c r="CG477" s="114">
        <f t="shared" si="369"/>
        <v>1</v>
      </c>
      <c r="CH477" s="114">
        <f t="shared" si="370"/>
        <v>0</v>
      </c>
      <c r="CI477" s="114" t="str">
        <f t="shared" si="371"/>
        <v/>
      </c>
      <c r="CJ477" s="114" t="str">
        <f t="shared" si="349"/>
        <v/>
      </c>
      <c r="CK477" s="114">
        <f t="shared" si="372"/>
        <v>1</v>
      </c>
      <c r="CL477" s="114">
        <f t="shared" si="373"/>
        <v>0</v>
      </c>
      <c r="CM477" s="114" t="str">
        <f t="shared" si="374"/>
        <v/>
      </c>
      <c r="CN477" s="114" t="str">
        <f t="shared" si="350"/>
        <v/>
      </c>
      <c r="CO477" s="114">
        <f t="shared" si="375"/>
        <v>1</v>
      </c>
      <c r="CP477" s="114">
        <f t="shared" si="376"/>
        <v>0</v>
      </c>
      <c r="CQ477" s="114" t="str">
        <f t="shared" si="377"/>
        <v/>
      </c>
      <c r="CR477" s="114" t="str">
        <f t="shared" si="351"/>
        <v/>
      </c>
      <c r="CS477" s="114">
        <f t="shared" si="378"/>
        <v>1</v>
      </c>
      <c r="CT477" s="114">
        <f t="shared" si="379"/>
        <v>0</v>
      </c>
      <c r="CU477" s="114" t="str">
        <f t="shared" si="380"/>
        <v/>
      </c>
      <c r="CV477" s="114" t="str">
        <f t="shared" si="352"/>
        <v/>
      </c>
      <c r="CW477" s="114">
        <f t="shared" si="381"/>
        <v>1</v>
      </c>
      <c r="CX477" s="114">
        <f t="shared" si="382"/>
        <v>0</v>
      </c>
    </row>
    <row r="478" spans="17:102" x14ac:dyDescent="0.25">
      <c r="Q478" s="365">
        <f t="shared" si="383"/>
        <v>5</v>
      </c>
      <c r="R478" s="277">
        <v>100</v>
      </c>
      <c r="U478" s="367">
        <f>+Decisions!D75</f>
        <v>0</v>
      </c>
      <c r="V478" s="363">
        <f>+Decisions!E75</f>
        <v>0</v>
      </c>
      <c r="W478" s="363">
        <f>+Decisions!F75</f>
        <v>0</v>
      </c>
      <c r="X478" s="363">
        <f>+Decisions!G75</f>
        <v>0</v>
      </c>
      <c r="Y478" s="363">
        <f>+Decisions!H75</f>
        <v>0</v>
      </c>
      <c r="Z478" s="363">
        <f>+Decisions!I75</f>
        <v>0</v>
      </c>
      <c r="AA478" s="363">
        <f>+Decisions!J75</f>
        <v>0</v>
      </c>
      <c r="AB478" s="363">
        <f>+Decisions!K75</f>
        <v>0</v>
      </c>
      <c r="AC478" s="363">
        <f>+Decisions!L75</f>
        <v>0</v>
      </c>
      <c r="AD478" s="363">
        <f>+Decisions!M75</f>
        <v>0</v>
      </c>
      <c r="AE478" s="363">
        <f>+Decisions!N75</f>
        <v>0</v>
      </c>
      <c r="AF478" s="363">
        <f>+Decisions!O75</f>
        <v>0</v>
      </c>
      <c r="AG478" s="363">
        <f>+Decisions!P75</f>
        <v>0</v>
      </c>
      <c r="AH478" s="363">
        <f>+Decisions!Q75</f>
        <v>0</v>
      </c>
      <c r="AI478" s="363">
        <f>+Decisions!R75</f>
        <v>0</v>
      </c>
      <c r="AJ478" s="363">
        <f>+Decisions!S75</f>
        <v>0</v>
      </c>
      <c r="AK478" s="363">
        <f>+Decisions!T75</f>
        <v>0</v>
      </c>
      <c r="AL478" s="363">
        <f>+Decisions!U75</f>
        <v>0</v>
      </c>
      <c r="AM478" s="363">
        <f>+Decisions!V75</f>
        <v>0</v>
      </c>
      <c r="AN478" s="364">
        <f>+Decisions!W75</f>
        <v>0</v>
      </c>
      <c r="AP478" s="365" t="str">
        <f t="shared" si="323"/>
        <v/>
      </c>
      <c r="AQ478" s="271" t="str">
        <f t="shared" si="324"/>
        <v/>
      </c>
      <c r="AR478" s="271" t="str">
        <f t="shared" si="325"/>
        <v/>
      </c>
      <c r="AS478" s="271" t="str">
        <f t="shared" si="326"/>
        <v/>
      </c>
      <c r="AT478" s="271" t="str">
        <f t="shared" si="327"/>
        <v/>
      </c>
      <c r="AU478" s="271" t="str">
        <f t="shared" si="328"/>
        <v/>
      </c>
      <c r="AV478" s="271" t="str">
        <f t="shared" si="329"/>
        <v/>
      </c>
      <c r="AW478" s="271" t="str">
        <f t="shared" si="330"/>
        <v/>
      </c>
      <c r="AX478" s="271" t="str">
        <f t="shared" si="331"/>
        <v/>
      </c>
      <c r="AY478" s="271" t="str">
        <f t="shared" si="332"/>
        <v/>
      </c>
      <c r="AZ478" s="271" t="str">
        <f t="shared" si="333"/>
        <v/>
      </c>
      <c r="BA478" s="271" t="str">
        <f t="shared" si="334"/>
        <v/>
      </c>
      <c r="BB478" s="271" t="str">
        <f t="shared" si="335"/>
        <v/>
      </c>
      <c r="BC478" s="271" t="str">
        <f t="shared" si="336"/>
        <v/>
      </c>
      <c r="BD478" s="271" t="str">
        <f t="shared" si="337"/>
        <v/>
      </c>
      <c r="BE478" s="271" t="str">
        <f t="shared" si="338"/>
        <v/>
      </c>
      <c r="BF478" s="271" t="str">
        <f t="shared" si="339"/>
        <v/>
      </c>
      <c r="BG478" s="271" t="str">
        <f t="shared" si="340"/>
        <v/>
      </c>
      <c r="BH478" s="271" t="str">
        <f t="shared" si="341"/>
        <v/>
      </c>
      <c r="BI478" s="366" t="str">
        <f t="shared" si="342"/>
        <v/>
      </c>
      <c r="BK478" s="114" t="str">
        <f t="shared" si="353"/>
        <v/>
      </c>
      <c r="BL478" s="114" t="str">
        <f t="shared" si="343"/>
        <v/>
      </c>
      <c r="BM478" s="114">
        <f t="shared" si="354"/>
        <v>1</v>
      </c>
      <c r="BN478" s="114">
        <f t="shared" si="355"/>
        <v>0</v>
      </c>
      <c r="BO478" s="114" t="str">
        <f t="shared" si="356"/>
        <v/>
      </c>
      <c r="BP478" s="114" t="str">
        <f t="shared" si="344"/>
        <v/>
      </c>
      <c r="BQ478" s="114">
        <f t="shared" si="357"/>
        <v>1</v>
      </c>
      <c r="BR478" s="114">
        <f t="shared" si="358"/>
        <v>0</v>
      </c>
      <c r="BS478" s="114" t="str">
        <f t="shared" si="359"/>
        <v/>
      </c>
      <c r="BT478" s="114" t="str">
        <f t="shared" si="345"/>
        <v/>
      </c>
      <c r="BU478" s="114">
        <f t="shared" si="360"/>
        <v>1</v>
      </c>
      <c r="BV478" s="114">
        <f t="shared" si="361"/>
        <v>0</v>
      </c>
      <c r="BW478" s="114" t="str">
        <f t="shared" si="362"/>
        <v/>
      </c>
      <c r="BX478" s="114" t="str">
        <f t="shared" si="346"/>
        <v/>
      </c>
      <c r="BY478" s="114">
        <f t="shared" si="363"/>
        <v>1</v>
      </c>
      <c r="BZ478" s="114">
        <f t="shared" si="364"/>
        <v>0</v>
      </c>
      <c r="CA478" s="114" t="str">
        <f t="shared" si="365"/>
        <v/>
      </c>
      <c r="CB478" s="114" t="str">
        <f t="shared" si="347"/>
        <v/>
      </c>
      <c r="CC478" s="114">
        <f t="shared" si="366"/>
        <v>1</v>
      </c>
      <c r="CD478" s="114">
        <f t="shared" si="367"/>
        <v>0</v>
      </c>
      <c r="CE478" s="114" t="str">
        <f t="shared" si="368"/>
        <v/>
      </c>
      <c r="CF478" s="114" t="str">
        <f t="shared" si="348"/>
        <v/>
      </c>
      <c r="CG478" s="114">
        <f t="shared" si="369"/>
        <v>1</v>
      </c>
      <c r="CH478" s="114">
        <f t="shared" si="370"/>
        <v>0</v>
      </c>
      <c r="CI478" s="114" t="str">
        <f t="shared" si="371"/>
        <v/>
      </c>
      <c r="CJ478" s="114" t="str">
        <f t="shared" si="349"/>
        <v/>
      </c>
      <c r="CK478" s="114">
        <f t="shared" si="372"/>
        <v>1</v>
      </c>
      <c r="CL478" s="114">
        <f t="shared" si="373"/>
        <v>0</v>
      </c>
      <c r="CM478" s="114" t="str">
        <f t="shared" si="374"/>
        <v/>
      </c>
      <c r="CN478" s="114" t="str">
        <f t="shared" si="350"/>
        <v/>
      </c>
      <c r="CO478" s="114">
        <f t="shared" si="375"/>
        <v>1</v>
      </c>
      <c r="CP478" s="114">
        <f t="shared" si="376"/>
        <v>0</v>
      </c>
      <c r="CQ478" s="114" t="str">
        <f t="shared" si="377"/>
        <v/>
      </c>
      <c r="CR478" s="114" t="str">
        <f t="shared" si="351"/>
        <v/>
      </c>
      <c r="CS478" s="114">
        <f t="shared" si="378"/>
        <v>1</v>
      </c>
      <c r="CT478" s="114">
        <f t="shared" si="379"/>
        <v>0</v>
      </c>
      <c r="CU478" s="114" t="str">
        <f t="shared" si="380"/>
        <v/>
      </c>
      <c r="CV478" s="114" t="str">
        <f t="shared" si="352"/>
        <v/>
      </c>
      <c r="CW478" s="114">
        <f t="shared" si="381"/>
        <v>1</v>
      </c>
      <c r="CX478" s="114">
        <f t="shared" si="382"/>
        <v>0</v>
      </c>
    </row>
    <row r="479" spans="17:102" x14ac:dyDescent="0.25">
      <c r="Q479" s="365">
        <f t="shared" si="383"/>
        <v>6</v>
      </c>
      <c r="R479" s="277">
        <v>150</v>
      </c>
      <c r="U479" s="367">
        <f>+Decisions!D76</f>
        <v>0</v>
      </c>
      <c r="V479" s="363">
        <f>+Decisions!E76</f>
        <v>0</v>
      </c>
      <c r="W479" s="363">
        <f>+Decisions!F76</f>
        <v>0</v>
      </c>
      <c r="X479" s="363">
        <f>+Decisions!G76</f>
        <v>0</v>
      </c>
      <c r="Y479" s="363">
        <f>+Decisions!H76</f>
        <v>0</v>
      </c>
      <c r="Z479" s="363">
        <f>+Decisions!I76</f>
        <v>0</v>
      </c>
      <c r="AA479" s="363">
        <f>+Decisions!J76</f>
        <v>0</v>
      </c>
      <c r="AB479" s="363">
        <f>+Decisions!K76</f>
        <v>0</v>
      </c>
      <c r="AC479" s="363">
        <f>+Decisions!L76</f>
        <v>0</v>
      </c>
      <c r="AD479" s="363">
        <f>+Decisions!M76</f>
        <v>0</v>
      </c>
      <c r="AE479" s="363">
        <f>+Decisions!N76</f>
        <v>0</v>
      </c>
      <c r="AF479" s="363">
        <f>+Decisions!O76</f>
        <v>0</v>
      </c>
      <c r="AG479" s="363">
        <f>+Decisions!P76</f>
        <v>0</v>
      </c>
      <c r="AH479" s="363">
        <f>+Decisions!Q76</f>
        <v>0</v>
      </c>
      <c r="AI479" s="363">
        <f>+Decisions!R76</f>
        <v>0</v>
      </c>
      <c r="AJ479" s="363">
        <f>+Decisions!S76</f>
        <v>0</v>
      </c>
      <c r="AK479" s="363">
        <f>+Decisions!T76</f>
        <v>0</v>
      </c>
      <c r="AL479" s="363">
        <f>+Decisions!U76</f>
        <v>0</v>
      </c>
      <c r="AM479" s="363">
        <f>+Decisions!V76</f>
        <v>0</v>
      </c>
      <c r="AN479" s="364">
        <f>+Decisions!W76</f>
        <v>0</v>
      </c>
      <c r="AP479" s="365" t="str">
        <f t="shared" si="323"/>
        <v/>
      </c>
      <c r="AQ479" s="271" t="str">
        <f t="shared" si="324"/>
        <v/>
      </c>
      <c r="AR479" s="271" t="str">
        <f t="shared" si="325"/>
        <v/>
      </c>
      <c r="AS479" s="271" t="str">
        <f t="shared" si="326"/>
        <v/>
      </c>
      <c r="AT479" s="271" t="str">
        <f t="shared" si="327"/>
        <v/>
      </c>
      <c r="AU479" s="271" t="str">
        <f t="shared" si="328"/>
        <v/>
      </c>
      <c r="AV479" s="271" t="str">
        <f t="shared" si="329"/>
        <v/>
      </c>
      <c r="AW479" s="271" t="str">
        <f t="shared" si="330"/>
        <v/>
      </c>
      <c r="AX479" s="271" t="str">
        <f t="shared" si="331"/>
        <v/>
      </c>
      <c r="AY479" s="271" t="str">
        <f t="shared" si="332"/>
        <v/>
      </c>
      <c r="AZ479" s="271" t="str">
        <f t="shared" si="333"/>
        <v/>
      </c>
      <c r="BA479" s="271" t="str">
        <f t="shared" si="334"/>
        <v/>
      </c>
      <c r="BB479" s="271" t="str">
        <f t="shared" si="335"/>
        <v/>
      </c>
      <c r="BC479" s="271" t="str">
        <f t="shared" si="336"/>
        <v/>
      </c>
      <c r="BD479" s="271" t="str">
        <f t="shared" si="337"/>
        <v/>
      </c>
      <c r="BE479" s="271" t="str">
        <f t="shared" si="338"/>
        <v/>
      </c>
      <c r="BF479" s="271" t="str">
        <f t="shared" si="339"/>
        <v/>
      </c>
      <c r="BG479" s="271" t="str">
        <f t="shared" si="340"/>
        <v/>
      </c>
      <c r="BH479" s="271" t="str">
        <f t="shared" si="341"/>
        <v/>
      </c>
      <c r="BI479" s="366" t="str">
        <f t="shared" si="342"/>
        <v/>
      </c>
      <c r="BK479" s="114" t="str">
        <f t="shared" si="353"/>
        <v/>
      </c>
      <c r="BL479" s="114" t="str">
        <f t="shared" si="343"/>
        <v/>
      </c>
      <c r="BM479" s="114">
        <f t="shared" si="354"/>
        <v>1</v>
      </c>
      <c r="BN479" s="114">
        <f t="shared" si="355"/>
        <v>0</v>
      </c>
      <c r="BO479" s="114" t="str">
        <f t="shared" si="356"/>
        <v/>
      </c>
      <c r="BP479" s="114" t="str">
        <f t="shared" si="344"/>
        <v/>
      </c>
      <c r="BQ479" s="114">
        <f t="shared" si="357"/>
        <v>1</v>
      </c>
      <c r="BR479" s="114">
        <f t="shared" si="358"/>
        <v>0</v>
      </c>
      <c r="BS479" s="114" t="str">
        <f t="shared" si="359"/>
        <v/>
      </c>
      <c r="BT479" s="114" t="str">
        <f t="shared" si="345"/>
        <v/>
      </c>
      <c r="BU479" s="114">
        <f t="shared" si="360"/>
        <v>1</v>
      </c>
      <c r="BV479" s="114">
        <f t="shared" si="361"/>
        <v>0</v>
      </c>
      <c r="BW479" s="114" t="str">
        <f t="shared" si="362"/>
        <v/>
      </c>
      <c r="BX479" s="114" t="str">
        <f t="shared" si="346"/>
        <v/>
      </c>
      <c r="BY479" s="114">
        <f t="shared" si="363"/>
        <v>1</v>
      </c>
      <c r="BZ479" s="114">
        <f t="shared" si="364"/>
        <v>0</v>
      </c>
      <c r="CA479" s="114" t="str">
        <f t="shared" si="365"/>
        <v/>
      </c>
      <c r="CB479" s="114" t="str">
        <f t="shared" si="347"/>
        <v/>
      </c>
      <c r="CC479" s="114">
        <f t="shared" si="366"/>
        <v>1</v>
      </c>
      <c r="CD479" s="114">
        <f t="shared" si="367"/>
        <v>0</v>
      </c>
      <c r="CE479" s="114" t="str">
        <f t="shared" si="368"/>
        <v/>
      </c>
      <c r="CF479" s="114" t="str">
        <f t="shared" si="348"/>
        <v/>
      </c>
      <c r="CG479" s="114">
        <f t="shared" si="369"/>
        <v>1</v>
      </c>
      <c r="CH479" s="114">
        <f t="shared" si="370"/>
        <v>0</v>
      </c>
      <c r="CI479" s="114" t="str">
        <f t="shared" si="371"/>
        <v/>
      </c>
      <c r="CJ479" s="114" t="str">
        <f t="shared" si="349"/>
        <v/>
      </c>
      <c r="CK479" s="114">
        <f t="shared" si="372"/>
        <v>1</v>
      </c>
      <c r="CL479" s="114">
        <f t="shared" si="373"/>
        <v>0</v>
      </c>
      <c r="CM479" s="114" t="str">
        <f t="shared" si="374"/>
        <v/>
      </c>
      <c r="CN479" s="114" t="str">
        <f t="shared" si="350"/>
        <v/>
      </c>
      <c r="CO479" s="114">
        <f t="shared" si="375"/>
        <v>1</v>
      </c>
      <c r="CP479" s="114">
        <f t="shared" si="376"/>
        <v>0</v>
      </c>
      <c r="CQ479" s="114" t="str">
        <f t="shared" si="377"/>
        <v/>
      </c>
      <c r="CR479" s="114" t="str">
        <f t="shared" si="351"/>
        <v/>
      </c>
      <c r="CS479" s="114">
        <f t="shared" si="378"/>
        <v>1</v>
      </c>
      <c r="CT479" s="114">
        <f t="shared" si="379"/>
        <v>0</v>
      </c>
      <c r="CU479" s="114" t="str">
        <f t="shared" si="380"/>
        <v/>
      </c>
      <c r="CV479" s="114" t="str">
        <f t="shared" si="352"/>
        <v/>
      </c>
      <c r="CW479" s="114">
        <f t="shared" si="381"/>
        <v>1</v>
      </c>
      <c r="CX479" s="114">
        <f t="shared" si="382"/>
        <v>0</v>
      </c>
    </row>
    <row r="480" spans="17:102" x14ac:dyDescent="0.25">
      <c r="Q480" s="365">
        <f t="shared" si="383"/>
        <v>7</v>
      </c>
      <c r="R480" s="277">
        <v>300</v>
      </c>
      <c r="U480" s="367">
        <f>+Decisions!D77</f>
        <v>0</v>
      </c>
      <c r="V480" s="363">
        <f>+Decisions!E77</f>
        <v>0</v>
      </c>
      <c r="W480" s="363">
        <f>+Decisions!F77</f>
        <v>0</v>
      </c>
      <c r="X480" s="363">
        <f>+Decisions!G77</f>
        <v>0</v>
      </c>
      <c r="Y480" s="363">
        <f>+Decisions!H77</f>
        <v>0</v>
      </c>
      <c r="Z480" s="363">
        <f>+Decisions!I77</f>
        <v>0</v>
      </c>
      <c r="AA480" s="363">
        <f>+Decisions!J77</f>
        <v>0</v>
      </c>
      <c r="AB480" s="363">
        <f>+Decisions!K77</f>
        <v>0</v>
      </c>
      <c r="AC480" s="363">
        <f>+Decisions!L77</f>
        <v>0</v>
      </c>
      <c r="AD480" s="363">
        <f>+Decisions!M77</f>
        <v>0</v>
      </c>
      <c r="AE480" s="363">
        <f>+Decisions!N77</f>
        <v>0</v>
      </c>
      <c r="AF480" s="363">
        <f>+Decisions!O77</f>
        <v>0</v>
      </c>
      <c r="AG480" s="363">
        <f>+Decisions!P77</f>
        <v>0</v>
      </c>
      <c r="AH480" s="363">
        <f>+Decisions!Q77</f>
        <v>0</v>
      </c>
      <c r="AI480" s="363">
        <f>+Decisions!R77</f>
        <v>0</v>
      </c>
      <c r="AJ480" s="363">
        <f>+Decisions!S77</f>
        <v>0</v>
      </c>
      <c r="AK480" s="363">
        <f>+Decisions!T77</f>
        <v>0</v>
      </c>
      <c r="AL480" s="363">
        <f>+Decisions!U77</f>
        <v>0</v>
      </c>
      <c r="AM480" s="363">
        <f>+Decisions!V77</f>
        <v>0</v>
      </c>
      <c r="AN480" s="364">
        <f>+Decisions!W77</f>
        <v>0</v>
      </c>
      <c r="AP480" s="365" t="str">
        <f t="shared" si="323"/>
        <v/>
      </c>
      <c r="AQ480" s="271" t="str">
        <f t="shared" si="324"/>
        <v/>
      </c>
      <c r="AR480" s="271" t="str">
        <f t="shared" si="325"/>
        <v/>
      </c>
      <c r="AS480" s="271" t="str">
        <f t="shared" si="326"/>
        <v/>
      </c>
      <c r="AT480" s="271" t="str">
        <f t="shared" si="327"/>
        <v/>
      </c>
      <c r="AU480" s="271" t="str">
        <f t="shared" si="328"/>
        <v/>
      </c>
      <c r="AV480" s="271" t="str">
        <f t="shared" si="329"/>
        <v/>
      </c>
      <c r="AW480" s="271" t="str">
        <f t="shared" si="330"/>
        <v/>
      </c>
      <c r="AX480" s="271" t="str">
        <f t="shared" si="331"/>
        <v/>
      </c>
      <c r="AY480" s="271" t="str">
        <f t="shared" si="332"/>
        <v/>
      </c>
      <c r="AZ480" s="271" t="str">
        <f t="shared" si="333"/>
        <v/>
      </c>
      <c r="BA480" s="271" t="str">
        <f t="shared" si="334"/>
        <v/>
      </c>
      <c r="BB480" s="271" t="str">
        <f t="shared" si="335"/>
        <v/>
      </c>
      <c r="BC480" s="271" t="str">
        <f t="shared" si="336"/>
        <v/>
      </c>
      <c r="BD480" s="271" t="str">
        <f t="shared" si="337"/>
        <v/>
      </c>
      <c r="BE480" s="271" t="str">
        <f t="shared" si="338"/>
        <v/>
      </c>
      <c r="BF480" s="271" t="str">
        <f t="shared" si="339"/>
        <v/>
      </c>
      <c r="BG480" s="271" t="str">
        <f t="shared" si="340"/>
        <v/>
      </c>
      <c r="BH480" s="271" t="str">
        <f t="shared" si="341"/>
        <v/>
      </c>
      <c r="BI480" s="366" t="str">
        <f t="shared" si="342"/>
        <v/>
      </c>
      <c r="BK480" s="114" t="str">
        <f t="shared" si="353"/>
        <v/>
      </c>
      <c r="BL480" s="114" t="str">
        <f t="shared" si="343"/>
        <v/>
      </c>
      <c r="BM480" s="114">
        <f t="shared" si="354"/>
        <v>1</v>
      </c>
      <c r="BN480" s="114">
        <f t="shared" si="355"/>
        <v>0</v>
      </c>
      <c r="BO480" s="114" t="str">
        <f t="shared" si="356"/>
        <v/>
      </c>
      <c r="BP480" s="114" t="str">
        <f t="shared" si="344"/>
        <v/>
      </c>
      <c r="BQ480" s="114">
        <f t="shared" si="357"/>
        <v>1</v>
      </c>
      <c r="BR480" s="114">
        <f t="shared" si="358"/>
        <v>0</v>
      </c>
      <c r="BS480" s="114" t="str">
        <f t="shared" si="359"/>
        <v/>
      </c>
      <c r="BT480" s="114" t="str">
        <f t="shared" si="345"/>
        <v/>
      </c>
      <c r="BU480" s="114">
        <f t="shared" si="360"/>
        <v>1</v>
      </c>
      <c r="BV480" s="114">
        <f t="shared" si="361"/>
        <v>0</v>
      </c>
      <c r="BW480" s="114" t="str">
        <f t="shared" si="362"/>
        <v/>
      </c>
      <c r="BX480" s="114" t="str">
        <f t="shared" si="346"/>
        <v/>
      </c>
      <c r="BY480" s="114">
        <f t="shared" si="363"/>
        <v>1</v>
      </c>
      <c r="BZ480" s="114">
        <f t="shared" si="364"/>
        <v>0</v>
      </c>
      <c r="CA480" s="114" t="str">
        <f t="shared" si="365"/>
        <v/>
      </c>
      <c r="CB480" s="114" t="str">
        <f t="shared" si="347"/>
        <v/>
      </c>
      <c r="CC480" s="114">
        <f t="shared" si="366"/>
        <v>1</v>
      </c>
      <c r="CD480" s="114">
        <f t="shared" si="367"/>
        <v>0</v>
      </c>
      <c r="CE480" s="114" t="str">
        <f t="shared" si="368"/>
        <v/>
      </c>
      <c r="CF480" s="114" t="str">
        <f t="shared" si="348"/>
        <v/>
      </c>
      <c r="CG480" s="114">
        <f t="shared" si="369"/>
        <v>1</v>
      </c>
      <c r="CH480" s="114">
        <f t="shared" si="370"/>
        <v>0</v>
      </c>
      <c r="CI480" s="114" t="str">
        <f t="shared" si="371"/>
        <v/>
      </c>
      <c r="CJ480" s="114" t="str">
        <f t="shared" si="349"/>
        <v/>
      </c>
      <c r="CK480" s="114">
        <f t="shared" si="372"/>
        <v>1</v>
      </c>
      <c r="CL480" s="114">
        <f t="shared" si="373"/>
        <v>0</v>
      </c>
      <c r="CM480" s="114" t="str">
        <f t="shared" si="374"/>
        <v/>
      </c>
      <c r="CN480" s="114" t="str">
        <f t="shared" si="350"/>
        <v/>
      </c>
      <c r="CO480" s="114">
        <f t="shared" si="375"/>
        <v>1</v>
      </c>
      <c r="CP480" s="114">
        <f t="shared" si="376"/>
        <v>0</v>
      </c>
      <c r="CQ480" s="114" t="str">
        <f t="shared" si="377"/>
        <v/>
      </c>
      <c r="CR480" s="114" t="str">
        <f t="shared" si="351"/>
        <v/>
      </c>
      <c r="CS480" s="114">
        <f t="shared" si="378"/>
        <v>1</v>
      </c>
      <c r="CT480" s="114">
        <f t="shared" si="379"/>
        <v>0</v>
      </c>
      <c r="CU480" s="114" t="str">
        <f t="shared" si="380"/>
        <v/>
      </c>
      <c r="CV480" s="114" t="str">
        <f t="shared" si="352"/>
        <v/>
      </c>
      <c r="CW480" s="114">
        <f t="shared" si="381"/>
        <v>1</v>
      </c>
      <c r="CX480" s="114">
        <f t="shared" si="382"/>
        <v>0</v>
      </c>
    </row>
    <row r="481" spans="17:102" x14ac:dyDescent="0.25">
      <c r="Q481" s="365">
        <f t="shared" si="383"/>
        <v>8</v>
      </c>
      <c r="R481" s="277">
        <v>600</v>
      </c>
      <c r="U481" s="367">
        <f>+Decisions!D78</f>
        <v>0</v>
      </c>
      <c r="V481" s="363">
        <f>+Decisions!E78</f>
        <v>0</v>
      </c>
      <c r="W481" s="363">
        <f>+Decisions!F78</f>
        <v>0</v>
      </c>
      <c r="X481" s="363">
        <f>+Decisions!G78</f>
        <v>0</v>
      </c>
      <c r="Y481" s="363">
        <f>+Decisions!H78</f>
        <v>0</v>
      </c>
      <c r="Z481" s="363">
        <f>+Decisions!I78</f>
        <v>0</v>
      </c>
      <c r="AA481" s="363">
        <f>+Decisions!J78</f>
        <v>0</v>
      </c>
      <c r="AB481" s="363">
        <f>+Decisions!K78</f>
        <v>0</v>
      </c>
      <c r="AC481" s="363">
        <f>+Decisions!L78</f>
        <v>0</v>
      </c>
      <c r="AD481" s="363">
        <f>+Decisions!M78</f>
        <v>0</v>
      </c>
      <c r="AE481" s="363">
        <f>+Decisions!N78</f>
        <v>0</v>
      </c>
      <c r="AF481" s="363">
        <f>+Decisions!O78</f>
        <v>0</v>
      </c>
      <c r="AG481" s="363">
        <f>+Decisions!P78</f>
        <v>0</v>
      </c>
      <c r="AH481" s="363">
        <f>+Decisions!Q78</f>
        <v>0</v>
      </c>
      <c r="AI481" s="363">
        <f>+Decisions!R78</f>
        <v>0</v>
      </c>
      <c r="AJ481" s="363">
        <f>+Decisions!S78</f>
        <v>0</v>
      </c>
      <c r="AK481" s="363">
        <f>+Decisions!T78</f>
        <v>0</v>
      </c>
      <c r="AL481" s="363">
        <f>+Decisions!U78</f>
        <v>0</v>
      </c>
      <c r="AM481" s="363">
        <f>+Decisions!V78</f>
        <v>0</v>
      </c>
      <c r="AN481" s="364">
        <f>+Decisions!W78</f>
        <v>0</v>
      </c>
      <c r="AP481" s="365" t="str">
        <f t="shared" si="323"/>
        <v/>
      </c>
      <c r="AQ481" s="271" t="str">
        <f t="shared" si="324"/>
        <v/>
      </c>
      <c r="AR481" s="271" t="str">
        <f t="shared" si="325"/>
        <v/>
      </c>
      <c r="AS481" s="271" t="str">
        <f t="shared" si="326"/>
        <v/>
      </c>
      <c r="AT481" s="271" t="str">
        <f t="shared" si="327"/>
        <v/>
      </c>
      <c r="AU481" s="271" t="str">
        <f t="shared" si="328"/>
        <v/>
      </c>
      <c r="AV481" s="271" t="str">
        <f t="shared" si="329"/>
        <v/>
      </c>
      <c r="AW481" s="271" t="str">
        <f t="shared" si="330"/>
        <v/>
      </c>
      <c r="AX481" s="271" t="str">
        <f t="shared" si="331"/>
        <v/>
      </c>
      <c r="AY481" s="271" t="str">
        <f t="shared" si="332"/>
        <v/>
      </c>
      <c r="AZ481" s="271" t="str">
        <f t="shared" si="333"/>
        <v/>
      </c>
      <c r="BA481" s="271" t="str">
        <f t="shared" si="334"/>
        <v/>
      </c>
      <c r="BB481" s="271" t="str">
        <f t="shared" si="335"/>
        <v/>
      </c>
      <c r="BC481" s="271" t="str">
        <f t="shared" si="336"/>
        <v/>
      </c>
      <c r="BD481" s="271" t="str">
        <f t="shared" si="337"/>
        <v/>
      </c>
      <c r="BE481" s="271" t="str">
        <f t="shared" si="338"/>
        <v/>
      </c>
      <c r="BF481" s="271" t="str">
        <f t="shared" si="339"/>
        <v/>
      </c>
      <c r="BG481" s="271" t="str">
        <f t="shared" si="340"/>
        <v/>
      </c>
      <c r="BH481" s="271" t="str">
        <f t="shared" si="341"/>
        <v/>
      </c>
      <c r="BI481" s="366" t="str">
        <f t="shared" si="342"/>
        <v/>
      </c>
      <c r="BK481" s="114" t="str">
        <f t="shared" si="353"/>
        <v/>
      </c>
      <c r="BL481" s="114" t="str">
        <f t="shared" si="343"/>
        <v/>
      </c>
      <c r="BM481" s="114">
        <f t="shared" si="354"/>
        <v>1</v>
      </c>
      <c r="BN481" s="114">
        <f t="shared" si="355"/>
        <v>0</v>
      </c>
      <c r="BO481" s="114" t="str">
        <f t="shared" si="356"/>
        <v/>
      </c>
      <c r="BP481" s="114" t="str">
        <f t="shared" si="344"/>
        <v/>
      </c>
      <c r="BQ481" s="114">
        <f t="shared" si="357"/>
        <v>1</v>
      </c>
      <c r="BR481" s="114">
        <f t="shared" si="358"/>
        <v>0</v>
      </c>
      <c r="BS481" s="114" t="str">
        <f t="shared" si="359"/>
        <v/>
      </c>
      <c r="BT481" s="114" t="str">
        <f t="shared" si="345"/>
        <v/>
      </c>
      <c r="BU481" s="114">
        <f t="shared" si="360"/>
        <v>1</v>
      </c>
      <c r="BV481" s="114">
        <f t="shared" si="361"/>
        <v>0</v>
      </c>
      <c r="BW481" s="114" t="str">
        <f t="shared" si="362"/>
        <v/>
      </c>
      <c r="BX481" s="114" t="str">
        <f t="shared" si="346"/>
        <v/>
      </c>
      <c r="BY481" s="114">
        <f t="shared" si="363"/>
        <v>1</v>
      </c>
      <c r="BZ481" s="114">
        <f t="shared" si="364"/>
        <v>0</v>
      </c>
      <c r="CA481" s="114" t="str">
        <f t="shared" si="365"/>
        <v/>
      </c>
      <c r="CB481" s="114" t="str">
        <f t="shared" si="347"/>
        <v/>
      </c>
      <c r="CC481" s="114">
        <f t="shared" si="366"/>
        <v>1</v>
      </c>
      <c r="CD481" s="114">
        <f t="shared" si="367"/>
        <v>0</v>
      </c>
      <c r="CE481" s="114" t="str">
        <f t="shared" si="368"/>
        <v/>
      </c>
      <c r="CF481" s="114" t="str">
        <f t="shared" si="348"/>
        <v/>
      </c>
      <c r="CG481" s="114">
        <f t="shared" si="369"/>
        <v>1</v>
      </c>
      <c r="CH481" s="114">
        <f t="shared" si="370"/>
        <v>0</v>
      </c>
      <c r="CI481" s="114" t="str">
        <f t="shared" si="371"/>
        <v/>
      </c>
      <c r="CJ481" s="114" t="str">
        <f t="shared" si="349"/>
        <v/>
      </c>
      <c r="CK481" s="114">
        <f t="shared" si="372"/>
        <v>1</v>
      </c>
      <c r="CL481" s="114">
        <f t="shared" si="373"/>
        <v>0</v>
      </c>
      <c r="CM481" s="114" t="str">
        <f t="shared" si="374"/>
        <v/>
      </c>
      <c r="CN481" s="114" t="str">
        <f t="shared" si="350"/>
        <v/>
      </c>
      <c r="CO481" s="114">
        <f t="shared" si="375"/>
        <v>1</v>
      </c>
      <c r="CP481" s="114">
        <f t="shared" si="376"/>
        <v>0</v>
      </c>
      <c r="CQ481" s="114" t="str">
        <f t="shared" si="377"/>
        <v/>
      </c>
      <c r="CR481" s="114" t="str">
        <f t="shared" si="351"/>
        <v/>
      </c>
      <c r="CS481" s="114">
        <f t="shared" si="378"/>
        <v>1</v>
      </c>
      <c r="CT481" s="114">
        <f t="shared" si="379"/>
        <v>0</v>
      </c>
      <c r="CU481" s="114" t="str">
        <f t="shared" si="380"/>
        <v/>
      </c>
      <c r="CV481" s="114" t="str">
        <f t="shared" si="352"/>
        <v/>
      </c>
      <c r="CW481" s="114">
        <f t="shared" si="381"/>
        <v>1</v>
      </c>
      <c r="CX481" s="114">
        <f t="shared" si="382"/>
        <v>0</v>
      </c>
    </row>
    <row r="482" spans="17:102" ht="15.75" thickBot="1" x14ac:dyDescent="0.3">
      <c r="Q482" s="365">
        <f t="shared" si="383"/>
        <v>9</v>
      </c>
      <c r="R482" s="277">
        <v>1000</v>
      </c>
      <c r="U482" s="373">
        <f>+Decisions!D79</f>
        <v>0</v>
      </c>
      <c r="V482" s="375">
        <f>+Decisions!E79</f>
        <v>0</v>
      </c>
      <c r="W482" s="375">
        <f>+Decisions!F79</f>
        <v>0</v>
      </c>
      <c r="X482" s="375">
        <f>+Decisions!G79</f>
        <v>0</v>
      </c>
      <c r="Y482" s="375">
        <f>+Decisions!H79</f>
        <v>0</v>
      </c>
      <c r="Z482" s="375">
        <f>+Decisions!I79</f>
        <v>0</v>
      </c>
      <c r="AA482" s="375">
        <f>+Decisions!J79</f>
        <v>0</v>
      </c>
      <c r="AB482" s="375">
        <f>+Decisions!K79</f>
        <v>0</v>
      </c>
      <c r="AC482" s="375">
        <f>+Decisions!L79</f>
        <v>0</v>
      </c>
      <c r="AD482" s="375">
        <f>+Decisions!M79</f>
        <v>0</v>
      </c>
      <c r="AE482" s="375">
        <f>+Decisions!N79</f>
        <v>0</v>
      </c>
      <c r="AF482" s="375">
        <f>+Decisions!O79</f>
        <v>0</v>
      </c>
      <c r="AG482" s="375">
        <f>+Decisions!P79</f>
        <v>0</v>
      </c>
      <c r="AH482" s="375">
        <f>+Decisions!Q79</f>
        <v>0</v>
      </c>
      <c r="AI482" s="375">
        <f>+Decisions!R79</f>
        <v>0</v>
      </c>
      <c r="AJ482" s="375">
        <f>+Decisions!S79</f>
        <v>0</v>
      </c>
      <c r="AK482" s="375">
        <f>+Decisions!T79</f>
        <v>0</v>
      </c>
      <c r="AL482" s="375">
        <f>+Decisions!U79</f>
        <v>0</v>
      </c>
      <c r="AM482" s="375">
        <f>+Decisions!V79</f>
        <v>0</v>
      </c>
      <c r="AN482" s="376">
        <f>+Decisions!W79</f>
        <v>0</v>
      </c>
      <c r="AP482" s="368" t="str">
        <f t="shared" si="323"/>
        <v/>
      </c>
      <c r="AQ482" s="369" t="str">
        <f t="shared" si="324"/>
        <v/>
      </c>
      <c r="AR482" s="369" t="str">
        <f t="shared" si="325"/>
        <v/>
      </c>
      <c r="AS482" s="369" t="str">
        <f t="shared" si="326"/>
        <v/>
      </c>
      <c r="AT482" s="369" t="str">
        <f t="shared" si="327"/>
        <v/>
      </c>
      <c r="AU482" s="369" t="str">
        <f t="shared" si="328"/>
        <v/>
      </c>
      <c r="AV482" s="369" t="str">
        <f t="shared" si="329"/>
        <v/>
      </c>
      <c r="AW482" s="369" t="str">
        <f t="shared" si="330"/>
        <v/>
      </c>
      <c r="AX482" s="369" t="str">
        <f t="shared" si="331"/>
        <v/>
      </c>
      <c r="AY482" s="369" t="str">
        <f t="shared" si="332"/>
        <v/>
      </c>
      <c r="AZ482" s="369" t="str">
        <f t="shared" si="333"/>
        <v/>
      </c>
      <c r="BA482" s="369" t="str">
        <f t="shared" si="334"/>
        <v/>
      </c>
      <c r="BB482" s="369" t="str">
        <f t="shared" si="335"/>
        <v/>
      </c>
      <c r="BC482" s="369" t="str">
        <f t="shared" si="336"/>
        <v/>
      </c>
      <c r="BD482" s="369" t="str">
        <f t="shared" si="337"/>
        <v/>
      </c>
      <c r="BE482" s="369" t="str">
        <f t="shared" si="338"/>
        <v/>
      </c>
      <c r="BF482" s="369" t="str">
        <f t="shared" si="339"/>
        <v/>
      </c>
      <c r="BG482" s="369" t="str">
        <f t="shared" si="340"/>
        <v/>
      </c>
      <c r="BH482" s="369" t="str">
        <f t="shared" si="341"/>
        <v/>
      </c>
      <c r="BI482" s="370" t="str">
        <f t="shared" si="342"/>
        <v/>
      </c>
      <c r="BK482" s="114" t="str">
        <f t="shared" si="353"/>
        <v/>
      </c>
      <c r="BL482" s="114" t="str">
        <f t="shared" si="343"/>
        <v/>
      </c>
      <c r="BM482" s="114">
        <f t="shared" si="354"/>
        <v>1</v>
      </c>
      <c r="BN482" s="114">
        <f t="shared" si="355"/>
        <v>0</v>
      </c>
      <c r="BO482" s="114" t="str">
        <f t="shared" si="356"/>
        <v/>
      </c>
      <c r="BP482" s="114" t="str">
        <f t="shared" si="344"/>
        <v/>
      </c>
      <c r="BQ482" s="114">
        <f t="shared" si="357"/>
        <v>1</v>
      </c>
      <c r="BR482" s="114">
        <f t="shared" si="358"/>
        <v>0</v>
      </c>
      <c r="BS482" s="114" t="str">
        <f t="shared" si="359"/>
        <v/>
      </c>
      <c r="BT482" s="114" t="str">
        <f t="shared" si="345"/>
        <v/>
      </c>
      <c r="BU482" s="114">
        <f t="shared" si="360"/>
        <v>1</v>
      </c>
      <c r="BV482" s="114">
        <f t="shared" si="361"/>
        <v>0</v>
      </c>
      <c r="BW482" s="114" t="str">
        <f t="shared" si="362"/>
        <v/>
      </c>
      <c r="BX482" s="114" t="str">
        <f t="shared" si="346"/>
        <v/>
      </c>
      <c r="BY482" s="114">
        <f t="shared" si="363"/>
        <v>1</v>
      </c>
      <c r="BZ482" s="114">
        <f t="shared" si="364"/>
        <v>0</v>
      </c>
      <c r="CA482" s="114" t="str">
        <f t="shared" si="365"/>
        <v/>
      </c>
      <c r="CB482" s="114" t="str">
        <f t="shared" si="347"/>
        <v/>
      </c>
      <c r="CC482" s="114">
        <f t="shared" si="366"/>
        <v>1</v>
      </c>
      <c r="CD482" s="114">
        <f t="shared" si="367"/>
        <v>0</v>
      </c>
      <c r="CE482" s="114" t="str">
        <f t="shared" si="368"/>
        <v/>
      </c>
      <c r="CF482" s="114" t="str">
        <f t="shared" si="348"/>
        <v/>
      </c>
      <c r="CG482" s="114">
        <f t="shared" si="369"/>
        <v>1</v>
      </c>
      <c r="CH482" s="114">
        <f t="shared" si="370"/>
        <v>0</v>
      </c>
      <c r="CI482" s="114" t="str">
        <f t="shared" si="371"/>
        <v/>
      </c>
      <c r="CJ482" s="114" t="str">
        <f t="shared" si="349"/>
        <v/>
      </c>
      <c r="CK482" s="114">
        <f t="shared" si="372"/>
        <v>1</v>
      </c>
      <c r="CL482" s="114">
        <f t="shared" si="373"/>
        <v>0</v>
      </c>
      <c r="CM482" s="114" t="str">
        <f t="shared" si="374"/>
        <v/>
      </c>
      <c r="CN482" s="114" t="str">
        <f t="shared" si="350"/>
        <v/>
      </c>
      <c r="CO482" s="114">
        <f t="shared" si="375"/>
        <v>1</v>
      </c>
      <c r="CP482" s="114">
        <f t="shared" si="376"/>
        <v>0</v>
      </c>
      <c r="CQ482" s="114" t="str">
        <f t="shared" si="377"/>
        <v/>
      </c>
      <c r="CR482" s="114" t="str">
        <f t="shared" si="351"/>
        <v/>
      </c>
      <c r="CS482" s="114">
        <f t="shared" si="378"/>
        <v>1</v>
      </c>
      <c r="CT482" s="114">
        <f t="shared" si="379"/>
        <v>0</v>
      </c>
      <c r="CU482" s="114" t="str">
        <f t="shared" si="380"/>
        <v/>
      </c>
      <c r="CV482" s="114" t="str">
        <f t="shared" si="352"/>
        <v/>
      </c>
      <c r="CW482" s="114">
        <f t="shared" si="381"/>
        <v>1</v>
      </c>
      <c r="CX482" s="114">
        <f t="shared" si="382"/>
        <v>0</v>
      </c>
    </row>
    <row r="483" spans="17:102" ht="15.75" thickBot="1" x14ac:dyDescent="0.3">
      <c r="Q483" s="365">
        <f t="shared" si="383"/>
        <v>10</v>
      </c>
      <c r="R483" s="277">
        <v>1500</v>
      </c>
      <c r="U483" s="197"/>
      <c r="V483" s="197"/>
      <c r="W483" s="197"/>
      <c r="X483" s="197"/>
      <c r="Y483" s="197"/>
      <c r="Z483" s="197"/>
      <c r="AA483" s="197"/>
      <c r="AB483" s="197"/>
      <c r="AC483" s="197"/>
      <c r="AD483" s="197"/>
      <c r="AE483" s="197"/>
      <c r="AF483" s="197"/>
      <c r="AG483" s="197"/>
      <c r="AH483" s="197"/>
      <c r="AI483" s="197"/>
      <c r="AJ483" s="197"/>
      <c r="AK483" s="197"/>
      <c r="AL483" s="197"/>
      <c r="AM483" s="197"/>
      <c r="AN483" s="197"/>
      <c r="AO483" s="197"/>
      <c r="AP483" s="197"/>
      <c r="AQ483" s="197"/>
      <c r="AR483" s="197"/>
      <c r="AS483" s="197"/>
      <c r="AT483" s="197"/>
      <c r="AU483" s="197"/>
      <c r="AV483" s="197"/>
      <c r="AW483" s="197"/>
      <c r="AX483" s="197"/>
      <c r="AY483" s="197"/>
      <c r="AZ483" s="197"/>
      <c r="BA483" s="197"/>
      <c r="BB483" s="197"/>
      <c r="BC483" s="197"/>
      <c r="BD483" s="197"/>
      <c r="BE483" s="197"/>
      <c r="BF483" s="197"/>
      <c r="BG483" s="197"/>
      <c r="BH483" s="197"/>
      <c r="BI483" s="197"/>
      <c r="BJ483" s="197"/>
      <c r="BK483" s="197"/>
      <c r="BL483" s="197"/>
      <c r="BM483" s="197"/>
      <c r="BN483" s="197">
        <f>SUM(BN463:BN482)</f>
        <v>0</v>
      </c>
      <c r="BO483" s="197"/>
      <c r="BP483" s="197"/>
      <c r="BQ483" s="197"/>
      <c r="BR483" s="197">
        <f>SUM(BR463:BR482)</f>
        <v>0</v>
      </c>
      <c r="BS483" s="197"/>
      <c r="BT483" s="197"/>
      <c r="BU483" s="197"/>
      <c r="BV483" s="197">
        <f>SUM(BV463:BV482)</f>
        <v>0</v>
      </c>
      <c r="BW483" s="197"/>
      <c r="BX483" s="197"/>
      <c r="BY483" s="197"/>
      <c r="BZ483" s="197">
        <f>SUM(BZ463:BZ482)</f>
        <v>0</v>
      </c>
      <c r="CA483" s="197"/>
      <c r="CB483" s="197"/>
      <c r="CC483" s="197"/>
      <c r="CD483" s="197">
        <f>SUM(CD463:CD482)</f>
        <v>0</v>
      </c>
      <c r="CE483" s="197"/>
      <c r="CF483" s="197"/>
      <c r="CG483" s="197"/>
      <c r="CH483" s="197">
        <f>SUM(CH463:CH482)</f>
        <v>0</v>
      </c>
      <c r="CI483" s="197"/>
      <c r="CJ483" s="197"/>
      <c r="CK483" s="197"/>
      <c r="CL483" s="197">
        <f>SUM(CL463:CL482)</f>
        <v>0</v>
      </c>
      <c r="CM483" s="197"/>
      <c r="CN483" s="197"/>
      <c r="CO483" s="197"/>
      <c r="CP483" s="197">
        <f>SUM(CP463:CP482)</f>
        <v>0</v>
      </c>
      <c r="CQ483" s="197"/>
      <c r="CR483" s="197"/>
      <c r="CS483" s="197"/>
      <c r="CT483" s="197">
        <f>SUM(CT463:CT482)</f>
        <v>0</v>
      </c>
      <c r="CU483" s="197"/>
      <c r="CV483" s="197"/>
      <c r="CW483" s="197"/>
      <c r="CX483" s="197">
        <f>SUM(CX463:CX482)</f>
        <v>0</v>
      </c>
    </row>
    <row r="484" spans="17:102" ht="15.75" thickBot="1" x14ac:dyDescent="0.3">
      <c r="Q484" s="365">
        <f t="shared" si="383"/>
        <v>11</v>
      </c>
      <c r="R484" s="277">
        <v>50</v>
      </c>
      <c r="AN484" s="374"/>
      <c r="AO484" s="357"/>
      <c r="AP484" s="377" t="s">
        <v>13</v>
      </c>
      <c r="AQ484" s="378" t="s">
        <v>50</v>
      </c>
      <c r="AS484" s="371"/>
      <c r="AT484" s="379" t="s">
        <v>49</v>
      </c>
      <c r="AU484" s="379" t="s">
        <v>50</v>
      </c>
      <c r="AV484" s="380" t="s">
        <v>52</v>
      </c>
      <c r="AW484" s="381" t="s">
        <v>53</v>
      </c>
      <c r="AX484" s="382" t="s">
        <v>64</v>
      </c>
      <c r="AY484" s="383">
        <v>1</v>
      </c>
      <c r="AZ484" s="383">
        <v>2</v>
      </c>
      <c r="BA484" s="383">
        <v>3</v>
      </c>
      <c r="BB484" s="383">
        <v>4</v>
      </c>
      <c r="BC484" s="383">
        <v>5</v>
      </c>
      <c r="BD484" s="383">
        <v>6</v>
      </c>
      <c r="BE484" s="383">
        <v>7</v>
      </c>
      <c r="BF484" s="383">
        <v>8</v>
      </c>
      <c r="BG484" s="383">
        <v>9</v>
      </c>
      <c r="BH484" s="384">
        <v>10</v>
      </c>
    </row>
    <row r="485" spans="17:102" x14ac:dyDescent="0.25">
      <c r="Q485" s="365">
        <f t="shared" si="383"/>
        <v>12</v>
      </c>
      <c r="R485" s="277">
        <v>100</v>
      </c>
      <c r="AN485" s="365">
        <v>1</v>
      </c>
      <c r="AO485" s="271">
        <v>1</v>
      </c>
      <c r="AP485" s="271" t="str">
        <f>+AP463</f>
        <v/>
      </c>
      <c r="AQ485" s="366" t="str">
        <f>+AQ463</f>
        <v/>
      </c>
      <c r="AS485" s="365">
        <v>1</v>
      </c>
      <c r="AT485" s="366">
        <f>COUNTIF(AP$485:AP$684,AS485)</f>
        <v>0</v>
      </c>
      <c r="AU485" s="271">
        <f t="shared" ref="AU485:AU516" si="384">+R474</f>
        <v>50</v>
      </c>
      <c r="AV485" s="366">
        <f>ROUND(IF(AT485&gt;0,AU485/AT485,0),0)</f>
        <v>0</v>
      </c>
      <c r="AW485" s="385">
        <f>+AV485*AT485</f>
        <v>0</v>
      </c>
      <c r="AX485" s="367">
        <v>1</v>
      </c>
      <c r="AY485" s="363">
        <f t="shared" ref="AY485:AY504" si="385">IFERROR(VLOOKUP(AP485,realsales3,4),0)</f>
        <v>0</v>
      </c>
      <c r="AZ485" s="363">
        <f t="shared" ref="AZ485:AZ504" si="386">IFERROR(VLOOKUP(AP505,realsales3,4),0)</f>
        <v>0</v>
      </c>
      <c r="BA485" s="363">
        <f t="shared" ref="BA485:BA504" si="387">IFERROR(VLOOKUP(AP525,realsales3,4),0)</f>
        <v>0</v>
      </c>
      <c r="BB485" s="363">
        <f t="shared" ref="BB485:BB504" si="388">IFERROR(VLOOKUP(AP545,realsales3,4),0)</f>
        <v>0</v>
      </c>
      <c r="BC485" s="363">
        <f t="shared" ref="BC485:BC504" si="389">IFERROR(VLOOKUP(AP565,realsales3,4),0)</f>
        <v>0</v>
      </c>
      <c r="BD485" s="363">
        <f t="shared" ref="BD485:BD504" si="390">IFERROR(VLOOKUP(AP585,realsales3,4),0)</f>
        <v>0</v>
      </c>
      <c r="BE485" s="363">
        <f t="shared" ref="BE485:BE504" si="391">IFERROR(VLOOKUP(AP605,realsales3,4),0)</f>
        <v>0</v>
      </c>
      <c r="BF485" s="363">
        <f t="shared" ref="BF485:BF504" si="392">IFERROR(VLOOKUP(AP625,realsales3,4),0)</f>
        <v>0</v>
      </c>
      <c r="BG485" s="363">
        <f t="shared" ref="BG485:BG504" si="393">IFERROR(VLOOKUP(AP645,realsales3,4),0)</f>
        <v>0</v>
      </c>
      <c r="BH485" s="364">
        <f t="shared" ref="BH485:BH504" si="394">IFERROR(VLOOKUP(AP665,realsales3,4),0)</f>
        <v>0</v>
      </c>
      <c r="BM485" s="114" t="s">
        <v>90</v>
      </c>
      <c r="BN485" s="114">
        <f>+BN483</f>
        <v>0</v>
      </c>
      <c r="BO485" s="114">
        <f>+BR483</f>
        <v>0</v>
      </c>
      <c r="BP485" s="114">
        <f>+BV483</f>
        <v>0</v>
      </c>
      <c r="BQ485" s="114">
        <f>+BZ483</f>
        <v>0</v>
      </c>
      <c r="BR485" s="114">
        <f>+CD483</f>
        <v>0</v>
      </c>
      <c r="BS485" s="114">
        <f>+CH483</f>
        <v>0</v>
      </c>
      <c r="BT485" s="114">
        <f>+CL483</f>
        <v>0</v>
      </c>
      <c r="BU485" s="114">
        <f>+CP483</f>
        <v>0</v>
      </c>
      <c r="BV485" s="114">
        <f>+CT483</f>
        <v>0</v>
      </c>
      <c r="BW485" s="114">
        <f>+CX483</f>
        <v>0</v>
      </c>
    </row>
    <row r="486" spans="17:102" ht="15.75" thickBot="1" x14ac:dyDescent="0.3">
      <c r="Q486" s="365">
        <f t="shared" si="383"/>
        <v>13</v>
      </c>
      <c r="R486" s="277">
        <v>200</v>
      </c>
      <c r="AN486" s="365">
        <v>1</v>
      </c>
      <c r="AO486" s="271">
        <f>+AO485+1</f>
        <v>2</v>
      </c>
      <c r="AP486" s="271" t="str">
        <f t="shared" ref="AP486:AQ486" si="395">+AP464</f>
        <v/>
      </c>
      <c r="AQ486" s="366" t="str">
        <f t="shared" si="395"/>
        <v/>
      </c>
      <c r="AS486" s="365">
        <f t="shared" ref="AS486:AS517" si="396">+AS485+1</f>
        <v>2</v>
      </c>
      <c r="AT486" s="366">
        <f t="shared" ref="AT486:AT549" si="397">COUNTIF(AP$485:AP$684,AS486)</f>
        <v>0</v>
      </c>
      <c r="AU486" s="271">
        <f t="shared" si="384"/>
        <v>50</v>
      </c>
      <c r="AV486" s="366">
        <f t="shared" ref="AV486:AV549" si="398">ROUND(IF(AT486&gt;0,AU486/AT486,0),0)</f>
        <v>0</v>
      </c>
      <c r="AW486" s="385">
        <f t="shared" ref="AW486:AW549" si="399">+AV486*AT486</f>
        <v>0</v>
      </c>
      <c r="AX486" s="367">
        <f>+AX485+1</f>
        <v>2</v>
      </c>
      <c r="AY486" s="363">
        <f t="shared" si="385"/>
        <v>0</v>
      </c>
      <c r="AZ486" s="363">
        <f t="shared" si="386"/>
        <v>0</v>
      </c>
      <c r="BA486" s="363">
        <f t="shared" si="387"/>
        <v>0</v>
      </c>
      <c r="BB486" s="363">
        <f t="shared" si="388"/>
        <v>0</v>
      </c>
      <c r="BC486" s="363">
        <f t="shared" si="389"/>
        <v>0</v>
      </c>
      <c r="BD486" s="363">
        <f t="shared" si="390"/>
        <v>0</v>
      </c>
      <c r="BE486" s="363">
        <f t="shared" si="391"/>
        <v>0</v>
      </c>
      <c r="BF486" s="363">
        <f t="shared" si="392"/>
        <v>0</v>
      </c>
      <c r="BG486" s="363">
        <f t="shared" si="393"/>
        <v>0</v>
      </c>
      <c r="BH486" s="364">
        <f t="shared" si="394"/>
        <v>0</v>
      </c>
    </row>
    <row r="487" spans="17:102" x14ac:dyDescent="0.25">
      <c r="Q487" s="365">
        <f t="shared" si="383"/>
        <v>14</v>
      </c>
      <c r="R487" s="277">
        <v>100</v>
      </c>
      <c r="AN487" s="365">
        <v>1</v>
      </c>
      <c r="AO487" s="271">
        <f t="shared" ref="AO487:AO502" si="400">+AO486+1</f>
        <v>3</v>
      </c>
      <c r="AP487" s="271" t="str">
        <f t="shared" ref="AP487:AQ487" si="401">+AP465</f>
        <v/>
      </c>
      <c r="AQ487" s="366" t="str">
        <f t="shared" si="401"/>
        <v/>
      </c>
      <c r="AS487" s="365">
        <f t="shared" si="396"/>
        <v>3</v>
      </c>
      <c r="AT487" s="366">
        <f t="shared" si="397"/>
        <v>0</v>
      </c>
      <c r="AU487" s="271">
        <f t="shared" si="384"/>
        <v>100</v>
      </c>
      <c r="AV487" s="366">
        <f t="shared" si="398"/>
        <v>0</v>
      </c>
      <c r="AW487" s="385">
        <f t="shared" si="399"/>
        <v>0</v>
      </c>
      <c r="AX487" s="367">
        <f t="shared" ref="AX487:AX502" si="402">+AX486+1</f>
        <v>3</v>
      </c>
      <c r="AY487" s="363">
        <f t="shared" si="385"/>
        <v>0</v>
      </c>
      <c r="AZ487" s="363">
        <f t="shared" si="386"/>
        <v>0</v>
      </c>
      <c r="BA487" s="363">
        <f t="shared" si="387"/>
        <v>0</v>
      </c>
      <c r="BB487" s="363">
        <f t="shared" si="388"/>
        <v>0</v>
      </c>
      <c r="BC487" s="363">
        <f t="shared" si="389"/>
        <v>0</v>
      </c>
      <c r="BD487" s="363">
        <f t="shared" si="390"/>
        <v>0</v>
      </c>
      <c r="BE487" s="363">
        <f t="shared" si="391"/>
        <v>0</v>
      </c>
      <c r="BF487" s="363">
        <f t="shared" si="392"/>
        <v>0</v>
      </c>
      <c r="BG487" s="363">
        <f t="shared" si="393"/>
        <v>0</v>
      </c>
      <c r="BH487" s="364">
        <f t="shared" si="394"/>
        <v>0</v>
      </c>
      <c r="BK487" s="374">
        <f>IFERROR(ROUNDDOWN(BK463/10,0),9)</f>
        <v>9</v>
      </c>
      <c r="BL487" s="358">
        <f>IFERROR(BK463-BK487*10,1)</f>
        <v>1</v>
      </c>
      <c r="BM487" s="374">
        <f>IF(BL487=0,-1,0)</f>
        <v>0</v>
      </c>
      <c r="BN487" s="358">
        <f>IF(BL487=0,-11,0)</f>
        <v>0</v>
      </c>
      <c r="BO487" s="374">
        <f>IFERROR(ROUNDDOWN(BO463/10,0),9)</f>
        <v>9</v>
      </c>
      <c r="BP487" s="358">
        <f>IFERROR(BO463-BO487*10,1)</f>
        <v>1</v>
      </c>
      <c r="BQ487" s="374">
        <f>IF(BP487=0,-1,0)</f>
        <v>0</v>
      </c>
      <c r="BR487" s="358">
        <f>IF(BP487=0,-11,0)</f>
        <v>0</v>
      </c>
      <c r="BS487" s="374">
        <f>IFERROR(ROUNDDOWN(BS463/10,0),9)</f>
        <v>9</v>
      </c>
      <c r="BT487" s="358">
        <f>IFERROR(BS463-BS487*10,1)</f>
        <v>1</v>
      </c>
      <c r="BU487" s="374">
        <f>IF(BT487=0,-1,0)</f>
        <v>0</v>
      </c>
      <c r="BV487" s="358">
        <f>IF(BT487=0,-11,0)</f>
        <v>0</v>
      </c>
      <c r="BW487" s="374">
        <f>IFERROR(ROUNDDOWN(BW463/10,0),9)</f>
        <v>9</v>
      </c>
      <c r="BX487" s="358">
        <f>IFERROR(BW463-BW487*10,1)</f>
        <v>1</v>
      </c>
      <c r="BY487" s="374">
        <f>IF(BX487=0,-1,0)</f>
        <v>0</v>
      </c>
      <c r="BZ487" s="358">
        <f>IF(BX487=0,-11,0)</f>
        <v>0</v>
      </c>
      <c r="CA487" s="374">
        <f>IFERROR(ROUNDDOWN(CA463/10,0),9)</f>
        <v>9</v>
      </c>
      <c r="CB487" s="358">
        <f>IFERROR(CA463-CA487*10,1)</f>
        <v>1</v>
      </c>
      <c r="CC487" s="374">
        <f>IF(CB487=0,-1,0)</f>
        <v>0</v>
      </c>
      <c r="CD487" s="358">
        <f>IF(CB487=0,-11,0)</f>
        <v>0</v>
      </c>
      <c r="CE487" s="374">
        <f>IFERROR(ROUNDDOWN(CE463/10,0),9)</f>
        <v>9</v>
      </c>
      <c r="CF487" s="358">
        <f>IFERROR(CE463-CE487*10,1)</f>
        <v>1</v>
      </c>
      <c r="CG487" s="374">
        <f>IF(CF487=0,-1,0)</f>
        <v>0</v>
      </c>
      <c r="CH487" s="358">
        <f>IF(CF487=0,-11,0)</f>
        <v>0</v>
      </c>
      <c r="CI487" s="374">
        <f>IFERROR(ROUNDDOWN(CI463/10,0),9)</f>
        <v>9</v>
      </c>
      <c r="CJ487" s="358">
        <f>IFERROR(CI463-CI487*10,1)</f>
        <v>1</v>
      </c>
      <c r="CK487" s="374">
        <f>IF(CJ487=0,-1,0)</f>
        <v>0</v>
      </c>
      <c r="CL487" s="358">
        <f>IF(CJ487=0,-11,0)</f>
        <v>0</v>
      </c>
      <c r="CM487" s="374">
        <f>IFERROR(ROUNDDOWN(CM463/10,0),9)</f>
        <v>9</v>
      </c>
      <c r="CN487" s="358">
        <f>IFERROR(CM463-CM487*10,1)</f>
        <v>1</v>
      </c>
      <c r="CO487" s="374">
        <f>IF(CN487=0,-1,0)</f>
        <v>0</v>
      </c>
      <c r="CP487" s="358">
        <f>IF(CN487=0,-11,0)</f>
        <v>0</v>
      </c>
      <c r="CQ487" s="374">
        <f>IFERROR(ROUNDDOWN(CQ463/10,0),9)</f>
        <v>9</v>
      </c>
      <c r="CR487" s="358">
        <f>IFERROR(CQ463-CQ487*10,1)</f>
        <v>1</v>
      </c>
      <c r="CS487" s="374">
        <f>IF(CR487=0,-1,0)</f>
        <v>0</v>
      </c>
      <c r="CT487" s="358">
        <f>IF(CR487=0,-11,0)</f>
        <v>0</v>
      </c>
      <c r="CU487" s="374">
        <f>IFERROR(ROUNDDOWN(CU463/10,0),9)</f>
        <v>9</v>
      </c>
      <c r="CV487" s="358">
        <f>IFERROR(CU463-CU487*10,1)</f>
        <v>1</v>
      </c>
      <c r="CW487" s="374">
        <f>IF(CV487=0,-1,0)</f>
        <v>0</v>
      </c>
      <c r="CX487" s="358">
        <f>IF(CV487=0,-11,0)</f>
        <v>0</v>
      </c>
    </row>
    <row r="488" spans="17:102" x14ac:dyDescent="0.25">
      <c r="Q488" s="365">
        <f t="shared" si="383"/>
        <v>15</v>
      </c>
      <c r="R488" s="277">
        <v>50</v>
      </c>
      <c r="AN488" s="365">
        <v>1</v>
      </c>
      <c r="AO488" s="271">
        <f t="shared" si="400"/>
        <v>4</v>
      </c>
      <c r="AP488" s="271" t="str">
        <f t="shared" ref="AP488:AQ488" si="403">+AP466</f>
        <v/>
      </c>
      <c r="AQ488" s="366" t="str">
        <f t="shared" si="403"/>
        <v/>
      </c>
      <c r="AS488" s="365">
        <f t="shared" si="396"/>
        <v>4</v>
      </c>
      <c r="AT488" s="366">
        <f t="shared" si="397"/>
        <v>0</v>
      </c>
      <c r="AU488" s="271">
        <f t="shared" si="384"/>
        <v>50</v>
      </c>
      <c r="AV488" s="366">
        <f t="shared" si="398"/>
        <v>0</v>
      </c>
      <c r="AW488" s="385">
        <f t="shared" si="399"/>
        <v>0</v>
      </c>
      <c r="AX488" s="367">
        <f t="shared" si="402"/>
        <v>4</v>
      </c>
      <c r="AY488" s="363">
        <f t="shared" si="385"/>
        <v>0</v>
      </c>
      <c r="AZ488" s="363">
        <f t="shared" si="386"/>
        <v>0</v>
      </c>
      <c r="BA488" s="363">
        <f t="shared" si="387"/>
        <v>0</v>
      </c>
      <c r="BB488" s="363">
        <f t="shared" si="388"/>
        <v>0</v>
      </c>
      <c r="BC488" s="363">
        <f t="shared" si="389"/>
        <v>0</v>
      </c>
      <c r="BD488" s="363">
        <f t="shared" si="390"/>
        <v>0</v>
      </c>
      <c r="BE488" s="363">
        <f t="shared" si="391"/>
        <v>0</v>
      </c>
      <c r="BF488" s="363">
        <f t="shared" si="392"/>
        <v>0</v>
      </c>
      <c r="BG488" s="363">
        <f t="shared" si="393"/>
        <v>0</v>
      </c>
      <c r="BH488" s="364">
        <f t="shared" si="394"/>
        <v>0</v>
      </c>
      <c r="BK488" s="365">
        <f t="shared" ref="BK488:BK506" si="404">IFERROR(ROUNDDOWN(BK464/10,0),9)</f>
        <v>9</v>
      </c>
      <c r="BL488" s="366">
        <f t="shared" ref="BL488:BL506" si="405">IFERROR(BK464-BK488*10,1)</f>
        <v>1</v>
      </c>
      <c r="BM488" s="365">
        <f t="shared" ref="BM488:BM506" si="406">IF(BL488=0,-1,0)</f>
        <v>0</v>
      </c>
      <c r="BN488" s="366">
        <f t="shared" ref="BN488:BN506" si="407">IF(BL488=0,-11,0)</f>
        <v>0</v>
      </c>
      <c r="BO488" s="365">
        <f t="shared" ref="BO488:BO506" si="408">IFERROR(ROUNDDOWN(BO464/10,0),9)</f>
        <v>9</v>
      </c>
      <c r="BP488" s="366">
        <f t="shared" ref="BP488:BP506" si="409">IFERROR(BO464-BO488*10,1)</f>
        <v>1</v>
      </c>
      <c r="BQ488" s="365">
        <f t="shared" ref="BQ488:BQ506" si="410">IF(BP488=0,-1,0)</f>
        <v>0</v>
      </c>
      <c r="BR488" s="366">
        <f t="shared" ref="BR488:BR506" si="411">IF(BP488=0,-11,0)</f>
        <v>0</v>
      </c>
      <c r="BS488" s="365">
        <f t="shared" ref="BS488:BS506" si="412">IFERROR(ROUNDDOWN(BS464/10,0),9)</f>
        <v>9</v>
      </c>
      <c r="BT488" s="366">
        <f t="shared" ref="BT488:BT506" si="413">IFERROR(BS464-BS488*10,1)</f>
        <v>1</v>
      </c>
      <c r="BU488" s="365">
        <f t="shared" ref="BU488:BU506" si="414">IF(BT488=0,-1,0)</f>
        <v>0</v>
      </c>
      <c r="BV488" s="366">
        <f t="shared" ref="BV488:BV506" si="415">IF(BT488=0,-11,0)</f>
        <v>0</v>
      </c>
      <c r="BW488" s="365">
        <f t="shared" ref="BW488:BW506" si="416">IFERROR(ROUNDDOWN(BW464/10,0),9)</f>
        <v>9</v>
      </c>
      <c r="BX488" s="366">
        <f t="shared" ref="BX488:BX506" si="417">IFERROR(BW464-BW488*10,1)</f>
        <v>1</v>
      </c>
      <c r="BY488" s="365">
        <f t="shared" ref="BY488:BY506" si="418">IF(BX488=0,-1,0)</f>
        <v>0</v>
      </c>
      <c r="BZ488" s="366">
        <f t="shared" ref="BZ488:BZ506" si="419">IF(BX488=0,-11,0)</f>
        <v>0</v>
      </c>
      <c r="CA488" s="365">
        <f t="shared" ref="CA488:CA506" si="420">IFERROR(ROUNDDOWN(CA464/10,0),9)</f>
        <v>9</v>
      </c>
      <c r="CB488" s="366">
        <f t="shared" ref="CB488:CB506" si="421">IFERROR(CA464-CA488*10,1)</f>
        <v>1</v>
      </c>
      <c r="CC488" s="365">
        <f t="shared" ref="CC488:CC506" si="422">IF(CB488=0,-1,0)</f>
        <v>0</v>
      </c>
      <c r="CD488" s="366">
        <f t="shared" ref="CD488:CD506" si="423">IF(CB488=0,-11,0)</f>
        <v>0</v>
      </c>
      <c r="CE488" s="365">
        <f t="shared" ref="CE488:CE506" si="424">IFERROR(ROUNDDOWN(CE464/10,0),9)</f>
        <v>9</v>
      </c>
      <c r="CF488" s="366">
        <f t="shared" ref="CF488:CF506" si="425">IFERROR(CE464-CE488*10,1)</f>
        <v>1</v>
      </c>
      <c r="CG488" s="365">
        <f t="shared" ref="CG488:CG506" si="426">IF(CF488=0,-1,0)</f>
        <v>0</v>
      </c>
      <c r="CH488" s="366">
        <f t="shared" ref="CH488:CH506" si="427">IF(CF488=0,-11,0)</f>
        <v>0</v>
      </c>
      <c r="CI488" s="365">
        <f t="shared" ref="CI488:CI506" si="428">IFERROR(ROUNDDOWN(CI464/10,0),9)</f>
        <v>9</v>
      </c>
      <c r="CJ488" s="366">
        <f t="shared" ref="CJ488:CJ506" si="429">IFERROR(CI464-CI488*10,1)</f>
        <v>1</v>
      </c>
      <c r="CK488" s="365">
        <f t="shared" ref="CK488:CK506" si="430">IF(CJ488=0,-1,0)</f>
        <v>0</v>
      </c>
      <c r="CL488" s="366">
        <f t="shared" ref="CL488:CL506" si="431">IF(CJ488=0,-11,0)</f>
        <v>0</v>
      </c>
      <c r="CM488" s="365">
        <f t="shared" ref="CM488:CM506" si="432">IFERROR(ROUNDDOWN(CM464/10,0),9)</f>
        <v>9</v>
      </c>
      <c r="CN488" s="366">
        <f t="shared" ref="CN488:CN506" si="433">IFERROR(CM464-CM488*10,1)</f>
        <v>1</v>
      </c>
      <c r="CO488" s="365">
        <f t="shared" ref="CO488:CO506" si="434">IF(CN488=0,-1,0)</f>
        <v>0</v>
      </c>
      <c r="CP488" s="366">
        <f t="shared" ref="CP488:CP506" si="435">IF(CN488=0,-11,0)</f>
        <v>0</v>
      </c>
      <c r="CQ488" s="365">
        <f t="shared" ref="CQ488:CQ506" si="436">IFERROR(ROUNDDOWN(CQ464/10,0),9)</f>
        <v>9</v>
      </c>
      <c r="CR488" s="366">
        <f t="shared" ref="CR488:CR506" si="437">IFERROR(CQ464-CQ488*10,1)</f>
        <v>1</v>
      </c>
      <c r="CS488" s="365">
        <f t="shared" ref="CS488:CS506" si="438">IF(CR488=0,-1,0)</f>
        <v>0</v>
      </c>
      <c r="CT488" s="366">
        <f t="shared" ref="CT488:CT506" si="439">IF(CR488=0,-11,0)</f>
        <v>0</v>
      </c>
      <c r="CU488" s="365">
        <f t="shared" ref="CU488:CU506" si="440">IFERROR(ROUNDDOWN(CU464/10,0),9)</f>
        <v>9</v>
      </c>
      <c r="CV488" s="366">
        <f t="shared" ref="CV488:CV506" si="441">IFERROR(CU464-CU488*10,1)</f>
        <v>1</v>
      </c>
      <c r="CW488" s="365">
        <f t="shared" ref="CW488:CW506" si="442">IF(CV488=0,-1,0)</f>
        <v>0</v>
      </c>
      <c r="CX488" s="366">
        <f t="shared" ref="CX488:CX506" si="443">IF(CV488=0,-11,0)</f>
        <v>0</v>
      </c>
    </row>
    <row r="489" spans="17:102" x14ac:dyDescent="0.25">
      <c r="Q489" s="365">
        <f t="shared" si="383"/>
        <v>16</v>
      </c>
      <c r="R489" s="277">
        <v>100</v>
      </c>
      <c r="AN489" s="365">
        <v>1</v>
      </c>
      <c r="AO489" s="271">
        <f t="shared" si="400"/>
        <v>5</v>
      </c>
      <c r="AP489" s="271" t="str">
        <f t="shared" ref="AP489:AQ489" si="444">+AP467</f>
        <v/>
      </c>
      <c r="AQ489" s="366" t="str">
        <f t="shared" si="444"/>
        <v/>
      </c>
      <c r="AS489" s="365">
        <f t="shared" si="396"/>
        <v>5</v>
      </c>
      <c r="AT489" s="366">
        <f t="shared" si="397"/>
        <v>0</v>
      </c>
      <c r="AU489" s="271">
        <f t="shared" si="384"/>
        <v>100</v>
      </c>
      <c r="AV489" s="366">
        <f t="shared" si="398"/>
        <v>0</v>
      </c>
      <c r="AW489" s="385">
        <f t="shared" si="399"/>
        <v>0</v>
      </c>
      <c r="AX489" s="367">
        <f t="shared" si="402"/>
        <v>5</v>
      </c>
      <c r="AY489" s="363">
        <f t="shared" si="385"/>
        <v>0</v>
      </c>
      <c r="AZ489" s="363">
        <f t="shared" si="386"/>
        <v>0</v>
      </c>
      <c r="BA489" s="363">
        <f t="shared" si="387"/>
        <v>0</v>
      </c>
      <c r="BB489" s="363">
        <f t="shared" si="388"/>
        <v>0</v>
      </c>
      <c r="BC489" s="363">
        <f t="shared" si="389"/>
        <v>0</v>
      </c>
      <c r="BD489" s="363">
        <f t="shared" si="390"/>
        <v>0</v>
      </c>
      <c r="BE489" s="363">
        <f t="shared" si="391"/>
        <v>0</v>
      </c>
      <c r="BF489" s="363">
        <f t="shared" si="392"/>
        <v>0</v>
      </c>
      <c r="BG489" s="363">
        <f t="shared" si="393"/>
        <v>0</v>
      </c>
      <c r="BH489" s="364">
        <f t="shared" si="394"/>
        <v>0</v>
      </c>
      <c r="BK489" s="365">
        <f t="shared" si="404"/>
        <v>9</v>
      </c>
      <c r="BL489" s="366">
        <f t="shared" si="405"/>
        <v>1</v>
      </c>
      <c r="BM489" s="365">
        <f t="shared" si="406"/>
        <v>0</v>
      </c>
      <c r="BN489" s="366">
        <f t="shared" si="407"/>
        <v>0</v>
      </c>
      <c r="BO489" s="365">
        <f t="shared" si="408"/>
        <v>9</v>
      </c>
      <c r="BP489" s="366">
        <f t="shared" si="409"/>
        <v>1</v>
      </c>
      <c r="BQ489" s="365">
        <f t="shared" si="410"/>
        <v>0</v>
      </c>
      <c r="BR489" s="366">
        <f t="shared" si="411"/>
        <v>0</v>
      </c>
      <c r="BS489" s="365">
        <f t="shared" si="412"/>
        <v>9</v>
      </c>
      <c r="BT489" s="366">
        <f t="shared" si="413"/>
        <v>1</v>
      </c>
      <c r="BU489" s="365">
        <f t="shared" si="414"/>
        <v>0</v>
      </c>
      <c r="BV489" s="366">
        <f t="shared" si="415"/>
        <v>0</v>
      </c>
      <c r="BW489" s="365">
        <f t="shared" si="416"/>
        <v>9</v>
      </c>
      <c r="BX489" s="366">
        <f t="shared" si="417"/>
        <v>1</v>
      </c>
      <c r="BY489" s="365">
        <f t="shared" si="418"/>
        <v>0</v>
      </c>
      <c r="BZ489" s="366">
        <f t="shared" si="419"/>
        <v>0</v>
      </c>
      <c r="CA489" s="365">
        <f t="shared" si="420"/>
        <v>9</v>
      </c>
      <c r="CB489" s="366">
        <f t="shared" si="421"/>
        <v>1</v>
      </c>
      <c r="CC489" s="365">
        <f t="shared" si="422"/>
        <v>0</v>
      </c>
      <c r="CD489" s="366">
        <f t="shared" si="423"/>
        <v>0</v>
      </c>
      <c r="CE489" s="365">
        <f t="shared" si="424"/>
        <v>9</v>
      </c>
      <c r="CF489" s="366">
        <f t="shared" si="425"/>
        <v>1</v>
      </c>
      <c r="CG489" s="365">
        <f t="shared" si="426"/>
        <v>0</v>
      </c>
      <c r="CH489" s="366">
        <f t="shared" si="427"/>
        <v>0</v>
      </c>
      <c r="CI489" s="365">
        <f t="shared" si="428"/>
        <v>9</v>
      </c>
      <c r="CJ489" s="366">
        <f t="shared" si="429"/>
        <v>1</v>
      </c>
      <c r="CK489" s="365">
        <f t="shared" si="430"/>
        <v>0</v>
      </c>
      <c r="CL489" s="366">
        <f t="shared" si="431"/>
        <v>0</v>
      </c>
      <c r="CM489" s="365">
        <f t="shared" si="432"/>
        <v>9</v>
      </c>
      <c r="CN489" s="366">
        <f t="shared" si="433"/>
        <v>1</v>
      </c>
      <c r="CO489" s="365">
        <f t="shared" si="434"/>
        <v>0</v>
      </c>
      <c r="CP489" s="366">
        <f t="shared" si="435"/>
        <v>0</v>
      </c>
      <c r="CQ489" s="365">
        <f t="shared" si="436"/>
        <v>9</v>
      </c>
      <c r="CR489" s="366">
        <f t="shared" si="437"/>
        <v>1</v>
      </c>
      <c r="CS489" s="365">
        <f t="shared" si="438"/>
        <v>0</v>
      </c>
      <c r="CT489" s="366">
        <f t="shared" si="439"/>
        <v>0</v>
      </c>
      <c r="CU489" s="365">
        <f t="shared" si="440"/>
        <v>9</v>
      </c>
      <c r="CV489" s="366">
        <f t="shared" si="441"/>
        <v>1</v>
      </c>
      <c r="CW489" s="365">
        <f t="shared" si="442"/>
        <v>0</v>
      </c>
      <c r="CX489" s="366">
        <f t="shared" si="443"/>
        <v>0</v>
      </c>
    </row>
    <row r="490" spans="17:102" x14ac:dyDescent="0.25">
      <c r="Q490" s="365">
        <f t="shared" si="383"/>
        <v>17</v>
      </c>
      <c r="R490" s="277">
        <v>150</v>
      </c>
      <c r="AN490" s="365">
        <v>1</v>
      </c>
      <c r="AO490" s="271">
        <f t="shared" si="400"/>
        <v>6</v>
      </c>
      <c r="AP490" s="271" t="str">
        <f t="shared" ref="AP490:AQ490" si="445">+AP468</f>
        <v/>
      </c>
      <c r="AQ490" s="366" t="str">
        <f t="shared" si="445"/>
        <v/>
      </c>
      <c r="AS490" s="365">
        <f t="shared" si="396"/>
        <v>6</v>
      </c>
      <c r="AT490" s="366">
        <f t="shared" si="397"/>
        <v>0</v>
      </c>
      <c r="AU490" s="271">
        <f t="shared" si="384"/>
        <v>150</v>
      </c>
      <c r="AV490" s="366">
        <f t="shared" si="398"/>
        <v>0</v>
      </c>
      <c r="AW490" s="385">
        <f t="shared" si="399"/>
        <v>0</v>
      </c>
      <c r="AX490" s="367">
        <f t="shared" si="402"/>
        <v>6</v>
      </c>
      <c r="AY490" s="363">
        <f t="shared" si="385"/>
        <v>0</v>
      </c>
      <c r="AZ490" s="363">
        <f t="shared" si="386"/>
        <v>0</v>
      </c>
      <c r="BA490" s="363">
        <f t="shared" si="387"/>
        <v>0</v>
      </c>
      <c r="BB490" s="363">
        <f t="shared" si="388"/>
        <v>0</v>
      </c>
      <c r="BC490" s="363">
        <f t="shared" si="389"/>
        <v>0</v>
      </c>
      <c r="BD490" s="363">
        <f t="shared" si="390"/>
        <v>0</v>
      </c>
      <c r="BE490" s="363">
        <f t="shared" si="391"/>
        <v>0</v>
      </c>
      <c r="BF490" s="363">
        <f t="shared" si="392"/>
        <v>0</v>
      </c>
      <c r="BG490" s="363">
        <f t="shared" si="393"/>
        <v>0</v>
      </c>
      <c r="BH490" s="364">
        <f t="shared" si="394"/>
        <v>0</v>
      </c>
      <c r="BK490" s="365">
        <f t="shared" si="404"/>
        <v>9</v>
      </c>
      <c r="BL490" s="366">
        <f t="shared" si="405"/>
        <v>1</v>
      </c>
      <c r="BM490" s="365">
        <f t="shared" si="406"/>
        <v>0</v>
      </c>
      <c r="BN490" s="366">
        <f t="shared" si="407"/>
        <v>0</v>
      </c>
      <c r="BO490" s="365">
        <f t="shared" si="408"/>
        <v>9</v>
      </c>
      <c r="BP490" s="366">
        <f t="shared" si="409"/>
        <v>1</v>
      </c>
      <c r="BQ490" s="365">
        <f t="shared" si="410"/>
        <v>0</v>
      </c>
      <c r="BR490" s="366">
        <f t="shared" si="411"/>
        <v>0</v>
      </c>
      <c r="BS490" s="365">
        <f t="shared" si="412"/>
        <v>9</v>
      </c>
      <c r="BT490" s="366">
        <f t="shared" si="413"/>
        <v>1</v>
      </c>
      <c r="BU490" s="365">
        <f t="shared" si="414"/>
        <v>0</v>
      </c>
      <c r="BV490" s="366">
        <f t="shared" si="415"/>
        <v>0</v>
      </c>
      <c r="BW490" s="365">
        <f t="shared" si="416"/>
        <v>9</v>
      </c>
      <c r="BX490" s="366">
        <f t="shared" si="417"/>
        <v>1</v>
      </c>
      <c r="BY490" s="365">
        <f t="shared" si="418"/>
        <v>0</v>
      </c>
      <c r="BZ490" s="366">
        <f t="shared" si="419"/>
        <v>0</v>
      </c>
      <c r="CA490" s="365">
        <f t="shared" si="420"/>
        <v>9</v>
      </c>
      <c r="CB490" s="366">
        <f t="shared" si="421"/>
        <v>1</v>
      </c>
      <c r="CC490" s="365">
        <f t="shared" si="422"/>
        <v>0</v>
      </c>
      <c r="CD490" s="366">
        <f t="shared" si="423"/>
        <v>0</v>
      </c>
      <c r="CE490" s="365">
        <f t="shared" si="424"/>
        <v>9</v>
      </c>
      <c r="CF490" s="366">
        <f t="shared" si="425"/>
        <v>1</v>
      </c>
      <c r="CG490" s="365">
        <f t="shared" si="426"/>
        <v>0</v>
      </c>
      <c r="CH490" s="366">
        <f t="shared" si="427"/>
        <v>0</v>
      </c>
      <c r="CI490" s="365">
        <f t="shared" si="428"/>
        <v>9</v>
      </c>
      <c r="CJ490" s="366">
        <f t="shared" si="429"/>
        <v>1</v>
      </c>
      <c r="CK490" s="365">
        <f t="shared" si="430"/>
        <v>0</v>
      </c>
      <c r="CL490" s="366">
        <f t="shared" si="431"/>
        <v>0</v>
      </c>
      <c r="CM490" s="365">
        <f t="shared" si="432"/>
        <v>9</v>
      </c>
      <c r="CN490" s="366">
        <f t="shared" si="433"/>
        <v>1</v>
      </c>
      <c r="CO490" s="365">
        <f t="shared" si="434"/>
        <v>0</v>
      </c>
      <c r="CP490" s="366">
        <f t="shared" si="435"/>
        <v>0</v>
      </c>
      <c r="CQ490" s="365">
        <f t="shared" si="436"/>
        <v>9</v>
      </c>
      <c r="CR490" s="366">
        <f t="shared" si="437"/>
        <v>1</v>
      </c>
      <c r="CS490" s="365">
        <f t="shared" si="438"/>
        <v>0</v>
      </c>
      <c r="CT490" s="366">
        <f t="shared" si="439"/>
        <v>0</v>
      </c>
      <c r="CU490" s="365">
        <f t="shared" si="440"/>
        <v>9</v>
      </c>
      <c r="CV490" s="366">
        <f t="shared" si="441"/>
        <v>1</v>
      </c>
      <c r="CW490" s="365">
        <f t="shared" si="442"/>
        <v>0</v>
      </c>
      <c r="CX490" s="366">
        <f t="shared" si="443"/>
        <v>0</v>
      </c>
    </row>
    <row r="491" spans="17:102" x14ac:dyDescent="0.25">
      <c r="Q491" s="365">
        <f t="shared" si="383"/>
        <v>18</v>
      </c>
      <c r="R491" s="277">
        <v>300</v>
      </c>
      <c r="AN491" s="365">
        <v>1</v>
      </c>
      <c r="AO491" s="271">
        <f t="shared" si="400"/>
        <v>7</v>
      </c>
      <c r="AP491" s="271" t="str">
        <f t="shared" ref="AP491:AQ491" si="446">+AP469</f>
        <v/>
      </c>
      <c r="AQ491" s="366" t="str">
        <f t="shared" si="446"/>
        <v/>
      </c>
      <c r="AS491" s="365">
        <f t="shared" si="396"/>
        <v>7</v>
      </c>
      <c r="AT491" s="366">
        <f t="shared" si="397"/>
        <v>0</v>
      </c>
      <c r="AU491" s="271">
        <f t="shared" si="384"/>
        <v>300</v>
      </c>
      <c r="AV491" s="366">
        <f t="shared" si="398"/>
        <v>0</v>
      </c>
      <c r="AW491" s="385">
        <f t="shared" si="399"/>
        <v>0</v>
      </c>
      <c r="AX491" s="367">
        <f t="shared" si="402"/>
        <v>7</v>
      </c>
      <c r="AY491" s="363">
        <f t="shared" si="385"/>
        <v>0</v>
      </c>
      <c r="AZ491" s="363">
        <f t="shared" si="386"/>
        <v>0</v>
      </c>
      <c r="BA491" s="363">
        <f t="shared" si="387"/>
        <v>0</v>
      </c>
      <c r="BB491" s="363">
        <f t="shared" si="388"/>
        <v>0</v>
      </c>
      <c r="BC491" s="363">
        <f t="shared" si="389"/>
        <v>0</v>
      </c>
      <c r="BD491" s="363">
        <f t="shared" si="390"/>
        <v>0</v>
      </c>
      <c r="BE491" s="363">
        <f t="shared" si="391"/>
        <v>0</v>
      </c>
      <c r="BF491" s="363">
        <f t="shared" si="392"/>
        <v>0</v>
      </c>
      <c r="BG491" s="363">
        <f t="shared" si="393"/>
        <v>0</v>
      </c>
      <c r="BH491" s="364">
        <f t="shared" si="394"/>
        <v>0</v>
      </c>
      <c r="BK491" s="365">
        <f t="shared" si="404"/>
        <v>9</v>
      </c>
      <c r="BL491" s="366">
        <f t="shared" si="405"/>
        <v>1</v>
      </c>
      <c r="BM491" s="365">
        <f t="shared" si="406"/>
        <v>0</v>
      </c>
      <c r="BN491" s="366">
        <f t="shared" si="407"/>
        <v>0</v>
      </c>
      <c r="BO491" s="365">
        <f t="shared" si="408"/>
        <v>9</v>
      </c>
      <c r="BP491" s="366">
        <f t="shared" si="409"/>
        <v>1</v>
      </c>
      <c r="BQ491" s="365">
        <f t="shared" si="410"/>
        <v>0</v>
      </c>
      <c r="BR491" s="366">
        <f t="shared" si="411"/>
        <v>0</v>
      </c>
      <c r="BS491" s="365">
        <f t="shared" si="412"/>
        <v>9</v>
      </c>
      <c r="BT491" s="366">
        <f t="shared" si="413"/>
        <v>1</v>
      </c>
      <c r="BU491" s="365">
        <f t="shared" si="414"/>
        <v>0</v>
      </c>
      <c r="BV491" s="366">
        <f t="shared" si="415"/>
        <v>0</v>
      </c>
      <c r="BW491" s="365">
        <f t="shared" si="416"/>
        <v>9</v>
      </c>
      <c r="BX491" s="366">
        <f t="shared" si="417"/>
        <v>1</v>
      </c>
      <c r="BY491" s="365">
        <f t="shared" si="418"/>
        <v>0</v>
      </c>
      <c r="BZ491" s="366">
        <f t="shared" si="419"/>
        <v>0</v>
      </c>
      <c r="CA491" s="365">
        <f t="shared" si="420"/>
        <v>9</v>
      </c>
      <c r="CB491" s="366">
        <f t="shared" si="421"/>
        <v>1</v>
      </c>
      <c r="CC491" s="365">
        <f t="shared" si="422"/>
        <v>0</v>
      </c>
      <c r="CD491" s="366">
        <f t="shared" si="423"/>
        <v>0</v>
      </c>
      <c r="CE491" s="365">
        <f t="shared" si="424"/>
        <v>9</v>
      </c>
      <c r="CF491" s="366">
        <f t="shared" si="425"/>
        <v>1</v>
      </c>
      <c r="CG491" s="365">
        <f t="shared" si="426"/>
        <v>0</v>
      </c>
      <c r="CH491" s="366">
        <f t="shared" si="427"/>
        <v>0</v>
      </c>
      <c r="CI491" s="365">
        <f t="shared" si="428"/>
        <v>9</v>
      </c>
      <c r="CJ491" s="366">
        <f t="shared" si="429"/>
        <v>1</v>
      </c>
      <c r="CK491" s="365">
        <f t="shared" si="430"/>
        <v>0</v>
      </c>
      <c r="CL491" s="366">
        <f t="shared" si="431"/>
        <v>0</v>
      </c>
      <c r="CM491" s="365">
        <f t="shared" si="432"/>
        <v>9</v>
      </c>
      <c r="CN491" s="366">
        <f t="shared" si="433"/>
        <v>1</v>
      </c>
      <c r="CO491" s="365">
        <f t="shared" si="434"/>
        <v>0</v>
      </c>
      <c r="CP491" s="366">
        <f t="shared" si="435"/>
        <v>0</v>
      </c>
      <c r="CQ491" s="365">
        <f t="shared" si="436"/>
        <v>9</v>
      </c>
      <c r="CR491" s="366">
        <f t="shared" si="437"/>
        <v>1</v>
      </c>
      <c r="CS491" s="365">
        <f t="shared" si="438"/>
        <v>0</v>
      </c>
      <c r="CT491" s="366">
        <f t="shared" si="439"/>
        <v>0</v>
      </c>
      <c r="CU491" s="365">
        <f t="shared" si="440"/>
        <v>9</v>
      </c>
      <c r="CV491" s="366">
        <f t="shared" si="441"/>
        <v>1</v>
      </c>
      <c r="CW491" s="365">
        <f t="shared" si="442"/>
        <v>0</v>
      </c>
      <c r="CX491" s="366">
        <f t="shared" si="443"/>
        <v>0</v>
      </c>
    </row>
    <row r="492" spans="17:102" x14ac:dyDescent="0.25">
      <c r="Q492" s="365">
        <f t="shared" si="383"/>
        <v>19</v>
      </c>
      <c r="R492" s="277">
        <v>600</v>
      </c>
      <c r="AN492" s="365">
        <v>1</v>
      </c>
      <c r="AO492" s="271">
        <f t="shared" si="400"/>
        <v>8</v>
      </c>
      <c r="AP492" s="271" t="str">
        <f t="shared" ref="AP492:AQ492" si="447">+AP470</f>
        <v/>
      </c>
      <c r="AQ492" s="366" t="str">
        <f t="shared" si="447"/>
        <v/>
      </c>
      <c r="AS492" s="365">
        <f t="shared" si="396"/>
        <v>8</v>
      </c>
      <c r="AT492" s="366">
        <f t="shared" si="397"/>
        <v>0</v>
      </c>
      <c r="AU492" s="271">
        <f t="shared" si="384"/>
        <v>600</v>
      </c>
      <c r="AV492" s="366">
        <f t="shared" si="398"/>
        <v>0</v>
      </c>
      <c r="AW492" s="385">
        <f t="shared" si="399"/>
        <v>0</v>
      </c>
      <c r="AX492" s="367">
        <f t="shared" si="402"/>
        <v>8</v>
      </c>
      <c r="AY492" s="363">
        <f t="shared" si="385"/>
        <v>0</v>
      </c>
      <c r="AZ492" s="363">
        <f t="shared" si="386"/>
        <v>0</v>
      </c>
      <c r="BA492" s="363">
        <f t="shared" si="387"/>
        <v>0</v>
      </c>
      <c r="BB492" s="363">
        <f t="shared" si="388"/>
        <v>0</v>
      </c>
      <c r="BC492" s="363">
        <f t="shared" si="389"/>
        <v>0</v>
      </c>
      <c r="BD492" s="363">
        <f t="shared" si="390"/>
        <v>0</v>
      </c>
      <c r="BE492" s="363">
        <f t="shared" si="391"/>
        <v>0</v>
      </c>
      <c r="BF492" s="363">
        <f t="shared" si="392"/>
        <v>0</v>
      </c>
      <c r="BG492" s="363">
        <f t="shared" si="393"/>
        <v>0</v>
      </c>
      <c r="BH492" s="364">
        <f t="shared" si="394"/>
        <v>0</v>
      </c>
      <c r="BK492" s="365">
        <f t="shared" si="404"/>
        <v>9</v>
      </c>
      <c r="BL492" s="366">
        <f t="shared" si="405"/>
        <v>1</v>
      </c>
      <c r="BM492" s="365">
        <f t="shared" si="406"/>
        <v>0</v>
      </c>
      <c r="BN492" s="366">
        <f t="shared" si="407"/>
        <v>0</v>
      </c>
      <c r="BO492" s="365">
        <f t="shared" si="408"/>
        <v>9</v>
      </c>
      <c r="BP492" s="366">
        <f t="shared" si="409"/>
        <v>1</v>
      </c>
      <c r="BQ492" s="365">
        <f t="shared" si="410"/>
        <v>0</v>
      </c>
      <c r="BR492" s="366">
        <f t="shared" si="411"/>
        <v>0</v>
      </c>
      <c r="BS492" s="365">
        <f t="shared" si="412"/>
        <v>9</v>
      </c>
      <c r="BT492" s="366">
        <f t="shared" si="413"/>
        <v>1</v>
      </c>
      <c r="BU492" s="365">
        <f t="shared" si="414"/>
        <v>0</v>
      </c>
      <c r="BV492" s="366">
        <f t="shared" si="415"/>
        <v>0</v>
      </c>
      <c r="BW492" s="365">
        <f t="shared" si="416"/>
        <v>9</v>
      </c>
      <c r="BX492" s="366">
        <f t="shared" si="417"/>
        <v>1</v>
      </c>
      <c r="BY492" s="365">
        <f t="shared" si="418"/>
        <v>0</v>
      </c>
      <c r="BZ492" s="366">
        <f t="shared" si="419"/>
        <v>0</v>
      </c>
      <c r="CA492" s="365">
        <f t="shared" si="420"/>
        <v>9</v>
      </c>
      <c r="CB492" s="366">
        <f t="shared" si="421"/>
        <v>1</v>
      </c>
      <c r="CC492" s="365">
        <f t="shared" si="422"/>
        <v>0</v>
      </c>
      <c r="CD492" s="366">
        <f t="shared" si="423"/>
        <v>0</v>
      </c>
      <c r="CE492" s="365">
        <f t="shared" si="424"/>
        <v>9</v>
      </c>
      <c r="CF492" s="366">
        <f t="shared" si="425"/>
        <v>1</v>
      </c>
      <c r="CG492" s="365">
        <f t="shared" si="426"/>
        <v>0</v>
      </c>
      <c r="CH492" s="366">
        <f t="shared" si="427"/>
        <v>0</v>
      </c>
      <c r="CI492" s="365">
        <f t="shared" si="428"/>
        <v>9</v>
      </c>
      <c r="CJ492" s="366">
        <f t="shared" si="429"/>
        <v>1</v>
      </c>
      <c r="CK492" s="365">
        <f t="shared" si="430"/>
        <v>0</v>
      </c>
      <c r="CL492" s="366">
        <f t="shared" si="431"/>
        <v>0</v>
      </c>
      <c r="CM492" s="365">
        <f t="shared" si="432"/>
        <v>9</v>
      </c>
      <c r="CN492" s="366">
        <f t="shared" si="433"/>
        <v>1</v>
      </c>
      <c r="CO492" s="365">
        <f t="shared" si="434"/>
        <v>0</v>
      </c>
      <c r="CP492" s="366">
        <f t="shared" si="435"/>
        <v>0</v>
      </c>
      <c r="CQ492" s="365">
        <f t="shared" si="436"/>
        <v>9</v>
      </c>
      <c r="CR492" s="366">
        <f t="shared" si="437"/>
        <v>1</v>
      </c>
      <c r="CS492" s="365">
        <f t="shared" si="438"/>
        <v>0</v>
      </c>
      <c r="CT492" s="366">
        <f t="shared" si="439"/>
        <v>0</v>
      </c>
      <c r="CU492" s="365">
        <f t="shared" si="440"/>
        <v>9</v>
      </c>
      <c r="CV492" s="366">
        <f t="shared" si="441"/>
        <v>1</v>
      </c>
      <c r="CW492" s="365">
        <f t="shared" si="442"/>
        <v>0</v>
      </c>
      <c r="CX492" s="366">
        <f t="shared" si="443"/>
        <v>0</v>
      </c>
    </row>
    <row r="493" spans="17:102" x14ac:dyDescent="0.25">
      <c r="Q493" s="365">
        <f t="shared" si="383"/>
        <v>20</v>
      </c>
      <c r="R493" s="277">
        <v>1000</v>
      </c>
      <c r="AN493" s="365">
        <v>1</v>
      </c>
      <c r="AO493" s="271">
        <f t="shared" si="400"/>
        <v>9</v>
      </c>
      <c r="AP493" s="271" t="str">
        <f t="shared" ref="AP493:AQ493" si="448">+AP471</f>
        <v/>
      </c>
      <c r="AQ493" s="366" t="str">
        <f t="shared" si="448"/>
        <v/>
      </c>
      <c r="AS493" s="365">
        <f t="shared" si="396"/>
        <v>9</v>
      </c>
      <c r="AT493" s="366">
        <f t="shared" si="397"/>
        <v>0</v>
      </c>
      <c r="AU493" s="271">
        <f t="shared" si="384"/>
        <v>1000</v>
      </c>
      <c r="AV493" s="366">
        <f t="shared" si="398"/>
        <v>0</v>
      </c>
      <c r="AW493" s="385">
        <f t="shared" si="399"/>
        <v>0</v>
      </c>
      <c r="AX493" s="367">
        <f t="shared" si="402"/>
        <v>9</v>
      </c>
      <c r="AY493" s="363">
        <f t="shared" si="385"/>
        <v>0</v>
      </c>
      <c r="AZ493" s="363">
        <f t="shared" si="386"/>
        <v>0</v>
      </c>
      <c r="BA493" s="363">
        <f t="shared" si="387"/>
        <v>0</v>
      </c>
      <c r="BB493" s="363">
        <f t="shared" si="388"/>
        <v>0</v>
      </c>
      <c r="BC493" s="363">
        <f t="shared" si="389"/>
        <v>0</v>
      </c>
      <c r="BD493" s="363">
        <f t="shared" si="390"/>
        <v>0</v>
      </c>
      <c r="BE493" s="363">
        <f t="shared" si="391"/>
        <v>0</v>
      </c>
      <c r="BF493" s="363">
        <f t="shared" si="392"/>
        <v>0</v>
      </c>
      <c r="BG493" s="363">
        <f t="shared" si="393"/>
        <v>0</v>
      </c>
      <c r="BH493" s="364">
        <f t="shared" si="394"/>
        <v>0</v>
      </c>
      <c r="BK493" s="365">
        <f t="shared" si="404"/>
        <v>9</v>
      </c>
      <c r="BL493" s="366">
        <f t="shared" si="405"/>
        <v>1</v>
      </c>
      <c r="BM493" s="365">
        <f t="shared" si="406"/>
        <v>0</v>
      </c>
      <c r="BN493" s="366">
        <f t="shared" si="407"/>
        <v>0</v>
      </c>
      <c r="BO493" s="365">
        <f t="shared" si="408"/>
        <v>9</v>
      </c>
      <c r="BP493" s="366">
        <f t="shared" si="409"/>
        <v>1</v>
      </c>
      <c r="BQ493" s="365">
        <f t="shared" si="410"/>
        <v>0</v>
      </c>
      <c r="BR493" s="366">
        <f t="shared" si="411"/>
        <v>0</v>
      </c>
      <c r="BS493" s="365">
        <f t="shared" si="412"/>
        <v>9</v>
      </c>
      <c r="BT493" s="366">
        <f t="shared" si="413"/>
        <v>1</v>
      </c>
      <c r="BU493" s="365">
        <f t="shared" si="414"/>
        <v>0</v>
      </c>
      <c r="BV493" s="366">
        <f t="shared" si="415"/>
        <v>0</v>
      </c>
      <c r="BW493" s="365">
        <f t="shared" si="416"/>
        <v>9</v>
      </c>
      <c r="BX493" s="366">
        <f t="shared" si="417"/>
        <v>1</v>
      </c>
      <c r="BY493" s="365">
        <f t="shared" si="418"/>
        <v>0</v>
      </c>
      <c r="BZ493" s="366">
        <f t="shared" si="419"/>
        <v>0</v>
      </c>
      <c r="CA493" s="365">
        <f t="shared" si="420"/>
        <v>9</v>
      </c>
      <c r="CB493" s="366">
        <f t="shared" si="421"/>
        <v>1</v>
      </c>
      <c r="CC493" s="365">
        <f t="shared" si="422"/>
        <v>0</v>
      </c>
      <c r="CD493" s="366">
        <f t="shared" si="423"/>
        <v>0</v>
      </c>
      <c r="CE493" s="365">
        <f t="shared" si="424"/>
        <v>9</v>
      </c>
      <c r="CF493" s="366">
        <f t="shared" si="425"/>
        <v>1</v>
      </c>
      <c r="CG493" s="365">
        <f t="shared" si="426"/>
        <v>0</v>
      </c>
      <c r="CH493" s="366">
        <f t="shared" si="427"/>
        <v>0</v>
      </c>
      <c r="CI493" s="365">
        <f t="shared" si="428"/>
        <v>9</v>
      </c>
      <c r="CJ493" s="366">
        <f t="shared" si="429"/>
        <v>1</v>
      </c>
      <c r="CK493" s="365">
        <f t="shared" si="430"/>
        <v>0</v>
      </c>
      <c r="CL493" s="366">
        <f t="shared" si="431"/>
        <v>0</v>
      </c>
      <c r="CM493" s="365">
        <f t="shared" si="432"/>
        <v>9</v>
      </c>
      <c r="CN493" s="366">
        <f t="shared" si="433"/>
        <v>1</v>
      </c>
      <c r="CO493" s="365">
        <f t="shared" si="434"/>
        <v>0</v>
      </c>
      <c r="CP493" s="366">
        <f t="shared" si="435"/>
        <v>0</v>
      </c>
      <c r="CQ493" s="365">
        <f t="shared" si="436"/>
        <v>9</v>
      </c>
      <c r="CR493" s="366">
        <f t="shared" si="437"/>
        <v>1</v>
      </c>
      <c r="CS493" s="365">
        <f t="shared" si="438"/>
        <v>0</v>
      </c>
      <c r="CT493" s="366">
        <f t="shared" si="439"/>
        <v>0</v>
      </c>
      <c r="CU493" s="365">
        <f t="shared" si="440"/>
        <v>9</v>
      </c>
      <c r="CV493" s="366">
        <f t="shared" si="441"/>
        <v>1</v>
      </c>
      <c r="CW493" s="365">
        <f t="shared" si="442"/>
        <v>0</v>
      </c>
      <c r="CX493" s="366">
        <f t="shared" si="443"/>
        <v>0</v>
      </c>
    </row>
    <row r="494" spans="17:102" x14ac:dyDescent="0.25">
      <c r="Q494" s="365">
        <f t="shared" si="383"/>
        <v>21</v>
      </c>
      <c r="R494" s="277">
        <v>100</v>
      </c>
      <c r="AN494" s="365">
        <v>1</v>
      </c>
      <c r="AO494" s="271">
        <f t="shared" si="400"/>
        <v>10</v>
      </c>
      <c r="AP494" s="271" t="str">
        <f t="shared" ref="AP494:AQ494" si="449">+AP472</f>
        <v/>
      </c>
      <c r="AQ494" s="366" t="str">
        <f t="shared" si="449"/>
        <v/>
      </c>
      <c r="AS494" s="365">
        <f t="shared" si="396"/>
        <v>10</v>
      </c>
      <c r="AT494" s="366">
        <f t="shared" si="397"/>
        <v>0</v>
      </c>
      <c r="AU494" s="271">
        <f t="shared" si="384"/>
        <v>1500</v>
      </c>
      <c r="AV494" s="366">
        <f t="shared" si="398"/>
        <v>0</v>
      </c>
      <c r="AW494" s="385">
        <f t="shared" si="399"/>
        <v>0</v>
      </c>
      <c r="AX494" s="367">
        <f t="shared" si="402"/>
        <v>10</v>
      </c>
      <c r="AY494" s="363">
        <f t="shared" si="385"/>
        <v>0</v>
      </c>
      <c r="AZ494" s="363">
        <f t="shared" si="386"/>
        <v>0</v>
      </c>
      <c r="BA494" s="363">
        <f t="shared" si="387"/>
        <v>0</v>
      </c>
      <c r="BB494" s="363">
        <f t="shared" si="388"/>
        <v>0</v>
      </c>
      <c r="BC494" s="363">
        <f t="shared" si="389"/>
        <v>0</v>
      </c>
      <c r="BD494" s="363">
        <f t="shared" si="390"/>
        <v>0</v>
      </c>
      <c r="BE494" s="363">
        <f t="shared" si="391"/>
        <v>0</v>
      </c>
      <c r="BF494" s="363">
        <f t="shared" si="392"/>
        <v>0</v>
      </c>
      <c r="BG494" s="363">
        <f t="shared" si="393"/>
        <v>0</v>
      </c>
      <c r="BH494" s="364">
        <f t="shared" si="394"/>
        <v>0</v>
      </c>
      <c r="BK494" s="365">
        <f t="shared" si="404"/>
        <v>9</v>
      </c>
      <c r="BL494" s="366">
        <f t="shared" si="405"/>
        <v>1</v>
      </c>
      <c r="BM494" s="365">
        <f t="shared" si="406"/>
        <v>0</v>
      </c>
      <c r="BN494" s="366">
        <f t="shared" si="407"/>
        <v>0</v>
      </c>
      <c r="BO494" s="365">
        <f t="shared" si="408"/>
        <v>9</v>
      </c>
      <c r="BP494" s="366">
        <f t="shared" si="409"/>
        <v>1</v>
      </c>
      <c r="BQ494" s="365">
        <f t="shared" si="410"/>
        <v>0</v>
      </c>
      <c r="BR494" s="366">
        <f t="shared" si="411"/>
        <v>0</v>
      </c>
      <c r="BS494" s="365">
        <f t="shared" si="412"/>
        <v>9</v>
      </c>
      <c r="BT494" s="366">
        <f t="shared" si="413"/>
        <v>1</v>
      </c>
      <c r="BU494" s="365">
        <f t="shared" si="414"/>
        <v>0</v>
      </c>
      <c r="BV494" s="366">
        <f t="shared" si="415"/>
        <v>0</v>
      </c>
      <c r="BW494" s="365">
        <f t="shared" si="416"/>
        <v>9</v>
      </c>
      <c r="BX494" s="366">
        <f t="shared" si="417"/>
        <v>1</v>
      </c>
      <c r="BY494" s="365">
        <f t="shared" si="418"/>
        <v>0</v>
      </c>
      <c r="BZ494" s="366">
        <f t="shared" si="419"/>
        <v>0</v>
      </c>
      <c r="CA494" s="365">
        <f t="shared" si="420"/>
        <v>9</v>
      </c>
      <c r="CB494" s="366">
        <f t="shared" si="421"/>
        <v>1</v>
      </c>
      <c r="CC494" s="365">
        <f t="shared" si="422"/>
        <v>0</v>
      </c>
      <c r="CD494" s="366">
        <f t="shared" si="423"/>
        <v>0</v>
      </c>
      <c r="CE494" s="365">
        <f t="shared" si="424"/>
        <v>9</v>
      </c>
      <c r="CF494" s="366">
        <f t="shared" si="425"/>
        <v>1</v>
      </c>
      <c r="CG494" s="365">
        <f t="shared" si="426"/>
        <v>0</v>
      </c>
      <c r="CH494" s="366">
        <f t="shared" si="427"/>
        <v>0</v>
      </c>
      <c r="CI494" s="365">
        <f t="shared" si="428"/>
        <v>9</v>
      </c>
      <c r="CJ494" s="366">
        <f t="shared" si="429"/>
        <v>1</v>
      </c>
      <c r="CK494" s="365">
        <f t="shared" si="430"/>
        <v>0</v>
      </c>
      <c r="CL494" s="366">
        <f t="shared" si="431"/>
        <v>0</v>
      </c>
      <c r="CM494" s="365">
        <f t="shared" si="432"/>
        <v>9</v>
      </c>
      <c r="CN494" s="366">
        <f t="shared" si="433"/>
        <v>1</v>
      </c>
      <c r="CO494" s="365">
        <f t="shared" si="434"/>
        <v>0</v>
      </c>
      <c r="CP494" s="366">
        <f t="shared" si="435"/>
        <v>0</v>
      </c>
      <c r="CQ494" s="365">
        <f t="shared" si="436"/>
        <v>9</v>
      </c>
      <c r="CR494" s="366">
        <f t="shared" si="437"/>
        <v>1</v>
      </c>
      <c r="CS494" s="365">
        <f t="shared" si="438"/>
        <v>0</v>
      </c>
      <c r="CT494" s="366">
        <f t="shared" si="439"/>
        <v>0</v>
      </c>
      <c r="CU494" s="365">
        <f t="shared" si="440"/>
        <v>9</v>
      </c>
      <c r="CV494" s="366">
        <f t="shared" si="441"/>
        <v>1</v>
      </c>
      <c r="CW494" s="365">
        <f t="shared" si="442"/>
        <v>0</v>
      </c>
      <c r="CX494" s="366">
        <f t="shared" si="443"/>
        <v>0</v>
      </c>
    </row>
    <row r="495" spans="17:102" x14ac:dyDescent="0.25">
      <c r="Q495" s="365">
        <f t="shared" si="383"/>
        <v>22</v>
      </c>
      <c r="R495" s="277">
        <v>200</v>
      </c>
      <c r="AN495" s="365">
        <v>1</v>
      </c>
      <c r="AO495" s="271">
        <f t="shared" si="400"/>
        <v>11</v>
      </c>
      <c r="AP495" s="271" t="str">
        <f t="shared" ref="AP495:AQ495" si="450">+AP473</f>
        <v/>
      </c>
      <c r="AQ495" s="366" t="str">
        <f t="shared" si="450"/>
        <v/>
      </c>
      <c r="AS495" s="365">
        <f t="shared" si="396"/>
        <v>11</v>
      </c>
      <c r="AT495" s="366">
        <f t="shared" si="397"/>
        <v>0</v>
      </c>
      <c r="AU495" s="271">
        <f t="shared" si="384"/>
        <v>50</v>
      </c>
      <c r="AV495" s="366">
        <f t="shared" si="398"/>
        <v>0</v>
      </c>
      <c r="AW495" s="385">
        <f t="shared" si="399"/>
        <v>0</v>
      </c>
      <c r="AX495" s="367">
        <f t="shared" si="402"/>
        <v>11</v>
      </c>
      <c r="AY495" s="363">
        <f t="shared" si="385"/>
        <v>0</v>
      </c>
      <c r="AZ495" s="363">
        <f t="shared" si="386"/>
        <v>0</v>
      </c>
      <c r="BA495" s="363">
        <f t="shared" si="387"/>
        <v>0</v>
      </c>
      <c r="BB495" s="363">
        <f t="shared" si="388"/>
        <v>0</v>
      </c>
      <c r="BC495" s="363">
        <f t="shared" si="389"/>
        <v>0</v>
      </c>
      <c r="BD495" s="363">
        <f t="shared" si="390"/>
        <v>0</v>
      </c>
      <c r="BE495" s="363">
        <f t="shared" si="391"/>
        <v>0</v>
      </c>
      <c r="BF495" s="363">
        <f t="shared" si="392"/>
        <v>0</v>
      </c>
      <c r="BG495" s="363">
        <f t="shared" si="393"/>
        <v>0</v>
      </c>
      <c r="BH495" s="364">
        <f t="shared" si="394"/>
        <v>0</v>
      </c>
      <c r="BK495" s="365">
        <f t="shared" si="404"/>
        <v>9</v>
      </c>
      <c r="BL495" s="366">
        <f t="shared" si="405"/>
        <v>1</v>
      </c>
      <c r="BM495" s="365">
        <f t="shared" si="406"/>
        <v>0</v>
      </c>
      <c r="BN495" s="366">
        <f t="shared" si="407"/>
        <v>0</v>
      </c>
      <c r="BO495" s="365">
        <f t="shared" si="408"/>
        <v>9</v>
      </c>
      <c r="BP495" s="366">
        <f t="shared" si="409"/>
        <v>1</v>
      </c>
      <c r="BQ495" s="365">
        <f t="shared" si="410"/>
        <v>0</v>
      </c>
      <c r="BR495" s="366">
        <f t="shared" si="411"/>
        <v>0</v>
      </c>
      <c r="BS495" s="365">
        <f t="shared" si="412"/>
        <v>9</v>
      </c>
      <c r="BT495" s="366">
        <f t="shared" si="413"/>
        <v>1</v>
      </c>
      <c r="BU495" s="365">
        <f t="shared" si="414"/>
        <v>0</v>
      </c>
      <c r="BV495" s="366">
        <f t="shared" si="415"/>
        <v>0</v>
      </c>
      <c r="BW495" s="365">
        <f t="shared" si="416"/>
        <v>9</v>
      </c>
      <c r="BX495" s="366">
        <f t="shared" si="417"/>
        <v>1</v>
      </c>
      <c r="BY495" s="365">
        <f t="shared" si="418"/>
        <v>0</v>
      </c>
      <c r="BZ495" s="366">
        <f t="shared" si="419"/>
        <v>0</v>
      </c>
      <c r="CA495" s="365">
        <f t="shared" si="420"/>
        <v>9</v>
      </c>
      <c r="CB495" s="366">
        <f t="shared" si="421"/>
        <v>1</v>
      </c>
      <c r="CC495" s="365">
        <f t="shared" si="422"/>
        <v>0</v>
      </c>
      <c r="CD495" s="366">
        <f t="shared" si="423"/>
        <v>0</v>
      </c>
      <c r="CE495" s="365">
        <f t="shared" si="424"/>
        <v>9</v>
      </c>
      <c r="CF495" s="366">
        <f t="shared" si="425"/>
        <v>1</v>
      </c>
      <c r="CG495" s="365">
        <f t="shared" si="426"/>
        <v>0</v>
      </c>
      <c r="CH495" s="366">
        <f t="shared" si="427"/>
        <v>0</v>
      </c>
      <c r="CI495" s="365">
        <f t="shared" si="428"/>
        <v>9</v>
      </c>
      <c r="CJ495" s="366">
        <f t="shared" si="429"/>
        <v>1</v>
      </c>
      <c r="CK495" s="365">
        <f t="shared" si="430"/>
        <v>0</v>
      </c>
      <c r="CL495" s="366">
        <f t="shared" si="431"/>
        <v>0</v>
      </c>
      <c r="CM495" s="365">
        <f t="shared" si="432"/>
        <v>9</v>
      </c>
      <c r="CN495" s="366">
        <f t="shared" si="433"/>
        <v>1</v>
      </c>
      <c r="CO495" s="365">
        <f t="shared" si="434"/>
        <v>0</v>
      </c>
      <c r="CP495" s="366">
        <f t="shared" si="435"/>
        <v>0</v>
      </c>
      <c r="CQ495" s="365">
        <f t="shared" si="436"/>
        <v>9</v>
      </c>
      <c r="CR495" s="366">
        <f t="shared" si="437"/>
        <v>1</v>
      </c>
      <c r="CS495" s="365">
        <f t="shared" si="438"/>
        <v>0</v>
      </c>
      <c r="CT495" s="366">
        <f t="shared" si="439"/>
        <v>0</v>
      </c>
      <c r="CU495" s="365">
        <f t="shared" si="440"/>
        <v>9</v>
      </c>
      <c r="CV495" s="366">
        <f t="shared" si="441"/>
        <v>1</v>
      </c>
      <c r="CW495" s="365">
        <f t="shared" si="442"/>
        <v>0</v>
      </c>
      <c r="CX495" s="366">
        <f t="shared" si="443"/>
        <v>0</v>
      </c>
    </row>
    <row r="496" spans="17:102" x14ac:dyDescent="0.25">
      <c r="Q496" s="365">
        <f t="shared" si="383"/>
        <v>23</v>
      </c>
      <c r="R496" s="277">
        <v>400</v>
      </c>
      <c r="AN496" s="365">
        <v>1</v>
      </c>
      <c r="AO496" s="271">
        <f t="shared" si="400"/>
        <v>12</v>
      </c>
      <c r="AP496" s="271" t="str">
        <f t="shared" ref="AP496:AQ496" si="451">+AP474</f>
        <v/>
      </c>
      <c r="AQ496" s="366" t="str">
        <f t="shared" si="451"/>
        <v/>
      </c>
      <c r="AS496" s="365">
        <f t="shared" si="396"/>
        <v>12</v>
      </c>
      <c r="AT496" s="366">
        <f t="shared" si="397"/>
        <v>0</v>
      </c>
      <c r="AU496" s="271">
        <f t="shared" si="384"/>
        <v>100</v>
      </c>
      <c r="AV496" s="366">
        <f t="shared" si="398"/>
        <v>0</v>
      </c>
      <c r="AW496" s="385">
        <f t="shared" si="399"/>
        <v>0</v>
      </c>
      <c r="AX496" s="367">
        <f t="shared" si="402"/>
        <v>12</v>
      </c>
      <c r="AY496" s="363">
        <f t="shared" si="385"/>
        <v>0</v>
      </c>
      <c r="AZ496" s="363">
        <f t="shared" si="386"/>
        <v>0</v>
      </c>
      <c r="BA496" s="363">
        <f t="shared" si="387"/>
        <v>0</v>
      </c>
      <c r="BB496" s="363">
        <f t="shared" si="388"/>
        <v>0</v>
      </c>
      <c r="BC496" s="363">
        <f t="shared" si="389"/>
        <v>0</v>
      </c>
      <c r="BD496" s="363">
        <f t="shared" si="390"/>
        <v>0</v>
      </c>
      <c r="BE496" s="363">
        <f t="shared" si="391"/>
        <v>0</v>
      </c>
      <c r="BF496" s="363">
        <f t="shared" si="392"/>
        <v>0</v>
      </c>
      <c r="BG496" s="363">
        <f t="shared" si="393"/>
        <v>0</v>
      </c>
      <c r="BH496" s="364">
        <f t="shared" si="394"/>
        <v>0</v>
      </c>
      <c r="BK496" s="365">
        <f t="shared" si="404"/>
        <v>9</v>
      </c>
      <c r="BL496" s="366">
        <f t="shared" si="405"/>
        <v>1</v>
      </c>
      <c r="BM496" s="365">
        <f t="shared" si="406"/>
        <v>0</v>
      </c>
      <c r="BN496" s="366">
        <f t="shared" si="407"/>
        <v>0</v>
      </c>
      <c r="BO496" s="365">
        <f t="shared" si="408"/>
        <v>9</v>
      </c>
      <c r="BP496" s="366">
        <f t="shared" si="409"/>
        <v>1</v>
      </c>
      <c r="BQ496" s="365">
        <f t="shared" si="410"/>
        <v>0</v>
      </c>
      <c r="BR496" s="366">
        <f t="shared" si="411"/>
        <v>0</v>
      </c>
      <c r="BS496" s="365">
        <f t="shared" si="412"/>
        <v>9</v>
      </c>
      <c r="BT496" s="366">
        <f t="shared" si="413"/>
        <v>1</v>
      </c>
      <c r="BU496" s="365">
        <f t="shared" si="414"/>
        <v>0</v>
      </c>
      <c r="BV496" s="366">
        <f t="shared" si="415"/>
        <v>0</v>
      </c>
      <c r="BW496" s="365">
        <f t="shared" si="416"/>
        <v>9</v>
      </c>
      <c r="BX496" s="366">
        <f t="shared" si="417"/>
        <v>1</v>
      </c>
      <c r="BY496" s="365">
        <f t="shared" si="418"/>
        <v>0</v>
      </c>
      <c r="BZ496" s="366">
        <f t="shared" si="419"/>
        <v>0</v>
      </c>
      <c r="CA496" s="365">
        <f t="shared" si="420"/>
        <v>9</v>
      </c>
      <c r="CB496" s="366">
        <f t="shared" si="421"/>
        <v>1</v>
      </c>
      <c r="CC496" s="365">
        <f t="shared" si="422"/>
        <v>0</v>
      </c>
      <c r="CD496" s="366">
        <f t="shared" si="423"/>
        <v>0</v>
      </c>
      <c r="CE496" s="365">
        <f t="shared" si="424"/>
        <v>9</v>
      </c>
      <c r="CF496" s="366">
        <f t="shared" si="425"/>
        <v>1</v>
      </c>
      <c r="CG496" s="365">
        <f t="shared" si="426"/>
        <v>0</v>
      </c>
      <c r="CH496" s="366">
        <f t="shared" si="427"/>
        <v>0</v>
      </c>
      <c r="CI496" s="365">
        <f t="shared" si="428"/>
        <v>9</v>
      </c>
      <c r="CJ496" s="366">
        <f t="shared" si="429"/>
        <v>1</v>
      </c>
      <c r="CK496" s="365">
        <f t="shared" si="430"/>
        <v>0</v>
      </c>
      <c r="CL496" s="366">
        <f t="shared" si="431"/>
        <v>0</v>
      </c>
      <c r="CM496" s="365">
        <f t="shared" si="432"/>
        <v>9</v>
      </c>
      <c r="CN496" s="366">
        <f t="shared" si="433"/>
        <v>1</v>
      </c>
      <c r="CO496" s="365">
        <f t="shared" si="434"/>
        <v>0</v>
      </c>
      <c r="CP496" s="366">
        <f t="shared" si="435"/>
        <v>0</v>
      </c>
      <c r="CQ496" s="365">
        <f t="shared" si="436"/>
        <v>9</v>
      </c>
      <c r="CR496" s="366">
        <f t="shared" si="437"/>
        <v>1</v>
      </c>
      <c r="CS496" s="365">
        <f t="shared" si="438"/>
        <v>0</v>
      </c>
      <c r="CT496" s="366">
        <f t="shared" si="439"/>
        <v>0</v>
      </c>
      <c r="CU496" s="365">
        <f t="shared" si="440"/>
        <v>9</v>
      </c>
      <c r="CV496" s="366">
        <f t="shared" si="441"/>
        <v>1</v>
      </c>
      <c r="CW496" s="365">
        <f t="shared" si="442"/>
        <v>0</v>
      </c>
      <c r="CX496" s="366">
        <f t="shared" si="443"/>
        <v>0</v>
      </c>
    </row>
    <row r="497" spans="17:102" x14ac:dyDescent="0.25">
      <c r="Q497" s="365">
        <f t="shared" si="383"/>
        <v>24</v>
      </c>
      <c r="R497" s="277">
        <v>200</v>
      </c>
      <c r="AN497" s="365">
        <v>1</v>
      </c>
      <c r="AO497" s="271">
        <f t="shared" si="400"/>
        <v>13</v>
      </c>
      <c r="AP497" s="271" t="str">
        <f t="shared" ref="AP497:AQ497" si="452">+AP475</f>
        <v/>
      </c>
      <c r="AQ497" s="366" t="str">
        <f t="shared" si="452"/>
        <v/>
      </c>
      <c r="AS497" s="365">
        <f t="shared" si="396"/>
        <v>13</v>
      </c>
      <c r="AT497" s="366">
        <f t="shared" si="397"/>
        <v>0</v>
      </c>
      <c r="AU497" s="271">
        <f t="shared" si="384"/>
        <v>200</v>
      </c>
      <c r="AV497" s="366">
        <f t="shared" si="398"/>
        <v>0</v>
      </c>
      <c r="AW497" s="385">
        <f t="shared" si="399"/>
        <v>0</v>
      </c>
      <c r="AX497" s="367">
        <f t="shared" si="402"/>
        <v>13</v>
      </c>
      <c r="AY497" s="363">
        <f t="shared" si="385"/>
        <v>0</v>
      </c>
      <c r="AZ497" s="363">
        <f t="shared" si="386"/>
        <v>0</v>
      </c>
      <c r="BA497" s="363">
        <f t="shared" si="387"/>
        <v>0</v>
      </c>
      <c r="BB497" s="363">
        <f t="shared" si="388"/>
        <v>0</v>
      </c>
      <c r="BC497" s="363">
        <f t="shared" si="389"/>
        <v>0</v>
      </c>
      <c r="BD497" s="363">
        <f t="shared" si="390"/>
        <v>0</v>
      </c>
      <c r="BE497" s="363">
        <f t="shared" si="391"/>
        <v>0</v>
      </c>
      <c r="BF497" s="363">
        <f t="shared" si="392"/>
        <v>0</v>
      </c>
      <c r="BG497" s="363">
        <f t="shared" si="393"/>
        <v>0</v>
      </c>
      <c r="BH497" s="364">
        <f t="shared" si="394"/>
        <v>0</v>
      </c>
      <c r="BK497" s="365">
        <f t="shared" si="404"/>
        <v>9</v>
      </c>
      <c r="BL497" s="366">
        <f t="shared" si="405"/>
        <v>1</v>
      </c>
      <c r="BM497" s="365">
        <f t="shared" si="406"/>
        <v>0</v>
      </c>
      <c r="BN497" s="366">
        <f t="shared" si="407"/>
        <v>0</v>
      </c>
      <c r="BO497" s="365">
        <f t="shared" si="408"/>
        <v>9</v>
      </c>
      <c r="BP497" s="366">
        <f t="shared" si="409"/>
        <v>1</v>
      </c>
      <c r="BQ497" s="365">
        <f t="shared" si="410"/>
        <v>0</v>
      </c>
      <c r="BR497" s="366">
        <f t="shared" si="411"/>
        <v>0</v>
      </c>
      <c r="BS497" s="365">
        <f t="shared" si="412"/>
        <v>9</v>
      </c>
      <c r="BT497" s="366">
        <f t="shared" si="413"/>
        <v>1</v>
      </c>
      <c r="BU497" s="365">
        <f t="shared" si="414"/>
        <v>0</v>
      </c>
      <c r="BV497" s="366">
        <f t="shared" si="415"/>
        <v>0</v>
      </c>
      <c r="BW497" s="365">
        <f t="shared" si="416"/>
        <v>9</v>
      </c>
      <c r="BX497" s="366">
        <f t="shared" si="417"/>
        <v>1</v>
      </c>
      <c r="BY497" s="365">
        <f t="shared" si="418"/>
        <v>0</v>
      </c>
      <c r="BZ497" s="366">
        <f t="shared" si="419"/>
        <v>0</v>
      </c>
      <c r="CA497" s="365">
        <f t="shared" si="420"/>
        <v>9</v>
      </c>
      <c r="CB497" s="366">
        <f t="shared" si="421"/>
        <v>1</v>
      </c>
      <c r="CC497" s="365">
        <f t="shared" si="422"/>
        <v>0</v>
      </c>
      <c r="CD497" s="366">
        <f t="shared" si="423"/>
        <v>0</v>
      </c>
      <c r="CE497" s="365">
        <f t="shared" si="424"/>
        <v>9</v>
      </c>
      <c r="CF497" s="366">
        <f t="shared" si="425"/>
        <v>1</v>
      </c>
      <c r="CG497" s="365">
        <f t="shared" si="426"/>
        <v>0</v>
      </c>
      <c r="CH497" s="366">
        <f t="shared" si="427"/>
        <v>0</v>
      </c>
      <c r="CI497" s="365">
        <f t="shared" si="428"/>
        <v>9</v>
      </c>
      <c r="CJ497" s="366">
        <f t="shared" si="429"/>
        <v>1</v>
      </c>
      <c r="CK497" s="365">
        <f t="shared" si="430"/>
        <v>0</v>
      </c>
      <c r="CL497" s="366">
        <f t="shared" si="431"/>
        <v>0</v>
      </c>
      <c r="CM497" s="365">
        <f t="shared" si="432"/>
        <v>9</v>
      </c>
      <c r="CN497" s="366">
        <f t="shared" si="433"/>
        <v>1</v>
      </c>
      <c r="CO497" s="365">
        <f t="shared" si="434"/>
        <v>0</v>
      </c>
      <c r="CP497" s="366">
        <f t="shared" si="435"/>
        <v>0</v>
      </c>
      <c r="CQ497" s="365">
        <f t="shared" si="436"/>
        <v>9</v>
      </c>
      <c r="CR497" s="366">
        <f t="shared" si="437"/>
        <v>1</v>
      </c>
      <c r="CS497" s="365">
        <f t="shared" si="438"/>
        <v>0</v>
      </c>
      <c r="CT497" s="366">
        <f t="shared" si="439"/>
        <v>0</v>
      </c>
      <c r="CU497" s="365">
        <f t="shared" si="440"/>
        <v>9</v>
      </c>
      <c r="CV497" s="366">
        <f t="shared" si="441"/>
        <v>1</v>
      </c>
      <c r="CW497" s="365">
        <f t="shared" si="442"/>
        <v>0</v>
      </c>
      <c r="CX497" s="366">
        <f t="shared" si="443"/>
        <v>0</v>
      </c>
    </row>
    <row r="498" spans="17:102" x14ac:dyDescent="0.25">
      <c r="Q498" s="365">
        <f t="shared" si="383"/>
        <v>25</v>
      </c>
      <c r="R498" s="277">
        <v>100</v>
      </c>
      <c r="AN498" s="365">
        <v>1</v>
      </c>
      <c r="AO498" s="271">
        <f t="shared" si="400"/>
        <v>14</v>
      </c>
      <c r="AP498" s="271" t="str">
        <f t="shared" ref="AP498:AQ498" si="453">+AP476</f>
        <v/>
      </c>
      <c r="AQ498" s="366" t="str">
        <f t="shared" si="453"/>
        <v/>
      </c>
      <c r="AS498" s="365">
        <f t="shared" si="396"/>
        <v>14</v>
      </c>
      <c r="AT498" s="366">
        <f t="shared" si="397"/>
        <v>0</v>
      </c>
      <c r="AU498" s="271">
        <f t="shared" si="384"/>
        <v>100</v>
      </c>
      <c r="AV498" s="366">
        <f t="shared" si="398"/>
        <v>0</v>
      </c>
      <c r="AW498" s="385">
        <f t="shared" si="399"/>
        <v>0</v>
      </c>
      <c r="AX498" s="367">
        <f t="shared" si="402"/>
        <v>14</v>
      </c>
      <c r="AY498" s="363">
        <f t="shared" si="385"/>
        <v>0</v>
      </c>
      <c r="AZ498" s="363">
        <f t="shared" si="386"/>
        <v>0</v>
      </c>
      <c r="BA498" s="363">
        <f t="shared" si="387"/>
        <v>0</v>
      </c>
      <c r="BB498" s="363">
        <f t="shared" si="388"/>
        <v>0</v>
      </c>
      <c r="BC498" s="363">
        <f t="shared" si="389"/>
        <v>0</v>
      </c>
      <c r="BD498" s="363">
        <f t="shared" si="390"/>
        <v>0</v>
      </c>
      <c r="BE498" s="363">
        <f t="shared" si="391"/>
        <v>0</v>
      </c>
      <c r="BF498" s="363">
        <f t="shared" si="392"/>
        <v>0</v>
      </c>
      <c r="BG498" s="363">
        <f t="shared" si="393"/>
        <v>0</v>
      </c>
      <c r="BH498" s="364">
        <f t="shared" si="394"/>
        <v>0</v>
      </c>
      <c r="BK498" s="365">
        <f t="shared" si="404"/>
        <v>9</v>
      </c>
      <c r="BL498" s="366">
        <f t="shared" si="405"/>
        <v>1</v>
      </c>
      <c r="BM498" s="365">
        <f t="shared" si="406"/>
        <v>0</v>
      </c>
      <c r="BN498" s="366">
        <f t="shared" si="407"/>
        <v>0</v>
      </c>
      <c r="BO498" s="365">
        <f t="shared" si="408"/>
        <v>9</v>
      </c>
      <c r="BP498" s="366">
        <f t="shared" si="409"/>
        <v>1</v>
      </c>
      <c r="BQ498" s="365">
        <f t="shared" si="410"/>
        <v>0</v>
      </c>
      <c r="BR498" s="366">
        <f t="shared" si="411"/>
        <v>0</v>
      </c>
      <c r="BS498" s="365">
        <f t="shared" si="412"/>
        <v>9</v>
      </c>
      <c r="BT498" s="366">
        <f t="shared" si="413"/>
        <v>1</v>
      </c>
      <c r="BU498" s="365">
        <f t="shared" si="414"/>
        <v>0</v>
      </c>
      <c r="BV498" s="366">
        <f t="shared" si="415"/>
        <v>0</v>
      </c>
      <c r="BW498" s="365">
        <f t="shared" si="416"/>
        <v>9</v>
      </c>
      <c r="BX498" s="366">
        <f t="shared" si="417"/>
        <v>1</v>
      </c>
      <c r="BY498" s="365">
        <f t="shared" si="418"/>
        <v>0</v>
      </c>
      <c r="BZ498" s="366">
        <f t="shared" si="419"/>
        <v>0</v>
      </c>
      <c r="CA498" s="365">
        <f t="shared" si="420"/>
        <v>9</v>
      </c>
      <c r="CB498" s="366">
        <f t="shared" si="421"/>
        <v>1</v>
      </c>
      <c r="CC498" s="365">
        <f t="shared" si="422"/>
        <v>0</v>
      </c>
      <c r="CD498" s="366">
        <f t="shared" si="423"/>
        <v>0</v>
      </c>
      <c r="CE498" s="365">
        <f t="shared" si="424"/>
        <v>9</v>
      </c>
      <c r="CF498" s="366">
        <f t="shared" si="425"/>
        <v>1</v>
      </c>
      <c r="CG498" s="365">
        <f t="shared" si="426"/>
        <v>0</v>
      </c>
      <c r="CH498" s="366">
        <f t="shared" si="427"/>
        <v>0</v>
      </c>
      <c r="CI498" s="365">
        <f t="shared" si="428"/>
        <v>9</v>
      </c>
      <c r="CJ498" s="366">
        <f t="shared" si="429"/>
        <v>1</v>
      </c>
      <c r="CK498" s="365">
        <f t="shared" si="430"/>
        <v>0</v>
      </c>
      <c r="CL498" s="366">
        <f t="shared" si="431"/>
        <v>0</v>
      </c>
      <c r="CM498" s="365">
        <f t="shared" si="432"/>
        <v>9</v>
      </c>
      <c r="CN498" s="366">
        <f t="shared" si="433"/>
        <v>1</v>
      </c>
      <c r="CO498" s="365">
        <f t="shared" si="434"/>
        <v>0</v>
      </c>
      <c r="CP498" s="366">
        <f t="shared" si="435"/>
        <v>0</v>
      </c>
      <c r="CQ498" s="365">
        <f t="shared" si="436"/>
        <v>9</v>
      </c>
      <c r="CR498" s="366">
        <f t="shared" si="437"/>
        <v>1</v>
      </c>
      <c r="CS498" s="365">
        <f t="shared" si="438"/>
        <v>0</v>
      </c>
      <c r="CT498" s="366">
        <f t="shared" si="439"/>
        <v>0</v>
      </c>
      <c r="CU498" s="365">
        <f t="shared" si="440"/>
        <v>9</v>
      </c>
      <c r="CV498" s="366">
        <f t="shared" si="441"/>
        <v>1</v>
      </c>
      <c r="CW498" s="365">
        <f t="shared" si="442"/>
        <v>0</v>
      </c>
      <c r="CX498" s="366">
        <f t="shared" si="443"/>
        <v>0</v>
      </c>
    </row>
    <row r="499" spans="17:102" x14ac:dyDescent="0.25">
      <c r="Q499" s="365">
        <f t="shared" si="383"/>
        <v>26</v>
      </c>
      <c r="R499" s="277">
        <v>50</v>
      </c>
      <c r="AN499" s="365">
        <v>1</v>
      </c>
      <c r="AO499" s="271">
        <f t="shared" si="400"/>
        <v>15</v>
      </c>
      <c r="AP499" s="271" t="str">
        <f t="shared" ref="AP499:AQ499" si="454">+AP477</f>
        <v/>
      </c>
      <c r="AQ499" s="366" t="str">
        <f t="shared" si="454"/>
        <v/>
      </c>
      <c r="AS499" s="365">
        <f t="shared" si="396"/>
        <v>15</v>
      </c>
      <c r="AT499" s="366">
        <f t="shared" si="397"/>
        <v>0</v>
      </c>
      <c r="AU499" s="271">
        <f t="shared" si="384"/>
        <v>50</v>
      </c>
      <c r="AV499" s="366">
        <f t="shared" si="398"/>
        <v>0</v>
      </c>
      <c r="AW499" s="385">
        <f t="shared" si="399"/>
        <v>0</v>
      </c>
      <c r="AX499" s="367">
        <f t="shared" si="402"/>
        <v>15</v>
      </c>
      <c r="AY499" s="363">
        <f t="shared" si="385"/>
        <v>0</v>
      </c>
      <c r="AZ499" s="363">
        <f t="shared" si="386"/>
        <v>0</v>
      </c>
      <c r="BA499" s="363">
        <f t="shared" si="387"/>
        <v>0</v>
      </c>
      <c r="BB499" s="363">
        <f t="shared" si="388"/>
        <v>0</v>
      </c>
      <c r="BC499" s="363">
        <f t="shared" si="389"/>
        <v>0</v>
      </c>
      <c r="BD499" s="363">
        <f t="shared" si="390"/>
        <v>0</v>
      </c>
      <c r="BE499" s="363">
        <f t="shared" si="391"/>
        <v>0</v>
      </c>
      <c r="BF499" s="363">
        <f t="shared" si="392"/>
        <v>0</v>
      </c>
      <c r="BG499" s="363">
        <f t="shared" si="393"/>
        <v>0</v>
      </c>
      <c r="BH499" s="364">
        <f t="shared" si="394"/>
        <v>0</v>
      </c>
      <c r="BK499" s="365">
        <f t="shared" si="404"/>
        <v>9</v>
      </c>
      <c r="BL499" s="366">
        <f t="shared" si="405"/>
        <v>1</v>
      </c>
      <c r="BM499" s="365">
        <f t="shared" si="406"/>
        <v>0</v>
      </c>
      <c r="BN499" s="366">
        <f t="shared" si="407"/>
        <v>0</v>
      </c>
      <c r="BO499" s="365">
        <f t="shared" si="408"/>
        <v>9</v>
      </c>
      <c r="BP499" s="366">
        <f t="shared" si="409"/>
        <v>1</v>
      </c>
      <c r="BQ499" s="365">
        <f t="shared" si="410"/>
        <v>0</v>
      </c>
      <c r="BR499" s="366">
        <f t="shared" si="411"/>
        <v>0</v>
      </c>
      <c r="BS499" s="365">
        <f t="shared" si="412"/>
        <v>9</v>
      </c>
      <c r="BT499" s="366">
        <f t="shared" si="413"/>
        <v>1</v>
      </c>
      <c r="BU499" s="365">
        <f t="shared" si="414"/>
        <v>0</v>
      </c>
      <c r="BV499" s="366">
        <f t="shared" si="415"/>
        <v>0</v>
      </c>
      <c r="BW499" s="365">
        <f t="shared" si="416"/>
        <v>9</v>
      </c>
      <c r="BX499" s="366">
        <f t="shared" si="417"/>
        <v>1</v>
      </c>
      <c r="BY499" s="365">
        <f t="shared" si="418"/>
        <v>0</v>
      </c>
      <c r="BZ499" s="366">
        <f t="shared" si="419"/>
        <v>0</v>
      </c>
      <c r="CA499" s="365">
        <f t="shared" si="420"/>
        <v>9</v>
      </c>
      <c r="CB499" s="366">
        <f t="shared" si="421"/>
        <v>1</v>
      </c>
      <c r="CC499" s="365">
        <f t="shared" si="422"/>
        <v>0</v>
      </c>
      <c r="CD499" s="366">
        <f t="shared" si="423"/>
        <v>0</v>
      </c>
      <c r="CE499" s="365">
        <f t="shared" si="424"/>
        <v>9</v>
      </c>
      <c r="CF499" s="366">
        <f t="shared" si="425"/>
        <v>1</v>
      </c>
      <c r="CG499" s="365">
        <f t="shared" si="426"/>
        <v>0</v>
      </c>
      <c r="CH499" s="366">
        <f t="shared" si="427"/>
        <v>0</v>
      </c>
      <c r="CI499" s="365">
        <f t="shared" si="428"/>
        <v>9</v>
      </c>
      <c r="CJ499" s="366">
        <f t="shared" si="429"/>
        <v>1</v>
      </c>
      <c r="CK499" s="365">
        <f t="shared" si="430"/>
        <v>0</v>
      </c>
      <c r="CL499" s="366">
        <f t="shared" si="431"/>
        <v>0</v>
      </c>
      <c r="CM499" s="365">
        <f t="shared" si="432"/>
        <v>9</v>
      </c>
      <c r="CN499" s="366">
        <f t="shared" si="433"/>
        <v>1</v>
      </c>
      <c r="CO499" s="365">
        <f t="shared" si="434"/>
        <v>0</v>
      </c>
      <c r="CP499" s="366">
        <f t="shared" si="435"/>
        <v>0</v>
      </c>
      <c r="CQ499" s="365">
        <f t="shared" si="436"/>
        <v>9</v>
      </c>
      <c r="CR499" s="366">
        <f t="shared" si="437"/>
        <v>1</v>
      </c>
      <c r="CS499" s="365">
        <f t="shared" si="438"/>
        <v>0</v>
      </c>
      <c r="CT499" s="366">
        <f t="shared" si="439"/>
        <v>0</v>
      </c>
      <c r="CU499" s="365">
        <f t="shared" si="440"/>
        <v>9</v>
      </c>
      <c r="CV499" s="366">
        <f t="shared" si="441"/>
        <v>1</v>
      </c>
      <c r="CW499" s="365">
        <f t="shared" si="442"/>
        <v>0</v>
      </c>
      <c r="CX499" s="366">
        <f t="shared" si="443"/>
        <v>0</v>
      </c>
    </row>
    <row r="500" spans="17:102" x14ac:dyDescent="0.25">
      <c r="Q500" s="365">
        <f t="shared" si="383"/>
        <v>27</v>
      </c>
      <c r="R500" s="277">
        <v>100</v>
      </c>
      <c r="AN500" s="365">
        <v>1</v>
      </c>
      <c r="AO500" s="271">
        <f t="shared" si="400"/>
        <v>16</v>
      </c>
      <c r="AP500" s="271" t="str">
        <f t="shared" ref="AP500:AQ500" si="455">+AP478</f>
        <v/>
      </c>
      <c r="AQ500" s="366" t="str">
        <f t="shared" si="455"/>
        <v/>
      </c>
      <c r="AS500" s="365">
        <f t="shared" si="396"/>
        <v>16</v>
      </c>
      <c r="AT500" s="366">
        <f t="shared" si="397"/>
        <v>0</v>
      </c>
      <c r="AU500" s="271">
        <f t="shared" si="384"/>
        <v>100</v>
      </c>
      <c r="AV500" s="366">
        <f t="shared" si="398"/>
        <v>0</v>
      </c>
      <c r="AW500" s="385">
        <f t="shared" si="399"/>
        <v>0</v>
      </c>
      <c r="AX500" s="367">
        <f t="shared" si="402"/>
        <v>16</v>
      </c>
      <c r="AY500" s="363">
        <f t="shared" si="385"/>
        <v>0</v>
      </c>
      <c r="AZ500" s="363">
        <f t="shared" si="386"/>
        <v>0</v>
      </c>
      <c r="BA500" s="363">
        <f t="shared" si="387"/>
        <v>0</v>
      </c>
      <c r="BB500" s="363">
        <f t="shared" si="388"/>
        <v>0</v>
      </c>
      <c r="BC500" s="363">
        <f t="shared" si="389"/>
        <v>0</v>
      </c>
      <c r="BD500" s="363">
        <f t="shared" si="390"/>
        <v>0</v>
      </c>
      <c r="BE500" s="363">
        <f t="shared" si="391"/>
        <v>0</v>
      </c>
      <c r="BF500" s="363">
        <f t="shared" si="392"/>
        <v>0</v>
      </c>
      <c r="BG500" s="363">
        <f t="shared" si="393"/>
        <v>0</v>
      </c>
      <c r="BH500" s="364">
        <f t="shared" si="394"/>
        <v>0</v>
      </c>
      <c r="BK500" s="365">
        <f t="shared" si="404"/>
        <v>9</v>
      </c>
      <c r="BL500" s="366">
        <f t="shared" si="405"/>
        <v>1</v>
      </c>
      <c r="BM500" s="365">
        <f t="shared" si="406"/>
        <v>0</v>
      </c>
      <c r="BN500" s="366">
        <f t="shared" si="407"/>
        <v>0</v>
      </c>
      <c r="BO500" s="365">
        <f t="shared" si="408"/>
        <v>9</v>
      </c>
      <c r="BP500" s="366">
        <f t="shared" si="409"/>
        <v>1</v>
      </c>
      <c r="BQ500" s="365">
        <f t="shared" si="410"/>
        <v>0</v>
      </c>
      <c r="BR500" s="366">
        <f t="shared" si="411"/>
        <v>0</v>
      </c>
      <c r="BS500" s="365">
        <f t="shared" si="412"/>
        <v>9</v>
      </c>
      <c r="BT500" s="366">
        <f t="shared" si="413"/>
        <v>1</v>
      </c>
      <c r="BU500" s="365">
        <f t="shared" si="414"/>
        <v>0</v>
      </c>
      <c r="BV500" s="366">
        <f t="shared" si="415"/>
        <v>0</v>
      </c>
      <c r="BW500" s="365">
        <f t="shared" si="416"/>
        <v>9</v>
      </c>
      <c r="BX500" s="366">
        <f t="shared" si="417"/>
        <v>1</v>
      </c>
      <c r="BY500" s="365">
        <f t="shared" si="418"/>
        <v>0</v>
      </c>
      <c r="BZ500" s="366">
        <f t="shared" si="419"/>
        <v>0</v>
      </c>
      <c r="CA500" s="365">
        <f t="shared" si="420"/>
        <v>9</v>
      </c>
      <c r="CB500" s="366">
        <f t="shared" si="421"/>
        <v>1</v>
      </c>
      <c r="CC500" s="365">
        <f t="shared" si="422"/>
        <v>0</v>
      </c>
      <c r="CD500" s="366">
        <f t="shared" si="423"/>
        <v>0</v>
      </c>
      <c r="CE500" s="365">
        <f t="shared" si="424"/>
        <v>9</v>
      </c>
      <c r="CF500" s="366">
        <f t="shared" si="425"/>
        <v>1</v>
      </c>
      <c r="CG500" s="365">
        <f t="shared" si="426"/>
        <v>0</v>
      </c>
      <c r="CH500" s="366">
        <f t="shared" si="427"/>
        <v>0</v>
      </c>
      <c r="CI500" s="365">
        <f t="shared" si="428"/>
        <v>9</v>
      </c>
      <c r="CJ500" s="366">
        <f t="shared" si="429"/>
        <v>1</v>
      </c>
      <c r="CK500" s="365">
        <f t="shared" si="430"/>
        <v>0</v>
      </c>
      <c r="CL500" s="366">
        <f t="shared" si="431"/>
        <v>0</v>
      </c>
      <c r="CM500" s="365">
        <f t="shared" si="432"/>
        <v>9</v>
      </c>
      <c r="CN500" s="366">
        <f t="shared" si="433"/>
        <v>1</v>
      </c>
      <c r="CO500" s="365">
        <f t="shared" si="434"/>
        <v>0</v>
      </c>
      <c r="CP500" s="366">
        <f t="shared" si="435"/>
        <v>0</v>
      </c>
      <c r="CQ500" s="365">
        <f t="shared" si="436"/>
        <v>9</v>
      </c>
      <c r="CR500" s="366">
        <f t="shared" si="437"/>
        <v>1</v>
      </c>
      <c r="CS500" s="365">
        <f t="shared" si="438"/>
        <v>0</v>
      </c>
      <c r="CT500" s="366">
        <f t="shared" si="439"/>
        <v>0</v>
      </c>
      <c r="CU500" s="365">
        <f t="shared" si="440"/>
        <v>9</v>
      </c>
      <c r="CV500" s="366">
        <f t="shared" si="441"/>
        <v>1</v>
      </c>
      <c r="CW500" s="365">
        <f t="shared" si="442"/>
        <v>0</v>
      </c>
      <c r="CX500" s="366">
        <f t="shared" si="443"/>
        <v>0</v>
      </c>
    </row>
    <row r="501" spans="17:102" x14ac:dyDescent="0.25">
      <c r="Q501" s="365">
        <f t="shared" si="383"/>
        <v>28</v>
      </c>
      <c r="R501" s="277">
        <v>150</v>
      </c>
      <c r="AN501" s="365">
        <v>1</v>
      </c>
      <c r="AO501" s="271">
        <f t="shared" si="400"/>
        <v>17</v>
      </c>
      <c r="AP501" s="271" t="str">
        <f t="shared" ref="AP501:AQ501" si="456">+AP479</f>
        <v/>
      </c>
      <c r="AQ501" s="366" t="str">
        <f t="shared" si="456"/>
        <v/>
      </c>
      <c r="AS501" s="365">
        <f t="shared" si="396"/>
        <v>17</v>
      </c>
      <c r="AT501" s="366">
        <f t="shared" si="397"/>
        <v>0</v>
      </c>
      <c r="AU501" s="271">
        <f t="shared" si="384"/>
        <v>150</v>
      </c>
      <c r="AV501" s="366">
        <f t="shared" si="398"/>
        <v>0</v>
      </c>
      <c r="AW501" s="385">
        <f t="shared" si="399"/>
        <v>0</v>
      </c>
      <c r="AX501" s="367">
        <f t="shared" si="402"/>
        <v>17</v>
      </c>
      <c r="AY501" s="363">
        <f t="shared" si="385"/>
        <v>0</v>
      </c>
      <c r="AZ501" s="363">
        <f t="shared" si="386"/>
        <v>0</v>
      </c>
      <c r="BA501" s="363">
        <f t="shared" si="387"/>
        <v>0</v>
      </c>
      <c r="BB501" s="363">
        <f t="shared" si="388"/>
        <v>0</v>
      </c>
      <c r="BC501" s="363">
        <f t="shared" si="389"/>
        <v>0</v>
      </c>
      <c r="BD501" s="363">
        <f t="shared" si="390"/>
        <v>0</v>
      </c>
      <c r="BE501" s="363">
        <f t="shared" si="391"/>
        <v>0</v>
      </c>
      <c r="BF501" s="363">
        <f t="shared" si="392"/>
        <v>0</v>
      </c>
      <c r="BG501" s="363">
        <f t="shared" si="393"/>
        <v>0</v>
      </c>
      <c r="BH501" s="364">
        <f t="shared" si="394"/>
        <v>0</v>
      </c>
      <c r="BK501" s="365">
        <f t="shared" si="404"/>
        <v>9</v>
      </c>
      <c r="BL501" s="366">
        <f t="shared" si="405"/>
        <v>1</v>
      </c>
      <c r="BM501" s="365">
        <f t="shared" si="406"/>
        <v>0</v>
      </c>
      <c r="BN501" s="366">
        <f t="shared" si="407"/>
        <v>0</v>
      </c>
      <c r="BO501" s="365">
        <f t="shared" si="408"/>
        <v>9</v>
      </c>
      <c r="BP501" s="366">
        <f t="shared" si="409"/>
        <v>1</v>
      </c>
      <c r="BQ501" s="365">
        <f t="shared" si="410"/>
        <v>0</v>
      </c>
      <c r="BR501" s="366">
        <f t="shared" si="411"/>
        <v>0</v>
      </c>
      <c r="BS501" s="365">
        <f t="shared" si="412"/>
        <v>9</v>
      </c>
      <c r="BT501" s="366">
        <f t="shared" si="413"/>
        <v>1</v>
      </c>
      <c r="BU501" s="365">
        <f t="shared" si="414"/>
        <v>0</v>
      </c>
      <c r="BV501" s="366">
        <f t="shared" si="415"/>
        <v>0</v>
      </c>
      <c r="BW501" s="365">
        <f t="shared" si="416"/>
        <v>9</v>
      </c>
      <c r="BX501" s="366">
        <f t="shared" si="417"/>
        <v>1</v>
      </c>
      <c r="BY501" s="365">
        <f t="shared" si="418"/>
        <v>0</v>
      </c>
      <c r="BZ501" s="366">
        <f t="shared" si="419"/>
        <v>0</v>
      </c>
      <c r="CA501" s="365">
        <f t="shared" si="420"/>
        <v>9</v>
      </c>
      <c r="CB501" s="366">
        <f t="shared" si="421"/>
        <v>1</v>
      </c>
      <c r="CC501" s="365">
        <f t="shared" si="422"/>
        <v>0</v>
      </c>
      <c r="CD501" s="366">
        <f t="shared" si="423"/>
        <v>0</v>
      </c>
      <c r="CE501" s="365">
        <f t="shared" si="424"/>
        <v>9</v>
      </c>
      <c r="CF501" s="366">
        <f t="shared" si="425"/>
        <v>1</v>
      </c>
      <c r="CG501" s="365">
        <f t="shared" si="426"/>
        <v>0</v>
      </c>
      <c r="CH501" s="366">
        <f t="shared" si="427"/>
        <v>0</v>
      </c>
      <c r="CI501" s="365">
        <f t="shared" si="428"/>
        <v>9</v>
      </c>
      <c r="CJ501" s="366">
        <f t="shared" si="429"/>
        <v>1</v>
      </c>
      <c r="CK501" s="365">
        <f t="shared" si="430"/>
        <v>0</v>
      </c>
      <c r="CL501" s="366">
        <f t="shared" si="431"/>
        <v>0</v>
      </c>
      <c r="CM501" s="365">
        <f t="shared" si="432"/>
        <v>9</v>
      </c>
      <c r="CN501" s="366">
        <f t="shared" si="433"/>
        <v>1</v>
      </c>
      <c r="CO501" s="365">
        <f t="shared" si="434"/>
        <v>0</v>
      </c>
      <c r="CP501" s="366">
        <f t="shared" si="435"/>
        <v>0</v>
      </c>
      <c r="CQ501" s="365">
        <f t="shared" si="436"/>
        <v>9</v>
      </c>
      <c r="CR501" s="366">
        <f t="shared" si="437"/>
        <v>1</v>
      </c>
      <c r="CS501" s="365">
        <f t="shared" si="438"/>
        <v>0</v>
      </c>
      <c r="CT501" s="366">
        <f t="shared" si="439"/>
        <v>0</v>
      </c>
      <c r="CU501" s="365">
        <f t="shared" si="440"/>
        <v>9</v>
      </c>
      <c r="CV501" s="366">
        <f t="shared" si="441"/>
        <v>1</v>
      </c>
      <c r="CW501" s="365">
        <f t="shared" si="442"/>
        <v>0</v>
      </c>
      <c r="CX501" s="366">
        <f t="shared" si="443"/>
        <v>0</v>
      </c>
    </row>
    <row r="502" spans="17:102" x14ac:dyDescent="0.25">
      <c r="Q502" s="365">
        <f t="shared" si="383"/>
        <v>29</v>
      </c>
      <c r="R502" s="277">
        <v>300</v>
      </c>
      <c r="AN502" s="365">
        <v>1</v>
      </c>
      <c r="AO502" s="271">
        <f t="shared" si="400"/>
        <v>18</v>
      </c>
      <c r="AP502" s="271" t="str">
        <f t="shared" ref="AP502:AQ502" si="457">+AP480</f>
        <v/>
      </c>
      <c r="AQ502" s="366" t="str">
        <f t="shared" si="457"/>
        <v/>
      </c>
      <c r="AS502" s="365">
        <f t="shared" si="396"/>
        <v>18</v>
      </c>
      <c r="AT502" s="366">
        <f t="shared" si="397"/>
        <v>0</v>
      </c>
      <c r="AU502" s="271">
        <f t="shared" si="384"/>
        <v>300</v>
      </c>
      <c r="AV502" s="366">
        <f t="shared" si="398"/>
        <v>0</v>
      </c>
      <c r="AW502" s="385">
        <f t="shared" si="399"/>
        <v>0</v>
      </c>
      <c r="AX502" s="367">
        <f t="shared" si="402"/>
        <v>18</v>
      </c>
      <c r="AY502" s="363">
        <f t="shared" si="385"/>
        <v>0</v>
      </c>
      <c r="AZ502" s="363">
        <f t="shared" si="386"/>
        <v>0</v>
      </c>
      <c r="BA502" s="363">
        <f t="shared" si="387"/>
        <v>0</v>
      </c>
      <c r="BB502" s="363">
        <f t="shared" si="388"/>
        <v>0</v>
      </c>
      <c r="BC502" s="363">
        <f t="shared" si="389"/>
        <v>0</v>
      </c>
      <c r="BD502" s="363">
        <f t="shared" si="390"/>
        <v>0</v>
      </c>
      <c r="BE502" s="363">
        <f t="shared" si="391"/>
        <v>0</v>
      </c>
      <c r="BF502" s="363">
        <f t="shared" si="392"/>
        <v>0</v>
      </c>
      <c r="BG502" s="363">
        <f t="shared" si="393"/>
        <v>0</v>
      </c>
      <c r="BH502" s="364">
        <f t="shared" si="394"/>
        <v>0</v>
      </c>
      <c r="BK502" s="365">
        <f t="shared" si="404"/>
        <v>9</v>
      </c>
      <c r="BL502" s="366">
        <f t="shared" si="405"/>
        <v>1</v>
      </c>
      <c r="BM502" s="365">
        <f t="shared" si="406"/>
        <v>0</v>
      </c>
      <c r="BN502" s="366">
        <f t="shared" si="407"/>
        <v>0</v>
      </c>
      <c r="BO502" s="365">
        <f t="shared" si="408"/>
        <v>9</v>
      </c>
      <c r="BP502" s="366">
        <f t="shared" si="409"/>
        <v>1</v>
      </c>
      <c r="BQ502" s="365">
        <f t="shared" si="410"/>
        <v>0</v>
      </c>
      <c r="BR502" s="366">
        <f t="shared" si="411"/>
        <v>0</v>
      </c>
      <c r="BS502" s="365">
        <f t="shared" si="412"/>
        <v>9</v>
      </c>
      <c r="BT502" s="366">
        <f t="shared" si="413"/>
        <v>1</v>
      </c>
      <c r="BU502" s="365">
        <f t="shared" si="414"/>
        <v>0</v>
      </c>
      <c r="BV502" s="366">
        <f t="shared" si="415"/>
        <v>0</v>
      </c>
      <c r="BW502" s="365">
        <f t="shared" si="416"/>
        <v>9</v>
      </c>
      <c r="BX502" s="366">
        <f t="shared" si="417"/>
        <v>1</v>
      </c>
      <c r="BY502" s="365">
        <f t="shared" si="418"/>
        <v>0</v>
      </c>
      <c r="BZ502" s="366">
        <f t="shared" si="419"/>
        <v>0</v>
      </c>
      <c r="CA502" s="365">
        <f t="shared" si="420"/>
        <v>9</v>
      </c>
      <c r="CB502" s="366">
        <f t="shared" si="421"/>
        <v>1</v>
      </c>
      <c r="CC502" s="365">
        <f t="shared" si="422"/>
        <v>0</v>
      </c>
      <c r="CD502" s="366">
        <f t="shared" si="423"/>
        <v>0</v>
      </c>
      <c r="CE502" s="365">
        <f t="shared" si="424"/>
        <v>9</v>
      </c>
      <c r="CF502" s="366">
        <f t="shared" si="425"/>
        <v>1</v>
      </c>
      <c r="CG502" s="365">
        <f t="shared" si="426"/>
        <v>0</v>
      </c>
      <c r="CH502" s="366">
        <f t="shared" si="427"/>
        <v>0</v>
      </c>
      <c r="CI502" s="365">
        <f t="shared" si="428"/>
        <v>9</v>
      </c>
      <c r="CJ502" s="366">
        <f t="shared" si="429"/>
        <v>1</v>
      </c>
      <c r="CK502" s="365">
        <f t="shared" si="430"/>
        <v>0</v>
      </c>
      <c r="CL502" s="366">
        <f t="shared" si="431"/>
        <v>0</v>
      </c>
      <c r="CM502" s="365">
        <f t="shared" si="432"/>
        <v>9</v>
      </c>
      <c r="CN502" s="366">
        <f t="shared" si="433"/>
        <v>1</v>
      </c>
      <c r="CO502" s="365">
        <f t="shared" si="434"/>
        <v>0</v>
      </c>
      <c r="CP502" s="366">
        <f t="shared" si="435"/>
        <v>0</v>
      </c>
      <c r="CQ502" s="365">
        <f t="shared" si="436"/>
        <v>9</v>
      </c>
      <c r="CR502" s="366">
        <f t="shared" si="437"/>
        <v>1</v>
      </c>
      <c r="CS502" s="365">
        <f t="shared" si="438"/>
        <v>0</v>
      </c>
      <c r="CT502" s="366">
        <f t="shared" si="439"/>
        <v>0</v>
      </c>
      <c r="CU502" s="365">
        <f t="shared" si="440"/>
        <v>9</v>
      </c>
      <c r="CV502" s="366">
        <f t="shared" si="441"/>
        <v>1</v>
      </c>
      <c r="CW502" s="365">
        <f t="shared" si="442"/>
        <v>0</v>
      </c>
      <c r="CX502" s="366">
        <f t="shared" si="443"/>
        <v>0</v>
      </c>
    </row>
    <row r="503" spans="17:102" x14ac:dyDescent="0.25">
      <c r="Q503" s="365">
        <f t="shared" si="383"/>
        <v>30</v>
      </c>
      <c r="R503" s="277">
        <v>600</v>
      </c>
      <c r="AN503" s="365">
        <v>1</v>
      </c>
      <c r="AO503" s="271">
        <f>+AO502+1</f>
        <v>19</v>
      </c>
      <c r="AP503" s="271" t="str">
        <f t="shared" ref="AP503:AQ503" si="458">+AP481</f>
        <v/>
      </c>
      <c r="AQ503" s="366" t="str">
        <f t="shared" si="458"/>
        <v/>
      </c>
      <c r="AS503" s="365">
        <f t="shared" si="396"/>
        <v>19</v>
      </c>
      <c r="AT503" s="366">
        <f t="shared" si="397"/>
        <v>0</v>
      </c>
      <c r="AU503" s="271">
        <f t="shared" si="384"/>
        <v>600</v>
      </c>
      <c r="AV503" s="366">
        <f t="shared" si="398"/>
        <v>0</v>
      </c>
      <c r="AW503" s="385">
        <f t="shared" si="399"/>
        <v>0</v>
      </c>
      <c r="AX503" s="367">
        <f>+AX502+1</f>
        <v>19</v>
      </c>
      <c r="AY503" s="363">
        <f t="shared" si="385"/>
        <v>0</v>
      </c>
      <c r="AZ503" s="363">
        <f t="shared" si="386"/>
        <v>0</v>
      </c>
      <c r="BA503" s="363">
        <f t="shared" si="387"/>
        <v>0</v>
      </c>
      <c r="BB503" s="363">
        <f t="shared" si="388"/>
        <v>0</v>
      </c>
      <c r="BC503" s="363">
        <f t="shared" si="389"/>
        <v>0</v>
      </c>
      <c r="BD503" s="363">
        <f t="shared" si="390"/>
        <v>0</v>
      </c>
      <c r="BE503" s="363">
        <f t="shared" si="391"/>
        <v>0</v>
      </c>
      <c r="BF503" s="363">
        <f t="shared" si="392"/>
        <v>0</v>
      </c>
      <c r="BG503" s="363">
        <f t="shared" si="393"/>
        <v>0</v>
      </c>
      <c r="BH503" s="364">
        <f t="shared" si="394"/>
        <v>0</v>
      </c>
      <c r="BK503" s="365">
        <f t="shared" si="404"/>
        <v>9</v>
      </c>
      <c r="BL503" s="366">
        <f t="shared" si="405"/>
        <v>1</v>
      </c>
      <c r="BM503" s="365">
        <f t="shared" si="406"/>
        <v>0</v>
      </c>
      <c r="BN503" s="366">
        <f t="shared" si="407"/>
        <v>0</v>
      </c>
      <c r="BO503" s="365">
        <f t="shared" si="408"/>
        <v>9</v>
      </c>
      <c r="BP503" s="366">
        <f t="shared" si="409"/>
        <v>1</v>
      </c>
      <c r="BQ503" s="365">
        <f t="shared" si="410"/>
        <v>0</v>
      </c>
      <c r="BR503" s="366">
        <f t="shared" si="411"/>
        <v>0</v>
      </c>
      <c r="BS503" s="365">
        <f t="shared" si="412"/>
        <v>9</v>
      </c>
      <c r="BT503" s="366">
        <f t="shared" si="413"/>
        <v>1</v>
      </c>
      <c r="BU503" s="365">
        <f t="shared" si="414"/>
        <v>0</v>
      </c>
      <c r="BV503" s="366">
        <f t="shared" si="415"/>
        <v>0</v>
      </c>
      <c r="BW503" s="365">
        <f t="shared" si="416"/>
        <v>9</v>
      </c>
      <c r="BX503" s="366">
        <f t="shared" si="417"/>
        <v>1</v>
      </c>
      <c r="BY503" s="365">
        <f t="shared" si="418"/>
        <v>0</v>
      </c>
      <c r="BZ503" s="366">
        <f t="shared" si="419"/>
        <v>0</v>
      </c>
      <c r="CA503" s="365">
        <f t="shared" si="420"/>
        <v>9</v>
      </c>
      <c r="CB503" s="366">
        <f t="shared" si="421"/>
        <v>1</v>
      </c>
      <c r="CC503" s="365">
        <f t="shared" si="422"/>
        <v>0</v>
      </c>
      <c r="CD503" s="366">
        <f t="shared" si="423"/>
        <v>0</v>
      </c>
      <c r="CE503" s="365">
        <f t="shared" si="424"/>
        <v>9</v>
      </c>
      <c r="CF503" s="366">
        <f t="shared" si="425"/>
        <v>1</v>
      </c>
      <c r="CG503" s="365">
        <f t="shared" si="426"/>
        <v>0</v>
      </c>
      <c r="CH503" s="366">
        <f t="shared" si="427"/>
        <v>0</v>
      </c>
      <c r="CI503" s="365">
        <f t="shared" si="428"/>
        <v>9</v>
      </c>
      <c r="CJ503" s="366">
        <f t="shared" si="429"/>
        <v>1</v>
      </c>
      <c r="CK503" s="365">
        <f t="shared" si="430"/>
        <v>0</v>
      </c>
      <c r="CL503" s="366">
        <f t="shared" si="431"/>
        <v>0</v>
      </c>
      <c r="CM503" s="365">
        <f t="shared" si="432"/>
        <v>9</v>
      </c>
      <c r="CN503" s="366">
        <f t="shared" si="433"/>
        <v>1</v>
      </c>
      <c r="CO503" s="365">
        <f t="shared" si="434"/>
        <v>0</v>
      </c>
      <c r="CP503" s="366">
        <f t="shared" si="435"/>
        <v>0</v>
      </c>
      <c r="CQ503" s="365">
        <f t="shared" si="436"/>
        <v>9</v>
      </c>
      <c r="CR503" s="366">
        <f t="shared" si="437"/>
        <v>1</v>
      </c>
      <c r="CS503" s="365">
        <f t="shared" si="438"/>
        <v>0</v>
      </c>
      <c r="CT503" s="366">
        <f t="shared" si="439"/>
        <v>0</v>
      </c>
      <c r="CU503" s="365">
        <f t="shared" si="440"/>
        <v>9</v>
      </c>
      <c r="CV503" s="366">
        <f t="shared" si="441"/>
        <v>1</v>
      </c>
      <c r="CW503" s="365">
        <f t="shared" si="442"/>
        <v>0</v>
      </c>
      <c r="CX503" s="366">
        <f t="shared" si="443"/>
        <v>0</v>
      </c>
    </row>
    <row r="504" spans="17:102" ht="15.75" thickBot="1" x14ac:dyDescent="0.3">
      <c r="Q504" s="365">
        <f t="shared" si="383"/>
        <v>31</v>
      </c>
      <c r="R504" s="277">
        <v>200</v>
      </c>
      <c r="AN504" s="365">
        <v>1</v>
      </c>
      <c r="AO504" s="271">
        <f t="shared" ref="AO504" si="459">+AO503+1</f>
        <v>20</v>
      </c>
      <c r="AP504" s="271" t="str">
        <f t="shared" ref="AP504:AQ504" si="460">+AP482</f>
        <v/>
      </c>
      <c r="AQ504" s="366" t="str">
        <f t="shared" si="460"/>
        <v/>
      </c>
      <c r="AS504" s="365">
        <f t="shared" si="396"/>
        <v>20</v>
      </c>
      <c r="AT504" s="366">
        <f t="shared" si="397"/>
        <v>0</v>
      </c>
      <c r="AU504" s="271">
        <f t="shared" si="384"/>
        <v>1000</v>
      </c>
      <c r="AV504" s="366">
        <f t="shared" si="398"/>
        <v>0</v>
      </c>
      <c r="AW504" s="385">
        <f t="shared" si="399"/>
        <v>0</v>
      </c>
      <c r="AX504" s="373">
        <f t="shared" ref="AX504" si="461">+AX503+1</f>
        <v>20</v>
      </c>
      <c r="AY504" s="375">
        <f t="shared" si="385"/>
        <v>0</v>
      </c>
      <c r="AZ504" s="375">
        <f t="shared" si="386"/>
        <v>0</v>
      </c>
      <c r="BA504" s="375">
        <f t="shared" si="387"/>
        <v>0</v>
      </c>
      <c r="BB504" s="375">
        <f t="shared" si="388"/>
        <v>0</v>
      </c>
      <c r="BC504" s="375">
        <f t="shared" si="389"/>
        <v>0</v>
      </c>
      <c r="BD504" s="375">
        <f t="shared" si="390"/>
        <v>0</v>
      </c>
      <c r="BE504" s="375">
        <f t="shared" si="391"/>
        <v>0</v>
      </c>
      <c r="BF504" s="375">
        <f t="shared" si="392"/>
        <v>0</v>
      </c>
      <c r="BG504" s="375">
        <f t="shared" si="393"/>
        <v>0</v>
      </c>
      <c r="BH504" s="376">
        <f t="shared" si="394"/>
        <v>0</v>
      </c>
      <c r="BK504" s="365">
        <f t="shared" si="404"/>
        <v>9</v>
      </c>
      <c r="BL504" s="366">
        <f t="shared" si="405"/>
        <v>1</v>
      </c>
      <c r="BM504" s="365">
        <f t="shared" si="406"/>
        <v>0</v>
      </c>
      <c r="BN504" s="366">
        <f t="shared" si="407"/>
        <v>0</v>
      </c>
      <c r="BO504" s="365">
        <f t="shared" si="408"/>
        <v>9</v>
      </c>
      <c r="BP504" s="366">
        <f t="shared" si="409"/>
        <v>1</v>
      </c>
      <c r="BQ504" s="365">
        <f t="shared" si="410"/>
        <v>0</v>
      </c>
      <c r="BR504" s="366">
        <f t="shared" si="411"/>
        <v>0</v>
      </c>
      <c r="BS504" s="365">
        <f t="shared" si="412"/>
        <v>9</v>
      </c>
      <c r="BT504" s="366">
        <f t="shared" si="413"/>
        <v>1</v>
      </c>
      <c r="BU504" s="365">
        <f t="shared" si="414"/>
        <v>0</v>
      </c>
      <c r="BV504" s="366">
        <f t="shared" si="415"/>
        <v>0</v>
      </c>
      <c r="BW504" s="365">
        <f t="shared" si="416"/>
        <v>9</v>
      </c>
      <c r="BX504" s="366">
        <f t="shared" si="417"/>
        <v>1</v>
      </c>
      <c r="BY504" s="365">
        <f t="shared" si="418"/>
        <v>0</v>
      </c>
      <c r="BZ504" s="366">
        <f t="shared" si="419"/>
        <v>0</v>
      </c>
      <c r="CA504" s="365">
        <f t="shared" si="420"/>
        <v>9</v>
      </c>
      <c r="CB504" s="366">
        <f t="shared" si="421"/>
        <v>1</v>
      </c>
      <c r="CC504" s="365">
        <f t="shared" si="422"/>
        <v>0</v>
      </c>
      <c r="CD504" s="366">
        <f t="shared" si="423"/>
        <v>0</v>
      </c>
      <c r="CE504" s="365">
        <f t="shared" si="424"/>
        <v>9</v>
      </c>
      <c r="CF504" s="366">
        <f t="shared" si="425"/>
        <v>1</v>
      </c>
      <c r="CG504" s="365">
        <f t="shared" si="426"/>
        <v>0</v>
      </c>
      <c r="CH504" s="366">
        <f t="shared" si="427"/>
        <v>0</v>
      </c>
      <c r="CI504" s="365">
        <f t="shared" si="428"/>
        <v>9</v>
      </c>
      <c r="CJ504" s="366">
        <f t="shared" si="429"/>
        <v>1</v>
      </c>
      <c r="CK504" s="365">
        <f t="shared" si="430"/>
        <v>0</v>
      </c>
      <c r="CL504" s="366">
        <f t="shared" si="431"/>
        <v>0</v>
      </c>
      <c r="CM504" s="365">
        <f t="shared" si="432"/>
        <v>9</v>
      </c>
      <c r="CN504" s="366">
        <f t="shared" si="433"/>
        <v>1</v>
      </c>
      <c r="CO504" s="365">
        <f t="shared" si="434"/>
        <v>0</v>
      </c>
      <c r="CP504" s="366">
        <f t="shared" si="435"/>
        <v>0</v>
      </c>
      <c r="CQ504" s="365">
        <f t="shared" si="436"/>
        <v>9</v>
      </c>
      <c r="CR504" s="366">
        <f t="shared" si="437"/>
        <v>1</v>
      </c>
      <c r="CS504" s="365">
        <f t="shared" si="438"/>
        <v>0</v>
      </c>
      <c r="CT504" s="366">
        <f t="shared" si="439"/>
        <v>0</v>
      </c>
      <c r="CU504" s="365">
        <f t="shared" si="440"/>
        <v>9</v>
      </c>
      <c r="CV504" s="366">
        <f t="shared" si="441"/>
        <v>1</v>
      </c>
      <c r="CW504" s="365">
        <f t="shared" si="442"/>
        <v>0</v>
      </c>
      <c r="CX504" s="366">
        <f t="shared" si="443"/>
        <v>0</v>
      </c>
    </row>
    <row r="505" spans="17:102" x14ac:dyDescent="0.25">
      <c r="Q505" s="365">
        <f t="shared" si="383"/>
        <v>32</v>
      </c>
      <c r="R505" s="277">
        <v>400</v>
      </c>
      <c r="AN505" s="365">
        <v>2</v>
      </c>
      <c r="AO505" s="271">
        <v>1</v>
      </c>
      <c r="AP505" s="271" t="str">
        <f>+AR463</f>
        <v/>
      </c>
      <c r="AQ505" s="366" t="str">
        <f>+AS463</f>
        <v/>
      </c>
      <c r="AS505" s="365">
        <f t="shared" si="396"/>
        <v>21</v>
      </c>
      <c r="AT505" s="366">
        <f t="shared" si="397"/>
        <v>0</v>
      </c>
      <c r="AU505" s="271">
        <f t="shared" si="384"/>
        <v>100</v>
      </c>
      <c r="AV505" s="366">
        <f t="shared" si="398"/>
        <v>0</v>
      </c>
      <c r="AW505" s="385">
        <f t="shared" si="399"/>
        <v>0</v>
      </c>
      <c r="BK505" s="365">
        <f t="shared" si="404"/>
        <v>9</v>
      </c>
      <c r="BL505" s="366">
        <f t="shared" si="405"/>
        <v>1</v>
      </c>
      <c r="BM505" s="365">
        <f t="shared" si="406"/>
        <v>0</v>
      </c>
      <c r="BN505" s="366">
        <f t="shared" si="407"/>
        <v>0</v>
      </c>
      <c r="BO505" s="365">
        <f t="shared" si="408"/>
        <v>9</v>
      </c>
      <c r="BP505" s="366">
        <f t="shared" si="409"/>
        <v>1</v>
      </c>
      <c r="BQ505" s="365">
        <f t="shared" si="410"/>
        <v>0</v>
      </c>
      <c r="BR505" s="366">
        <f t="shared" si="411"/>
        <v>0</v>
      </c>
      <c r="BS505" s="365">
        <f t="shared" si="412"/>
        <v>9</v>
      </c>
      <c r="BT505" s="366">
        <f t="shared" si="413"/>
        <v>1</v>
      </c>
      <c r="BU505" s="365">
        <f t="shared" si="414"/>
        <v>0</v>
      </c>
      <c r="BV505" s="366">
        <f t="shared" si="415"/>
        <v>0</v>
      </c>
      <c r="BW505" s="365">
        <f t="shared" si="416"/>
        <v>9</v>
      </c>
      <c r="BX505" s="366">
        <f t="shared" si="417"/>
        <v>1</v>
      </c>
      <c r="BY505" s="365">
        <f t="shared" si="418"/>
        <v>0</v>
      </c>
      <c r="BZ505" s="366">
        <f t="shared" si="419"/>
        <v>0</v>
      </c>
      <c r="CA505" s="365">
        <f t="shared" si="420"/>
        <v>9</v>
      </c>
      <c r="CB505" s="366">
        <f t="shared" si="421"/>
        <v>1</v>
      </c>
      <c r="CC505" s="365">
        <f t="shared" si="422"/>
        <v>0</v>
      </c>
      <c r="CD505" s="366">
        <f t="shared" si="423"/>
        <v>0</v>
      </c>
      <c r="CE505" s="365">
        <f t="shared" si="424"/>
        <v>9</v>
      </c>
      <c r="CF505" s="366">
        <f t="shared" si="425"/>
        <v>1</v>
      </c>
      <c r="CG505" s="365">
        <f t="shared" si="426"/>
        <v>0</v>
      </c>
      <c r="CH505" s="366">
        <f t="shared" si="427"/>
        <v>0</v>
      </c>
      <c r="CI505" s="365">
        <f t="shared" si="428"/>
        <v>9</v>
      </c>
      <c r="CJ505" s="366">
        <f t="shared" si="429"/>
        <v>1</v>
      </c>
      <c r="CK505" s="365">
        <f t="shared" si="430"/>
        <v>0</v>
      </c>
      <c r="CL505" s="366">
        <f t="shared" si="431"/>
        <v>0</v>
      </c>
      <c r="CM505" s="365">
        <f t="shared" si="432"/>
        <v>9</v>
      </c>
      <c r="CN505" s="366">
        <f t="shared" si="433"/>
        <v>1</v>
      </c>
      <c r="CO505" s="365">
        <f t="shared" si="434"/>
        <v>0</v>
      </c>
      <c r="CP505" s="366">
        <f t="shared" si="435"/>
        <v>0</v>
      </c>
      <c r="CQ505" s="365">
        <f t="shared" si="436"/>
        <v>9</v>
      </c>
      <c r="CR505" s="366">
        <f t="shared" si="437"/>
        <v>1</v>
      </c>
      <c r="CS505" s="365">
        <f t="shared" si="438"/>
        <v>0</v>
      </c>
      <c r="CT505" s="366">
        <f t="shared" si="439"/>
        <v>0</v>
      </c>
      <c r="CU505" s="365">
        <f t="shared" si="440"/>
        <v>9</v>
      </c>
      <c r="CV505" s="366">
        <f t="shared" si="441"/>
        <v>1</v>
      </c>
      <c r="CW505" s="365">
        <f t="shared" si="442"/>
        <v>0</v>
      </c>
      <c r="CX505" s="366">
        <f t="shared" si="443"/>
        <v>0</v>
      </c>
    </row>
    <row r="506" spans="17:102" ht="15.75" thickBot="1" x14ac:dyDescent="0.3">
      <c r="Q506" s="365">
        <f t="shared" si="383"/>
        <v>33</v>
      </c>
      <c r="R506" s="277">
        <v>800</v>
      </c>
      <c r="AN506" s="365">
        <f>+AN505</f>
        <v>2</v>
      </c>
      <c r="AO506" s="271">
        <f>+AO505+1</f>
        <v>2</v>
      </c>
      <c r="AP506" s="271" t="str">
        <f t="shared" ref="AP506:AP524" si="462">+AR464</f>
        <v/>
      </c>
      <c r="AQ506" s="366" t="str">
        <f t="shared" ref="AQ506:AQ524" si="463">+AS464</f>
        <v/>
      </c>
      <c r="AS506" s="365">
        <f t="shared" si="396"/>
        <v>22</v>
      </c>
      <c r="AT506" s="366">
        <f t="shared" si="397"/>
        <v>0</v>
      </c>
      <c r="AU506" s="271">
        <f t="shared" si="384"/>
        <v>200</v>
      </c>
      <c r="AV506" s="366">
        <f t="shared" si="398"/>
        <v>0</v>
      </c>
      <c r="AW506" s="385">
        <f t="shared" si="399"/>
        <v>0</v>
      </c>
      <c r="BK506" s="368">
        <f t="shared" si="404"/>
        <v>9</v>
      </c>
      <c r="BL506" s="370">
        <f t="shared" si="405"/>
        <v>1</v>
      </c>
      <c r="BM506" s="368">
        <f t="shared" si="406"/>
        <v>0</v>
      </c>
      <c r="BN506" s="370">
        <f t="shared" si="407"/>
        <v>0</v>
      </c>
      <c r="BO506" s="368">
        <f t="shared" si="408"/>
        <v>9</v>
      </c>
      <c r="BP506" s="370">
        <f t="shared" si="409"/>
        <v>1</v>
      </c>
      <c r="BQ506" s="368">
        <f t="shared" si="410"/>
        <v>0</v>
      </c>
      <c r="BR506" s="370">
        <f t="shared" si="411"/>
        <v>0</v>
      </c>
      <c r="BS506" s="368">
        <f t="shared" si="412"/>
        <v>9</v>
      </c>
      <c r="BT506" s="370">
        <f t="shared" si="413"/>
        <v>1</v>
      </c>
      <c r="BU506" s="368">
        <f t="shared" si="414"/>
        <v>0</v>
      </c>
      <c r="BV506" s="370">
        <f t="shared" si="415"/>
        <v>0</v>
      </c>
      <c r="BW506" s="368">
        <f t="shared" si="416"/>
        <v>9</v>
      </c>
      <c r="BX506" s="370">
        <f t="shared" si="417"/>
        <v>1</v>
      </c>
      <c r="BY506" s="368">
        <f t="shared" si="418"/>
        <v>0</v>
      </c>
      <c r="BZ506" s="370">
        <f t="shared" si="419"/>
        <v>0</v>
      </c>
      <c r="CA506" s="368">
        <f t="shared" si="420"/>
        <v>9</v>
      </c>
      <c r="CB506" s="370">
        <f t="shared" si="421"/>
        <v>1</v>
      </c>
      <c r="CC506" s="368">
        <f t="shared" si="422"/>
        <v>0</v>
      </c>
      <c r="CD506" s="370">
        <f t="shared" si="423"/>
        <v>0</v>
      </c>
      <c r="CE506" s="368">
        <f t="shared" si="424"/>
        <v>9</v>
      </c>
      <c r="CF506" s="370">
        <f t="shared" si="425"/>
        <v>1</v>
      </c>
      <c r="CG506" s="368">
        <f t="shared" si="426"/>
        <v>0</v>
      </c>
      <c r="CH506" s="370">
        <f t="shared" si="427"/>
        <v>0</v>
      </c>
      <c r="CI506" s="368">
        <f t="shared" si="428"/>
        <v>9</v>
      </c>
      <c r="CJ506" s="370">
        <f t="shared" si="429"/>
        <v>1</v>
      </c>
      <c r="CK506" s="368">
        <f t="shared" si="430"/>
        <v>0</v>
      </c>
      <c r="CL506" s="370">
        <f t="shared" si="431"/>
        <v>0</v>
      </c>
      <c r="CM506" s="368">
        <f t="shared" si="432"/>
        <v>9</v>
      </c>
      <c r="CN506" s="370">
        <f t="shared" si="433"/>
        <v>1</v>
      </c>
      <c r="CO506" s="368">
        <f t="shared" si="434"/>
        <v>0</v>
      </c>
      <c r="CP506" s="370">
        <f t="shared" si="435"/>
        <v>0</v>
      </c>
      <c r="CQ506" s="368">
        <f t="shared" si="436"/>
        <v>9</v>
      </c>
      <c r="CR506" s="370">
        <f t="shared" si="437"/>
        <v>1</v>
      </c>
      <c r="CS506" s="368">
        <f t="shared" si="438"/>
        <v>0</v>
      </c>
      <c r="CT506" s="370">
        <f t="shared" si="439"/>
        <v>0</v>
      </c>
      <c r="CU506" s="368">
        <f t="shared" si="440"/>
        <v>9</v>
      </c>
      <c r="CV506" s="370">
        <f t="shared" si="441"/>
        <v>1</v>
      </c>
      <c r="CW506" s="368">
        <f t="shared" si="442"/>
        <v>0</v>
      </c>
      <c r="CX506" s="370">
        <f t="shared" si="443"/>
        <v>0</v>
      </c>
    </row>
    <row r="507" spans="17:102" x14ac:dyDescent="0.25">
      <c r="Q507" s="365">
        <f t="shared" ref="Q507:Q538" si="464">+Q506+1</f>
        <v>34</v>
      </c>
      <c r="R507" s="277">
        <v>400</v>
      </c>
      <c r="AN507" s="365">
        <f t="shared" ref="AN507:AN524" si="465">+AN506</f>
        <v>2</v>
      </c>
      <c r="AO507" s="271">
        <f t="shared" ref="AO507:AO522" si="466">+AO506+1</f>
        <v>3</v>
      </c>
      <c r="AP507" s="271" t="str">
        <f t="shared" si="462"/>
        <v/>
      </c>
      <c r="AQ507" s="366" t="str">
        <f t="shared" si="463"/>
        <v/>
      </c>
      <c r="AS507" s="365">
        <f t="shared" si="396"/>
        <v>23</v>
      </c>
      <c r="AT507" s="366">
        <f t="shared" si="397"/>
        <v>0</v>
      </c>
      <c r="AU507" s="271">
        <f t="shared" si="384"/>
        <v>400</v>
      </c>
      <c r="AV507" s="366">
        <f t="shared" si="398"/>
        <v>0</v>
      </c>
      <c r="AW507" s="385">
        <f t="shared" si="399"/>
        <v>0</v>
      </c>
      <c r="BK507" s="394"/>
      <c r="BL507" s="394"/>
      <c r="BM507" s="394"/>
      <c r="BN507" s="394"/>
      <c r="BO507" s="394"/>
      <c r="BP507" s="394"/>
      <c r="BQ507" s="394"/>
      <c r="BR507" s="394"/>
      <c r="BS507" s="394"/>
      <c r="BT507" s="394"/>
      <c r="BU507" s="394"/>
      <c r="BV507" s="394"/>
      <c r="BW507" s="394"/>
      <c r="BX507" s="394"/>
      <c r="BY507" s="394"/>
      <c r="BZ507" s="394"/>
      <c r="CA507" s="394"/>
      <c r="CB507" s="394"/>
      <c r="CC507" s="394"/>
      <c r="CD507" s="394"/>
      <c r="CE507" s="394"/>
      <c r="CF507" s="394"/>
      <c r="CG507" s="394"/>
      <c r="CH507" s="394"/>
      <c r="CI507" s="394"/>
      <c r="CJ507" s="394"/>
      <c r="CK507" s="394"/>
      <c r="CL507" s="394"/>
      <c r="CM507" s="394"/>
      <c r="CN507" s="394"/>
      <c r="CO507" s="394"/>
      <c r="CP507" s="394"/>
      <c r="CQ507" s="394"/>
      <c r="CR507" s="394"/>
      <c r="CS507" s="394"/>
      <c r="CT507" s="394"/>
      <c r="CU507" s="394"/>
      <c r="CV507" s="394"/>
      <c r="CW507" s="394"/>
      <c r="CX507" s="394"/>
    </row>
    <row r="508" spans="17:102" x14ac:dyDescent="0.25">
      <c r="Q508" s="365">
        <f t="shared" si="464"/>
        <v>35</v>
      </c>
      <c r="R508" s="277">
        <v>200</v>
      </c>
      <c r="AN508" s="365">
        <f t="shared" si="465"/>
        <v>2</v>
      </c>
      <c r="AO508" s="271">
        <f t="shared" si="466"/>
        <v>4</v>
      </c>
      <c r="AP508" s="271" t="str">
        <f t="shared" si="462"/>
        <v/>
      </c>
      <c r="AQ508" s="366" t="str">
        <f t="shared" si="463"/>
        <v/>
      </c>
      <c r="AS508" s="365">
        <f t="shared" si="396"/>
        <v>24</v>
      </c>
      <c r="AT508" s="366">
        <f t="shared" si="397"/>
        <v>0</v>
      </c>
      <c r="AU508" s="271">
        <f t="shared" si="384"/>
        <v>200</v>
      </c>
      <c r="AV508" s="366">
        <f t="shared" si="398"/>
        <v>0</v>
      </c>
      <c r="AW508" s="385">
        <f t="shared" si="399"/>
        <v>0</v>
      </c>
    </row>
    <row r="509" spans="17:102" x14ac:dyDescent="0.25">
      <c r="Q509" s="365">
        <f t="shared" si="464"/>
        <v>36</v>
      </c>
      <c r="R509" s="277">
        <v>100</v>
      </c>
      <c r="AN509" s="365">
        <f t="shared" si="465"/>
        <v>2</v>
      </c>
      <c r="AO509" s="271">
        <f t="shared" si="466"/>
        <v>5</v>
      </c>
      <c r="AP509" s="271" t="str">
        <f t="shared" si="462"/>
        <v/>
      </c>
      <c r="AQ509" s="366" t="str">
        <f t="shared" si="463"/>
        <v/>
      </c>
      <c r="AS509" s="365">
        <f t="shared" si="396"/>
        <v>25</v>
      </c>
      <c r="AT509" s="366">
        <f t="shared" si="397"/>
        <v>0</v>
      </c>
      <c r="AU509" s="271">
        <f t="shared" si="384"/>
        <v>100</v>
      </c>
      <c r="AV509" s="366">
        <f t="shared" si="398"/>
        <v>0</v>
      </c>
      <c r="AW509" s="385">
        <f t="shared" si="399"/>
        <v>0</v>
      </c>
    </row>
    <row r="510" spans="17:102" x14ac:dyDescent="0.25">
      <c r="Q510" s="365">
        <f t="shared" si="464"/>
        <v>37</v>
      </c>
      <c r="R510" s="277">
        <v>50</v>
      </c>
      <c r="AN510" s="365">
        <f t="shared" si="465"/>
        <v>2</v>
      </c>
      <c r="AO510" s="271">
        <f t="shared" si="466"/>
        <v>6</v>
      </c>
      <c r="AP510" s="271" t="str">
        <f t="shared" si="462"/>
        <v/>
      </c>
      <c r="AQ510" s="366" t="str">
        <f t="shared" si="463"/>
        <v/>
      </c>
      <c r="AS510" s="365">
        <f t="shared" si="396"/>
        <v>26</v>
      </c>
      <c r="AT510" s="366">
        <f t="shared" si="397"/>
        <v>0</v>
      </c>
      <c r="AU510" s="271">
        <f t="shared" si="384"/>
        <v>50</v>
      </c>
      <c r="AV510" s="366">
        <f t="shared" si="398"/>
        <v>0</v>
      </c>
      <c r="AW510" s="385">
        <f t="shared" si="399"/>
        <v>0</v>
      </c>
    </row>
    <row r="511" spans="17:102" x14ac:dyDescent="0.25">
      <c r="Q511" s="365">
        <f t="shared" si="464"/>
        <v>38</v>
      </c>
      <c r="R511" s="277">
        <v>100</v>
      </c>
      <c r="AN511" s="365">
        <f t="shared" si="465"/>
        <v>2</v>
      </c>
      <c r="AO511" s="271">
        <f t="shared" si="466"/>
        <v>7</v>
      </c>
      <c r="AP511" s="271" t="str">
        <f t="shared" si="462"/>
        <v/>
      </c>
      <c r="AQ511" s="366" t="str">
        <f t="shared" si="463"/>
        <v/>
      </c>
      <c r="AS511" s="365">
        <f t="shared" si="396"/>
        <v>27</v>
      </c>
      <c r="AT511" s="366">
        <f t="shared" si="397"/>
        <v>0</v>
      </c>
      <c r="AU511" s="271">
        <f t="shared" si="384"/>
        <v>100</v>
      </c>
      <c r="AV511" s="366">
        <f t="shared" si="398"/>
        <v>0</v>
      </c>
      <c r="AW511" s="385">
        <f t="shared" si="399"/>
        <v>0</v>
      </c>
    </row>
    <row r="512" spans="17:102" x14ac:dyDescent="0.25">
      <c r="Q512" s="365">
        <f t="shared" si="464"/>
        <v>39</v>
      </c>
      <c r="R512" s="277">
        <v>150</v>
      </c>
      <c r="AN512" s="365">
        <f t="shared" si="465"/>
        <v>2</v>
      </c>
      <c r="AO512" s="271">
        <f t="shared" si="466"/>
        <v>8</v>
      </c>
      <c r="AP512" s="271" t="str">
        <f t="shared" si="462"/>
        <v/>
      </c>
      <c r="AQ512" s="366" t="str">
        <f t="shared" si="463"/>
        <v/>
      </c>
      <c r="AS512" s="365">
        <f t="shared" si="396"/>
        <v>28</v>
      </c>
      <c r="AT512" s="366">
        <f t="shared" si="397"/>
        <v>0</v>
      </c>
      <c r="AU512" s="271">
        <f t="shared" si="384"/>
        <v>150</v>
      </c>
      <c r="AV512" s="366">
        <f t="shared" si="398"/>
        <v>0</v>
      </c>
      <c r="AW512" s="385">
        <f t="shared" si="399"/>
        <v>0</v>
      </c>
    </row>
    <row r="513" spans="17:49" x14ac:dyDescent="0.25">
      <c r="Q513" s="365">
        <f t="shared" si="464"/>
        <v>40</v>
      </c>
      <c r="R513" s="277">
        <v>300</v>
      </c>
      <c r="AN513" s="365">
        <f t="shared" si="465"/>
        <v>2</v>
      </c>
      <c r="AO513" s="271">
        <f t="shared" si="466"/>
        <v>9</v>
      </c>
      <c r="AP513" s="271" t="str">
        <f t="shared" si="462"/>
        <v/>
      </c>
      <c r="AQ513" s="366" t="str">
        <f t="shared" si="463"/>
        <v/>
      </c>
      <c r="AS513" s="365">
        <f t="shared" si="396"/>
        <v>29</v>
      </c>
      <c r="AT513" s="366">
        <f t="shared" si="397"/>
        <v>0</v>
      </c>
      <c r="AU513" s="271">
        <f t="shared" si="384"/>
        <v>300</v>
      </c>
      <c r="AV513" s="366">
        <f t="shared" si="398"/>
        <v>0</v>
      </c>
      <c r="AW513" s="385">
        <f t="shared" si="399"/>
        <v>0</v>
      </c>
    </row>
    <row r="514" spans="17:49" x14ac:dyDescent="0.25">
      <c r="Q514" s="365">
        <f t="shared" si="464"/>
        <v>41</v>
      </c>
      <c r="R514" s="277">
        <v>100</v>
      </c>
      <c r="AN514" s="365">
        <f t="shared" si="465"/>
        <v>2</v>
      </c>
      <c r="AO514" s="271">
        <f t="shared" si="466"/>
        <v>10</v>
      </c>
      <c r="AP514" s="271" t="str">
        <f t="shared" si="462"/>
        <v/>
      </c>
      <c r="AQ514" s="366" t="str">
        <f t="shared" si="463"/>
        <v/>
      </c>
      <c r="AS514" s="365">
        <f t="shared" si="396"/>
        <v>30</v>
      </c>
      <c r="AT514" s="366">
        <f t="shared" si="397"/>
        <v>0</v>
      </c>
      <c r="AU514" s="271">
        <f t="shared" si="384"/>
        <v>600</v>
      </c>
      <c r="AV514" s="366">
        <f t="shared" si="398"/>
        <v>0</v>
      </c>
      <c r="AW514" s="385">
        <f t="shared" si="399"/>
        <v>0</v>
      </c>
    </row>
    <row r="515" spans="17:49" x14ac:dyDescent="0.25">
      <c r="Q515" s="365">
        <f t="shared" si="464"/>
        <v>42</v>
      </c>
      <c r="R515" s="277">
        <v>200</v>
      </c>
      <c r="AN515" s="365">
        <f t="shared" si="465"/>
        <v>2</v>
      </c>
      <c r="AO515" s="271">
        <f t="shared" si="466"/>
        <v>11</v>
      </c>
      <c r="AP515" s="271" t="str">
        <f t="shared" si="462"/>
        <v/>
      </c>
      <c r="AQ515" s="366" t="str">
        <f t="shared" si="463"/>
        <v/>
      </c>
      <c r="AS515" s="365">
        <f t="shared" si="396"/>
        <v>31</v>
      </c>
      <c r="AT515" s="366">
        <f t="shared" si="397"/>
        <v>0</v>
      </c>
      <c r="AU515" s="271">
        <f t="shared" si="384"/>
        <v>200</v>
      </c>
      <c r="AV515" s="366">
        <f t="shared" si="398"/>
        <v>0</v>
      </c>
      <c r="AW515" s="385">
        <f t="shared" si="399"/>
        <v>0</v>
      </c>
    </row>
    <row r="516" spans="17:49" x14ac:dyDescent="0.25">
      <c r="Q516" s="365">
        <f t="shared" si="464"/>
        <v>43</v>
      </c>
      <c r="R516" s="277">
        <v>400</v>
      </c>
      <c r="AN516" s="365">
        <f t="shared" si="465"/>
        <v>2</v>
      </c>
      <c r="AO516" s="271">
        <f t="shared" si="466"/>
        <v>12</v>
      </c>
      <c r="AP516" s="271" t="str">
        <f t="shared" si="462"/>
        <v/>
      </c>
      <c r="AQ516" s="366" t="str">
        <f t="shared" si="463"/>
        <v/>
      </c>
      <c r="AS516" s="365">
        <f t="shared" si="396"/>
        <v>32</v>
      </c>
      <c r="AT516" s="366">
        <f t="shared" si="397"/>
        <v>0</v>
      </c>
      <c r="AU516" s="271">
        <f t="shared" si="384"/>
        <v>400</v>
      </c>
      <c r="AV516" s="366">
        <f t="shared" si="398"/>
        <v>0</v>
      </c>
      <c r="AW516" s="385">
        <f t="shared" si="399"/>
        <v>0</v>
      </c>
    </row>
    <row r="517" spans="17:49" x14ac:dyDescent="0.25">
      <c r="Q517" s="365">
        <f t="shared" si="464"/>
        <v>44</v>
      </c>
      <c r="R517" s="277">
        <v>200</v>
      </c>
      <c r="AN517" s="365">
        <f t="shared" si="465"/>
        <v>2</v>
      </c>
      <c r="AO517" s="271">
        <f t="shared" si="466"/>
        <v>13</v>
      </c>
      <c r="AP517" s="271" t="str">
        <f t="shared" si="462"/>
        <v/>
      </c>
      <c r="AQ517" s="366" t="str">
        <f t="shared" si="463"/>
        <v/>
      </c>
      <c r="AS517" s="365">
        <f t="shared" si="396"/>
        <v>33</v>
      </c>
      <c r="AT517" s="366">
        <f t="shared" si="397"/>
        <v>0</v>
      </c>
      <c r="AU517" s="271">
        <f t="shared" ref="AU517:AU548" si="467">+R506</f>
        <v>800</v>
      </c>
      <c r="AV517" s="366">
        <f t="shared" si="398"/>
        <v>0</v>
      </c>
      <c r="AW517" s="385">
        <f t="shared" si="399"/>
        <v>0</v>
      </c>
    </row>
    <row r="518" spans="17:49" x14ac:dyDescent="0.25">
      <c r="Q518" s="365">
        <f t="shared" si="464"/>
        <v>45</v>
      </c>
      <c r="R518" s="277">
        <v>100</v>
      </c>
      <c r="AN518" s="365">
        <f t="shared" si="465"/>
        <v>2</v>
      </c>
      <c r="AO518" s="271">
        <f t="shared" si="466"/>
        <v>14</v>
      </c>
      <c r="AP518" s="271" t="str">
        <f t="shared" si="462"/>
        <v/>
      </c>
      <c r="AQ518" s="366" t="str">
        <f t="shared" si="463"/>
        <v/>
      </c>
      <c r="AS518" s="365">
        <f t="shared" ref="AS518:AS549" si="468">+AS517+1</f>
        <v>34</v>
      </c>
      <c r="AT518" s="366">
        <f t="shared" si="397"/>
        <v>0</v>
      </c>
      <c r="AU518" s="271">
        <f t="shared" si="467"/>
        <v>400</v>
      </c>
      <c r="AV518" s="366">
        <f t="shared" si="398"/>
        <v>0</v>
      </c>
      <c r="AW518" s="385">
        <f t="shared" si="399"/>
        <v>0</v>
      </c>
    </row>
    <row r="519" spans="17:49" x14ac:dyDescent="0.25">
      <c r="Q519" s="365">
        <f t="shared" si="464"/>
        <v>46</v>
      </c>
      <c r="R519" s="277">
        <v>50</v>
      </c>
      <c r="AN519" s="365">
        <f t="shared" si="465"/>
        <v>2</v>
      </c>
      <c r="AO519" s="271">
        <f t="shared" si="466"/>
        <v>15</v>
      </c>
      <c r="AP519" s="271" t="str">
        <f t="shared" si="462"/>
        <v/>
      </c>
      <c r="AQ519" s="366" t="str">
        <f t="shared" si="463"/>
        <v/>
      </c>
      <c r="AS519" s="365">
        <f t="shared" si="468"/>
        <v>35</v>
      </c>
      <c r="AT519" s="366">
        <f t="shared" si="397"/>
        <v>0</v>
      </c>
      <c r="AU519" s="271">
        <f t="shared" si="467"/>
        <v>200</v>
      </c>
      <c r="AV519" s="366">
        <f t="shared" si="398"/>
        <v>0</v>
      </c>
      <c r="AW519" s="385">
        <f t="shared" si="399"/>
        <v>0</v>
      </c>
    </row>
    <row r="520" spans="17:49" x14ac:dyDescent="0.25">
      <c r="Q520" s="365">
        <f t="shared" si="464"/>
        <v>47</v>
      </c>
      <c r="R520" s="277">
        <v>100</v>
      </c>
      <c r="AN520" s="365">
        <f t="shared" si="465"/>
        <v>2</v>
      </c>
      <c r="AO520" s="271">
        <f t="shared" si="466"/>
        <v>16</v>
      </c>
      <c r="AP520" s="271" t="str">
        <f t="shared" si="462"/>
        <v/>
      </c>
      <c r="AQ520" s="366" t="str">
        <f t="shared" si="463"/>
        <v/>
      </c>
      <c r="AS520" s="365">
        <f t="shared" si="468"/>
        <v>36</v>
      </c>
      <c r="AT520" s="366">
        <f t="shared" si="397"/>
        <v>0</v>
      </c>
      <c r="AU520" s="271">
        <f t="shared" si="467"/>
        <v>100</v>
      </c>
      <c r="AV520" s="366">
        <f t="shared" si="398"/>
        <v>0</v>
      </c>
      <c r="AW520" s="385">
        <f t="shared" si="399"/>
        <v>0</v>
      </c>
    </row>
    <row r="521" spans="17:49" x14ac:dyDescent="0.25">
      <c r="Q521" s="365">
        <f t="shared" si="464"/>
        <v>48</v>
      </c>
      <c r="R521" s="277">
        <v>50</v>
      </c>
      <c r="AN521" s="365">
        <f t="shared" si="465"/>
        <v>2</v>
      </c>
      <c r="AO521" s="271">
        <f t="shared" si="466"/>
        <v>17</v>
      </c>
      <c r="AP521" s="271" t="str">
        <f t="shared" si="462"/>
        <v/>
      </c>
      <c r="AQ521" s="366" t="str">
        <f t="shared" si="463"/>
        <v/>
      </c>
      <c r="AS521" s="365">
        <f t="shared" si="468"/>
        <v>37</v>
      </c>
      <c r="AT521" s="366">
        <f t="shared" si="397"/>
        <v>0</v>
      </c>
      <c r="AU521" s="271">
        <f t="shared" si="467"/>
        <v>50</v>
      </c>
      <c r="AV521" s="366">
        <f t="shared" si="398"/>
        <v>0</v>
      </c>
      <c r="AW521" s="385">
        <f t="shared" si="399"/>
        <v>0</v>
      </c>
    </row>
    <row r="522" spans="17:49" x14ac:dyDescent="0.25">
      <c r="Q522" s="365">
        <f t="shared" si="464"/>
        <v>49</v>
      </c>
      <c r="R522" s="277">
        <v>100</v>
      </c>
      <c r="AN522" s="365">
        <f t="shared" si="465"/>
        <v>2</v>
      </c>
      <c r="AO522" s="271">
        <f t="shared" si="466"/>
        <v>18</v>
      </c>
      <c r="AP522" s="271" t="str">
        <f t="shared" si="462"/>
        <v/>
      </c>
      <c r="AQ522" s="366" t="str">
        <f t="shared" si="463"/>
        <v/>
      </c>
      <c r="AS522" s="365">
        <f t="shared" si="468"/>
        <v>38</v>
      </c>
      <c r="AT522" s="366">
        <f t="shared" si="397"/>
        <v>0</v>
      </c>
      <c r="AU522" s="271">
        <f t="shared" si="467"/>
        <v>100</v>
      </c>
      <c r="AV522" s="366">
        <f t="shared" si="398"/>
        <v>0</v>
      </c>
      <c r="AW522" s="385">
        <f t="shared" si="399"/>
        <v>0</v>
      </c>
    </row>
    <row r="523" spans="17:49" x14ac:dyDescent="0.25">
      <c r="Q523" s="365">
        <f t="shared" si="464"/>
        <v>50</v>
      </c>
      <c r="R523" s="277">
        <v>150</v>
      </c>
      <c r="AN523" s="365">
        <f t="shared" si="465"/>
        <v>2</v>
      </c>
      <c r="AO523" s="271">
        <f>+AO522+1</f>
        <v>19</v>
      </c>
      <c r="AP523" s="271" t="str">
        <f t="shared" si="462"/>
        <v/>
      </c>
      <c r="AQ523" s="366" t="str">
        <f t="shared" si="463"/>
        <v/>
      </c>
      <c r="AS523" s="365">
        <f t="shared" si="468"/>
        <v>39</v>
      </c>
      <c r="AT523" s="366">
        <f t="shared" si="397"/>
        <v>0</v>
      </c>
      <c r="AU523" s="271">
        <f t="shared" si="467"/>
        <v>150</v>
      </c>
      <c r="AV523" s="366">
        <f t="shared" si="398"/>
        <v>0</v>
      </c>
      <c r="AW523" s="385">
        <f t="shared" si="399"/>
        <v>0</v>
      </c>
    </row>
    <row r="524" spans="17:49" x14ac:dyDescent="0.25">
      <c r="Q524" s="365">
        <f t="shared" si="464"/>
        <v>51</v>
      </c>
      <c r="R524" s="277">
        <v>100</v>
      </c>
      <c r="AN524" s="365">
        <f t="shared" si="465"/>
        <v>2</v>
      </c>
      <c r="AO524" s="271">
        <f t="shared" ref="AO524" si="469">+AO523+1</f>
        <v>20</v>
      </c>
      <c r="AP524" s="271" t="str">
        <f t="shared" si="462"/>
        <v/>
      </c>
      <c r="AQ524" s="366" t="str">
        <f t="shared" si="463"/>
        <v/>
      </c>
      <c r="AS524" s="365">
        <f t="shared" si="468"/>
        <v>40</v>
      </c>
      <c r="AT524" s="366">
        <f t="shared" si="397"/>
        <v>0</v>
      </c>
      <c r="AU524" s="271">
        <f t="shared" si="467"/>
        <v>300</v>
      </c>
      <c r="AV524" s="366">
        <f t="shared" si="398"/>
        <v>0</v>
      </c>
      <c r="AW524" s="385">
        <f t="shared" si="399"/>
        <v>0</v>
      </c>
    </row>
    <row r="525" spans="17:49" x14ac:dyDescent="0.25">
      <c r="Q525" s="365">
        <f t="shared" si="464"/>
        <v>52</v>
      </c>
      <c r="R525" s="277">
        <v>150</v>
      </c>
      <c r="AN525" s="365">
        <v>3</v>
      </c>
      <c r="AO525" s="271">
        <v>1</v>
      </c>
      <c r="AP525" s="271" t="str">
        <f>+AT463</f>
        <v/>
      </c>
      <c r="AQ525" s="366" t="str">
        <f>+AU463</f>
        <v/>
      </c>
      <c r="AS525" s="365">
        <f t="shared" si="468"/>
        <v>41</v>
      </c>
      <c r="AT525" s="366">
        <f t="shared" si="397"/>
        <v>0</v>
      </c>
      <c r="AU525" s="271">
        <f t="shared" si="467"/>
        <v>100</v>
      </c>
      <c r="AV525" s="366">
        <f t="shared" si="398"/>
        <v>0</v>
      </c>
      <c r="AW525" s="385">
        <f t="shared" si="399"/>
        <v>0</v>
      </c>
    </row>
    <row r="526" spans="17:49" x14ac:dyDescent="0.25">
      <c r="Q526" s="365">
        <f t="shared" si="464"/>
        <v>53</v>
      </c>
      <c r="R526" s="277">
        <v>300</v>
      </c>
      <c r="AN526" s="365">
        <f t="shared" ref="AN526:AN544" si="470">+AN525</f>
        <v>3</v>
      </c>
      <c r="AO526" s="271">
        <f>+AO525+1</f>
        <v>2</v>
      </c>
      <c r="AP526" s="271" t="str">
        <f t="shared" ref="AP526:AP544" si="471">+AT464</f>
        <v/>
      </c>
      <c r="AQ526" s="366" t="str">
        <f t="shared" ref="AQ526:AQ544" si="472">+AU464</f>
        <v/>
      </c>
      <c r="AS526" s="365">
        <f t="shared" si="468"/>
        <v>42</v>
      </c>
      <c r="AT526" s="366">
        <f t="shared" si="397"/>
        <v>0</v>
      </c>
      <c r="AU526" s="271">
        <f t="shared" si="467"/>
        <v>200</v>
      </c>
      <c r="AV526" s="366">
        <f t="shared" si="398"/>
        <v>0</v>
      </c>
      <c r="AW526" s="385">
        <f t="shared" si="399"/>
        <v>0</v>
      </c>
    </row>
    <row r="527" spans="17:49" x14ac:dyDescent="0.25">
      <c r="Q527" s="365">
        <f t="shared" si="464"/>
        <v>54</v>
      </c>
      <c r="R527" s="277">
        <v>150</v>
      </c>
      <c r="AN527" s="365">
        <f t="shared" si="470"/>
        <v>3</v>
      </c>
      <c r="AO527" s="271">
        <f t="shared" ref="AO527:AO542" si="473">+AO526+1</f>
        <v>3</v>
      </c>
      <c r="AP527" s="271" t="str">
        <f t="shared" si="471"/>
        <v/>
      </c>
      <c r="AQ527" s="366" t="str">
        <f t="shared" si="472"/>
        <v/>
      </c>
      <c r="AS527" s="365">
        <f t="shared" si="468"/>
        <v>43</v>
      </c>
      <c r="AT527" s="366">
        <f t="shared" si="397"/>
        <v>0</v>
      </c>
      <c r="AU527" s="271">
        <f t="shared" si="467"/>
        <v>400</v>
      </c>
      <c r="AV527" s="366">
        <f t="shared" si="398"/>
        <v>0</v>
      </c>
      <c r="AW527" s="385">
        <f t="shared" si="399"/>
        <v>0</v>
      </c>
    </row>
    <row r="528" spans="17:49" x14ac:dyDescent="0.25">
      <c r="Q528" s="365">
        <f t="shared" si="464"/>
        <v>55</v>
      </c>
      <c r="R528" s="386">
        <v>100</v>
      </c>
      <c r="AN528" s="365">
        <f t="shared" si="470"/>
        <v>3</v>
      </c>
      <c r="AO528" s="271">
        <f t="shared" si="473"/>
        <v>4</v>
      </c>
      <c r="AP528" s="271" t="str">
        <f t="shared" si="471"/>
        <v/>
      </c>
      <c r="AQ528" s="366" t="str">
        <f t="shared" si="472"/>
        <v/>
      </c>
      <c r="AS528" s="365">
        <f t="shared" si="468"/>
        <v>44</v>
      </c>
      <c r="AT528" s="366">
        <f t="shared" si="397"/>
        <v>0</v>
      </c>
      <c r="AU528" s="271">
        <f t="shared" si="467"/>
        <v>200</v>
      </c>
      <c r="AV528" s="366">
        <f t="shared" si="398"/>
        <v>0</v>
      </c>
      <c r="AW528" s="385">
        <f t="shared" si="399"/>
        <v>0</v>
      </c>
    </row>
    <row r="529" spans="17:49" x14ac:dyDescent="0.25">
      <c r="Q529" s="365">
        <f t="shared" si="464"/>
        <v>56</v>
      </c>
      <c r="R529" s="277">
        <v>50</v>
      </c>
      <c r="AN529" s="365">
        <f t="shared" si="470"/>
        <v>3</v>
      </c>
      <c r="AO529" s="271">
        <f t="shared" si="473"/>
        <v>5</v>
      </c>
      <c r="AP529" s="271" t="str">
        <f t="shared" si="471"/>
        <v/>
      </c>
      <c r="AQ529" s="366" t="str">
        <f t="shared" si="472"/>
        <v/>
      </c>
      <c r="AS529" s="365">
        <f t="shared" si="468"/>
        <v>45</v>
      </c>
      <c r="AT529" s="366">
        <f t="shared" si="397"/>
        <v>0</v>
      </c>
      <c r="AU529" s="271">
        <f t="shared" si="467"/>
        <v>100</v>
      </c>
      <c r="AV529" s="366">
        <f t="shared" si="398"/>
        <v>0</v>
      </c>
      <c r="AW529" s="385">
        <f t="shared" si="399"/>
        <v>0</v>
      </c>
    </row>
    <row r="530" spans="17:49" x14ac:dyDescent="0.25">
      <c r="Q530" s="365">
        <f t="shared" si="464"/>
        <v>57</v>
      </c>
      <c r="R530" s="277">
        <v>50</v>
      </c>
      <c r="AN530" s="365">
        <f t="shared" si="470"/>
        <v>3</v>
      </c>
      <c r="AO530" s="271">
        <f t="shared" si="473"/>
        <v>6</v>
      </c>
      <c r="AP530" s="271" t="str">
        <f t="shared" si="471"/>
        <v/>
      </c>
      <c r="AQ530" s="366" t="str">
        <f t="shared" si="472"/>
        <v/>
      </c>
      <c r="AS530" s="365">
        <f t="shared" si="468"/>
        <v>46</v>
      </c>
      <c r="AT530" s="366">
        <f t="shared" si="397"/>
        <v>0</v>
      </c>
      <c r="AU530" s="271">
        <f t="shared" si="467"/>
        <v>50</v>
      </c>
      <c r="AV530" s="366">
        <f t="shared" si="398"/>
        <v>0</v>
      </c>
      <c r="AW530" s="385">
        <f t="shared" si="399"/>
        <v>0</v>
      </c>
    </row>
    <row r="531" spans="17:49" x14ac:dyDescent="0.25">
      <c r="Q531" s="365">
        <f t="shared" si="464"/>
        <v>58</v>
      </c>
      <c r="R531" s="277">
        <v>100</v>
      </c>
      <c r="AN531" s="365">
        <f t="shared" si="470"/>
        <v>3</v>
      </c>
      <c r="AO531" s="271">
        <f t="shared" si="473"/>
        <v>7</v>
      </c>
      <c r="AP531" s="271" t="str">
        <f t="shared" si="471"/>
        <v/>
      </c>
      <c r="AQ531" s="366" t="str">
        <f t="shared" si="472"/>
        <v/>
      </c>
      <c r="AS531" s="365">
        <f t="shared" si="468"/>
        <v>47</v>
      </c>
      <c r="AT531" s="366">
        <f t="shared" si="397"/>
        <v>0</v>
      </c>
      <c r="AU531" s="271">
        <f t="shared" si="467"/>
        <v>100</v>
      </c>
      <c r="AV531" s="366">
        <f t="shared" si="398"/>
        <v>0</v>
      </c>
      <c r="AW531" s="385">
        <f t="shared" si="399"/>
        <v>0</v>
      </c>
    </row>
    <row r="532" spans="17:49" x14ac:dyDescent="0.25">
      <c r="Q532" s="365">
        <f t="shared" si="464"/>
        <v>59</v>
      </c>
      <c r="R532" s="277">
        <v>50</v>
      </c>
      <c r="AN532" s="365">
        <f t="shared" si="470"/>
        <v>3</v>
      </c>
      <c r="AO532" s="271">
        <f t="shared" si="473"/>
        <v>8</v>
      </c>
      <c r="AP532" s="271" t="str">
        <f t="shared" si="471"/>
        <v/>
      </c>
      <c r="AQ532" s="366" t="str">
        <f t="shared" si="472"/>
        <v/>
      </c>
      <c r="AS532" s="365">
        <f t="shared" si="468"/>
        <v>48</v>
      </c>
      <c r="AT532" s="366">
        <f t="shared" si="397"/>
        <v>0</v>
      </c>
      <c r="AU532" s="271">
        <f t="shared" si="467"/>
        <v>50</v>
      </c>
      <c r="AV532" s="366">
        <f t="shared" si="398"/>
        <v>0</v>
      </c>
      <c r="AW532" s="385">
        <f t="shared" si="399"/>
        <v>0</v>
      </c>
    </row>
    <row r="533" spans="17:49" x14ac:dyDescent="0.25">
      <c r="Q533" s="365">
        <f t="shared" si="464"/>
        <v>60</v>
      </c>
      <c r="R533" s="277">
        <v>100</v>
      </c>
      <c r="AN533" s="365">
        <f t="shared" si="470"/>
        <v>3</v>
      </c>
      <c r="AO533" s="271">
        <f t="shared" si="473"/>
        <v>9</v>
      </c>
      <c r="AP533" s="271" t="str">
        <f t="shared" si="471"/>
        <v/>
      </c>
      <c r="AQ533" s="366" t="str">
        <f t="shared" si="472"/>
        <v/>
      </c>
      <c r="AS533" s="365">
        <f t="shared" si="468"/>
        <v>49</v>
      </c>
      <c r="AT533" s="366">
        <f t="shared" si="397"/>
        <v>0</v>
      </c>
      <c r="AU533" s="271">
        <f t="shared" si="467"/>
        <v>100</v>
      </c>
      <c r="AV533" s="366">
        <f t="shared" si="398"/>
        <v>0</v>
      </c>
      <c r="AW533" s="385">
        <f t="shared" si="399"/>
        <v>0</v>
      </c>
    </row>
    <row r="534" spans="17:49" x14ac:dyDescent="0.25">
      <c r="Q534" s="365">
        <f t="shared" si="464"/>
        <v>61</v>
      </c>
      <c r="R534" s="277">
        <v>150</v>
      </c>
      <c r="AN534" s="365">
        <f t="shared" si="470"/>
        <v>3</v>
      </c>
      <c r="AO534" s="271">
        <f t="shared" si="473"/>
        <v>10</v>
      </c>
      <c r="AP534" s="271" t="str">
        <f t="shared" si="471"/>
        <v/>
      </c>
      <c r="AQ534" s="366" t="str">
        <f t="shared" si="472"/>
        <v/>
      </c>
      <c r="AS534" s="365">
        <f t="shared" si="468"/>
        <v>50</v>
      </c>
      <c r="AT534" s="366">
        <f t="shared" si="397"/>
        <v>0</v>
      </c>
      <c r="AU534" s="271">
        <f t="shared" si="467"/>
        <v>150</v>
      </c>
      <c r="AV534" s="366">
        <f t="shared" si="398"/>
        <v>0</v>
      </c>
      <c r="AW534" s="385">
        <f t="shared" si="399"/>
        <v>0</v>
      </c>
    </row>
    <row r="535" spans="17:49" x14ac:dyDescent="0.25">
      <c r="Q535" s="365">
        <f t="shared" si="464"/>
        <v>62</v>
      </c>
      <c r="R535" s="277">
        <v>300</v>
      </c>
      <c r="AN535" s="365">
        <f t="shared" si="470"/>
        <v>3</v>
      </c>
      <c r="AO535" s="271">
        <f t="shared" si="473"/>
        <v>11</v>
      </c>
      <c r="AP535" s="271" t="str">
        <f t="shared" si="471"/>
        <v/>
      </c>
      <c r="AQ535" s="366" t="str">
        <f t="shared" si="472"/>
        <v/>
      </c>
      <c r="AS535" s="365">
        <f t="shared" si="468"/>
        <v>51</v>
      </c>
      <c r="AT535" s="366">
        <f t="shared" si="397"/>
        <v>0</v>
      </c>
      <c r="AU535" s="271">
        <f t="shared" si="467"/>
        <v>100</v>
      </c>
      <c r="AV535" s="366">
        <f t="shared" si="398"/>
        <v>0</v>
      </c>
      <c r="AW535" s="385">
        <f t="shared" si="399"/>
        <v>0</v>
      </c>
    </row>
    <row r="536" spans="17:49" x14ac:dyDescent="0.25">
      <c r="Q536" s="365">
        <f t="shared" si="464"/>
        <v>63</v>
      </c>
      <c r="R536" s="277">
        <v>600</v>
      </c>
      <c r="AN536" s="365">
        <f t="shared" si="470"/>
        <v>3</v>
      </c>
      <c r="AO536" s="271">
        <f t="shared" si="473"/>
        <v>12</v>
      </c>
      <c r="AP536" s="271" t="str">
        <f t="shared" si="471"/>
        <v/>
      </c>
      <c r="AQ536" s="366" t="str">
        <f t="shared" si="472"/>
        <v/>
      </c>
      <c r="AS536" s="365">
        <f t="shared" si="468"/>
        <v>52</v>
      </c>
      <c r="AT536" s="366">
        <f t="shared" si="397"/>
        <v>0</v>
      </c>
      <c r="AU536" s="271">
        <f t="shared" si="467"/>
        <v>150</v>
      </c>
      <c r="AV536" s="366">
        <f t="shared" si="398"/>
        <v>0</v>
      </c>
      <c r="AW536" s="385">
        <f t="shared" si="399"/>
        <v>0</v>
      </c>
    </row>
    <row r="537" spans="17:49" x14ac:dyDescent="0.25">
      <c r="Q537" s="365">
        <f t="shared" si="464"/>
        <v>64</v>
      </c>
      <c r="R537" s="277">
        <v>300</v>
      </c>
      <c r="AN537" s="365">
        <f t="shared" si="470"/>
        <v>3</v>
      </c>
      <c r="AO537" s="271">
        <f t="shared" si="473"/>
        <v>13</v>
      </c>
      <c r="AP537" s="271" t="str">
        <f t="shared" si="471"/>
        <v/>
      </c>
      <c r="AQ537" s="366" t="str">
        <f t="shared" si="472"/>
        <v/>
      </c>
      <c r="AS537" s="365">
        <f t="shared" si="468"/>
        <v>53</v>
      </c>
      <c r="AT537" s="366">
        <f t="shared" si="397"/>
        <v>0</v>
      </c>
      <c r="AU537" s="271">
        <f t="shared" si="467"/>
        <v>300</v>
      </c>
      <c r="AV537" s="366">
        <f t="shared" si="398"/>
        <v>0</v>
      </c>
      <c r="AW537" s="385">
        <f t="shared" si="399"/>
        <v>0</v>
      </c>
    </row>
    <row r="538" spans="17:49" x14ac:dyDescent="0.25">
      <c r="Q538" s="365">
        <f t="shared" si="464"/>
        <v>65</v>
      </c>
      <c r="R538" s="277">
        <v>150</v>
      </c>
      <c r="AN538" s="365">
        <f t="shared" si="470"/>
        <v>3</v>
      </c>
      <c r="AO538" s="271">
        <f t="shared" si="473"/>
        <v>14</v>
      </c>
      <c r="AP538" s="271" t="str">
        <f t="shared" si="471"/>
        <v/>
      </c>
      <c r="AQ538" s="366" t="str">
        <f t="shared" si="472"/>
        <v/>
      </c>
      <c r="AS538" s="365">
        <f t="shared" si="468"/>
        <v>54</v>
      </c>
      <c r="AT538" s="366">
        <f t="shared" si="397"/>
        <v>0</v>
      </c>
      <c r="AU538" s="271">
        <f t="shared" si="467"/>
        <v>150</v>
      </c>
      <c r="AV538" s="366">
        <f t="shared" si="398"/>
        <v>0</v>
      </c>
      <c r="AW538" s="385">
        <f t="shared" si="399"/>
        <v>0</v>
      </c>
    </row>
    <row r="539" spans="17:49" x14ac:dyDescent="0.25">
      <c r="Q539" s="365">
        <f t="shared" ref="Q539:Q573" si="474">+Q538+1</f>
        <v>66</v>
      </c>
      <c r="R539" s="277">
        <v>50</v>
      </c>
      <c r="AN539" s="365">
        <f t="shared" si="470"/>
        <v>3</v>
      </c>
      <c r="AO539" s="271">
        <f t="shared" si="473"/>
        <v>15</v>
      </c>
      <c r="AP539" s="271" t="str">
        <f t="shared" si="471"/>
        <v/>
      </c>
      <c r="AQ539" s="366" t="str">
        <f t="shared" si="472"/>
        <v/>
      </c>
      <c r="AS539" s="365">
        <f t="shared" si="468"/>
        <v>55</v>
      </c>
      <c r="AT539" s="366">
        <f t="shared" si="397"/>
        <v>0</v>
      </c>
      <c r="AU539" s="271">
        <f t="shared" si="467"/>
        <v>100</v>
      </c>
      <c r="AV539" s="366">
        <f t="shared" si="398"/>
        <v>0</v>
      </c>
      <c r="AW539" s="385">
        <f t="shared" si="399"/>
        <v>0</v>
      </c>
    </row>
    <row r="540" spans="17:49" x14ac:dyDescent="0.25">
      <c r="Q540" s="365">
        <f t="shared" si="474"/>
        <v>67</v>
      </c>
      <c r="R540" s="277">
        <v>100</v>
      </c>
      <c r="AN540" s="365">
        <f t="shared" si="470"/>
        <v>3</v>
      </c>
      <c r="AO540" s="271">
        <f t="shared" si="473"/>
        <v>16</v>
      </c>
      <c r="AP540" s="271" t="str">
        <f t="shared" si="471"/>
        <v/>
      </c>
      <c r="AQ540" s="366" t="str">
        <f t="shared" si="472"/>
        <v/>
      </c>
      <c r="AS540" s="365">
        <f t="shared" si="468"/>
        <v>56</v>
      </c>
      <c r="AT540" s="366">
        <f t="shared" si="397"/>
        <v>0</v>
      </c>
      <c r="AU540" s="271">
        <f t="shared" si="467"/>
        <v>50</v>
      </c>
      <c r="AV540" s="366">
        <f t="shared" si="398"/>
        <v>0</v>
      </c>
      <c r="AW540" s="385">
        <f t="shared" si="399"/>
        <v>0</v>
      </c>
    </row>
    <row r="541" spans="17:49" x14ac:dyDescent="0.25">
      <c r="Q541" s="365">
        <f t="shared" si="474"/>
        <v>68</v>
      </c>
      <c r="R541" s="277">
        <v>200</v>
      </c>
      <c r="AN541" s="365">
        <f t="shared" si="470"/>
        <v>3</v>
      </c>
      <c r="AO541" s="271">
        <f t="shared" si="473"/>
        <v>17</v>
      </c>
      <c r="AP541" s="271" t="str">
        <f t="shared" si="471"/>
        <v/>
      </c>
      <c r="AQ541" s="366" t="str">
        <f t="shared" si="472"/>
        <v/>
      </c>
      <c r="AS541" s="365">
        <f t="shared" si="468"/>
        <v>57</v>
      </c>
      <c r="AT541" s="366">
        <f t="shared" si="397"/>
        <v>0</v>
      </c>
      <c r="AU541" s="271">
        <f t="shared" si="467"/>
        <v>50</v>
      </c>
      <c r="AV541" s="366">
        <f t="shared" si="398"/>
        <v>0</v>
      </c>
      <c r="AW541" s="385">
        <f t="shared" si="399"/>
        <v>0</v>
      </c>
    </row>
    <row r="542" spans="17:49" x14ac:dyDescent="0.25">
      <c r="Q542" s="365">
        <f t="shared" si="474"/>
        <v>69</v>
      </c>
      <c r="R542" s="277">
        <v>100</v>
      </c>
      <c r="AN542" s="365">
        <f t="shared" si="470"/>
        <v>3</v>
      </c>
      <c r="AO542" s="271">
        <f t="shared" si="473"/>
        <v>18</v>
      </c>
      <c r="AP542" s="271" t="str">
        <f t="shared" si="471"/>
        <v/>
      </c>
      <c r="AQ542" s="366" t="str">
        <f t="shared" si="472"/>
        <v/>
      </c>
      <c r="AS542" s="365">
        <f t="shared" si="468"/>
        <v>58</v>
      </c>
      <c r="AT542" s="366">
        <f t="shared" si="397"/>
        <v>0</v>
      </c>
      <c r="AU542" s="271">
        <f t="shared" si="467"/>
        <v>100</v>
      </c>
      <c r="AV542" s="366">
        <f t="shared" si="398"/>
        <v>0</v>
      </c>
      <c r="AW542" s="385">
        <f t="shared" si="399"/>
        <v>0</v>
      </c>
    </row>
    <row r="543" spans="17:49" x14ac:dyDescent="0.25">
      <c r="Q543" s="365">
        <f t="shared" si="474"/>
        <v>70</v>
      </c>
      <c r="R543" s="277">
        <v>50</v>
      </c>
      <c r="AN543" s="365">
        <f t="shared" si="470"/>
        <v>3</v>
      </c>
      <c r="AO543" s="271">
        <f>+AO542+1</f>
        <v>19</v>
      </c>
      <c r="AP543" s="271" t="str">
        <f t="shared" si="471"/>
        <v/>
      </c>
      <c r="AQ543" s="366" t="str">
        <f t="shared" si="472"/>
        <v/>
      </c>
      <c r="AS543" s="365">
        <f t="shared" si="468"/>
        <v>59</v>
      </c>
      <c r="AT543" s="366">
        <f t="shared" si="397"/>
        <v>0</v>
      </c>
      <c r="AU543" s="271">
        <f t="shared" si="467"/>
        <v>50</v>
      </c>
      <c r="AV543" s="366">
        <f t="shared" si="398"/>
        <v>0</v>
      </c>
      <c r="AW543" s="385">
        <f t="shared" si="399"/>
        <v>0</v>
      </c>
    </row>
    <row r="544" spans="17:49" x14ac:dyDescent="0.25">
      <c r="Q544" s="365">
        <f t="shared" si="474"/>
        <v>71</v>
      </c>
      <c r="R544" s="277">
        <v>300</v>
      </c>
      <c r="AN544" s="365">
        <f t="shared" si="470"/>
        <v>3</v>
      </c>
      <c r="AO544" s="271">
        <f t="shared" ref="AO544" si="475">+AO543+1</f>
        <v>20</v>
      </c>
      <c r="AP544" s="271" t="str">
        <f t="shared" si="471"/>
        <v/>
      </c>
      <c r="AQ544" s="366" t="str">
        <f t="shared" si="472"/>
        <v/>
      </c>
      <c r="AS544" s="365">
        <f t="shared" si="468"/>
        <v>60</v>
      </c>
      <c r="AT544" s="366">
        <f t="shared" si="397"/>
        <v>0</v>
      </c>
      <c r="AU544" s="271">
        <f t="shared" si="467"/>
        <v>100</v>
      </c>
      <c r="AV544" s="366">
        <f t="shared" si="398"/>
        <v>0</v>
      </c>
      <c r="AW544" s="385">
        <f t="shared" si="399"/>
        <v>0</v>
      </c>
    </row>
    <row r="545" spans="17:49" x14ac:dyDescent="0.25">
      <c r="Q545" s="365">
        <f t="shared" si="474"/>
        <v>72</v>
      </c>
      <c r="R545" s="277">
        <v>600</v>
      </c>
      <c r="AN545" s="365">
        <v>4</v>
      </c>
      <c r="AO545" s="271">
        <v>1</v>
      </c>
      <c r="AP545" s="271" t="str">
        <f>+AV463</f>
        <v/>
      </c>
      <c r="AQ545" s="366" t="str">
        <f>+AW463</f>
        <v/>
      </c>
      <c r="AS545" s="365">
        <f t="shared" si="468"/>
        <v>61</v>
      </c>
      <c r="AT545" s="366">
        <f t="shared" si="397"/>
        <v>0</v>
      </c>
      <c r="AU545" s="271">
        <f t="shared" si="467"/>
        <v>150</v>
      </c>
      <c r="AV545" s="366">
        <f t="shared" si="398"/>
        <v>0</v>
      </c>
      <c r="AW545" s="385">
        <f t="shared" si="399"/>
        <v>0</v>
      </c>
    </row>
    <row r="546" spans="17:49" x14ac:dyDescent="0.25">
      <c r="Q546" s="365">
        <f t="shared" si="474"/>
        <v>73</v>
      </c>
      <c r="R546" s="277">
        <v>1000</v>
      </c>
      <c r="AN546" s="365">
        <f t="shared" ref="AN546:AN564" si="476">+AN545</f>
        <v>4</v>
      </c>
      <c r="AO546" s="271">
        <f>+AO545+1</f>
        <v>2</v>
      </c>
      <c r="AP546" s="271" t="str">
        <f t="shared" ref="AP546:AP564" si="477">+AV464</f>
        <v/>
      </c>
      <c r="AQ546" s="366" t="str">
        <f t="shared" ref="AQ546:AQ564" si="478">+AW464</f>
        <v/>
      </c>
      <c r="AS546" s="365">
        <f t="shared" si="468"/>
        <v>62</v>
      </c>
      <c r="AT546" s="366">
        <f t="shared" si="397"/>
        <v>0</v>
      </c>
      <c r="AU546" s="271">
        <f t="shared" si="467"/>
        <v>300</v>
      </c>
      <c r="AV546" s="366">
        <f t="shared" si="398"/>
        <v>0</v>
      </c>
      <c r="AW546" s="385">
        <f t="shared" si="399"/>
        <v>0</v>
      </c>
    </row>
    <row r="547" spans="17:49" x14ac:dyDescent="0.25">
      <c r="Q547" s="365">
        <f t="shared" si="474"/>
        <v>74</v>
      </c>
      <c r="R547" s="277">
        <v>600</v>
      </c>
      <c r="AN547" s="365">
        <f t="shared" si="476"/>
        <v>4</v>
      </c>
      <c r="AO547" s="271">
        <f t="shared" ref="AO547:AO562" si="479">+AO546+1</f>
        <v>3</v>
      </c>
      <c r="AP547" s="271" t="str">
        <f t="shared" si="477"/>
        <v/>
      </c>
      <c r="AQ547" s="366" t="str">
        <f t="shared" si="478"/>
        <v/>
      </c>
      <c r="AS547" s="365">
        <f t="shared" si="468"/>
        <v>63</v>
      </c>
      <c r="AT547" s="366">
        <f t="shared" si="397"/>
        <v>0</v>
      </c>
      <c r="AU547" s="271">
        <f t="shared" si="467"/>
        <v>600</v>
      </c>
      <c r="AV547" s="366">
        <f t="shared" si="398"/>
        <v>0</v>
      </c>
      <c r="AW547" s="385">
        <f t="shared" si="399"/>
        <v>0</v>
      </c>
    </row>
    <row r="548" spans="17:49" x14ac:dyDescent="0.25">
      <c r="Q548" s="365">
        <f t="shared" si="474"/>
        <v>75</v>
      </c>
      <c r="R548" s="277">
        <v>300</v>
      </c>
      <c r="AN548" s="365">
        <f t="shared" si="476"/>
        <v>4</v>
      </c>
      <c r="AO548" s="271">
        <f t="shared" si="479"/>
        <v>4</v>
      </c>
      <c r="AP548" s="271" t="str">
        <f t="shared" si="477"/>
        <v/>
      </c>
      <c r="AQ548" s="366" t="str">
        <f t="shared" si="478"/>
        <v/>
      </c>
      <c r="AS548" s="365">
        <f t="shared" si="468"/>
        <v>64</v>
      </c>
      <c r="AT548" s="366">
        <f t="shared" si="397"/>
        <v>0</v>
      </c>
      <c r="AU548" s="271">
        <f t="shared" si="467"/>
        <v>300</v>
      </c>
      <c r="AV548" s="366">
        <f t="shared" si="398"/>
        <v>0</v>
      </c>
      <c r="AW548" s="385">
        <f t="shared" si="399"/>
        <v>0</v>
      </c>
    </row>
    <row r="549" spans="17:49" x14ac:dyDescent="0.25">
      <c r="Q549" s="365">
        <f t="shared" si="474"/>
        <v>76</v>
      </c>
      <c r="R549" s="277">
        <v>100</v>
      </c>
      <c r="AN549" s="365">
        <f t="shared" si="476"/>
        <v>4</v>
      </c>
      <c r="AO549" s="271">
        <f t="shared" si="479"/>
        <v>5</v>
      </c>
      <c r="AP549" s="271" t="str">
        <f t="shared" si="477"/>
        <v/>
      </c>
      <c r="AQ549" s="366" t="str">
        <f t="shared" si="478"/>
        <v/>
      </c>
      <c r="AS549" s="365">
        <f t="shared" si="468"/>
        <v>65</v>
      </c>
      <c r="AT549" s="366">
        <f t="shared" si="397"/>
        <v>0</v>
      </c>
      <c r="AU549" s="271">
        <f t="shared" ref="AU549:AU580" si="480">+R538</f>
        <v>150</v>
      </c>
      <c r="AV549" s="366">
        <f t="shared" si="398"/>
        <v>0</v>
      </c>
      <c r="AW549" s="385">
        <f t="shared" si="399"/>
        <v>0</v>
      </c>
    </row>
    <row r="550" spans="17:49" x14ac:dyDescent="0.25">
      <c r="Q550" s="365">
        <f t="shared" si="474"/>
        <v>77</v>
      </c>
      <c r="R550" s="277">
        <v>200</v>
      </c>
      <c r="AN550" s="365">
        <f t="shared" si="476"/>
        <v>4</v>
      </c>
      <c r="AO550" s="271">
        <f t="shared" si="479"/>
        <v>6</v>
      </c>
      <c r="AP550" s="271" t="str">
        <f t="shared" si="477"/>
        <v/>
      </c>
      <c r="AQ550" s="366" t="str">
        <f t="shared" si="478"/>
        <v/>
      </c>
      <c r="AS550" s="365">
        <f t="shared" ref="AS550:AS584" si="481">+AS549+1</f>
        <v>66</v>
      </c>
      <c r="AT550" s="366">
        <f t="shared" ref="AT550:AT584" si="482">COUNTIF(AP$485:AP$684,AS550)</f>
        <v>0</v>
      </c>
      <c r="AU550" s="271">
        <f t="shared" si="480"/>
        <v>50</v>
      </c>
      <c r="AV550" s="366">
        <f t="shared" ref="AV550:AV584" si="483">ROUND(IF(AT550&gt;0,AU550/AT550,0),0)</f>
        <v>0</v>
      </c>
      <c r="AW550" s="385">
        <f t="shared" ref="AW550:AW584" si="484">+AV550*AT550</f>
        <v>0</v>
      </c>
    </row>
    <row r="551" spans="17:49" x14ac:dyDescent="0.25">
      <c r="Q551" s="365">
        <f t="shared" si="474"/>
        <v>78</v>
      </c>
      <c r="R551" s="277">
        <v>400</v>
      </c>
      <c r="AN551" s="365">
        <f t="shared" si="476"/>
        <v>4</v>
      </c>
      <c r="AO551" s="271">
        <f t="shared" si="479"/>
        <v>7</v>
      </c>
      <c r="AP551" s="271" t="str">
        <f t="shared" si="477"/>
        <v/>
      </c>
      <c r="AQ551" s="366" t="str">
        <f t="shared" si="478"/>
        <v/>
      </c>
      <c r="AS551" s="365">
        <f t="shared" si="481"/>
        <v>67</v>
      </c>
      <c r="AT551" s="366">
        <f t="shared" si="482"/>
        <v>0</v>
      </c>
      <c r="AU551" s="271">
        <f t="shared" si="480"/>
        <v>100</v>
      </c>
      <c r="AV551" s="366">
        <f t="shared" si="483"/>
        <v>0</v>
      </c>
      <c r="AW551" s="385">
        <f t="shared" si="484"/>
        <v>0</v>
      </c>
    </row>
    <row r="552" spans="17:49" x14ac:dyDescent="0.25">
      <c r="Q552" s="365">
        <f t="shared" si="474"/>
        <v>79</v>
      </c>
      <c r="R552" s="277">
        <v>200</v>
      </c>
      <c r="AN552" s="365">
        <f t="shared" si="476"/>
        <v>4</v>
      </c>
      <c r="AO552" s="271">
        <f t="shared" si="479"/>
        <v>8</v>
      </c>
      <c r="AP552" s="271" t="str">
        <f t="shared" si="477"/>
        <v/>
      </c>
      <c r="AQ552" s="366" t="str">
        <f t="shared" si="478"/>
        <v/>
      </c>
      <c r="AS552" s="365">
        <f t="shared" si="481"/>
        <v>68</v>
      </c>
      <c r="AT552" s="366">
        <f t="shared" si="482"/>
        <v>0</v>
      </c>
      <c r="AU552" s="271">
        <f t="shared" si="480"/>
        <v>200</v>
      </c>
      <c r="AV552" s="366">
        <f t="shared" si="483"/>
        <v>0</v>
      </c>
      <c r="AW552" s="385">
        <f t="shared" si="484"/>
        <v>0</v>
      </c>
    </row>
    <row r="553" spans="17:49" x14ac:dyDescent="0.25">
      <c r="Q553" s="365">
        <f t="shared" si="474"/>
        <v>80</v>
      </c>
      <c r="R553" s="277">
        <v>100</v>
      </c>
      <c r="AN553" s="365">
        <f t="shared" si="476"/>
        <v>4</v>
      </c>
      <c r="AO553" s="271">
        <f t="shared" si="479"/>
        <v>9</v>
      </c>
      <c r="AP553" s="271" t="str">
        <f t="shared" si="477"/>
        <v/>
      </c>
      <c r="AQ553" s="366" t="str">
        <f t="shared" si="478"/>
        <v/>
      </c>
      <c r="AS553" s="365">
        <f t="shared" si="481"/>
        <v>69</v>
      </c>
      <c r="AT553" s="366">
        <f t="shared" si="482"/>
        <v>0</v>
      </c>
      <c r="AU553" s="271">
        <f t="shared" si="480"/>
        <v>100</v>
      </c>
      <c r="AV553" s="366">
        <f t="shared" si="483"/>
        <v>0</v>
      </c>
      <c r="AW553" s="385">
        <f t="shared" si="484"/>
        <v>0</v>
      </c>
    </row>
    <row r="554" spans="17:49" x14ac:dyDescent="0.25">
      <c r="Q554" s="365">
        <f t="shared" si="474"/>
        <v>81</v>
      </c>
      <c r="R554" s="277">
        <v>150</v>
      </c>
      <c r="AN554" s="365">
        <f t="shared" si="476"/>
        <v>4</v>
      </c>
      <c r="AO554" s="271">
        <f t="shared" si="479"/>
        <v>10</v>
      </c>
      <c r="AP554" s="271" t="str">
        <f t="shared" si="477"/>
        <v/>
      </c>
      <c r="AQ554" s="366" t="str">
        <f t="shared" si="478"/>
        <v/>
      </c>
      <c r="AS554" s="365">
        <f t="shared" si="481"/>
        <v>70</v>
      </c>
      <c r="AT554" s="366">
        <f t="shared" si="482"/>
        <v>0</v>
      </c>
      <c r="AU554" s="271">
        <f t="shared" si="480"/>
        <v>50</v>
      </c>
      <c r="AV554" s="366">
        <f t="shared" si="483"/>
        <v>0</v>
      </c>
      <c r="AW554" s="385">
        <f t="shared" si="484"/>
        <v>0</v>
      </c>
    </row>
    <row r="555" spans="17:49" x14ac:dyDescent="0.25">
      <c r="Q555" s="365">
        <f t="shared" si="474"/>
        <v>82</v>
      </c>
      <c r="R555" s="277">
        <v>300</v>
      </c>
      <c r="AN555" s="365">
        <f t="shared" si="476"/>
        <v>4</v>
      </c>
      <c r="AO555" s="271">
        <f t="shared" si="479"/>
        <v>11</v>
      </c>
      <c r="AP555" s="271" t="str">
        <f t="shared" si="477"/>
        <v/>
      </c>
      <c r="AQ555" s="366" t="str">
        <f t="shared" si="478"/>
        <v/>
      </c>
      <c r="AS555" s="365">
        <f t="shared" si="481"/>
        <v>71</v>
      </c>
      <c r="AT555" s="366">
        <f t="shared" si="482"/>
        <v>0</v>
      </c>
      <c r="AU555" s="271">
        <f t="shared" si="480"/>
        <v>300</v>
      </c>
      <c r="AV555" s="366">
        <f t="shared" si="483"/>
        <v>0</v>
      </c>
      <c r="AW555" s="385">
        <f t="shared" si="484"/>
        <v>0</v>
      </c>
    </row>
    <row r="556" spans="17:49" x14ac:dyDescent="0.25">
      <c r="Q556" s="365">
        <f t="shared" si="474"/>
        <v>83</v>
      </c>
      <c r="R556" s="277">
        <v>600</v>
      </c>
      <c r="AN556" s="365">
        <f t="shared" si="476"/>
        <v>4</v>
      </c>
      <c r="AO556" s="271">
        <f t="shared" si="479"/>
        <v>12</v>
      </c>
      <c r="AP556" s="271" t="str">
        <f t="shared" si="477"/>
        <v/>
      </c>
      <c r="AQ556" s="366" t="str">
        <f t="shared" si="478"/>
        <v/>
      </c>
      <c r="AS556" s="365">
        <f t="shared" si="481"/>
        <v>72</v>
      </c>
      <c r="AT556" s="366">
        <f t="shared" si="482"/>
        <v>0</v>
      </c>
      <c r="AU556" s="271">
        <f t="shared" si="480"/>
        <v>600</v>
      </c>
      <c r="AV556" s="366">
        <f t="shared" si="483"/>
        <v>0</v>
      </c>
      <c r="AW556" s="385">
        <f t="shared" si="484"/>
        <v>0</v>
      </c>
    </row>
    <row r="557" spans="17:49" x14ac:dyDescent="0.25">
      <c r="Q557" s="365">
        <f t="shared" si="474"/>
        <v>84</v>
      </c>
      <c r="R557" s="277">
        <v>300</v>
      </c>
      <c r="AN557" s="365">
        <f t="shared" si="476"/>
        <v>4</v>
      </c>
      <c r="AO557" s="271">
        <f t="shared" si="479"/>
        <v>13</v>
      </c>
      <c r="AP557" s="271" t="str">
        <f t="shared" si="477"/>
        <v/>
      </c>
      <c r="AQ557" s="366" t="str">
        <f t="shared" si="478"/>
        <v/>
      </c>
      <c r="AS557" s="365">
        <f t="shared" si="481"/>
        <v>73</v>
      </c>
      <c r="AT557" s="366">
        <f t="shared" si="482"/>
        <v>0</v>
      </c>
      <c r="AU557" s="271">
        <f t="shared" si="480"/>
        <v>1000</v>
      </c>
      <c r="AV557" s="366">
        <f t="shared" si="483"/>
        <v>0</v>
      </c>
      <c r="AW557" s="385">
        <f t="shared" si="484"/>
        <v>0</v>
      </c>
    </row>
    <row r="558" spans="17:49" x14ac:dyDescent="0.25">
      <c r="Q558" s="365">
        <f t="shared" si="474"/>
        <v>85</v>
      </c>
      <c r="R558" s="277">
        <v>150</v>
      </c>
      <c r="AN558" s="365">
        <f t="shared" si="476"/>
        <v>4</v>
      </c>
      <c r="AO558" s="271">
        <f t="shared" si="479"/>
        <v>14</v>
      </c>
      <c r="AP558" s="271" t="str">
        <f t="shared" si="477"/>
        <v/>
      </c>
      <c r="AQ558" s="366" t="str">
        <f t="shared" si="478"/>
        <v/>
      </c>
      <c r="AS558" s="365">
        <f t="shared" si="481"/>
        <v>74</v>
      </c>
      <c r="AT558" s="366">
        <f t="shared" si="482"/>
        <v>0</v>
      </c>
      <c r="AU558" s="271">
        <f t="shared" si="480"/>
        <v>600</v>
      </c>
      <c r="AV558" s="366">
        <f t="shared" si="483"/>
        <v>0</v>
      </c>
      <c r="AW558" s="385">
        <f t="shared" si="484"/>
        <v>0</v>
      </c>
    </row>
    <row r="559" spans="17:49" x14ac:dyDescent="0.25">
      <c r="Q559" s="365">
        <f t="shared" si="474"/>
        <v>86</v>
      </c>
      <c r="R559" s="277">
        <v>200</v>
      </c>
      <c r="AN559" s="365">
        <f t="shared" si="476"/>
        <v>4</v>
      </c>
      <c r="AO559" s="271">
        <f t="shared" si="479"/>
        <v>15</v>
      </c>
      <c r="AP559" s="271" t="str">
        <f t="shared" si="477"/>
        <v/>
      </c>
      <c r="AQ559" s="366" t="str">
        <f t="shared" si="478"/>
        <v/>
      </c>
      <c r="AS559" s="365">
        <f t="shared" si="481"/>
        <v>75</v>
      </c>
      <c r="AT559" s="366">
        <f t="shared" si="482"/>
        <v>0</v>
      </c>
      <c r="AU559" s="271">
        <f t="shared" si="480"/>
        <v>300</v>
      </c>
      <c r="AV559" s="366">
        <f t="shared" si="483"/>
        <v>0</v>
      </c>
      <c r="AW559" s="385">
        <f t="shared" si="484"/>
        <v>0</v>
      </c>
    </row>
    <row r="560" spans="17:49" x14ac:dyDescent="0.25">
      <c r="Q560" s="365">
        <f t="shared" si="474"/>
        <v>87</v>
      </c>
      <c r="R560" s="277">
        <v>400</v>
      </c>
      <c r="AN560" s="365">
        <f t="shared" si="476"/>
        <v>4</v>
      </c>
      <c r="AO560" s="271">
        <f t="shared" si="479"/>
        <v>16</v>
      </c>
      <c r="AP560" s="271" t="str">
        <f t="shared" si="477"/>
        <v/>
      </c>
      <c r="AQ560" s="366" t="str">
        <f t="shared" si="478"/>
        <v/>
      </c>
      <c r="AS560" s="365">
        <f t="shared" si="481"/>
        <v>76</v>
      </c>
      <c r="AT560" s="366">
        <f t="shared" si="482"/>
        <v>0</v>
      </c>
      <c r="AU560" s="271">
        <f t="shared" si="480"/>
        <v>100</v>
      </c>
      <c r="AV560" s="366">
        <f t="shared" si="483"/>
        <v>0</v>
      </c>
      <c r="AW560" s="385">
        <f t="shared" si="484"/>
        <v>0</v>
      </c>
    </row>
    <row r="561" spans="17:49" x14ac:dyDescent="0.25">
      <c r="Q561" s="365">
        <f t="shared" si="474"/>
        <v>88</v>
      </c>
      <c r="R561" s="277">
        <v>800</v>
      </c>
      <c r="AN561" s="365">
        <f t="shared" si="476"/>
        <v>4</v>
      </c>
      <c r="AO561" s="271">
        <f t="shared" si="479"/>
        <v>17</v>
      </c>
      <c r="AP561" s="271" t="str">
        <f t="shared" si="477"/>
        <v/>
      </c>
      <c r="AQ561" s="366" t="str">
        <f t="shared" si="478"/>
        <v/>
      </c>
      <c r="AS561" s="365">
        <f t="shared" si="481"/>
        <v>77</v>
      </c>
      <c r="AT561" s="366">
        <f t="shared" si="482"/>
        <v>0</v>
      </c>
      <c r="AU561" s="271">
        <f t="shared" si="480"/>
        <v>200</v>
      </c>
      <c r="AV561" s="366">
        <f t="shared" si="483"/>
        <v>0</v>
      </c>
      <c r="AW561" s="385">
        <f t="shared" si="484"/>
        <v>0</v>
      </c>
    </row>
    <row r="562" spans="17:49" x14ac:dyDescent="0.25">
      <c r="Q562" s="365">
        <f t="shared" si="474"/>
        <v>89</v>
      </c>
      <c r="R562" s="277">
        <v>400</v>
      </c>
      <c r="AN562" s="365">
        <f t="shared" si="476"/>
        <v>4</v>
      </c>
      <c r="AO562" s="271">
        <f t="shared" si="479"/>
        <v>18</v>
      </c>
      <c r="AP562" s="271" t="str">
        <f t="shared" si="477"/>
        <v/>
      </c>
      <c r="AQ562" s="366" t="str">
        <f t="shared" si="478"/>
        <v/>
      </c>
      <c r="AS562" s="365">
        <f t="shared" si="481"/>
        <v>78</v>
      </c>
      <c r="AT562" s="366">
        <f t="shared" si="482"/>
        <v>0</v>
      </c>
      <c r="AU562" s="271">
        <f t="shared" si="480"/>
        <v>400</v>
      </c>
      <c r="AV562" s="366">
        <f t="shared" si="483"/>
        <v>0</v>
      </c>
      <c r="AW562" s="385">
        <f t="shared" si="484"/>
        <v>0</v>
      </c>
    </row>
    <row r="563" spans="17:49" x14ac:dyDescent="0.25">
      <c r="Q563" s="365">
        <f t="shared" si="474"/>
        <v>90</v>
      </c>
      <c r="R563" s="277">
        <v>200</v>
      </c>
      <c r="AN563" s="365">
        <f t="shared" si="476"/>
        <v>4</v>
      </c>
      <c r="AO563" s="271">
        <f>+AO562+1</f>
        <v>19</v>
      </c>
      <c r="AP563" s="271" t="str">
        <f t="shared" si="477"/>
        <v/>
      </c>
      <c r="AQ563" s="366" t="str">
        <f t="shared" si="478"/>
        <v/>
      </c>
      <c r="AS563" s="365">
        <f t="shared" si="481"/>
        <v>79</v>
      </c>
      <c r="AT563" s="366">
        <f t="shared" si="482"/>
        <v>0</v>
      </c>
      <c r="AU563" s="271">
        <f t="shared" si="480"/>
        <v>200</v>
      </c>
      <c r="AV563" s="366">
        <f t="shared" si="483"/>
        <v>0</v>
      </c>
      <c r="AW563" s="385">
        <f t="shared" si="484"/>
        <v>0</v>
      </c>
    </row>
    <row r="564" spans="17:49" x14ac:dyDescent="0.25">
      <c r="Q564" s="365">
        <f t="shared" si="474"/>
        <v>91</v>
      </c>
      <c r="R564" s="386">
        <v>0</v>
      </c>
      <c r="AN564" s="365">
        <f t="shared" si="476"/>
        <v>4</v>
      </c>
      <c r="AO564" s="271">
        <f t="shared" ref="AO564" si="485">+AO563+1</f>
        <v>20</v>
      </c>
      <c r="AP564" s="271" t="str">
        <f t="shared" si="477"/>
        <v/>
      </c>
      <c r="AQ564" s="366" t="str">
        <f t="shared" si="478"/>
        <v/>
      </c>
      <c r="AS564" s="365">
        <f t="shared" si="481"/>
        <v>80</v>
      </c>
      <c r="AT564" s="366">
        <f t="shared" si="482"/>
        <v>0</v>
      </c>
      <c r="AU564" s="271">
        <f t="shared" si="480"/>
        <v>100</v>
      </c>
      <c r="AV564" s="366">
        <f t="shared" si="483"/>
        <v>0</v>
      </c>
      <c r="AW564" s="385">
        <f t="shared" si="484"/>
        <v>0</v>
      </c>
    </row>
    <row r="565" spans="17:49" x14ac:dyDescent="0.25">
      <c r="Q565" s="365">
        <f t="shared" si="474"/>
        <v>92</v>
      </c>
      <c r="R565" s="277">
        <v>150</v>
      </c>
      <c r="AN565" s="365">
        <v>5</v>
      </c>
      <c r="AO565" s="271">
        <v>1</v>
      </c>
      <c r="AP565" s="271" t="str">
        <f>+AX463</f>
        <v/>
      </c>
      <c r="AQ565" s="366" t="str">
        <f>+AY463</f>
        <v/>
      </c>
      <c r="AS565" s="365">
        <f t="shared" si="481"/>
        <v>81</v>
      </c>
      <c r="AT565" s="366">
        <f t="shared" si="482"/>
        <v>0</v>
      </c>
      <c r="AU565" s="271">
        <f t="shared" si="480"/>
        <v>150</v>
      </c>
      <c r="AV565" s="366">
        <f t="shared" si="483"/>
        <v>0</v>
      </c>
      <c r="AW565" s="385">
        <f t="shared" si="484"/>
        <v>0</v>
      </c>
    </row>
    <row r="566" spans="17:49" x14ac:dyDescent="0.25">
      <c r="Q566" s="365">
        <f t="shared" si="474"/>
        <v>93</v>
      </c>
      <c r="R566" s="277">
        <v>300</v>
      </c>
      <c r="AN566" s="365">
        <f t="shared" ref="AN566:AN584" si="486">+AN565</f>
        <v>5</v>
      </c>
      <c r="AO566" s="271">
        <f>+AO565+1</f>
        <v>2</v>
      </c>
      <c r="AP566" s="271" t="str">
        <f t="shared" ref="AP566:AP584" si="487">+AX464</f>
        <v/>
      </c>
      <c r="AQ566" s="366" t="str">
        <f t="shared" ref="AQ566:AQ584" si="488">+AY464</f>
        <v/>
      </c>
      <c r="AS566" s="365">
        <f t="shared" si="481"/>
        <v>82</v>
      </c>
      <c r="AT566" s="366">
        <f t="shared" si="482"/>
        <v>0</v>
      </c>
      <c r="AU566" s="271">
        <f t="shared" si="480"/>
        <v>300</v>
      </c>
      <c r="AV566" s="366">
        <f t="shared" si="483"/>
        <v>0</v>
      </c>
      <c r="AW566" s="385">
        <f t="shared" si="484"/>
        <v>0</v>
      </c>
    </row>
    <row r="567" spans="17:49" x14ac:dyDescent="0.25">
      <c r="Q567" s="365">
        <f t="shared" si="474"/>
        <v>94</v>
      </c>
      <c r="R567" s="277">
        <v>150</v>
      </c>
      <c r="AN567" s="365">
        <f t="shared" si="486"/>
        <v>5</v>
      </c>
      <c r="AO567" s="271">
        <f t="shared" ref="AO567:AO582" si="489">+AO566+1</f>
        <v>3</v>
      </c>
      <c r="AP567" s="271" t="str">
        <f t="shared" si="487"/>
        <v/>
      </c>
      <c r="AQ567" s="366" t="str">
        <f t="shared" si="488"/>
        <v/>
      </c>
      <c r="AS567" s="365">
        <f t="shared" si="481"/>
        <v>83</v>
      </c>
      <c r="AT567" s="366">
        <f t="shared" si="482"/>
        <v>0</v>
      </c>
      <c r="AU567" s="271">
        <f t="shared" si="480"/>
        <v>600</v>
      </c>
      <c r="AV567" s="366">
        <f t="shared" si="483"/>
        <v>0</v>
      </c>
      <c r="AW567" s="385">
        <f t="shared" si="484"/>
        <v>0</v>
      </c>
    </row>
    <row r="568" spans="17:49" x14ac:dyDescent="0.25">
      <c r="Q568" s="365">
        <f t="shared" si="474"/>
        <v>95</v>
      </c>
      <c r="R568" s="277">
        <v>50</v>
      </c>
      <c r="AN568" s="365">
        <f t="shared" si="486"/>
        <v>5</v>
      </c>
      <c r="AO568" s="271">
        <f t="shared" si="489"/>
        <v>4</v>
      </c>
      <c r="AP568" s="271" t="str">
        <f t="shared" si="487"/>
        <v/>
      </c>
      <c r="AQ568" s="366" t="str">
        <f t="shared" si="488"/>
        <v/>
      </c>
      <c r="AS568" s="365">
        <f t="shared" si="481"/>
        <v>84</v>
      </c>
      <c r="AT568" s="366">
        <f t="shared" si="482"/>
        <v>0</v>
      </c>
      <c r="AU568" s="271">
        <f t="shared" si="480"/>
        <v>300</v>
      </c>
      <c r="AV568" s="366">
        <f t="shared" si="483"/>
        <v>0</v>
      </c>
      <c r="AW568" s="385">
        <f t="shared" si="484"/>
        <v>0</v>
      </c>
    </row>
    <row r="569" spans="17:49" x14ac:dyDescent="0.25">
      <c r="Q569" s="365">
        <f t="shared" si="474"/>
        <v>96</v>
      </c>
      <c r="R569" s="277">
        <v>100</v>
      </c>
      <c r="AN569" s="365">
        <f t="shared" si="486"/>
        <v>5</v>
      </c>
      <c r="AO569" s="271">
        <f t="shared" si="489"/>
        <v>5</v>
      </c>
      <c r="AP569" s="271" t="str">
        <f t="shared" si="487"/>
        <v/>
      </c>
      <c r="AQ569" s="366" t="str">
        <f t="shared" si="488"/>
        <v/>
      </c>
      <c r="AS569" s="365">
        <f t="shared" si="481"/>
        <v>85</v>
      </c>
      <c r="AT569" s="366">
        <f t="shared" si="482"/>
        <v>0</v>
      </c>
      <c r="AU569" s="271">
        <f t="shared" si="480"/>
        <v>150</v>
      </c>
      <c r="AV569" s="366">
        <f t="shared" si="483"/>
        <v>0</v>
      </c>
      <c r="AW569" s="385">
        <f t="shared" si="484"/>
        <v>0</v>
      </c>
    </row>
    <row r="570" spans="17:49" x14ac:dyDescent="0.25">
      <c r="Q570" s="365">
        <f t="shared" si="474"/>
        <v>97</v>
      </c>
      <c r="R570" s="277">
        <v>200</v>
      </c>
      <c r="AN570" s="365">
        <f t="shared" si="486"/>
        <v>5</v>
      </c>
      <c r="AO570" s="271">
        <f t="shared" si="489"/>
        <v>6</v>
      </c>
      <c r="AP570" s="271" t="str">
        <f t="shared" si="487"/>
        <v/>
      </c>
      <c r="AQ570" s="366" t="str">
        <f t="shared" si="488"/>
        <v/>
      </c>
      <c r="AS570" s="365">
        <f t="shared" si="481"/>
        <v>86</v>
      </c>
      <c r="AT570" s="366">
        <f t="shared" si="482"/>
        <v>0</v>
      </c>
      <c r="AU570" s="271">
        <f t="shared" si="480"/>
        <v>200</v>
      </c>
      <c r="AV570" s="366">
        <f t="shared" si="483"/>
        <v>0</v>
      </c>
      <c r="AW570" s="385">
        <f t="shared" si="484"/>
        <v>0</v>
      </c>
    </row>
    <row r="571" spans="17:49" x14ac:dyDescent="0.25">
      <c r="Q571" s="365">
        <f t="shared" si="474"/>
        <v>98</v>
      </c>
      <c r="R571" s="277">
        <v>400</v>
      </c>
      <c r="AN571" s="365">
        <f t="shared" si="486"/>
        <v>5</v>
      </c>
      <c r="AO571" s="271">
        <f t="shared" si="489"/>
        <v>7</v>
      </c>
      <c r="AP571" s="271" t="str">
        <f t="shared" si="487"/>
        <v/>
      </c>
      <c r="AQ571" s="366" t="str">
        <f t="shared" si="488"/>
        <v/>
      </c>
      <c r="AS571" s="365">
        <f t="shared" si="481"/>
        <v>87</v>
      </c>
      <c r="AT571" s="366">
        <f t="shared" si="482"/>
        <v>0</v>
      </c>
      <c r="AU571" s="271">
        <f t="shared" si="480"/>
        <v>400</v>
      </c>
      <c r="AV571" s="366">
        <f t="shared" si="483"/>
        <v>0</v>
      </c>
      <c r="AW571" s="385">
        <f t="shared" si="484"/>
        <v>0</v>
      </c>
    </row>
    <row r="572" spans="17:49" x14ac:dyDescent="0.25">
      <c r="Q572" s="365">
        <f t="shared" si="474"/>
        <v>99</v>
      </c>
      <c r="R572" s="277">
        <v>200</v>
      </c>
      <c r="AN572" s="365">
        <f t="shared" si="486"/>
        <v>5</v>
      </c>
      <c r="AO572" s="271">
        <f t="shared" si="489"/>
        <v>8</v>
      </c>
      <c r="AP572" s="271" t="str">
        <f t="shared" si="487"/>
        <v/>
      </c>
      <c r="AQ572" s="366" t="str">
        <f t="shared" si="488"/>
        <v/>
      </c>
      <c r="AS572" s="365">
        <f t="shared" si="481"/>
        <v>88</v>
      </c>
      <c r="AT572" s="366">
        <f t="shared" si="482"/>
        <v>0</v>
      </c>
      <c r="AU572" s="271">
        <f t="shared" si="480"/>
        <v>800</v>
      </c>
      <c r="AV572" s="366">
        <f t="shared" si="483"/>
        <v>0</v>
      </c>
      <c r="AW572" s="385">
        <f t="shared" si="484"/>
        <v>0</v>
      </c>
    </row>
    <row r="573" spans="17:49" ht="15.75" thickBot="1" x14ac:dyDescent="0.3">
      <c r="Q573" s="368">
        <f t="shared" si="474"/>
        <v>100</v>
      </c>
      <c r="R573" s="280">
        <v>100</v>
      </c>
      <c r="AN573" s="365">
        <f t="shared" si="486"/>
        <v>5</v>
      </c>
      <c r="AO573" s="271">
        <f t="shared" si="489"/>
        <v>9</v>
      </c>
      <c r="AP573" s="271" t="str">
        <f t="shared" si="487"/>
        <v/>
      </c>
      <c r="AQ573" s="366" t="str">
        <f t="shared" si="488"/>
        <v/>
      </c>
      <c r="AS573" s="365">
        <f t="shared" si="481"/>
        <v>89</v>
      </c>
      <c r="AT573" s="366">
        <f t="shared" si="482"/>
        <v>0</v>
      </c>
      <c r="AU573" s="271">
        <f t="shared" si="480"/>
        <v>400</v>
      </c>
      <c r="AV573" s="366">
        <f t="shared" si="483"/>
        <v>0</v>
      </c>
      <c r="AW573" s="385">
        <f t="shared" si="484"/>
        <v>0</v>
      </c>
    </row>
    <row r="574" spans="17:49" x14ac:dyDescent="0.25">
      <c r="AN574" s="365">
        <f t="shared" si="486"/>
        <v>5</v>
      </c>
      <c r="AO574" s="271">
        <f t="shared" si="489"/>
        <v>10</v>
      </c>
      <c r="AP574" s="271" t="str">
        <f t="shared" si="487"/>
        <v/>
      </c>
      <c r="AQ574" s="366" t="str">
        <f t="shared" si="488"/>
        <v/>
      </c>
      <c r="AS574" s="365">
        <f t="shared" si="481"/>
        <v>90</v>
      </c>
      <c r="AT574" s="366">
        <f t="shared" si="482"/>
        <v>0</v>
      </c>
      <c r="AU574" s="271">
        <f t="shared" si="480"/>
        <v>200</v>
      </c>
      <c r="AV574" s="366">
        <f t="shared" si="483"/>
        <v>0</v>
      </c>
      <c r="AW574" s="385">
        <f t="shared" si="484"/>
        <v>0</v>
      </c>
    </row>
    <row r="575" spans="17:49" x14ac:dyDescent="0.25">
      <c r="AN575" s="365">
        <f t="shared" si="486"/>
        <v>5</v>
      </c>
      <c r="AO575" s="271">
        <f t="shared" si="489"/>
        <v>11</v>
      </c>
      <c r="AP575" s="271" t="str">
        <f t="shared" si="487"/>
        <v/>
      </c>
      <c r="AQ575" s="366" t="str">
        <f t="shared" si="488"/>
        <v/>
      </c>
      <c r="AS575" s="365">
        <f t="shared" si="481"/>
        <v>91</v>
      </c>
      <c r="AT575" s="366">
        <f t="shared" si="482"/>
        <v>0</v>
      </c>
      <c r="AU575" s="271">
        <f t="shared" si="480"/>
        <v>0</v>
      </c>
      <c r="AV575" s="366">
        <f t="shared" si="483"/>
        <v>0</v>
      </c>
      <c r="AW575" s="385">
        <f t="shared" si="484"/>
        <v>0</v>
      </c>
    </row>
    <row r="576" spans="17:49" x14ac:dyDescent="0.25">
      <c r="AN576" s="365">
        <f t="shared" si="486"/>
        <v>5</v>
      </c>
      <c r="AO576" s="271">
        <f t="shared" si="489"/>
        <v>12</v>
      </c>
      <c r="AP576" s="271" t="str">
        <f t="shared" si="487"/>
        <v/>
      </c>
      <c r="AQ576" s="366" t="str">
        <f t="shared" si="488"/>
        <v/>
      </c>
      <c r="AS576" s="365">
        <f t="shared" si="481"/>
        <v>92</v>
      </c>
      <c r="AT576" s="366">
        <f t="shared" si="482"/>
        <v>0</v>
      </c>
      <c r="AU576" s="271">
        <f t="shared" si="480"/>
        <v>150</v>
      </c>
      <c r="AV576" s="366">
        <f t="shared" si="483"/>
        <v>0</v>
      </c>
      <c r="AW576" s="385">
        <f t="shared" si="484"/>
        <v>0</v>
      </c>
    </row>
    <row r="577" spans="40:49" x14ac:dyDescent="0.25">
      <c r="AN577" s="365">
        <f t="shared" si="486"/>
        <v>5</v>
      </c>
      <c r="AO577" s="271">
        <f t="shared" si="489"/>
        <v>13</v>
      </c>
      <c r="AP577" s="271" t="str">
        <f t="shared" si="487"/>
        <v/>
      </c>
      <c r="AQ577" s="366" t="str">
        <f t="shared" si="488"/>
        <v/>
      </c>
      <c r="AS577" s="365">
        <f t="shared" si="481"/>
        <v>93</v>
      </c>
      <c r="AT577" s="366">
        <f t="shared" si="482"/>
        <v>0</v>
      </c>
      <c r="AU577" s="271">
        <f t="shared" si="480"/>
        <v>300</v>
      </c>
      <c r="AV577" s="366">
        <f t="shared" si="483"/>
        <v>0</v>
      </c>
      <c r="AW577" s="385">
        <f t="shared" si="484"/>
        <v>0</v>
      </c>
    </row>
    <row r="578" spans="40:49" x14ac:dyDescent="0.25">
      <c r="AN578" s="365">
        <f t="shared" si="486"/>
        <v>5</v>
      </c>
      <c r="AO578" s="271">
        <f t="shared" si="489"/>
        <v>14</v>
      </c>
      <c r="AP578" s="271" t="str">
        <f t="shared" si="487"/>
        <v/>
      </c>
      <c r="AQ578" s="366" t="str">
        <f t="shared" si="488"/>
        <v/>
      </c>
      <c r="AS578" s="365">
        <f t="shared" si="481"/>
        <v>94</v>
      </c>
      <c r="AT578" s="366">
        <f t="shared" si="482"/>
        <v>0</v>
      </c>
      <c r="AU578" s="271">
        <f t="shared" si="480"/>
        <v>150</v>
      </c>
      <c r="AV578" s="366">
        <f t="shared" si="483"/>
        <v>0</v>
      </c>
      <c r="AW578" s="385">
        <f t="shared" si="484"/>
        <v>0</v>
      </c>
    </row>
    <row r="579" spans="40:49" x14ac:dyDescent="0.25">
      <c r="AN579" s="365">
        <f t="shared" si="486"/>
        <v>5</v>
      </c>
      <c r="AO579" s="271">
        <f t="shared" si="489"/>
        <v>15</v>
      </c>
      <c r="AP579" s="271" t="str">
        <f t="shared" si="487"/>
        <v/>
      </c>
      <c r="AQ579" s="366" t="str">
        <f t="shared" si="488"/>
        <v/>
      </c>
      <c r="AS579" s="365">
        <f t="shared" si="481"/>
        <v>95</v>
      </c>
      <c r="AT579" s="366">
        <f t="shared" si="482"/>
        <v>0</v>
      </c>
      <c r="AU579" s="271">
        <f t="shared" si="480"/>
        <v>50</v>
      </c>
      <c r="AV579" s="366">
        <f t="shared" si="483"/>
        <v>0</v>
      </c>
      <c r="AW579" s="385">
        <f t="shared" si="484"/>
        <v>0</v>
      </c>
    </row>
    <row r="580" spans="40:49" x14ac:dyDescent="0.25">
      <c r="AN580" s="365">
        <f t="shared" si="486"/>
        <v>5</v>
      </c>
      <c r="AO580" s="271">
        <f t="shared" si="489"/>
        <v>16</v>
      </c>
      <c r="AP580" s="271" t="str">
        <f t="shared" si="487"/>
        <v/>
      </c>
      <c r="AQ580" s="366" t="str">
        <f t="shared" si="488"/>
        <v/>
      </c>
      <c r="AS580" s="365">
        <f t="shared" si="481"/>
        <v>96</v>
      </c>
      <c r="AT580" s="366">
        <f t="shared" si="482"/>
        <v>0</v>
      </c>
      <c r="AU580" s="271">
        <f t="shared" si="480"/>
        <v>100</v>
      </c>
      <c r="AV580" s="366">
        <f t="shared" si="483"/>
        <v>0</v>
      </c>
      <c r="AW580" s="385">
        <f t="shared" si="484"/>
        <v>0</v>
      </c>
    </row>
    <row r="581" spans="40:49" x14ac:dyDescent="0.25">
      <c r="AN581" s="365">
        <f t="shared" si="486"/>
        <v>5</v>
      </c>
      <c r="AO581" s="271">
        <f t="shared" si="489"/>
        <v>17</v>
      </c>
      <c r="AP581" s="271" t="str">
        <f t="shared" si="487"/>
        <v/>
      </c>
      <c r="AQ581" s="366" t="str">
        <f t="shared" si="488"/>
        <v/>
      </c>
      <c r="AS581" s="365">
        <f t="shared" si="481"/>
        <v>97</v>
      </c>
      <c r="AT581" s="366">
        <f t="shared" si="482"/>
        <v>0</v>
      </c>
      <c r="AU581" s="271">
        <f t="shared" ref="AU581:AU584" si="490">+R570</f>
        <v>200</v>
      </c>
      <c r="AV581" s="366">
        <f t="shared" si="483"/>
        <v>0</v>
      </c>
      <c r="AW581" s="385">
        <f t="shared" si="484"/>
        <v>0</v>
      </c>
    </row>
    <row r="582" spans="40:49" x14ac:dyDescent="0.25">
      <c r="AN582" s="365">
        <f t="shared" si="486"/>
        <v>5</v>
      </c>
      <c r="AO582" s="271">
        <f t="shared" si="489"/>
        <v>18</v>
      </c>
      <c r="AP582" s="271" t="str">
        <f t="shared" si="487"/>
        <v/>
      </c>
      <c r="AQ582" s="366" t="str">
        <f t="shared" si="488"/>
        <v/>
      </c>
      <c r="AS582" s="365">
        <f t="shared" si="481"/>
        <v>98</v>
      </c>
      <c r="AT582" s="366">
        <f t="shared" si="482"/>
        <v>0</v>
      </c>
      <c r="AU582" s="271">
        <f t="shared" si="490"/>
        <v>400</v>
      </c>
      <c r="AV582" s="366">
        <f t="shared" si="483"/>
        <v>0</v>
      </c>
      <c r="AW582" s="385">
        <f t="shared" si="484"/>
        <v>0</v>
      </c>
    </row>
    <row r="583" spans="40:49" x14ac:dyDescent="0.25">
      <c r="AN583" s="365">
        <f t="shared" si="486"/>
        <v>5</v>
      </c>
      <c r="AO583" s="271">
        <f>+AO582+1</f>
        <v>19</v>
      </c>
      <c r="AP583" s="271" t="str">
        <f t="shared" si="487"/>
        <v/>
      </c>
      <c r="AQ583" s="366" t="str">
        <f t="shared" si="488"/>
        <v/>
      </c>
      <c r="AS583" s="365">
        <f t="shared" si="481"/>
        <v>99</v>
      </c>
      <c r="AT583" s="366">
        <f t="shared" si="482"/>
        <v>0</v>
      </c>
      <c r="AU583" s="271">
        <f t="shared" si="490"/>
        <v>200</v>
      </c>
      <c r="AV583" s="366">
        <f t="shared" si="483"/>
        <v>0</v>
      </c>
      <c r="AW583" s="385">
        <f t="shared" si="484"/>
        <v>0</v>
      </c>
    </row>
    <row r="584" spans="40:49" ht="15.75" thickBot="1" x14ac:dyDescent="0.3">
      <c r="AN584" s="365">
        <f t="shared" si="486"/>
        <v>5</v>
      </c>
      <c r="AO584" s="271">
        <f t="shared" ref="AO584" si="491">+AO583+1</f>
        <v>20</v>
      </c>
      <c r="AP584" s="271" t="str">
        <f t="shared" si="487"/>
        <v/>
      </c>
      <c r="AQ584" s="366" t="str">
        <f t="shared" si="488"/>
        <v/>
      </c>
      <c r="AS584" s="368">
        <f t="shared" si="481"/>
        <v>100</v>
      </c>
      <c r="AT584" s="370">
        <f t="shared" si="482"/>
        <v>0</v>
      </c>
      <c r="AU584" s="369">
        <f t="shared" si="490"/>
        <v>100</v>
      </c>
      <c r="AV584" s="370">
        <f t="shared" si="483"/>
        <v>0</v>
      </c>
      <c r="AW584" s="385">
        <f t="shared" si="484"/>
        <v>0</v>
      </c>
    </row>
    <row r="585" spans="40:49" ht="15.75" thickBot="1" x14ac:dyDescent="0.3">
      <c r="AN585" s="365">
        <v>6</v>
      </c>
      <c r="AO585" s="271">
        <v>1</v>
      </c>
      <c r="AP585" s="271" t="str">
        <f>+AZ463</f>
        <v/>
      </c>
      <c r="AQ585" s="366" t="str">
        <f>+BA463</f>
        <v/>
      </c>
      <c r="AS585" s="388" t="s">
        <v>49</v>
      </c>
      <c r="AT585" s="389">
        <f>SUM(AT485:AT584)</f>
        <v>0</v>
      </c>
      <c r="AU585" s="371">
        <f>SUM(AU485:AU584)</f>
        <v>25000</v>
      </c>
      <c r="AV585" s="356"/>
      <c r="AW585" s="390">
        <f>SUM(AW485:AW584)</f>
        <v>0</v>
      </c>
    </row>
    <row r="586" spans="40:49" x14ac:dyDescent="0.25">
      <c r="AN586" s="365">
        <f t="shared" ref="AN586:AN604" si="492">+AN585</f>
        <v>6</v>
      </c>
      <c r="AO586" s="271">
        <f>+AO585+1</f>
        <v>2</v>
      </c>
      <c r="AP586" s="271" t="str">
        <f t="shared" ref="AP586:AP604" si="493">+AZ464</f>
        <v/>
      </c>
      <c r="AQ586" s="366" t="str">
        <f t="shared" ref="AQ586:AQ604" si="494">+BA464</f>
        <v/>
      </c>
    </row>
    <row r="587" spans="40:49" x14ac:dyDescent="0.25">
      <c r="AN587" s="365">
        <f t="shared" si="492"/>
        <v>6</v>
      </c>
      <c r="AO587" s="271">
        <f t="shared" ref="AO587:AO602" si="495">+AO586+1</f>
        <v>3</v>
      </c>
      <c r="AP587" s="271" t="str">
        <f t="shared" si="493"/>
        <v/>
      </c>
      <c r="AQ587" s="366" t="str">
        <f t="shared" si="494"/>
        <v/>
      </c>
    </row>
    <row r="588" spans="40:49" x14ac:dyDescent="0.25">
      <c r="AN588" s="365">
        <f t="shared" si="492"/>
        <v>6</v>
      </c>
      <c r="AO588" s="271">
        <f t="shared" si="495"/>
        <v>4</v>
      </c>
      <c r="AP588" s="271" t="str">
        <f t="shared" si="493"/>
        <v/>
      </c>
      <c r="AQ588" s="366" t="str">
        <f t="shared" si="494"/>
        <v/>
      </c>
    </row>
    <row r="589" spans="40:49" x14ac:dyDescent="0.25">
      <c r="AN589" s="365">
        <f t="shared" si="492"/>
        <v>6</v>
      </c>
      <c r="AO589" s="271">
        <f t="shared" si="495"/>
        <v>5</v>
      </c>
      <c r="AP589" s="271" t="str">
        <f t="shared" si="493"/>
        <v/>
      </c>
      <c r="AQ589" s="366" t="str">
        <f t="shared" si="494"/>
        <v/>
      </c>
    </row>
    <row r="590" spans="40:49" x14ac:dyDescent="0.25">
      <c r="AN590" s="365">
        <f t="shared" si="492"/>
        <v>6</v>
      </c>
      <c r="AO590" s="271">
        <f t="shared" si="495"/>
        <v>6</v>
      </c>
      <c r="AP590" s="271" t="str">
        <f t="shared" si="493"/>
        <v/>
      </c>
      <c r="AQ590" s="366" t="str">
        <f t="shared" si="494"/>
        <v/>
      </c>
    </row>
    <row r="591" spans="40:49" x14ac:dyDescent="0.25">
      <c r="AN591" s="365">
        <f t="shared" si="492"/>
        <v>6</v>
      </c>
      <c r="AO591" s="271">
        <f t="shared" si="495"/>
        <v>7</v>
      </c>
      <c r="AP591" s="271" t="str">
        <f t="shared" si="493"/>
        <v/>
      </c>
      <c r="AQ591" s="366" t="str">
        <f t="shared" si="494"/>
        <v/>
      </c>
    </row>
    <row r="592" spans="40:49" x14ac:dyDescent="0.25">
      <c r="AN592" s="365">
        <f t="shared" si="492"/>
        <v>6</v>
      </c>
      <c r="AO592" s="271">
        <f t="shared" si="495"/>
        <v>8</v>
      </c>
      <c r="AP592" s="271" t="str">
        <f t="shared" si="493"/>
        <v/>
      </c>
      <c r="AQ592" s="366" t="str">
        <f t="shared" si="494"/>
        <v/>
      </c>
    </row>
    <row r="593" spans="40:43" x14ac:dyDescent="0.25">
      <c r="AN593" s="365">
        <f t="shared" si="492"/>
        <v>6</v>
      </c>
      <c r="AO593" s="271">
        <f t="shared" si="495"/>
        <v>9</v>
      </c>
      <c r="AP593" s="271" t="str">
        <f t="shared" si="493"/>
        <v/>
      </c>
      <c r="AQ593" s="366" t="str">
        <f t="shared" si="494"/>
        <v/>
      </c>
    </row>
    <row r="594" spans="40:43" x14ac:dyDescent="0.25">
      <c r="AN594" s="365">
        <f t="shared" si="492"/>
        <v>6</v>
      </c>
      <c r="AO594" s="271">
        <f t="shared" si="495"/>
        <v>10</v>
      </c>
      <c r="AP594" s="271" t="str">
        <f t="shared" si="493"/>
        <v/>
      </c>
      <c r="AQ594" s="366" t="str">
        <f t="shared" si="494"/>
        <v/>
      </c>
    </row>
    <row r="595" spans="40:43" x14ac:dyDescent="0.25">
      <c r="AN595" s="365">
        <f t="shared" si="492"/>
        <v>6</v>
      </c>
      <c r="AO595" s="271">
        <f t="shared" si="495"/>
        <v>11</v>
      </c>
      <c r="AP595" s="271" t="str">
        <f t="shared" si="493"/>
        <v/>
      </c>
      <c r="AQ595" s="366" t="str">
        <f t="shared" si="494"/>
        <v/>
      </c>
    </row>
    <row r="596" spans="40:43" x14ac:dyDescent="0.25">
      <c r="AN596" s="365">
        <f t="shared" si="492"/>
        <v>6</v>
      </c>
      <c r="AO596" s="271">
        <f t="shared" si="495"/>
        <v>12</v>
      </c>
      <c r="AP596" s="271" t="str">
        <f t="shared" si="493"/>
        <v/>
      </c>
      <c r="AQ596" s="366" t="str">
        <f t="shared" si="494"/>
        <v/>
      </c>
    </row>
    <row r="597" spans="40:43" x14ac:dyDescent="0.25">
      <c r="AN597" s="365">
        <f t="shared" si="492"/>
        <v>6</v>
      </c>
      <c r="AO597" s="271">
        <f t="shared" si="495"/>
        <v>13</v>
      </c>
      <c r="AP597" s="271" t="str">
        <f t="shared" si="493"/>
        <v/>
      </c>
      <c r="AQ597" s="366" t="str">
        <f t="shared" si="494"/>
        <v/>
      </c>
    </row>
    <row r="598" spans="40:43" x14ac:dyDescent="0.25">
      <c r="AN598" s="365">
        <f t="shared" si="492"/>
        <v>6</v>
      </c>
      <c r="AO598" s="271">
        <f t="shared" si="495"/>
        <v>14</v>
      </c>
      <c r="AP598" s="271" t="str">
        <f t="shared" si="493"/>
        <v/>
      </c>
      <c r="AQ598" s="366" t="str">
        <f t="shared" si="494"/>
        <v/>
      </c>
    </row>
    <row r="599" spans="40:43" x14ac:dyDescent="0.25">
      <c r="AN599" s="365">
        <f t="shared" si="492"/>
        <v>6</v>
      </c>
      <c r="AO599" s="271">
        <f t="shared" si="495"/>
        <v>15</v>
      </c>
      <c r="AP599" s="271" t="str">
        <f t="shared" si="493"/>
        <v/>
      </c>
      <c r="AQ599" s="366" t="str">
        <f t="shared" si="494"/>
        <v/>
      </c>
    </row>
    <row r="600" spans="40:43" x14ac:dyDescent="0.25">
      <c r="AN600" s="365">
        <f t="shared" si="492"/>
        <v>6</v>
      </c>
      <c r="AO600" s="271">
        <f t="shared" si="495"/>
        <v>16</v>
      </c>
      <c r="AP600" s="271" t="str">
        <f t="shared" si="493"/>
        <v/>
      </c>
      <c r="AQ600" s="366" t="str">
        <f t="shared" si="494"/>
        <v/>
      </c>
    </row>
    <row r="601" spans="40:43" x14ac:dyDescent="0.25">
      <c r="AN601" s="365">
        <f t="shared" si="492"/>
        <v>6</v>
      </c>
      <c r="AO601" s="271">
        <f t="shared" si="495"/>
        <v>17</v>
      </c>
      <c r="AP601" s="271" t="str">
        <f t="shared" si="493"/>
        <v/>
      </c>
      <c r="AQ601" s="366" t="str">
        <f t="shared" si="494"/>
        <v/>
      </c>
    </row>
    <row r="602" spans="40:43" x14ac:dyDescent="0.25">
      <c r="AN602" s="365">
        <f t="shared" si="492"/>
        <v>6</v>
      </c>
      <c r="AO602" s="271">
        <f t="shared" si="495"/>
        <v>18</v>
      </c>
      <c r="AP602" s="271" t="str">
        <f t="shared" si="493"/>
        <v/>
      </c>
      <c r="AQ602" s="366" t="str">
        <f t="shared" si="494"/>
        <v/>
      </c>
    </row>
    <row r="603" spans="40:43" x14ac:dyDescent="0.25">
      <c r="AN603" s="365">
        <f t="shared" si="492"/>
        <v>6</v>
      </c>
      <c r="AO603" s="271">
        <f>+AO602+1</f>
        <v>19</v>
      </c>
      <c r="AP603" s="271" t="str">
        <f t="shared" si="493"/>
        <v/>
      </c>
      <c r="AQ603" s="366" t="str">
        <f t="shared" si="494"/>
        <v/>
      </c>
    </row>
    <row r="604" spans="40:43" x14ac:dyDescent="0.25">
      <c r="AN604" s="365">
        <f t="shared" si="492"/>
        <v>6</v>
      </c>
      <c r="AO604" s="271">
        <f t="shared" ref="AO604" si="496">+AO603+1</f>
        <v>20</v>
      </c>
      <c r="AP604" s="271" t="str">
        <f t="shared" si="493"/>
        <v/>
      </c>
      <c r="AQ604" s="366" t="str">
        <f t="shared" si="494"/>
        <v/>
      </c>
    </row>
    <row r="605" spans="40:43" x14ac:dyDescent="0.25">
      <c r="AN605" s="365">
        <v>7</v>
      </c>
      <c r="AO605" s="271">
        <v>1</v>
      </c>
      <c r="AP605" s="271" t="str">
        <f>+BB463</f>
        <v/>
      </c>
      <c r="AQ605" s="366" t="str">
        <f>+BC463</f>
        <v/>
      </c>
    </row>
    <row r="606" spans="40:43" x14ac:dyDescent="0.25">
      <c r="AN606" s="365">
        <f t="shared" ref="AN606:AN624" si="497">+AN605</f>
        <v>7</v>
      </c>
      <c r="AO606" s="271">
        <f>+AO605+1</f>
        <v>2</v>
      </c>
      <c r="AP606" s="271" t="str">
        <f t="shared" ref="AP606:AP624" si="498">+BB464</f>
        <v/>
      </c>
      <c r="AQ606" s="366" t="str">
        <f t="shared" ref="AQ606:AQ624" si="499">+BC464</f>
        <v/>
      </c>
    </row>
    <row r="607" spans="40:43" x14ac:dyDescent="0.25">
      <c r="AN607" s="365">
        <f t="shared" si="497"/>
        <v>7</v>
      </c>
      <c r="AO607" s="271">
        <f t="shared" ref="AO607:AO622" si="500">+AO606+1</f>
        <v>3</v>
      </c>
      <c r="AP607" s="271" t="str">
        <f t="shared" si="498"/>
        <v/>
      </c>
      <c r="AQ607" s="366" t="str">
        <f t="shared" si="499"/>
        <v/>
      </c>
    </row>
    <row r="608" spans="40:43" x14ac:dyDescent="0.25">
      <c r="AN608" s="365">
        <f t="shared" si="497"/>
        <v>7</v>
      </c>
      <c r="AO608" s="271">
        <f t="shared" si="500"/>
        <v>4</v>
      </c>
      <c r="AP608" s="271" t="str">
        <f t="shared" si="498"/>
        <v/>
      </c>
      <c r="AQ608" s="366" t="str">
        <f t="shared" si="499"/>
        <v/>
      </c>
    </row>
    <row r="609" spans="40:43" x14ac:dyDescent="0.25">
      <c r="AN609" s="365">
        <f t="shared" si="497"/>
        <v>7</v>
      </c>
      <c r="AO609" s="271">
        <f t="shared" si="500"/>
        <v>5</v>
      </c>
      <c r="AP609" s="271" t="str">
        <f t="shared" si="498"/>
        <v/>
      </c>
      <c r="AQ609" s="366" t="str">
        <f t="shared" si="499"/>
        <v/>
      </c>
    </row>
    <row r="610" spans="40:43" x14ac:dyDescent="0.25">
      <c r="AN610" s="365">
        <f t="shared" si="497"/>
        <v>7</v>
      </c>
      <c r="AO610" s="271">
        <f t="shared" si="500"/>
        <v>6</v>
      </c>
      <c r="AP610" s="271" t="str">
        <f t="shared" si="498"/>
        <v/>
      </c>
      <c r="AQ610" s="366" t="str">
        <f t="shared" si="499"/>
        <v/>
      </c>
    </row>
    <row r="611" spans="40:43" x14ac:dyDescent="0.25">
      <c r="AN611" s="365">
        <f t="shared" si="497"/>
        <v>7</v>
      </c>
      <c r="AO611" s="271">
        <f t="shared" si="500"/>
        <v>7</v>
      </c>
      <c r="AP611" s="271" t="str">
        <f t="shared" si="498"/>
        <v/>
      </c>
      <c r="AQ611" s="366" t="str">
        <f t="shared" si="499"/>
        <v/>
      </c>
    </row>
    <row r="612" spans="40:43" x14ac:dyDescent="0.25">
      <c r="AN612" s="365">
        <f t="shared" si="497"/>
        <v>7</v>
      </c>
      <c r="AO612" s="271">
        <f t="shared" si="500"/>
        <v>8</v>
      </c>
      <c r="AP612" s="271" t="str">
        <f t="shared" si="498"/>
        <v/>
      </c>
      <c r="AQ612" s="366" t="str">
        <f t="shared" si="499"/>
        <v/>
      </c>
    </row>
    <row r="613" spans="40:43" x14ac:dyDescent="0.25">
      <c r="AN613" s="365">
        <f t="shared" si="497"/>
        <v>7</v>
      </c>
      <c r="AO613" s="271">
        <f t="shared" si="500"/>
        <v>9</v>
      </c>
      <c r="AP613" s="271" t="str">
        <f t="shared" si="498"/>
        <v/>
      </c>
      <c r="AQ613" s="366" t="str">
        <f t="shared" si="499"/>
        <v/>
      </c>
    </row>
    <row r="614" spans="40:43" x14ac:dyDescent="0.25">
      <c r="AN614" s="365">
        <f t="shared" si="497"/>
        <v>7</v>
      </c>
      <c r="AO614" s="271">
        <f t="shared" si="500"/>
        <v>10</v>
      </c>
      <c r="AP614" s="271" t="str">
        <f t="shared" si="498"/>
        <v/>
      </c>
      <c r="AQ614" s="366" t="str">
        <f t="shared" si="499"/>
        <v/>
      </c>
    </row>
    <row r="615" spans="40:43" x14ac:dyDescent="0.25">
      <c r="AN615" s="365">
        <f t="shared" si="497"/>
        <v>7</v>
      </c>
      <c r="AO615" s="271">
        <f t="shared" si="500"/>
        <v>11</v>
      </c>
      <c r="AP615" s="271" t="str">
        <f t="shared" si="498"/>
        <v/>
      </c>
      <c r="AQ615" s="366" t="str">
        <f t="shared" si="499"/>
        <v/>
      </c>
    </row>
    <row r="616" spans="40:43" x14ac:dyDescent="0.25">
      <c r="AN616" s="365">
        <f t="shared" si="497"/>
        <v>7</v>
      </c>
      <c r="AO616" s="271">
        <f t="shared" si="500"/>
        <v>12</v>
      </c>
      <c r="AP616" s="271" t="str">
        <f t="shared" si="498"/>
        <v/>
      </c>
      <c r="AQ616" s="366" t="str">
        <f t="shared" si="499"/>
        <v/>
      </c>
    </row>
    <row r="617" spans="40:43" x14ac:dyDescent="0.25">
      <c r="AN617" s="365">
        <f t="shared" si="497"/>
        <v>7</v>
      </c>
      <c r="AO617" s="271">
        <f t="shared" si="500"/>
        <v>13</v>
      </c>
      <c r="AP617" s="271" t="str">
        <f t="shared" si="498"/>
        <v/>
      </c>
      <c r="AQ617" s="366" t="str">
        <f t="shared" si="499"/>
        <v/>
      </c>
    </row>
    <row r="618" spans="40:43" x14ac:dyDescent="0.25">
      <c r="AN618" s="365">
        <f t="shared" si="497"/>
        <v>7</v>
      </c>
      <c r="AO618" s="271">
        <f t="shared" si="500"/>
        <v>14</v>
      </c>
      <c r="AP618" s="271" t="str">
        <f t="shared" si="498"/>
        <v/>
      </c>
      <c r="AQ618" s="366" t="str">
        <f t="shared" si="499"/>
        <v/>
      </c>
    </row>
    <row r="619" spans="40:43" x14ac:dyDescent="0.25">
      <c r="AN619" s="365">
        <f t="shared" si="497"/>
        <v>7</v>
      </c>
      <c r="AO619" s="271">
        <f t="shared" si="500"/>
        <v>15</v>
      </c>
      <c r="AP619" s="271" t="str">
        <f t="shared" si="498"/>
        <v/>
      </c>
      <c r="AQ619" s="366" t="str">
        <f t="shared" si="499"/>
        <v/>
      </c>
    </row>
    <row r="620" spans="40:43" x14ac:dyDescent="0.25">
      <c r="AN620" s="365">
        <f t="shared" si="497"/>
        <v>7</v>
      </c>
      <c r="AO620" s="271">
        <f t="shared" si="500"/>
        <v>16</v>
      </c>
      <c r="AP620" s="271" t="str">
        <f t="shared" si="498"/>
        <v/>
      </c>
      <c r="AQ620" s="366" t="str">
        <f t="shared" si="499"/>
        <v/>
      </c>
    </row>
    <row r="621" spans="40:43" x14ac:dyDescent="0.25">
      <c r="AN621" s="365">
        <f t="shared" si="497"/>
        <v>7</v>
      </c>
      <c r="AO621" s="271">
        <f t="shared" si="500"/>
        <v>17</v>
      </c>
      <c r="AP621" s="271" t="str">
        <f t="shared" si="498"/>
        <v/>
      </c>
      <c r="AQ621" s="366" t="str">
        <f t="shared" si="499"/>
        <v/>
      </c>
    </row>
    <row r="622" spans="40:43" x14ac:dyDescent="0.25">
      <c r="AN622" s="365">
        <f t="shared" si="497"/>
        <v>7</v>
      </c>
      <c r="AO622" s="271">
        <f t="shared" si="500"/>
        <v>18</v>
      </c>
      <c r="AP622" s="271" t="str">
        <f t="shared" si="498"/>
        <v/>
      </c>
      <c r="AQ622" s="366" t="str">
        <f t="shared" si="499"/>
        <v/>
      </c>
    </row>
    <row r="623" spans="40:43" x14ac:dyDescent="0.25">
      <c r="AN623" s="365">
        <f t="shared" si="497"/>
        <v>7</v>
      </c>
      <c r="AO623" s="271">
        <f>+AO622+1</f>
        <v>19</v>
      </c>
      <c r="AP623" s="271" t="str">
        <f t="shared" si="498"/>
        <v/>
      </c>
      <c r="AQ623" s="366" t="str">
        <f t="shared" si="499"/>
        <v/>
      </c>
    </row>
    <row r="624" spans="40:43" x14ac:dyDescent="0.25">
      <c r="AN624" s="365">
        <f t="shared" si="497"/>
        <v>7</v>
      </c>
      <c r="AO624" s="271">
        <f t="shared" ref="AO624" si="501">+AO623+1</f>
        <v>20</v>
      </c>
      <c r="AP624" s="271" t="str">
        <f t="shared" si="498"/>
        <v/>
      </c>
      <c r="AQ624" s="366" t="str">
        <f t="shared" si="499"/>
        <v/>
      </c>
    </row>
    <row r="625" spans="40:43" x14ac:dyDescent="0.25">
      <c r="AN625" s="365">
        <v>8</v>
      </c>
      <c r="AO625" s="271">
        <v>1</v>
      </c>
      <c r="AP625" s="271" t="str">
        <f>+BD463</f>
        <v/>
      </c>
      <c r="AQ625" s="366" t="str">
        <f>+BE463</f>
        <v/>
      </c>
    </row>
    <row r="626" spans="40:43" x14ac:dyDescent="0.25">
      <c r="AN626" s="365">
        <f t="shared" ref="AN626:AN644" si="502">+AN625</f>
        <v>8</v>
      </c>
      <c r="AO626" s="271">
        <f>+AO625+1</f>
        <v>2</v>
      </c>
      <c r="AP626" s="271" t="str">
        <f t="shared" ref="AP626:AP644" si="503">+BD464</f>
        <v/>
      </c>
      <c r="AQ626" s="366" t="str">
        <f t="shared" ref="AQ626:AQ644" si="504">+BE464</f>
        <v/>
      </c>
    </row>
    <row r="627" spans="40:43" x14ac:dyDescent="0.25">
      <c r="AN627" s="365">
        <f t="shared" si="502"/>
        <v>8</v>
      </c>
      <c r="AO627" s="271">
        <f t="shared" ref="AO627:AO642" si="505">+AO626+1</f>
        <v>3</v>
      </c>
      <c r="AP627" s="271" t="str">
        <f t="shared" si="503"/>
        <v/>
      </c>
      <c r="AQ627" s="366" t="str">
        <f t="shared" si="504"/>
        <v/>
      </c>
    </row>
    <row r="628" spans="40:43" x14ac:dyDescent="0.25">
      <c r="AN628" s="365">
        <f t="shared" si="502"/>
        <v>8</v>
      </c>
      <c r="AO628" s="271">
        <f t="shared" si="505"/>
        <v>4</v>
      </c>
      <c r="AP628" s="271" t="str">
        <f t="shared" si="503"/>
        <v/>
      </c>
      <c r="AQ628" s="366" t="str">
        <f t="shared" si="504"/>
        <v/>
      </c>
    </row>
    <row r="629" spans="40:43" x14ac:dyDescent="0.25">
      <c r="AN629" s="365">
        <f t="shared" si="502"/>
        <v>8</v>
      </c>
      <c r="AO629" s="271">
        <f t="shared" si="505"/>
        <v>5</v>
      </c>
      <c r="AP629" s="271" t="str">
        <f t="shared" si="503"/>
        <v/>
      </c>
      <c r="AQ629" s="366" t="str">
        <f t="shared" si="504"/>
        <v/>
      </c>
    </row>
    <row r="630" spans="40:43" x14ac:dyDescent="0.25">
      <c r="AN630" s="365">
        <f t="shared" si="502"/>
        <v>8</v>
      </c>
      <c r="AO630" s="271">
        <f t="shared" si="505"/>
        <v>6</v>
      </c>
      <c r="AP630" s="271" t="str">
        <f t="shared" si="503"/>
        <v/>
      </c>
      <c r="AQ630" s="366" t="str">
        <f t="shared" si="504"/>
        <v/>
      </c>
    </row>
    <row r="631" spans="40:43" x14ac:dyDescent="0.25">
      <c r="AN631" s="365">
        <f t="shared" si="502"/>
        <v>8</v>
      </c>
      <c r="AO631" s="271">
        <f t="shared" si="505"/>
        <v>7</v>
      </c>
      <c r="AP631" s="271" t="str">
        <f t="shared" si="503"/>
        <v/>
      </c>
      <c r="AQ631" s="366" t="str">
        <f t="shared" si="504"/>
        <v/>
      </c>
    </row>
    <row r="632" spans="40:43" x14ac:dyDescent="0.25">
      <c r="AN632" s="365">
        <f t="shared" si="502"/>
        <v>8</v>
      </c>
      <c r="AO632" s="271">
        <f t="shared" si="505"/>
        <v>8</v>
      </c>
      <c r="AP632" s="271" t="str">
        <f t="shared" si="503"/>
        <v/>
      </c>
      <c r="AQ632" s="366" t="str">
        <f t="shared" si="504"/>
        <v/>
      </c>
    </row>
    <row r="633" spans="40:43" x14ac:dyDescent="0.25">
      <c r="AN633" s="365">
        <f t="shared" si="502"/>
        <v>8</v>
      </c>
      <c r="AO633" s="271">
        <f t="shared" si="505"/>
        <v>9</v>
      </c>
      <c r="AP633" s="271" t="str">
        <f t="shared" si="503"/>
        <v/>
      </c>
      <c r="AQ633" s="366" t="str">
        <f t="shared" si="504"/>
        <v/>
      </c>
    </row>
    <row r="634" spans="40:43" x14ac:dyDescent="0.25">
      <c r="AN634" s="365">
        <f t="shared" si="502"/>
        <v>8</v>
      </c>
      <c r="AO634" s="271">
        <f t="shared" si="505"/>
        <v>10</v>
      </c>
      <c r="AP634" s="271" t="str">
        <f t="shared" si="503"/>
        <v/>
      </c>
      <c r="AQ634" s="366" t="str">
        <f t="shared" si="504"/>
        <v/>
      </c>
    </row>
    <row r="635" spans="40:43" x14ac:dyDescent="0.25">
      <c r="AN635" s="365">
        <f t="shared" si="502"/>
        <v>8</v>
      </c>
      <c r="AO635" s="271">
        <f t="shared" si="505"/>
        <v>11</v>
      </c>
      <c r="AP635" s="271" t="str">
        <f t="shared" si="503"/>
        <v/>
      </c>
      <c r="AQ635" s="366" t="str">
        <f t="shared" si="504"/>
        <v/>
      </c>
    </row>
    <row r="636" spans="40:43" x14ac:dyDescent="0.25">
      <c r="AN636" s="365">
        <f t="shared" si="502"/>
        <v>8</v>
      </c>
      <c r="AO636" s="271">
        <f t="shared" si="505"/>
        <v>12</v>
      </c>
      <c r="AP636" s="271" t="str">
        <f t="shared" si="503"/>
        <v/>
      </c>
      <c r="AQ636" s="366" t="str">
        <f t="shared" si="504"/>
        <v/>
      </c>
    </row>
    <row r="637" spans="40:43" x14ac:dyDescent="0.25">
      <c r="AN637" s="365">
        <f t="shared" si="502"/>
        <v>8</v>
      </c>
      <c r="AO637" s="271">
        <f t="shared" si="505"/>
        <v>13</v>
      </c>
      <c r="AP637" s="271" t="str">
        <f t="shared" si="503"/>
        <v/>
      </c>
      <c r="AQ637" s="366" t="str">
        <f t="shared" si="504"/>
        <v/>
      </c>
    </row>
    <row r="638" spans="40:43" x14ac:dyDescent="0.25">
      <c r="AN638" s="365">
        <f t="shared" si="502"/>
        <v>8</v>
      </c>
      <c r="AO638" s="271">
        <f t="shared" si="505"/>
        <v>14</v>
      </c>
      <c r="AP638" s="271" t="str">
        <f t="shared" si="503"/>
        <v/>
      </c>
      <c r="AQ638" s="366" t="str">
        <f t="shared" si="504"/>
        <v/>
      </c>
    </row>
    <row r="639" spans="40:43" x14ac:dyDescent="0.25">
      <c r="AN639" s="365">
        <f t="shared" si="502"/>
        <v>8</v>
      </c>
      <c r="AO639" s="271">
        <f t="shared" si="505"/>
        <v>15</v>
      </c>
      <c r="AP639" s="271" t="str">
        <f t="shared" si="503"/>
        <v/>
      </c>
      <c r="AQ639" s="366" t="str">
        <f t="shared" si="504"/>
        <v/>
      </c>
    </row>
    <row r="640" spans="40:43" x14ac:dyDescent="0.25">
      <c r="AN640" s="365">
        <f t="shared" si="502"/>
        <v>8</v>
      </c>
      <c r="AO640" s="271">
        <f t="shared" si="505"/>
        <v>16</v>
      </c>
      <c r="AP640" s="271" t="str">
        <f t="shared" si="503"/>
        <v/>
      </c>
      <c r="AQ640" s="366" t="str">
        <f t="shared" si="504"/>
        <v/>
      </c>
    </row>
    <row r="641" spans="40:43" x14ac:dyDescent="0.25">
      <c r="AN641" s="365">
        <f t="shared" si="502"/>
        <v>8</v>
      </c>
      <c r="AO641" s="271">
        <f t="shared" si="505"/>
        <v>17</v>
      </c>
      <c r="AP641" s="271" t="str">
        <f t="shared" si="503"/>
        <v/>
      </c>
      <c r="AQ641" s="366" t="str">
        <f t="shared" si="504"/>
        <v/>
      </c>
    </row>
    <row r="642" spans="40:43" x14ac:dyDescent="0.25">
      <c r="AN642" s="365">
        <f t="shared" si="502"/>
        <v>8</v>
      </c>
      <c r="AO642" s="271">
        <f t="shared" si="505"/>
        <v>18</v>
      </c>
      <c r="AP642" s="271" t="str">
        <f t="shared" si="503"/>
        <v/>
      </c>
      <c r="AQ642" s="366" t="str">
        <f t="shared" si="504"/>
        <v/>
      </c>
    </row>
    <row r="643" spans="40:43" x14ac:dyDescent="0.25">
      <c r="AN643" s="365">
        <f t="shared" si="502"/>
        <v>8</v>
      </c>
      <c r="AO643" s="271">
        <f>+AO642+1</f>
        <v>19</v>
      </c>
      <c r="AP643" s="271" t="str">
        <f t="shared" si="503"/>
        <v/>
      </c>
      <c r="AQ643" s="366" t="str">
        <f t="shared" si="504"/>
        <v/>
      </c>
    </row>
    <row r="644" spans="40:43" x14ac:dyDescent="0.25">
      <c r="AN644" s="365">
        <f t="shared" si="502"/>
        <v>8</v>
      </c>
      <c r="AO644" s="271">
        <f t="shared" ref="AO644" si="506">+AO643+1</f>
        <v>20</v>
      </c>
      <c r="AP644" s="271" t="str">
        <f t="shared" si="503"/>
        <v/>
      </c>
      <c r="AQ644" s="366" t="str">
        <f t="shared" si="504"/>
        <v/>
      </c>
    </row>
    <row r="645" spans="40:43" x14ac:dyDescent="0.25">
      <c r="AN645" s="365">
        <v>9</v>
      </c>
      <c r="AO645" s="271">
        <v>1</v>
      </c>
      <c r="AP645" s="271" t="str">
        <f>+BF463</f>
        <v/>
      </c>
      <c r="AQ645" s="366" t="str">
        <f>+BG463</f>
        <v/>
      </c>
    </row>
    <row r="646" spans="40:43" x14ac:dyDescent="0.25">
      <c r="AN646" s="365">
        <f t="shared" ref="AN646:AN664" si="507">+AN645</f>
        <v>9</v>
      </c>
      <c r="AO646" s="271">
        <f>+AO645+1</f>
        <v>2</v>
      </c>
      <c r="AP646" s="271" t="str">
        <f t="shared" ref="AP646:AP664" si="508">+BF464</f>
        <v/>
      </c>
      <c r="AQ646" s="366" t="str">
        <f t="shared" ref="AQ646:AQ664" si="509">+BG464</f>
        <v/>
      </c>
    </row>
    <row r="647" spans="40:43" x14ac:dyDescent="0.25">
      <c r="AN647" s="365">
        <f t="shared" si="507"/>
        <v>9</v>
      </c>
      <c r="AO647" s="271">
        <f t="shared" ref="AO647:AO662" si="510">+AO646+1</f>
        <v>3</v>
      </c>
      <c r="AP647" s="271" t="str">
        <f t="shared" si="508"/>
        <v/>
      </c>
      <c r="AQ647" s="366" t="str">
        <f t="shared" si="509"/>
        <v/>
      </c>
    </row>
    <row r="648" spans="40:43" x14ac:dyDescent="0.25">
      <c r="AN648" s="365">
        <f t="shared" si="507"/>
        <v>9</v>
      </c>
      <c r="AO648" s="271">
        <f t="shared" si="510"/>
        <v>4</v>
      </c>
      <c r="AP648" s="271" t="str">
        <f t="shared" si="508"/>
        <v/>
      </c>
      <c r="AQ648" s="366" t="str">
        <f t="shared" si="509"/>
        <v/>
      </c>
    </row>
    <row r="649" spans="40:43" x14ac:dyDescent="0.25">
      <c r="AN649" s="365">
        <f t="shared" si="507"/>
        <v>9</v>
      </c>
      <c r="AO649" s="271">
        <f t="shared" si="510"/>
        <v>5</v>
      </c>
      <c r="AP649" s="271" t="str">
        <f t="shared" si="508"/>
        <v/>
      </c>
      <c r="AQ649" s="366" t="str">
        <f t="shared" si="509"/>
        <v/>
      </c>
    </row>
    <row r="650" spans="40:43" x14ac:dyDescent="0.25">
      <c r="AN650" s="365">
        <f t="shared" si="507"/>
        <v>9</v>
      </c>
      <c r="AO650" s="271">
        <f t="shared" si="510"/>
        <v>6</v>
      </c>
      <c r="AP650" s="271" t="str">
        <f t="shared" si="508"/>
        <v/>
      </c>
      <c r="AQ650" s="366" t="str">
        <f t="shared" si="509"/>
        <v/>
      </c>
    </row>
    <row r="651" spans="40:43" x14ac:dyDescent="0.25">
      <c r="AN651" s="365">
        <f t="shared" si="507"/>
        <v>9</v>
      </c>
      <c r="AO651" s="271">
        <f t="shared" si="510"/>
        <v>7</v>
      </c>
      <c r="AP651" s="271" t="str">
        <f t="shared" si="508"/>
        <v/>
      </c>
      <c r="AQ651" s="366" t="str">
        <f t="shared" si="509"/>
        <v/>
      </c>
    </row>
    <row r="652" spans="40:43" x14ac:dyDescent="0.25">
      <c r="AN652" s="365">
        <f t="shared" si="507"/>
        <v>9</v>
      </c>
      <c r="AO652" s="271">
        <f t="shared" si="510"/>
        <v>8</v>
      </c>
      <c r="AP652" s="271" t="str">
        <f t="shared" si="508"/>
        <v/>
      </c>
      <c r="AQ652" s="366" t="str">
        <f t="shared" si="509"/>
        <v/>
      </c>
    </row>
    <row r="653" spans="40:43" x14ac:dyDescent="0.25">
      <c r="AN653" s="365">
        <f t="shared" si="507"/>
        <v>9</v>
      </c>
      <c r="AO653" s="271">
        <f t="shared" si="510"/>
        <v>9</v>
      </c>
      <c r="AP653" s="271" t="str">
        <f t="shared" si="508"/>
        <v/>
      </c>
      <c r="AQ653" s="366" t="str">
        <f t="shared" si="509"/>
        <v/>
      </c>
    </row>
    <row r="654" spans="40:43" x14ac:dyDescent="0.25">
      <c r="AN654" s="365">
        <f t="shared" si="507"/>
        <v>9</v>
      </c>
      <c r="AO654" s="271">
        <f t="shared" si="510"/>
        <v>10</v>
      </c>
      <c r="AP654" s="271" t="str">
        <f t="shared" si="508"/>
        <v/>
      </c>
      <c r="AQ654" s="366" t="str">
        <f t="shared" si="509"/>
        <v/>
      </c>
    </row>
    <row r="655" spans="40:43" x14ac:dyDescent="0.25">
      <c r="AN655" s="365">
        <f t="shared" si="507"/>
        <v>9</v>
      </c>
      <c r="AO655" s="271">
        <f t="shared" si="510"/>
        <v>11</v>
      </c>
      <c r="AP655" s="271" t="str">
        <f t="shared" si="508"/>
        <v/>
      </c>
      <c r="AQ655" s="366" t="str">
        <f t="shared" si="509"/>
        <v/>
      </c>
    </row>
    <row r="656" spans="40:43" x14ac:dyDescent="0.25">
      <c r="AN656" s="365">
        <f t="shared" si="507"/>
        <v>9</v>
      </c>
      <c r="AO656" s="271">
        <f t="shared" si="510"/>
        <v>12</v>
      </c>
      <c r="AP656" s="271" t="str">
        <f t="shared" si="508"/>
        <v/>
      </c>
      <c r="AQ656" s="366" t="str">
        <f t="shared" si="509"/>
        <v/>
      </c>
    </row>
    <row r="657" spans="40:43" x14ac:dyDescent="0.25">
      <c r="AN657" s="365">
        <f t="shared" si="507"/>
        <v>9</v>
      </c>
      <c r="AO657" s="271">
        <f t="shared" si="510"/>
        <v>13</v>
      </c>
      <c r="AP657" s="271" t="str">
        <f t="shared" si="508"/>
        <v/>
      </c>
      <c r="AQ657" s="366" t="str">
        <f t="shared" si="509"/>
        <v/>
      </c>
    </row>
    <row r="658" spans="40:43" x14ac:dyDescent="0.25">
      <c r="AN658" s="365">
        <f t="shared" si="507"/>
        <v>9</v>
      </c>
      <c r="AO658" s="271">
        <f t="shared" si="510"/>
        <v>14</v>
      </c>
      <c r="AP658" s="271" t="str">
        <f t="shared" si="508"/>
        <v/>
      </c>
      <c r="AQ658" s="366" t="str">
        <f t="shared" si="509"/>
        <v/>
      </c>
    </row>
    <row r="659" spans="40:43" x14ac:dyDescent="0.25">
      <c r="AN659" s="365">
        <f t="shared" si="507"/>
        <v>9</v>
      </c>
      <c r="AO659" s="271">
        <f t="shared" si="510"/>
        <v>15</v>
      </c>
      <c r="AP659" s="271" t="str">
        <f t="shared" si="508"/>
        <v/>
      </c>
      <c r="AQ659" s="366" t="str">
        <f t="shared" si="509"/>
        <v/>
      </c>
    </row>
    <row r="660" spans="40:43" x14ac:dyDescent="0.25">
      <c r="AN660" s="365">
        <f t="shared" si="507"/>
        <v>9</v>
      </c>
      <c r="AO660" s="271">
        <f t="shared" si="510"/>
        <v>16</v>
      </c>
      <c r="AP660" s="271" t="str">
        <f t="shared" si="508"/>
        <v/>
      </c>
      <c r="AQ660" s="366" t="str">
        <f t="shared" si="509"/>
        <v/>
      </c>
    </row>
    <row r="661" spans="40:43" x14ac:dyDescent="0.25">
      <c r="AN661" s="365">
        <f t="shared" si="507"/>
        <v>9</v>
      </c>
      <c r="AO661" s="271">
        <f t="shared" si="510"/>
        <v>17</v>
      </c>
      <c r="AP661" s="271" t="str">
        <f t="shared" si="508"/>
        <v/>
      </c>
      <c r="AQ661" s="366" t="str">
        <f t="shared" si="509"/>
        <v/>
      </c>
    </row>
    <row r="662" spans="40:43" x14ac:dyDescent="0.25">
      <c r="AN662" s="365">
        <f t="shared" si="507"/>
        <v>9</v>
      </c>
      <c r="AO662" s="271">
        <f t="shared" si="510"/>
        <v>18</v>
      </c>
      <c r="AP662" s="271" t="str">
        <f t="shared" si="508"/>
        <v/>
      </c>
      <c r="AQ662" s="366" t="str">
        <f t="shared" si="509"/>
        <v/>
      </c>
    </row>
    <row r="663" spans="40:43" x14ac:dyDescent="0.25">
      <c r="AN663" s="365">
        <f t="shared" si="507"/>
        <v>9</v>
      </c>
      <c r="AO663" s="271">
        <f>+AO662+1</f>
        <v>19</v>
      </c>
      <c r="AP663" s="271" t="str">
        <f t="shared" si="508"/>
        <v/>
      </c>
      <c r="AQ663" s="366" t="str">
        <f t="shared" si="509"/>
        <v/>
      </c>
    </row>
    <row r="664" spans="40:43" x14ac:dyDescent="0.25">
      <c r="AN664" s="365">
        <f t="shared" si="507"/>
        <v>9</v>
      </c>
      <c r="AO664" s="271">
        <f t="shared" ref="AO664" si="511">+AO663+1</f>
        <v>20</v>
      </c>
      <c r="AP664" s="271" t="str">
        <f t="shared" si="508"/>
        <v/>
      </c>
      <c r="AQ664" s="366" t="str">
        <f t="shared" si="509"/>
        <v/>
      </c>
    </row>
    <row r="665" spans="40:43" x14ac:dyDescent="0.25">
      <c r="AN665" s="365">
        <v>10</v>
      </c>
      <c r="AO665" s="271">
        <v>1</v>
      </c>
      <c r="AP665" s="271" t="str">
        <f>+BH463</f>
        <v/>
      </c>
      <c r="AQ665" s="366" t="str">
        <f>+BI463</f>
        <v/>
      </c>
    </row>
    <row r="666" spans="40:43" x14ac:dyDescent="0.25">
      <c r="AN666" s="365">
        <f t="shared" ref="AN666:AN684" si="512">+AN665</f>
        <v>10</v>
      </c>
      <c r="AO666" s="271">
        <f>+AO665+1</f>
        <v>2</v>
      </c>
      <c r="AP666" s="271" t="str">
        <f t="shared" ref="AP666:AP684" si="513">+BH464</f>
        <v/>
      </c>
      <c r="AQ666" s="366" t="str">
        <f t="shared" ref="AQ666:AQ684" si="514">+BI464</f>
        <v/>
      </c>
    </row>
    <row r="667" spans="40:43" x14ac:dyDescent="0.25">
      <c r="AN667" s="365">
        <f t="shared" si="512"/>
        <v>10</v>
      </c>
      <c r="AO667" s="271">
        <f t="shared" ref="AO667:AO682" si="515">+AO666+1</f>
        <v>3</v>
      </c>
      <c r="AP667" s="271" t="str">
        <f t="shared" si="513"/>
        <v/>
      </c>
      <c r="AQ667" s="366" t="str">
        <f t="shared" si="514"/>
        <v/>
      </c>
    </row>
    <row r="668" spans="40:43" x14ac:dyDescent="0.25">
      <c r="AN668" s="365">
        <f t="shared" si="512"/>
        <v>10</v>
      </c>
      <c r="AO668" s="271">
        <f t="shared" si="515"/>
        <v>4</v>
      </c>
      <c r="AP668" s="271" t="str">
        <f t="shared" si="513"/>
        <v/>
      </c>
      <c r="AQ668" s="366" t="str">
        <f t="shared" si="514"/>
        <v/>
      </c>
    </row>
    <row r="669" spans="40:43" x14ac:dyDescent="0.25">
      <c r="AN669" s="365">
        <f t="shared" si="512"/>
        <v>10</v>
      </c>
      <c r="AO669" s="271">
        <f t="shared" si="515"/>
        <v>5</v>
      </c>
      <c r="AP669" s="271" t="str">
        <f t="shared" si="513"/>
        <v/>
      </c>
      <c r="AQ669" s="366" t="str">
        <f t="shared" si="514"/>
        <v/>
      </c>
    </row>
    <row r="670" spans="40:43" x14ac:dyDescent="0.25">
      <c r="AN670" s="365">
        <f t="shared" si="512"/>
        <v>10</v>
      </c>
      <c r="AO670" s="271">
        <f t="shared" si="515"/>
        <v>6</v>
      </c>
      <c r="AP670" s="271" t="str">
        <f t="shared" si="513"/>
        <v/>
      </c>
      <c r="AQ670" s="366" t="str">
        <f t="shared" si="514"/>
        <v/>
      </c>
    </row>
    <row r="671" spans="40:43" x14ac:dyDescent="0.25">
      <c r="AN671" s="365">
        <f t="shared" si="512"/>
        <v>10</v>
      </c>
      <c r="AO671" s="271">
        <f t="shared" si="515"/>
        <v>7</v>
      </c>
      <c r="AP671" s="271" t="str">
        <f t="shared" si="513"/>
        <v/>
      </c>
      <c r="AQ671" s="366" t="str">
        <f t="shared" si="514"/>
        <v/>
      </c>
    </row>
    <row r="672" spans="40:43" x14ac:dyDescent="0.25">
      <c r="AN672" s="365">
        <f t="shared" si="512"/>
        <v>10</v>
      </c>
      <c r="AO672" s="271">
        <f t="shared" si="515"/>
        <v>8</v>
      </c>
      <c r="AP672" s="271" t="str">
        <f t="shared" si="513"/>
        <v/>
      </c>
      <c r="AQ672" s="366" t="str">
        <f t="shared" si="514"/>
        <v/>
      </c>
    </row>
    <row r="673" spans="40:43" x14ac:dyDescent="0.25">
      <c r="AN673" s="365">
        <f t="shared" si="512"/>
        <v>10</v>
      </c>
      <c r="AO673" s="271">
        <f t="shared" si="515"/>
        <v>9</v>
      </c>
      <c r="AP673" s="271" t="str">
        <f t="shared" si="513"/>
        <v/>
      </c>
      <c r="AQ673" s="366" t="str">
        <f t="shared" si="514"/>
        <v/>
      </c>
    </row>
    <row r="674" spans="40:43" x14ac:dyDescent="0.25">
      <c r="AN674" s="365">
        <f t="shared" si="512"/>
        <v>10</v>
      </c>
      <c r="AO674" s="271">
        <f t="shared" si="515"/>
        <v>10</v>
      </c>
      <c r="AP674" s="271" t="str">
        <f t="shared" si="513"/>
        <v/>
      </c>
      <c r="AQ674" s="366" t="str">
        <f t="shared" si="514"/>
        <v/>
      </c>
    </row>
    <row r="675" spans="40:43" x14ac:dyDescent="0.25">
      <c r="AN675" s="365">
        <f t="shared" si="512"/>
        <v>10</v>
      </c>
      <c r="AO675" s="271">
        <f t="shared" si="515"/>
        <v>11</v>
      </c>
      <c r="AP675" s="271" t="str">
        <f t="shared" si="513"/>
        <v/>
      </c>
      <c r="AQ675" s="366" t="str">
        <f t="shared" si="514"/>
        <v/>
      </c>
    </row>
    <row r="676" spans="40:43" x14ac:dyDescent="0.25">
      <c r="AN676" s="365">
        <f t="shared" si="512"/>
        <v>10</v>
      </c>
      <c r="AO676" s="271">
        <f t="shared" si="515"/>
        <v>12</v>
      </c>
      <c r="AP676" s="271" t="str">
        <f t="shared" si="513"/>
        <v/>
      </c>
      <c r="AQ676" s="366" t="str">
        <f t="shared" si="514"/>
        <v/>
      </c>
    </row>
    <row r="677" spans="40:43" x14ac:dyDescent="0.25">
      <c r="AN677" s="365">
        <f t="shared" si="512"/>
        <v>10</v>
      </c>
      <c r="AO677" s="271">
        <f t="shared" si="515"/>
        <v>13</v>
      </c>
      <c r="AP677" s="271" t="str">
        <f t="shared" si="513"/>
        <v/>
      </c>
      <c r="AQ677" s="366" t="str">
        <f t="shared" si="514"/>
        <v/>
      </c>
    </row>
    <row r="678" spans="40:43" x14ac:dyDescent="0.25">
      <c r="AN678" s="365">
        <f t="shared" si="512"/>
        <v>10</v>
      </c>
      <c r="AO678" s="271">
        <f t="shared" si="515"/>
        <v>14</v>
      </c>
      <c r="AP678" s="271" t="str">
        <f t="shared" si="513"/>
        <v/>
      </c>
      <c r="AQ678" s="366" t="str">
        <f t="shared" si="514"/>
        <v/>
      </c>
    </row>
    <row r="679" spans="40:43" x14ac:dyDescent="0.25">
      <c r="AN679" s="365">
        <f t="shared" si="512"/>
        <v>10</v>
      </c>
      <c r="AO679" s="271">
        <f t="shared" si="515"/>
        <v>15</v>
      </c>
      <c r="AP679" s="271" t="str">
        <f t="shared" si="513"/>
        <v/>
      </c>
      <c r="AQ679" s="366" t="str">
        <f t="shared" si="514"/>
        <v/>
      </c>
    </row>
    <row r="680" spans="40:43" x14ac:dyDescent="0.25">
      <c r="AN680" s="365">
        <f t="shared" si="512"/>
        <v>10</v>
      </c>
      <c r="AO680" s="271">
        <f t="shared" si="515"/>
        <v>16</v>
      </c>
      <c r="AP680" s="271" t="str">
        <f t="shared" si="513"/>
        <v/>
      </c>
      <c r="AQ680" s="366" t="str">
        <f t="shared" si="514"/>
        <v/>
      </c>
    </row>
    <row r="681" spans="40:43" x14ac:dyDescent="0.25">
      <c r="AN681" s="365">
        <f t="shared" si="512"/>
        <v>10</v>
      </c>
      <c r="AO681" s="271">
        <f t="shared" si="515"/>
        <v>17</v>
      </c>
      <c r="AP681" s="271" t="str">
        <f t="shared" si="513"/>
        <v/>
      </c>
      <c r="AQ681" s="366" t="str">
        <f t="shared" si="514"/>
        <v/>
      </c>
    </row>
    <row r="682" spans="40:43" x14ac:dyDescent="0.25">
      <c r="AN682" s="365">
        <f t="shared" si="512"/>
        <v>10</v>
      </c>
      <c r="AO682" s="271">
        <f t="shared" si="515"/>
        <v>18</v>
      </c>
      <c r="AP682" s="271" t="str">
        <f t="shared" si="513"/>
        <v/>
      </c>
      <c r="AQ682" s="366" t="str">
        <f t="shared" si="514"/>
        <v/>
      </c>
    </row>
    <row r="683" spans="40:43" x14ac:dyDescent="0.25">
      <c r="AN683" s="365">
        <f t="shared" si="512"/>
        <v>10</v>
      </c>
      <c r="AO683" s="271">
        <f>+AO682+1</f>
        <v>19</v>
      </c>
      <c r="AP683" s="271" t="str">
        <f t="shared" si="513"/>
        <v/>
      </c>
      <c r="AQ683" s="366" t="str">
        <f t="shared" si="514"/>
        <v/>
      </c>
    </row>
    <row r="684" spans="40:43" x14ac:dyDescent="0.25">
      <c r="AN684" s="365">
        <f t="shared" si="512"/>
        <v>10</v>
      </c>
      <c r="AO684" s="271">
        <f t="shared" ref="AO684" si="516">+AO683+1</f>
        <v>20</v>
      </c>
      <c r="AP684" s="271" t="str">
        <f t="shared" si="513"/>
        <v/>
      </c>
      <c r="AQ684" s="366" t="str">
        <f t="shared" si="514"/>
        <v/>
      </c>
    </row>
    <row r="685" spans="40:43" ht="15.75" thickBot="1" x14ac:dyDescent="0.3">
      <c r="AN685" s="368"/>
      <c r="AO685" s="391" t="s">
        <v>51</v>
      </c>
      <c r="AP685" s="369">
        <f>COUNTIF(AP485:AP684,"&gt;0")</f>
        <v>0</v>
      </c>
      <c r="AQ685" s="370">
        <f>SUM(AQ485:AQ684)</f>
        <v>0</v>
      </c>
    </row>
    <row r="686" spans="40:43" s="139" customFormat="1" x14ac:dyDescent="0.25"/>
    <row r="687" spans="40:43" s="139" customFormat="1" x14ac:dyDescent="0.25"/>
    <row r="688" spans="40:43" ht="15.75" thickBot="1" x14ac:dyDescent="0.3"/>
    <row r="689" spans="17:102" ht="15.75" thickBot="1" x14ac:dyDescent="0.3">
      <c r="U689" s="355" t="s">
        <v>48</v>
      </c>
      <c r="V689" s="356"/>
      <c r="W689" s="357"/>
      <c r="X689" s="357"/>
      <c r="Y689" s="357"/>
      <c r="Z689" s="357"/>
      <c r="AA689" s="357"/>
      <c r="AB689" s="357"/>
      <c r="AC689" s="357"/>
      <c r="AD689" s="357"/>
      <c r="AE689" s="357"/>
      <c r="AF689" s="357"/>
      <c r="AG689" s="357"/>
      <c r="AH689" s="357"/>
      <c r="AI689" s="357"/>
      <c r="AJ689" s="357"/>
      <c r="AK689" s="357"/>
      <c r="AL689" s="357"/>
      <c r="AM689" s="357"/>
      <c r="AN689" s="358"/>
      <c r="AP689" s="359" t="s">
        <v>47</v>
      </c>
      <c r="AQ689" s="357"/>
      <c r="AR689" s="357"/>
      <c r="AS689" s="357"/>
      <c r="AT689" s="357"/>
      <c r="AU689" s="357"/>
      <c r="AV689" s="357"/>
      <c r="AW689" s="357"/>
      <c r="AX689" s="357"/>
      <c r="AY689" s="357"/>
      <c r="AZ689" s="357"/>
      <c r="BA689" s="357"/>
      <c r="BB689" s="357"/>
      <c r="BC689" s="357"/>
      <c r="BD689" s="357"/>
      <c r="BE689" s="357"/>
      <c r="BF689" s="357"/>
      <c r="BG689" s="357"/>
      <c r="BH689" s="357"/>
      <c r="BI689" s="358"/>
      <c r="BK689" s="114" t="s">
        <v>91</v>
      </c>
    </row>
    <row r="690" spans="17:102" ht="15.75" thickBot="1" x14ac:dyDescent="0.3">
      <c r="Q690" s="360" t="s">
        <v>0</v>
      </c>
      <c r="R690" s="358">
        <v>0</v>
      </c>
      <c r="U690" s="361">
        <f>+Decisions!D85</f>
        <v>1</v>
      </c>
      <c r="V690" s="362">
        <f>+Decisions!E85</f>
        <v>0</v>
      </c>
      <c r="W690" s="363">
        <f>+Decisions!F85</f>
        <v>2</v>
      </c>
      <c r="X690" s="363">
        <f>+Decisions!G85</f>
        <v>0</v>
      </c>
      <c r="Y690" s="362">
        <f>+Decisions!H85</f>
        <v>3</v>
      </c>
      <c r="Z690" s="362">
        <f>+Decisions!I85</f>
        <v>0</v>
      </c>
      <c r="AA690" s="363">
        <f>+Decisions!J85</f>
        <v>4</v>
      </c>
      <c r="AB690" s="363">
        <f>+Decisions!K85</f>
        <v>0</v>
      </c>
      <c r="AC690" s="362">
        <f>+Decisions!L85</f>
        <v>5</v>
      </c>
      <c r="AD690" s="362">
        <f>+Decisions!M85</f>
        <v>0</v>
      </c>
      <c r="AE690" s="363">
        <f>+Decisions!N85</f>
        <v>6</v>
      </c>
      <c r="AF690" s="363">
        <f>+Decisions!O85</f>
        <v>0</v>
      </c>
      <c r="AG690" s="362">
        <f>+Decisions!P85</f>
        <v>7</v>
      </c>
      <c r="AH690" s="362">
        <f>+Decisions!Q85</f>
        <v>0</v>
      </c>
      <c r="AI690" s="363">
        <f>+Decisions!R85</f>
        <v>8</v>
      </c>
      <c r="AJ690" s="363">
        <f>+Decisions!S85</f>
        <v>0</v>
      </c>
      <c r="AK690" s="362">
        <f>+Decisions!T85</f>
        <v>9</v>
      </c>
      <c r="AL690" s="362">
        <f>+Decisions!U85</f>
        <v>0</v>
      </c>
      <c r="AM690" s="363">
        <f>+Decisions!V85</f>
        <v>10</v>
      </c>
      <c r="AN690" s="364">
        <f>+Decisions!W85</f>
        <v>0</v>
      </c>
      <c r="AP690" s="365"/>
      <c r="AQ690" s="271"/>
      <c r="AR690" s="271"/>
      <c r="AS690" s="271"/>
      <c r="AT690" s="271"/>
      <c r="AU690" s="271"/>
      <c r="AV690" s="271"/>
      <c r="AW690" s="271"/>
      <c r="AX690" s="271"/>
      <c r="AY690" s="271"/>
      <c r="AZ690" s="271"/>
      <c r="BA690" s="271"/>
      <c r="BB690" s="271"/>
      <c r="BC690" s="271"/>
      <c r="BD690" s="271"/>
      <c r="BE690" s="271"/>
      <c r="BF690" s="271"/>
      <c r="BG690" s="271"/>
      <c r="BH690" s="271"/>
      <c r="BI690" s="366"/>
      <c r="BK690" s="114" t="s">
        <v>88</v>
      </c>
    </row>
    <row r="691" spans="17:102" ht="15.75" thickBot="1" x14ac:dyDescent="0.3">
      <c r="Q691" s="367" t="s">
        <v>1</v>
      </c>
      <c r="R691" s="366">
        <v>1</v>
      </c>
      <c r="U691" s="367" t="str">
        <f>+Decisions!D86</f>
        <v>L</v>
      </c>
      <c r="V691" s="363" t="str">
        <f>+Decisions!E86</f>
        <v>N</v>
      </c>
      <c r="W691" s="363" t="str">
        <f>+Decisions!F86</f>
        <v>L</v>
      </c>
      <c r="X691" s="363" t="str">
        <f>+Decisions!G86</f>
        <v>N</v>
      </c>
      <c r="Y691" s="363" t="str">
        <f>+Decisions!H86</f>
        <v>L</v>
      </c>
      <c r="Z691" s="363" t="str">
        <f>+Decisions!I86</f>
        <v>N</v>
      </c>
      <c r="AA691" s="363" t="str">
        <f>+Decisions!J86</f>
        <v>L</v>
      </c>
      <c r="AB691" s="363" t="str">
        <f>+Decisions!K86</f>
        <v>N</v>
      </c>
      <c r="AC691" s="363" t="str">
        <f>+Decisions!L86</f>
        <v>L</v>
      </c>
      <c r="AD691" s="363" t="str">
        <f>+Decisions!M86</f>
        <v>N</v>
      </c>
      <c r="AE691" s="363" t="str">
        <f>+Decisions!N86</f>
        <v>L</v>
      </c>
      <c r="AF691" s="363" t="str">
        <f>+Decisions!O86</f>
        <v>N</v>
      </c>
      <c r="AG691" s="363" t="str">
        <f>+Decisions!P86</f>
        <v>L</v>
      </c>
      <c r="AH691" s="363" t="str">
        <f>+Decisions!Q86</f>
        <v>N</v>
      </c>
      <c r="AI691" s="363" t="str">
        <f>+Decisions!R86</f>
        <v>L</v>
      </c>
      <c r="AJ691" s="363" t="str">
        <f>+Decisions!S86</f>
        <v>N</v>
      </c>
      <c r="AK691" s="363" t="str">
        <f>+Decisions!T86</f>
        <v>L</v>
      </c>
      <c r="AL691" s="363" t="str">
        <f>+Decisions!U86</f>
        <v>N</v>
      </c>
      <c r="AM691" s="363" t="str">
        <f>+Decisions!V86</f>
        <v>L</v>
      </c>
      <c r="AN691" s="364" t="str">
        <f>+Decisions!W86</f>
        <v>N</v>
      </c>
      <c r="AP691" s="368">
        <v>1</v>
      </c>
      <c r="AQ691" s="369"/>
      <c r="AR691" s="369">
        <v>2</v>
      </c>
      <c r="AS691" s="369"/>
      <c r="AT691" s="369">
        <v>3</v>
      </c>
      <c r="AU691" s="369"/>
      <c r="AV691" s="369">
        <v>4</v>
      </c>
      <c r="AW691" s="369"/>
      <c r="AX691" s="369">
        <v>5</v>
      </c>
      <c r="AY691" s="369"/>
      <c r="AZ691" s="369">
        <v>6</v>
      </c>
      <c r="BA691" s="369"/>
      <c r="BB691" s="369">
        <v>7</v>
      </c>
      <c r="BC691" s="369"/>
      <c r="BD691" s="369">
        <v>8</v>
      </c>
      <c r="BE691" s="369"/>
      <c r="BF691" s="369">
        <v>9</v>
      </c>
      <c r="BG691" s="369"/>
      <c r="BH691" s="369">
        <v>10</v>
      </c>
      <c r="BI691" s="370"/>
      <c r="BK691" s="371">
        <v>1</v>
      </c>
      <c r="BL691" s="372"/>
      <c r="BM691" s="372"/>
      <c r="BN691" s="372"/>
      <c r="BO691" s="372">
        <v>2</v>
      </c>
      <c r="BP691" s="372"/>
      <c r="BQ691" s="372"/>
      <c r="BR691" s="372"/>
      <c r="BS691" s="372">
        <v>3</v>
      </c>
      <c r="BT691" s="372"/>
      <c r="BU691" s="372"/>
      <c r="BV691" s="372"/>
      <c r="BW691" s="372">
        <v>4</v>
      </c>
      <c r="BX691" s="372"/>
      <c r="BY691" s="372"/>
      <c r="BZ691" s="372"/>
      <c r="CA691" s="372">
        <v>5</v>
      </c>
      <c r="CB691" s="372"/>
      <c r="CC691" s="372"/>
      <c r="CD691" s="372"/>
      <c r="CE691" s="372">
        <v>6</v>
      </c>
      <c r="CF691" s="372"/>
      <c r="CG691" s="372"/>
      <c r="CH691" s="372"/>
      <c r="CI691" s="372">
        <v>7</v>
      </c>
      <c r="CJ691" s="372"/>
      <c r="CK691" s="372"/>
      <c r="CL691" s="372"/>
      <c r="CM691" s="372">
        <v>8</v>
      </c>
      <c r="CN691" s="372"/>
      <c r="CO691" s="372"/>
      <c r="CP691" s="372"/>
      <c r="CQ691" s="372">
        <v>9</v>
      </c>
      <c r="CR691" s="372"/>
      <c r="CS691" s="372"/>
      <c r="CT691" s="372"/>
      <c r="CU691" s="372">
        <v>10</v>
      </c>
      <c r="CV691" s="372"/>
      <c r="CW691" s="372"/>
      <c r="CX691" s="356"/>
    </row>
    <row r="692" spans="17:102" x14ac:dyDescent="0.25">
      <c r="Q692" s="367" t="s">
        <v>2</v>
      </c>
      <c r="R692" s="366">
        <v>2</v>
      </c>
      <c r="U692" s="367">
        <f>+Decisions!D87</f>
        <v>0</v>
      </c>
      <c r="V692" s="363">
        <f>+Decisions!E87</f>
        <v>0</v>
      </c>
      <c r="W692" s="363">
        <f>+Decisions!F87</f>
        <v>0</v>
      </c>
      <c r="X692" s="363">
        <f>+Decisions!G87</f>
        <v>0</v>
      </c>
      <c r="Y692" s="363">
        <f>+Decisions!H87</f>
        <v>0</v>
      </c>
      <c r="Z692" s="363">
        <f>+Decisions!I87</f>
        <v>0</v>
      </c>
      <c r="AA692" s="363">
        <f>+Decisions!J87</f>
        <v>0</v>
      </c>
      <c r="AB692" s="363">
        <f>+Decisions!K87</f>
        <v>0</v>
      </c>
      <c r="AC692" s="363">
        <f>+Decisions!L87</f>
        <v>0</v>
      </c>
      <c r="AD692" s="363">
        <f>+Decisions!M87</f>
        <v>0</v>
      </c>
      <c r="AE692" s="363">
        <f>+Decisions!N87</f>
        <v>0</v>
      </c>
      <c r="AF692" s="363">
        <f>+Decisions!O87</f>
        <v>0</v>
      </c>
      <c r="AG692" s="363">
        <f>+Decisions!P87</f>
        <v>0</v>
      </c>
      <c r="AH692" s="363">
        <f>+Decisions!Q87</f>
        <v>0</v>
      </c>
      <c r="AI692" s="363">
        <f>+Decisions!R87</f>
        <v>0</v>
      </c>
      <c r="AJ692" s="363">
        <f>+Decisions!S87</f>
        <v>0</v>
      </c>
      <c r="AK692" s="363">
        <f>+Decisions!T87</f>
        <v>0</v>
      </c>
      <c r="AL692" s="363">
        <f>+Decisions!U87</f>
        <v>0</v>
      </c>
      <c r="AM692" s="363">
        <f>+Decisions!V87</f>
        <v>0</v>
      </c>
      <c r="AN692" s="364">
        <f>+Decisions!W87</f>
        <v>0</v>
      </c>
      <c r="AP692" s="365" t="str">
        <f t="shared" ref="AP692:AP711" si="517">IFERROR(LOOKUP(U692,letternum)*10+V692,"")</f>
        <v/>
      </c>
      <c r="AQ692" s="271" t="str">
        <f t="shared" ref="AQ692:AQ711" si="518">IFERROR(LOOKUP(AP692,cellscore),"")</f>
        <v/>
      </c>
      <c r="AR692" s="271" t="str">
        <f t="shared" ref="AR692:AR711" si="519">IFERROR(LOOKUP(W692,letternum)*10+X692,"")</f>
        <v/>
      </c>
      <c r="AS692" s="271" t="str">
        <f t="shared" ref="AS692:AS711" si="520">IFERROR(LOOKUP(AR692,cellscore),"")</f>
        <v/>
      </c>
      <c r="AT692" s="271" t="str">
        <f t="shared" ref="AT692:AT711" si="521">IFERROR(LOOKUP(Y692,letternum)*10+Z692,"")</f>
        <v/>
      </c>
      <c r="AU692" s="271" t="str">
        <f t="shared" ref="AU692:AU711" si="522">IFERROR(LOOKUP(AT692,cellscore),"")</f>
        <v/>
      </c>
      <c r="AV692" s="271" t="str">
        <f t="shared" ref="AV692:AV711" si="523">IFERROR(LOOKUP(AA692,letternum)*10+AB692,"")</f>
        <v/>
      </c>
      <c r="AW692" s="271" t="str">
        <f t="shared" ref="AW692:AW711" si="524">IFERROR(LOOKUP(AV692,cellscore),"")</f>
        <v/>
      </c>
      <c r="AX692" s="271" t="str">
        <f t="shared" ref="AX692:AX711" si="525">IFERROR(LOOKUP(AC692,letternum)*10+AD692,"")</f>
        <v/>
      </c>
      <c r="AY692" s="271" t="str">
        <f t="shared" ref="AY692:AY711" si="526">IFERROR(LOOKUP(AX692,cellscore),"")</f>
        <v/>
      </c>
      <c r="AZ692" s="271" t="str">
        <f t="shared" ref="AZ692:AZ711" si="527">IFERROR(LOOKUP(AE692,letternum)*10+AF692,"")</f>
        <v/>
      </c>
      <c r="BA692" s="271" t="str">
        <f t="shared" ref="BA692:BA711" si="528">IFERROR(LOOKUP(AZ692,cellscore),"")</f>
        <v/>
      </c>
      <c r="BB692" s="271" t="str">
        <f t="shared" ref="BB692:BB711" si="529">IFERROR(LOOKUP(AG692,letternum)*10+AH692,"")</f>
        <v/>
      </c>
      <c r="BC692" s="271" t="str">
        <f t="shared" ref="BC692:BC711" si="530">IFERROR(LOOKUP(BB692,cellscore),"")</f>
        <v/>
      </c>
      <c r="BD692" s="271" t="str">
        <f t="shared" ref="BD692:BD711" si="531">IFERROR(LOOKUP(AI692,letternum)*10+AJ692,"")</f>
        <v/>
      </c>
      <c r="BE692" s="271" t="str">
        <f t="shared" ref="BE692:BE711" si="532">IFERROR(LOOKUP(BD692,cellscore),"")</f>
        <v/>
      </c>
      <c r="BF692" s="271" t="str">
        <f t="shared" ref="BF692:BF711" si="533">IFERROR(LOOKUP(AK692,letternum)*10+AL692,"")</f>
        <v/>
      </c>
      <c r="BG692" s="271" t="str">
        <f t="shared" ref="BG692:BG711" si="534">IFERROR(LOOKUP(BF692,cellscore),"")</f>
        <v/>
      </c>
      <c r="BH692" s="271" t="str">
        <f t="shared" ref="BH692:BH711" si="535">IFERROR(LOOKUP(AM692,letternum)*10+AN692,"")</f>
        <v/>
      </c>
      <c r="BI692" s="366" t="str">
        <f t="shared" ref="BI692:BI711" si="536">IFERROR(LOOKUP(BH692,cellscore),"")</f>
        <v/>
      </c>
      <c r="BK692" s="114" t="str">
        <f>+AP692</f>
        <v/>
      </c>
      <c r="BL692" s="114" t="str">
        <f t="shared" ref="BL692:BL711" si="537">IF(BK692&lt;&gt;"",LOOKUP(U692,letternum),"")</f>
        <v/>
      </c>
      <c r="BM692" s="114">
        <f>IFERROR(BK692-BL692*10,1)</f>
        <v>1</v>
      </c>
      <c r="BN692" s="114">
        <f>IFERROR(IF(BK463&lt;&gt;"",ABS(BL463-BL692)*200+ABS(BM463-BM692)*200,ABS(9-BL692)*200+ABS(1-BM692)*200),0)</f>
        <v>0</v>
      </c>
      <c r="BO692" s="114" t="str">
        <f>+AR692</f>
        <v/>
      </c>
      <c r="BP692" s="114" t="str">
        <f t="shared" ref="BP692:BP711" si="538">IF(BO692&lt;&gt;"",LOOKUP(W692,letternum),"")</f>
        <v/>
      </c>
      <c r="BQ692" s="114">
        <f>IFERROR(BO692-BP692*10,1)</f>
        <v>1</v>
      </c>
      <c r="BR692" s="114">
        <f>IFERROR(IF(BO463&lt;&gt;"",ABS(BP463-BP692)*200+ABS(BQ463-BQ692)*200,ABS(9-BP692)*200+ABS(1-BQ692)*200),0)</f>
        <v>0</v>
      </c>
      <c r="BS692" s="114" t="str">
        <f>+AT692</f>
        <v/>
      </c>
      <c r="BT692" s="114" t="str">
        <f t="shared" ref="BT692:BT711" si="539">IF(BS692&lt;&gt;"",LOOKUP(Y692,letternum),"")</f>
        <v/>
      </c>
      <c r="BU692" s="114">
        <f>IFERROR(BS692-BT692*10,1)</f>
        <v>1</v>
      </c>
      <c r="BV692" s="114">
        <f>IFERROR(IF(BS463&lt;&gt;"",ABS(BT463-BT692)*200+ABS(BU463-BU692)*200,ABS(9-BT692)*200+ABS(1-BU692)*200),0)</f>
        <v>0</v>
      </c>
      <c r="BW692" s="114" t="str">
        <f>+AV692</f>
        <v/>
      </c>
      <c r="BX692" s="114" t="str">
        <f t="shared" ref="BX692:BX711" si="540">IF(BW692&lt;&gt;"",LOOKUP(AA692,letternum),"")</f>
        <v/>
      </c>
      <c r="BY692" s="114">
        <f>IFERROR(BW692-BX692*10,1)</f>
        <v>1</v>
      </c>
      <c r="BZ692" s="114">
        <f>IFERROR(IF(BW463&lt;&gt;"",ABS(BX463-BX692)*200+ABS(BY463-BY692)*200,ABS(9-BX692)*200+ABS(1-BY692)*200),0)</f>
        <v>0</v>
      </c>
      <c r="CA692" s="114" t="str">
        <f>+AX692</f>
        <v/>
      </c>
      <c r="CB692" s="114" t="str">
        <f t="shared" ref="CB692:CB711" si="541">IF(CA692&lt;&gt;"",LOOKUP(AC692,letternum),"")</f>
        <v/>
      </c>
      <c r="CC692" s="114">
        <f>IFERROR(CA692-CB692*10,1)</f>
        <v>1</v>
      </c>
      <c r="CD692" s="114">
        <f>IFERROR(IF(CA463&lt;&gt;"",ABS(CB463-CB692)*200+ABS(CC463-CC692)*200,ABS(9-CB692)*200+ABS(1-CC692)*200),0)</f>
        <v>0</v>
      </c>
      <c r="CE692" s="114" t="str">
        <f>+AZ692</f>
        <v/>
      </c>
      <c r="CF692" s="114" t="str">
        <f t="shared" ref="CF692:CF711" si="542">IF(CE692&lt;&gt;"",LOOKUP(AE692,letternum),"")</f>
        <v/>
      </c>
      <c r="CG692" s="114">
        <f>IFERROR(CE692-CF692*10,1)</f>
        <v>1</v>
      </c>
      <c r="CH692" s="114">
        <f>IFERROR(IF(CE463&lt;&gt;"",ABS(CF463-CF692)*200+ABS(CG463-CG692)*200,ABS(9-CF692)*200+ABS(1-CG692)*200),0)</f>
        <v>0</v>
      </c>
      <c r="CI692" s="114" t="str">
        <f>+BB692</f>
        <v/>
      </c>
      <c r="CJ692" s="114" t="str">
        <f t="shared" ref="CJ692:CJ711" si="543">IF(CI692&lt;&gt;"",LOOKUP(AG692,letternum),"")</f>
        <v/>
      </c>
      <c r="CK692" s="114">
        <f>IFERROR(CI692-CJ692*10,1)</f>
        <v>1</v>
      </c>
      <c r="CL692" s="114">
        <f>IFERROR(IF(CI463&lt;&gt;"",ABS(CJ463-CJ692)*200+ABS(CK463-CK692)*200,ABS(9-CJ692)*200+ABS(1-CK692)*200),0)</f>
        <v>0</v>
      </c>
      <c r="CM692" s="114" t="str">
        <f>+BD692</f>
        <v/>
      </c>
      <c r="CN692" s="114" t="str">
        <f t="shared" ref="CN692:CN711" si="544">IF(CM692&lt;&gt;"",LOOKUP(AI692,letternum),"")</f>
        <v/>
      </c>
      <c r="CO692" s="114">
        <f>IFERROR(CM692-CN692*10,1)</f>
        <v>1</v>
      </c>
      <c r="CP692" s="114">
        <f>IFERROR(IF(CM463&lt;&gt;"",ABS(CN463-CN692)*200+ABS(CO463-CO692)*200,ABS(9-CN692)*200+ABS(1-CO692)*200),0)</f>
        <v>0</v>
      </c>
      <c r="CQ692" s="114" t="str">
        <f>+BF692</f>
        <v/>
      </c>
      <c r="CR692" s="114" t="str">
        <f t="shared" ref="CR692:CR711" si="545">IF(CQ692&lt;&gt;"",LOOKUP(AK692,letternum),"")</f>
        <v/>
      </c>
      <c r="CS692" s="114">
        <f>IFERROR(CQ692-CR692*10,1)</f>
        <v>1</v>
      </c>
      <c r="CT692" s="114">
        <f>IFERROR(IF(CQ463&lt;&gt;"",ABS(CR463-CR692)*200+ABS(CS463-CS692)*200,ABS(9-CR692)*200+ABS(1-CS692)*200),0)</f>
        <v>0</v>
      </c>
      <c r="CU692" s="114" t="str">
        <f>+BH692</f>
        <v/>
      </c>
      <c r="CV692" s="114" t="str">
        <f t="shared" ref="CV692:CV711" si="546">IF(CU692&lt;&gt;"",LOOKUP(AM692,letternum),"")</f>
        <v/>
      </c>
      <c r="CW692" s="114">
        <f>IFERROR(CU692-CV692*10,1)</f>
        <v>1</v>
      </c>
      <c r="CX692" s="114">
        <f>IFERROR(IF(CU463&lt;&gt;"",ABS(CV463-CV692)*200+ABS(CW463-CW692)*200,ABS(9-CV692)*200+ABS(1-CW692)*200),0)</f>
        <v>0</v>
      </c>
    </row>
    <row r="693" spans="17:102" x14ac:dyDescent="0.25">
      <c r="Q693" s="367" t="s">
        <v>3</v>
      </c>
      <c r="R693" s="366">
        <v>3</v>
      </c>
      <c r="U693" s="367">
        <f>+Decisions!D88</f>
        <v>0</v>
      </c>
      <c r="V693" s="363">
        <f>+Decisions!E88</f>
        <v>0</v>
      </c>
      <c r="W693" s="363">
        <f>+Decisions!F88</f>
        <v>0</v>
      </c>
      <c r="X693" s="363">
        <f>+Decisions!G88</f>
        <v>0</v>
      </c>
      <c r="Y693" s="363">
        <f>+Decisions!H88</f>
        <v>0</v>
      </c>
      <c r="Z693" s="363">
        <f>+Decisions!I88</f>
        <v>0</v>
      </c>
      <c r="AA693" s="363">
        <f>+Decisions!J88</f>
        <v>0</v>
      </c>
      <c r="AB693" s="363">
        <f>+Decisions!K88</f>
        <v>0</v>
      </c>
      <c r="AC693" s="363">
        <f>+Decisions!L88</f>
        <v>0</v>
      </c>
      <c r="AD693" s="363">
        <f>+Decisions!M88</f>
        <v>0</v>
      </c>
      <c r="AE693" s="363">
        <f>+Decisions!N88</f>
        <v>0</v>
      </c>
      <c r="AF693" s="363">
        <f>+Decisions!O88</f>
        <v>0</v>
      </c>
      <c r="AG693" s="363">
        <f>+Decisions!P88</f>
        <v>0</v>
      </c>
      <c r="AH693" s="363">
        <f>+Decisions!Q88</f>
        <v>0</v>
      </c>
      <c r="AI693" s="363">
        <f>+Decisions!R88</f>
        <v>0</v>
      </c>
      <c r="AJ693" s="363">
        <f>+Decisions!S88</f>
        <v>0</v>
      </c>
      <c r="AK693" s="363">
        <f>+Decisions!T88</f>
        <v>0</v>
      </c>
      <c r="AL693" s="363">
        <f>+Decisions!U88</f>
        <v>0</v>
      </c>
      <c r="AM693" s="363">
        <f>+Decisions!V88</f>
        <v>0</v>
      </c>
      <c r="AN693" s="364">
        <f>+Decisions!W88</f>
        <v>0</v>
      </c>
      <c r="AP693" s="365" t="str">
        <f t="shared" si="517"/>
        <v/>
      </c>
      <c r="AQ693" s="271" t="str">
        <f t="shared" si="518"/>
        <v/>
      </c>
      <c r="AR693" s="271" t="str">
        <f t="shared" si="519"/>
        <v/>
      </c>
      <c r="AS693" s="271" t="str">
        <f t="shared" si="520"/>
        <v/>
      </c>
      <c r="AT693" s="271" t="str">
        <f t="shared" si="521"/>
        <v/>
      </c>
      <c r="AU693" s="271" t="str">
        <f t="shared" si="522"/>
        <v/>
      </c>
      <c r="AV693" s="271" t="str">
        <f t="shared" si="523"/>
        <v/>
      </c>
      <c r="AW693" s="271" t="str">
        <f t="shared" si="524"/>
        <v/>
      </c>
      <c r="AX693" s="271" t="str">
        <f t="shared" si="525"/>
        <v/>
      </c>
      <c r="AY693" s="271" t="str">
        <f t="shared" si="526"/>
        <v/>
      </c>
      <c r="AZ693" s="271" t="str">
        <f t="shared" si="527"/>
        <v/>
      </c>
      <c r="BA693" s="271" t="str">
        <f t="shared" si="528"/>
        <v/>
      </c>
      <c r="BB693" s="271" t="str">
        <f t="shared" si="529"/>
        <v/>
      </c>
      <c r="BC693" s="271" t="str">
        <f t="shared" si="530"/>
        <v/>
      </c>
      <c r="BD693" s="271" t="str">
        <f t="shared" si="531"/>
        <v/>
      </c>
      <c r="BE693" s="271" t="str">
        <f t="shared" si="532"/>
        <v/>
      </c>
      <c r="BF693" s="271" t="str">
        <f t="shared" si="533"/>
        <v/>
      </c>
      <c r="BG693" s="271" t="str">
        <f t="shared" si="534"/>
        <v/>
      </c>
      <c r="BH693" s="271" t="str">
        <f t="shared" si="535"/>
        <v/>
      </c>
      <c r="BI693" s="366" t="str">
        <f t="shared" si="536"/>
        <v/>
      </c>
      <c r="BK693" s="114" t="str">
        <f t="shared" ref="BK693:BK711" si="547">+AP693</f>
        <v/>
      </c>
      <c r="BL693" s="114" t="str">
        <f t="shared" si="537"/>
        <v/>
      </c>
      <c r="BM693" s="114">
        <f t="shared" ref="BM693:BM711" si="548">IFERROR(BK693-BL693*10,1)</f>
        <v>1</v>
      </c>
      <c r="BN693" s="114">
        <f t="shared" ref="BN693:BN711" si="549">IFERROR(IF(BK464&lt;&gt;"",ABS(BL464-BL693)*200+ABS(BM464-BM693)*200,ABS(9-BL693)*200+ABS(1-BM693)*200),0)</f>
        <v>0</v>
      </c>
      <c r="BO693" s="114" t="str">
        <f t="shared" ref="BO693:BO711" si="550">+AR693</f>
        <v/>
      </c>
      <c r="BP693" s="114" t="str">
        <f t="shared" si="538"/>
        <v/>
      </c>
      <c r="BQ693" s="114">
        <f t="shared" ref="BQ693:BQ711" si="551">IFERROR(BO693-BP693*10,1)</f>
        <v>1</v>
      </c>
      <c r="BR693" s="114">
        <f t="shared" ref="BR693:BR711" si="552">IFERROR(IF(BO464&lt;&gt;"",ABS(BP464-BP693)*200+ABS(BQ464-BQ693)*200,ABS(9-BP693)*200+ABS(1-BQ693)*200),0)</f>
        <v>0</v>
      </c>
      <c r="BS693" s="114" t="str">
        <f t="shared" ref="BS693:BS711" si="553">+AT693</f>
        <v/>
      </c>
      <c r="BT693" s="114" t="str">
        <f t="shared" si="539"/>
        <v/>
      </c>
      <c r="BU693" s="114">
        <f t="shared" ref="BU693:BU711" si="554">IFERROR(BS693-BT693*10,1)</f>
        <v>1</v>
      </c>
      <c r="BV693" s="114">
        <f t="shared" ref="BV693:BV711" si="555">IFERROR(IF(BS464&lt;&gt;"",ABS(BT464-BT693)*200+ABS(BU464-BU693)*200,ABS(9-BT693)*200+ABS(1-BU693)*200),0)</f>
        <v>0</v>
      </c>
      <c r="BW693" s="114" t="str">
        <f t="shared" ref="BW693:BW711" si="556">+AV693</f>
        <v/>
      </c>
      <c r="BX693" s="114" t="str">
        <f t="shared" si="540"/>
        <v/>
      </c>
      <c r="BY693" s="114">
        <f t="shared" ref="BY693:BY711" si="557">IFERROR(BW693-BX693*10,1)</f>
        <v>1</v>
      </c>
      <c r="BZ693" s="114">
        <f t="shared" ref="BZ693:BZ711" si="558">IFERROR(IF(BW464&lt;&gt;"",ABS(BX464-BX693)*200+ABS(BY464-BY693)*200,ABS(9-BX693)*200+ABS(1-BY693)*200),0)</f>
        <v>0</v>
      </c>
      <c r="CA693" s="114" t="str">
        <f t="shared" ref="CA693:CA711" si="559">+AX693</f>
        <v/>
      </c>
      <c r="CB693" s="114" t="str">
        <f t="shared" si="541"/>
        <v/>
      </c>
      <c r="CC693" s="114">
        <f t="shared" ref="CC693:CC711" si="560">IFERROR(CA693-CB693*10,1)</f>
        <v>1</v>
      </c>
      <c r="CD693" s="114">
        <f t="shared" ref="CD693:CD711" si="561">IFERROR(IF(CA464&lt;&gt;"",ABS(CB464-CB693)*200+ABS(CC464-CC693)*200,ABS(9-CB693)*200+ABS(1-CC693)*200),0)</f>
        <v>0</v>
      </c>
      <c r="CE693" s="114" t="str">
        <f t="shared" ref="CE693:CE711" si="562">+AZ693</f>
        <v/>
      </c>
      <c r="CF693" s="114" t="str">
        <f t="shared" si="542"/>
        <v/>
      </c>
      <c r="CG693" s="114">
        <f t="shared" ref="CG693:CG711" si="563">IFERROR(CE693-CF693*10,1)</f>
        <v>1</v>
      </c>
      <c r="CH693" s="114">
        <f t="shared" ref="CH693:CH711" si="564">IFERROR(IF(CE464&lt;&gt;"",ABS(CF464-CF693)*200+ABS(CG464-CG693)*200,ABS(9-CF693)*200+ABS(1-CG693)*200),0)</f>
        <v>0</v>
      </c>
      <c r="CI693" s="114" t="str">
        <f t="shared" ref="CI693:CI711" si="565">+BB693</f>
        <v/>
      </c>
      <c r="CJ693" s="114" t="str">
        <f t="shared" si="543"/>
        <v/>
      </c>
      <c r="CK693" s="114">
        <f t="shared" ref="CK693:CK711" si="566">IFERROR(CI693-CJ693*10,1)</f>
        <v>1</v>
      </c>
      <c r="CL693" s="114">
        <f t="shared" ref="CL693:CL711" si="567">IFERROR(IF(CI464&lt;&gt;"",ABS(CJ464-CJ693)*200+ABS(CK464-CK693)*200,ABS(9-CJ693)*200+ABS(1-CK693)*200),0)</f>
        <v>0</v>
      </c>
      <c r="CM693" s="114" t="str">
        <f t="shared" ref="CM693:CM711" si="568">+BD693</f>
        <v/>
      </c>
      <c r="CN693" s="114" t="str">
        <f t="shared" si="544"/>
        <v/>
      </c>
      <c r="CO693" s="114">
        <f t="shared" ref="CO693:CO711" si="569">IFERROR(CM693-CN693*10,1)</f>
        <v>1</v>
      </c>
      <c r="CP693" s="114">
        <f t="shared" ref="CP693:CP711" si="570">IFERROR(IF(CM464&lt;&gt;"",ABS(CN464-CN693)*200+ABS(CO464-CO693)*200,ABS(9-CN693)*200+ABS(1-CO693)*200),0)</f>
        <v>0</v>
      </c>
      <c r="CQ693" s="114" t="str">
        <f t="shared" ref="CQ693:CQ711" si="571">+BF693</f>
        <v/>
      </c>
      <c r="CR693" s="114" t="str">
        <f t="shared" si="545"/>
        <v/>
      </c>
      <c r="CS693" s="114">
        <f t="shared" ref="CS693:CS711" si="572">IFERROR(CQ693-CR693*10,1)</f>
        <v>1</v>
      </c>
      <c r="CT693" s="114">
        <f t="shared" ref="CT693:CT711" si="573">IFERROR(IF(CQ464&lt;&gt;"",ABS(CR464-CR693)*200+ABS(CS464-CS693)*200,ABS(9-CR693)*200+ABS(1-CS693)*200),0)</f>
        <v>0</v>
      </c>
      <c r="CU693" s="114" t="str">
        <f t="shared" ref="CU693:CU711" si="574">+BH693</f>
        <v/>
      </c>
      <c r="CV693" s="114" t="str">
        <f t="shared" si="546"/>
        <v/>
      </c>
      <c r="CW693" s="114">
        <f t="shared" ref="CW693:CW711" si="575">IFERROR(CU693-CV693*10,1)</f>
        <v>1</v>
      </c>
      <c r="CX693" s="114">
        <f t="shared" ref="CX693:CX711" si="576">IFERROR(IF(CU464&lt;&gt;"",ABS(CV464-CV693)*200+ABS(CW464-CW693)*200,ABS(9-CV693)*200+ABS(1-CW693)*200),0)</f>
        <v>0</v>
      </c>
    </row>
    <row r="694" spans="17:102" x14ac:dyDescent="0.25">
      <c r="Q694" s="367" t="s">
        <v>4</v>
      </c>
      <c r="R694" s="366">
        <v>4</v>
      </c>
      <c r="U694" s="367">
        <f>+Decisions!D89</f>
        <v>0</v>
      </c>
      <c r="V694" s="363">
        <f>+Decisions!E89</f>
        <v>0</v>
      </c>
      <c r="W694" s="363">
        <f>+Decisions!F89</f>
        <v>0</v>
      </c>
      <c r="X694" s="363">
        <f>+Decisions!G89</f>
        <v>0</v>
      </c>
      <c r="Y694" s="363">
        <f>+Decisions!H89</f>
        <v>0</v>
      </c>
      <c r="Z694" s="363">
        <f>+Decisions!I89</f>
        <v>0</v>
      </c>
      <c r="AA694" s="363">
        <f>+Decisions!J89</f>
        <v>0</v>
      </c>
      <c r="AB694" s="363">
        <f>+Decisions!K89</f>
        <v>0</v>
      </c>
      <c r="AC694" s="363">
        <f>+Decisions!L89</f>
        <v>0</v>
      </c>
      <c r="AD694" s="363">
        <f>+Decisions!M89</f>
        <v>0</v>
      </c>
      <c r="AE694" s="363">
        <f>+Decisions!N89</f>
        <v>0</v>
      </c>
      <c r="AF694" s="363">
        <f>+Decisions!O89</f>
        <v>0</v>
      </c>
      <c r="AG694" s="363">
        <f>+Decisions!P89</f>
        <v>0</v>
      </c>
      <c r="AH694" s="363">
        <f>+Decisions!Q89</f>
        <v>0</v>
      </c>
      <c r="AI694" s="363">
        <f>+Decisions!R89</f>
        <v>0</v>
      </c>
      <c r="AJ694" s="363">
        <f>+Decisions!S89</f>
        <v>0</v>
      </c>
      <c r="AK694" s="363">
        <f>+Decisions!T89</f>
        <v>0</v>
      </c>
      <c r="AL694" s="363">
        <f>+Decisions!U89</f>
        <v>0</v>
      </c>
      <c r="AM694" s="363">
        <f>+Decisions!V89</f>
        <v>0</v>
      </c>
      <c r="AN694" s="364">
        <f>+Decisions!W89</f>
        <v>0</v>
      </c>
      <c r="AP694" s="365" t="str">
        <f t="shared" si="517"/>
        <v/>
      </c>
      <c r="AQ694" s="271" t="str">
        <f t="shared" si="518"/>
        <v/>
      </c>
      <c r="AR694" s="271" t="str">
        <f t="shared" si="519"/>
        <v/>
      </c>
      <c r="AS694" s="271" t="str">
        <f t="shared" si="520"/>
        <v/>
      </c>
      <c r="AT694" s="271" t="str">
        <f t="shared" si="521"/>
        <v/>
      </c>
      <c r="AU694" s="271" t="str">
        <f t="shared" si="522"/>
        <v/>
      </c>
      <c r="AV694" s="271" t="str">
        <f t="shared" si="523"/>
        <v/>
      </c>
      <c r="AW694" s="271" t="str">
        <f t="shared" si="524"/>
        <v/>
      </c>
      <c r="AX694" s="271" t="str">
        <f t="shared" si="525"/>
        <v/>
      </c>
      <c r="AY694" s="271" t="str">
        <f t="shared" si="526"/>
        <v/>
      </c>
      <c r="AZ694" s="271" t="str">
        <f t="shared" si="527"/>
        <v/>
      </c>
      <c r="BA694" s="271" t="str">
        <f t="shared" si="528"/>
        <v/>
      </c>
      <c r="BB694" s="271" t="str">
        <f t="shared" si="529"/>
        <v/>
      </c>
      <c r="BC694" s="271" t="str">
        <f t="shared" si="530"/>
        <v/>
      </c>
      <c r="BD694" s="271" t="str">
        <f t="shared" si="531"/>
        <v/>
      </c>
      <c r="BE694" s="271" t="str">
        <f t="shared" si="532"/>
        <v/>
      </c>
      <c r="BF694" s="271" t="str">
        <f t="shared" si="533"/>
        <v/>
      </c>
      <c r="BG694" s="271" t="str">
        <f t="shared" si="534"/>
        <v/>
      </c>
      <c r="BH694" s="271" t="str">
        <f t="shared" si="535"/>
        <v/>
      </c>
      <c r="BI694" s="366" t="str">
        <f t="shared" si="536"/>
        <v/>
      </c>
      <c r="BK694" s="114" t="str">
        <f t="shared" si="547"/>
        <v/>
      </c>
      <c r="BL694" s="114" t="str">
        <f t="shared" si="537"/>
        <v/>
      </c>
      <c r="BM694" s="114">
        <f t="shared" si="548"/>
        <v>1</v>
      </c>
      <c r="BN694" s="114">
        <f t="shared" si="549"/>
        <v>0</v>
      </c>
      <c r="BO694" s="114" t="str">
        <f t="shared" si="550"/>
        <v/>
      </c>
      <c r="BP694" s="114" t="str">
        <f t="shared" si="538"/>
        <v/>
      </c>
      <c r="BQ694" s="114">
        <f t="shared" si="551"/>
        <v>1</v>
      </c>
      <c r="BR694" s="114">
        <f t="shared" si="552"/>
        <v>0</v>
      </c>
      <c r="BS694" s="114" t="str">
        <f t="shared" si="553"/>
        <v/>
      </c>
      <c r="BT694" s="114" t="str">
        <f t="shared" si="539"/>
        <v/>
      </c>
      <c r="BU694" s="114">
        <f t="shared" si="554"/>
        <v>1</v>
      </c>
      <c r="BV694" s="114">
        <f t="shared" si="555"/>
        <v>0</v>
      </c>
      <c r="BW694" s="114" t="str">
        <f t="shared" si="556"/>
        <v/>
      </c>
      <c r="BX694" s="114" t="str">
        <f t="shared" si="540"/>
        <v/>
      </c>
      <c r="BY694" s="114">
        <f t="shared" si="557"/>
        <v>1</v>
      </c>
      <c r="BZ694" s="114">
        <f t="shared" si="558"/>
        <v>0</v>
      </c>
      <c r="CA694" s="114" t="str">
        <f t="shared" si="559"/>
        <v/>
      </c>
      <c r="CB694" s="114" t="str">
        <f t="shared" si="541"/>
        <v/>
      </c>
      <c r="CC694" s="114">
        <f t="shared" si="560"/>
        <v>1</v>
      </c>
      <c r="CD694" s="114">
        <f t="shared" si="561"/>
        <v>0</v>
      </c>
      <c r="CE694" s="114" t="str">
        <f t="shared" si="562"/>
        <v/>
      </c>
      <c r="CF694" s="114" t="str">
        <f t="shared" si="542"/>
        <v/>
      </c>
      <c r="CG694" s="114">
        <f t="shared" si="563"/>
        <v>1</v>
      </c>
      <c r="CH694" s="114">
        <f t="shared" si="564"/>
        <v>0</v>
      </c>
      <c r="CI694" s="114" t="str">
        <f t="shared" si="565"/>
        <v/>
      </c>
      <c r="CJ694" s="114" t="str">
        <f t="shared" si="543"/>
        <v/>
      </c>
      <c r="CK694" s="114">
        <f t="shared" si="566"/>
        <v>1</v>
      </c>
      <c r="CL694" s="114">
        <f t="shared" si="567"/>
        <v>0</v>
      </c>
      <c r="CM694" s="114" t="str">
        <f t="shared" si="568"/>
        <v/>
      </c>
      <c r="CN694" s="114" t="str">
        <f t="shared" si="544"/>
        <v/>
      </c>
      <c r="CO694" s="114">
        <f t="shared" si="569"/>
        <v>1</v>
      </c>
      <c r="CP694" s="114">
        <f t="shared" si="570"/>
        <v>0</v>
      </c>
      <c r="CQ694" s="114" t="str">
        <f t="shared" si="571"/>
        <v/>
      </c>
      <c r="CR694" s="114" t="str">
        <f t="shared" si="545"/>
        <v/>
      </c>
      <c r="CS694" s="114">
        <f t="shared" si="572"/>
        <v>1</v>
      </c>
      <c r="CT694" s="114">
        <f t="shared" si="573"/>
        <v>0</v>
      </c>
      <c r="CU694" s="114" t="str">
        <f t="shared" si="574"/>
        <v/>
      </c>
      <c r="CV694" s="114" t="str">
        <f t="shared" si="546"/>
        <v/>
      </c>
      <c r="CW694" s="114">
        <f t="shared" si="575"/>
        <v>1</v>
      </c>
      <c r="CX694" s="114">
        <f t="shared" si="576"/>
        <v>0</v>
      </c>
    </row>
    <row r="695" spans="17:102" x14ac:dyDescent="0.25">
      <c r="Q695" s="367" t="s">
        <v>5</v>
      </c>
      <c r="R695" s="366">
        <v>5</v>
      </c>
      <c r="U695" s="367">
        <f>+Decisions!D90</f>
        <v>0</v>
      </c>
      <c r="V695" s="363">
        <f>+Decisions!E90</f>
        <v>0</v>
      </c>
      <c r="W695" s="363">
        <f>+Decisions!F90</f>
        <v>0</v>
      </c>
      <c r="X695" s="363">
        <f>+Decisions!G90</f>
        <v>0</v>
      </c>
      <c r="Y695" s="363">
        <f>+Decisions!H90</f>
        <v>0</v>
      </c>
      <c r="Z695" s="363">
        <f>+Decisions!I90</f>
        <v>0</v>
      </c>
      <c r="AA695" s="363">
        <f>+Decisions!J90</f>
        <v>0</v>
      </c>
      <c r="AB695" s="363">
        <f>+Decisions!K90</f>
        <v>0</v>
      </c>
      <c r="AC695" s="363">
        <f>+Decisions!L90</f>
        <v>0</v>
      </c>
      <c r="AD695" s="363">
        <f>+Decisions!M90</f>
        <v>0</v>
      </c>
      <c r="AE695" s="363">
        <f>+Decisions!N90</f>
        <v>0</v>
      </c>
      <c r="AF695" s="363">
        <f>+Decisions!O90</f>
        <v>0</v>
      </c>
      <c r="AG695" s="363">
        <f>+Decisions!P90</f>
        <v>0</v>
      </c>
      <c r="AH695" s="363">
        <f>+Decisions!Q90</f>
        <v>0</v>
      </c>
      <c r="AI695" s="363">
        <f>+Decisions!R90</f>
        <v>0</v>
      </c>
      <c r="AJ695" s="363">
        <f>+Decisions!S90</f>
        <v>0</v>
      </c>
      <c r="AK695" s="363">
        <f>+Decisions!T90</f>
        <v>0</v>
      </c>
      <c r="AL695" s="363">
        <f>+Decisions!U90</f>
        <v>0</v>
      </c>
      <c r="AM695" s="363">
        <f>+Decisions!V90</f>
        <v>0</v>
      </c>
      <c r="AN695" s="364">
        <f>+Decisions!W90</f>
        <v>0</v>
      </c>
      <c r="AP695" s="365" t="str">
        <f t="shared" si="517"/>
        <v/>
      </c>
      <c r="AQ695" s="271" t="str">
        <f t="shared" si="518"/>
        <v/>
      </c>
      <c r="AR695" s="271" t="str">
        <f t="shared" si="519"/>
        <v/>
      </c>
      <c r="AS695" s="271" t="str">
        <f t="shared" si="520"/>
        <v/>
      </c>
      <c r="AT695" s="271" t="str">
        <f t="shared" si="521"/>
        <v/>
      </c>
      <c r="AU695" s="271" t="str">
        <f t="shared" si="522"/>
        <v/>
      </c>
      <c r="AV695" s="271" t="str">
        <f t="shared" si="523"/>
        <v/>
      </c>
      <c r="AW695" s="271" t="str">
        <f t="shared" si="524"/>
        <v/>
      </c>
      <c r="AX695" s="271" t="str">
        <f t="shared" si="525"/>
        <v/>
      </c>
      <c r="AY695" s="271" t="str">
        <f t="shared" si="526"/>
        <v/>
      </c>
      <c r="AZ695" s="271" t="str">
        <f t="shared" si="527"/>
        <v/>
      </c>
      <c r="BA695" s="271" t="str">
        <f t="shared" si="528"/>
        <v/>
      </c>
      <c r="BB695" s="271" t="str">
        <f t="shared" si="529"/>
        <v/>
      </c>
      <c r="BC695" s="271" t="str">
        <f t="shared" si="530"/>
        <v/>
      </c>
      <c r="BD695" s="271" t="str">
        <f t="shared" si="531"/>
        <v/>
      </c>
      <c r="BE695" s="271" t="str">
        <f t="shared" si="532"/>
        <v/>
      </c>
      <c r="BF695" s="271" t="str">
        <f t="shared" si="533"/>
        <v/>
      </c>
      <c r="BG695" s="271" t="str">
        <f t="shared" si="534"/>
        <v/>
      </c>
      <c r="BH695" s="271" t="str">
        <f t="shared" si="535"/>
        <v/>
      </c>
      <c r="BI695" s="366" t="str">
        <f t="shared" si="536"/>
        <v/>
      </c>
      <c r="BK695" s="114" t="str">
        <f t="shared" si="547"/>
        <v/>
      </c>
      <c r="BL695" s="114" t="str">
        <f t="shared" si="537"/>
        <v/>
      </c>
      <c r="BM695" s="114">
        <f t="shared" si="548"/>
        <v>1</v>
      </c>
      <c r="BN695" s="114">
        <f t="shared" si="549"/>
        <v>0</v>
      </c>
      <c r="BO695" s="114" t="str">
        <f t="shared" si="550"/>
        <v/>
      </c>
      <c r="BP695" s="114" t="str">
        <f t="shared" si="538"/>
        <v/>
      </c>
      <c r="BQ695" s="114">
        <f t="shared" si="551"/>
        <v>1</v>
      </c>
      <c r="BR695" s="114">
        <f t="shared" si="552"/>
        <v>0</v>
      </c>
      <c r="BS695" s="114" t="str">
        <f t="shared" si="553"/>
        <v/>
      </c>
      <c r="BT695" s="114" t="str">
        <f t="shared" si="539"/>
        <v/>
      </c>
      <c r="BU695" s="114">
        <f t="shared" si="554"/>
        <v>1</v>
      </c>
      <c r="BV695" s="114">
        <f t="shared" si="555"/>
        <v>0</v>
      </c>
      <c r="BW695" s="114" t="str">
        <f t="shared" si="556"/>
        <v/>
      </c>
      <c r="BX695" s="114" t="str">
        <f t="shared" si="540"/>
        <v/>
      </c>
      <c r="BY695" s="114">
        <f t="shared" si="557"/>
        <v>1</v>
      </c>
      <c r="BZ695" s="114">
        <f t="shared" si="558"/>
        <v>0</v>
      </c>
      <c r="CA695" s="114" t="str">
        <f t="shared" si="559"/>
        <v/>
      </c>
      <c r="CB695" s="114" t="str">
        <f t="shared" si="541"/>
        <v/>
      </c>
      <c r="CC695" s="114">
        <f t="shared" si="560"/>
        <v>1</v>
      </c>
      <c r="CD695" s="114">
        <f t="shared" si="561"/>
        <v>0</v>
      </c>
      <c r="CE695" s="114" t="str">
        <f t="shared" si="562"/>
        <v/>
      </c>
      <c r="CF695" s="114" t="str">
        <f t="shared" si="542"/>
        <v/>
      </c>
      <c r="CG695" s="114">
        <f t="shared" si="563"/>
        <v>1</v>
      </c>
      <c r="CH695" s="114">
        <f t="shared" si="564"/>
        <v>0</v>
      </c>
      <c r="CI695" s="114" t="str">
        <f t="shared" si="565"/>
        <v/>
      </c>
      <c r="CJ695" s="114" t="str">
        <f t="shared" si="543"/>
        <v/>
      </c>
      <c r="CK695" s="114">
        <f t="shared" si="566"/>
        <v>1</v>
      </c>
      <c r="CL695" s="114">
        <f t="shared" si="567"/>
        <v>0</v>
      </c>
      <c r="CM695" s="114" t="str">
        <f t="shared" si="568"/>
        <v/>
      </c>
      <c r="CN695" s="114" t="str">
        <f t="shared" si="544"/>
        <v/>
      </c>
      <c r="CO695" s="114">
        <f t="shared" si="569"/>
        <v>1</v>
      </c>
      <c r="CP695" s="114">
        <f t="shared" si="570"/>
        <v>0</v>
      </c>
      <c r="CQ695" s="114" t="str">
        <f t="shared" si="571"/>
        <v/>
      </c>
      <c r="CR695" s="114" t="str">
        <f t="shared" si="545"/>
        <v/>
      </c>
      <c r="CS695" s="114">
        <f t="shared" si="572"/>
        <v>1</v>
      </c>
      <c r="CT695" s="114">
        <f t="shared" si="573"/>
        <v>0</v>
      </c>
      <c r="CU695" s="114" t="str">
        <f t="shared" si="574"/>
        <v/>
      </c>
      <c r="CV695" s="114" t="str">
        <f t="shared" si="546"/>
        <v/>
      </c>
      <c r="CW695" s="114">
        <f t="shared" si="575"/>
        <v>1</v>
      </c>
      <c r="CX695" s="114">
        <f t="shared" si="576"/>
        <v>0</v>
      </c>
    </row>
    <row r="696" spans="17:102" x14ac:dyDescent="0.25">
      <c r="Q696" s="367" t="s">
        <v>6</v>
      </c>
      <c r="R696" s="366">
        <v>6</v>
      </c>
      <c r="U696" s="367">
        <f>+Decisions!D91</f>
        <v>0</v>
      </c>
      <c r="V696" s="363">
        <f>+Decisions!E91</f>
        <v>0</v>
      </c>
      <c r="W696" s="363">
        <f>+Decisions!F91</f>
        <v>0</v>
      </c>
      <c r="X696" s="363">
        <f>+Decisions!G91</f>
        <v>0</v>
      </c>
      <c r="Y696" s="363">
        <f>+Decisions!H91</f>
        <v>0</v>
      </c>
      <c r="Z696" s="363">
        <f>+Decisions!I91</f>
        <v>0</v>
      </c>
      <c r="AA696" s="363">
        <f>+Decisions!J91</f>
        <v>0</v>
      </c>
      <c r="AB696" s="363">
        <f>+Decisions!K91</f>
        <v>0</v>
      </c>
      <c r="AC696" s="363">
        <f>+Decisions!L91</f>
        <v>0</v>
      </c>
      <c r="AD696" s="363">
        <f>+Decisions!M91</f>
        <v>0</v>
      </c>
      <c r="AE696" s="363">
        <f>+Decisions!N91</f>
        <v>0</v>
      </c>
      <c r="AF696" s="363">
        <f>+Decisions!O91</f>
        <v>0</v>
      </c>
      <c r="AG696" s="363">
        <f>+Decisions!P91</f>
        <v>0</v>
      </c>
      <c r="AH696" s="363">
        <f>+Decisions!Q91</f>
        <v>0</v>
      </c>
      <c r="AI696" s="363">
        <f>+Decisions!R91</f>
        <v>0</v>
      </c>
      <c r="AJ696" s="363">
        <f>+Decisions!S91</f>
        <v>0</v>
      </c>
      <c r="AK696" s="363">
        <f>+Decisions!T91</f>
        <v>0</v>
      </c>
      <c r="AL696" s="363">
        <f>+Decisions!U91</f>
        <v>0</v>
      </c>
      <c r="AM696" s="363">
        <f>+Decisions!V91</f>
        <v>0</v>
      </c>
      <c r="AN696" s="364">
        <f>+Decisions!W91</f>
        <v>0</v>
      </c>
      <c r="AP696" s="365" t="str">
        <f t="shared" si="517"/>
        <v/>
      </c>
      <c r="AQ696" s="271" t="str">
        <f t="shared" si="518"/>
        <v/>
      </c>
      <c r="AR696" s="271" t="str">
        <f t="shared" si="519"/>
        <v/>
      </c>
      <c r="AS696" s="271" t="str">
        <f t="shared" si="520"/>
        <v/>
      </c>
      <c r="AT696" s="271" t="str">
        <f t="shared" si="521"/>
        <v/>
      </c>
      <c r="AU696" s="271" t="str">
        <f t="shared" si="522"/>
        <v/>
      </c>
      <c r="AV696" s="271" t="str">
        <f t="shared" si="523"/>
        <v/>
      </c>
      <c r="AW696" s="271" t="str">
        <f t="shared" si="524"/>
        <v/>
      </c>
      <c r="AX696" s="271" t="str">
        <f t="shared" si="525"/>
        <v/>
      </c>
      <c r="AY696" s="271" t="str">
        <f t="shared" si="526"/>
        <v/>
      </c>
      <c r="AZ696" s="271" t="str">
        <f t="shared" si="527"/>
        <v/>
      </c>
      <c r="BA696" s="271" t="str">
        <f t="shared" si="528"/>
        <v/>
      </c>
      <c r="BB696" s="271" t="str">
        <f t="shared" si="529"/>
        <v/>
      </c>
      <c r="BC696" s="271" t="str">
        <f t="shared" si="530"/>
        <v/>
      </c>
      <c r="BD696" s="271" t="str">
        <f t="shared" si="531"/>
        <v/>
      </c>
      <c r="BE696" s="271" t="str">
        <f t="shared" si="532"/>
        <v/>
      </c>
      <c r="BF696" s="271" t="str">
        <f t="shared" si="533"/>
        <v/>
      </c>
      <c r="BG696" s="271" t="str">
        <f t="shared" si="534"/>
        <v/>
      </c>
      <c r="BH696" s="271" t="str">
        <f t="shared" si="535"/>
        <v/>
      </c>
      <c r="BI696" s="366" t="str">
        <f t="shared" si="536"/>
        <v/>
      </c>
      <c r="BK696" s="114" t="str">
        <f t="shared" si="547"/>
        <v/>
      </c>
      <c r="BL696" s="114" t="str">
        <f t="shared" si="537"/>
        <v/>
      </c>
      <c r="BM696" s="114">
        <f t="shared" si="548"/>
        <v>1</v>
      </c>
      <c r="BN696" s="114">
        <f t="shared" si="549"/>
        <v>0</v>
      </c>
      <c r="BO696" s="114" t="str">
        <f t="shared" si="550"/>
        <v/>
      </c>
      <c r="BP696" s="114" t="str">
        <f t="shared" si="538"/>
        <v/>
      </c>
      <c r="BQ696" s="114">
        <f t="shared" si="551"/>
        <v>1</v>
      </c>
      <c r="BR696" s="114">
        <f t="shared" si="552"/>
        <v>0</v>
      </c>
      <c r="BS696" s="114" t="str">
        <f t="shared" si="553"/>
        <v/>
      </c>
      <c r="BT696" s="114" t="str">
        <f t="shared" si="539"/>
        <v/>
      </c>
      <c r="BU696" s="114">
        <f t="shared" si="554"/>
        <v>1</v>
      </c>
      <c r="BV696" s="114">
        <f t="shared" si="555"/>
        <v>0</v>
      </c>
      <c r="BW696" s="114" t="str">
        <f t="shared" si="556"/>
        <v/>
      </c>
      <c r="BX696" s="114" t="str">
        <f t="shared" si="540"/>
        <v/>
      </c>
      <c r="BY696" s="114">
        <f t="shared" si="557"/>
        <v>1</v>
      </c>
      <c r="BZ696" s="114">
        <f t="shared" si="558"/>
        <v>0</v>
      </c>
      <c r="CA696" s="114" t="str">
        <f t="shared" si="559"/>
        <v/>
      </c>
      <c r="CB696" s="114" t="str">
        <f t="shared" si="541"/>
        <v/>
      </c>
      <c r="CC696" s="114">
        <f t="shared" si="560"/>
        <v>1</v>
      </c>
      <c r="CD696" s="114">
        <f t="shared" si="561"/>
        <v>0</v>
      </c>
      <c r="CE696" s="114" t="str">
        <f t="shared" si="562"/>
        <v/>
      </c>
      <c r="CF696" s="114" t="str">
        <f t="shared" si="542"/>
        <v/>
      </c>
      <c r="CG696" s="114">
        <f t="shared" si="563"/>
        <v>1</v>
      </c>
      <c r="CH696" s="114">
        <f t="shared" si="564"/>
        <v>0</v>
      </c>
      <c r="CI696" s="114" t="str">
        <f t="shared" si="565"/>
        <v/>
      </c>
      <c r="CJ696" s="114" t="str">
        <f t="shared" si="543"/>
        <v/>
      </c>
      <c r="CK696" s="114">
        <f t="shared" si="566"/>
        <v>1</v>
      </c>
      <c r="CL696" s="114">
        <f t="shared" si="567"/>
        <v>0</v>
      </c>
      <c r="CM696" s="114" t="str">
        <f t="shared" si="568"/>
        <v/>
      </c>
      <c r="CN696" s="114" t="str">
        <f t="shared" si="544"/>
        <v/>
      </c>
      <c r="CO696" s="114">
        <f t="shared" si="569"/>
        <v>1</v>
      </c>
      <c r="CP696" s="114">
        <f t="shared" si="570"/>
        <v>0</v>
      </c>
      <c r="CQ696" s="114" t="str">
        <f t="shared" si="571"/>
        <v/>
      </c>
      <c r="CR696" s="114" t="str">
        <f t="shared" si="545"/>
        <v/>
      </c>
      <c r="CS696" s="114">
        <f t="shared" si="572"/>
        <v>1</v>
      </c>
      <c r="CT696" s="114">
        <f t="shared" si="573"/>
        <v>0</v>
      </c>
      <c r="CU696" s="114" t="str">
        <f t="shared" si="574"/>
        <v/>
      </c>
      <c r="CV696" s="114" t="str">
        <f t="shared" si="546"/>
        <v/>
      </c>
      <c r="CW696" s="114">
        <f t="shared" si="575"/>
        <v>1</v>
      </c>
      <c r="CX696" s="114">
        <f t="shared" si="576"/>
        <v>0</v>
      </c>
    </row>
    <row r="697" spans="17:102" x14ac:dyDescent="0.25">
      <c r="Q697" s="367" t="s">
        <v>7</v>
      </c>
      <c r="R697" s="366">
        <v>7</v>
      </c>
      <c r="U697" s="367">
        <f>+Decisions!D92</f>
        <v>0</v>
      </c>
      <c r="V697" s="363">
        <f>+Decisions!E92</f>
        <v>0</v>
      </c>
      <c r="W697" s="363">
        <f>+Decisions!F92</f>
        <v>0</v>
      </c>
      <c r="X697" s="363">
        <f>+Decisions!G92</f>
        <v>0</v>
      </c>
      <c r="Y697" s="363">
        <f>+Decisions!H92</f>
        <v>0</v>
      </c>
      <c r="Z697" s="363">
        <f>+Decisions!I92</f>
        <v>0</v>
      </c>
      <c r="AA697" s="363">
        <f>+Decisions!J92</f>
        <v>0</v>
      </c>
      <c r="AB697" s="363">
        <f>+Decisions!K92</f>
        <v>0</v>
      </c>
      <c r="AC697" s="363">
        <f>+Decisions!L92</f>
        <v>0</v>
      </c>
      <c r="AD697" s="363">
        <f>+Decisions!M92</f>
        <v>0</v>
      </c>
      <c r="AE697" s="363">
        <f>+Decisions!N92</f>
        <v>0</v>
      </c>
      <c r="AF697" s="363">
        <f>+Decisions!O92</f>
        <v>0</v>
      </c>
      <c r="AG697" s="363">
        <f>+Decisions!P92</f>
        <v>0</v>
      </c>
      <c r="AH697" s="363">
        <f>+Decisions!Q92</f>
        <v>0</v>
      </c>
      <c r="AI697" s="363">
        <f>+Decisions!R92</f>
        <v>0</v>
      </c>
      <c r="AJ697" s="363">
        <f>+Decisions!S92</f>
        <v>0</v>
      </c>
      <c r="AK697" s="363">
        <f>+Decisions!T92</f>
        <v>0</v>
      </c>
      <c r="AL697" s="363">
        <f>+Decisions!U92</f>
        <v>0</v>
      </c>
      <c r="AM697" s="363">
        <f>+Decisions!V92</f>
        <v>0</v>
      </c>
      <c r="AN697" s="364">
        <f>+Decisions!W92</f>
        <v>0</v>
      </c>
      <c r="AP697" s="365" t="str">
        <f t="shared" si="517"/>
        <v/>
      </c>
      <c r="AQ697" s="271" t="str">
        <f t="shared" si="518"/>
        <v/>
      </c>
      <c r="AR697" s="271" t="str">
        <f t="shared" si="519"/>
        <v/>
      </c>
      <c r="AS697" s="271" t="str">
        <f t="shared" si="520"/>
        <v/>
      </c>
      <c r="AT697" s="271" t="str">
        <f t="shared" si="521"/>
        <v/>
      </c>
      <c r="AU697" s="271" t="str">
        <f t="shared" si="522"/>
        <v/>
      </c>
      <c r="AV697" s="271" t="str">
        <f t="shared" si="523"/>
        <v/>
      </c>
      <c r="AW697" s="271" t="str">
        <f t="shared" si="524"/>
        <v/>
      </c>
      <c r="AX697" s="271" t="str">
        <f t="shared" si="525"/>
        <v/>
      </c>
      <c r="AY697" s="271" t="str">
        <f t="shared" si="526"/>
        <v/>
      </c>
      <c r="AZ697" s="271" t="str">
        <f t="shared" si="527"/>
        <v/>
      </c>
      <c r="BA697" s="271" t="str">
        <f t="shared" si="528"/>
        <v/>
      </c>
      <c r="BB697" s="271" t="str">
        <f t="shared" si="529"/>
        <v/>
      </c>
      <c r="BC697" s="271" t="str">
        <f t="shared" si="530"/>
        <v/>
      </c>
      <c r="BD697" s="271" t="str">
        <f t="shared" si="531"/>
        <v/>
      </c>
      <c r="BE697" s="271" t="str">
        <f t="shared" si="532"/>
        <v/>
      </c>
      <c r="BF697" s="271" t="str">
        <f t="shared" si="533"/>
        <v/>
      </c>
      <c r="BG697" s="271" t="str">
        <f t="shared" si="534"/>
        <v/>
      </c>
      <c r="BH697" s="271" t="str">
        <f t="shared" si="535"/>
        <v/>
      </c>
      <c r="BI697" s="366" t="str">
        <f t="shared" si="536"/>
        <v/>
      </c>
      <c r="BK697" s="114" t="str">
        <f t="shared" si="547"/>
        <v/>
      </c>
      <c r="BL697" s="114" t="str">
        <f t="shared" si="537"/>
        <v/>
      </c>
      <c r="BM697" s="114">
        <f t="shared" si="548"/>
        <v>1</v>
      </c>
      <c r="BN697" s="114">
        <f t="shared" si="549"/>
        <v>0</v>
      </c>
      <c r="BO697" s="114" t="str">
        <f t="shared" si="550"/>
        <v/>
      </c>
      <c r="BP697" s="114" t="str">
        <f t="shared" si="538"/>
        <v/>
      </c>
      <c r="BQ697" s="114">
        <f t="shared" si="551"/>
        <v>1</v>
      </c>
      <c r="BR697" s="114">
        <f t="shared" si="552"/>
        <v>0</v>
      </c>
      <c r="BS697" s="114" t="str">
        <f t="shared" si="553"/>
        <v/>
      </c>
      <c r="BT697" s="114" t="str">
        <f t="shared" si="539"/>
        <v/>
      </c>
      <c r="BU697" s="114">
        <f t="shared" si="554"/>
        <v>1</v>
      </c>
      <c r="BV697" s="114">
        <f t="shared" si="555"/>
        <v>0</v>
      </c>
      <c r="BW697" s="114" t="str">
        <f t="shared" si="556"/>
        <v/>
      </c>
      <c r="BX697" s="114" t="str">
        <f t="shared" si="540"/>
        <v/>
      </c>
      <c r="BY697" s="114">
        <f t="shared" si="557"/>
        <v>1</v>
      </c>
      <c r="BZ697" s="114">
        <f t="shared" si="558"/>
        <v>0</v>
      </c>
      <c r="CA697" s="114" t="str">
        <f t="shared" si="559"/>
        <v/>
      </c>
      <c r="CB697" s="114" t="str">
        <f t="shared" si="541"/>
        <v/>
      </c>
      <c r="CC697" s="114">
        <f t="shared" si="560"/>
        <v>1</v>
      </c>
      <c r="CD697" s="114">
        <f t="shared" si="561"/>
        <v>0</v>
      </c>
      <c r="CE697" s="114" t="str">
        <f t="shared" si="562"/>
        <v/>
      </c>
      <c r="CF697" s="114" t="str">
        <f t="shared" si="542"/>
        <v/>
      </c>
      <c r="CG697" s="114">
        <f t="shared" si="563"/>
        <v>1</v>
      </c>
      <c r="CH697" s="114">
        <f t="shared" si="564"/>
        <v>0</v>
      </c>
      <c r="CI697" s="114" t="str">
        <f t="shared" si="565"/>
        <v/>
      </c>
      <c r="CJ697" s="114" t="str">
        <f t="shared" si="543"/>
        <v/>
      </c>
      <c r="CK697" s="114">
        <f t="shared" si="566"/>
        <v>1</v>
      </c>
      <c r="CL697" s="114">
        <f t="shared" si="567"/>
        <v>0</v>
      </c>
      <c r="CM697" s="114" t="str">
        <f t="shared" si="568"/>
        <v/>
      </c>
      <c r="CN697" s="114" t="str">
        <f t="shared" si="544"/>
        <v/>
      </c>
      <c r="CO697" s="114">
        <f t="shared" si="569"/>
        <v>1</v>
      </c>
      <c r="CP697" s="114">
        <f t="shared" si="570"/>
        <v>0</v>
      </c>
      <c r="CQ697" s="114" t="str">
        <f t="shared" si="571"/>
        <v/>
      </c>
      <c r="CR697" s="114" t="str">
        <f t="shared" si="545"/>
        <v/>
      </c>
      <c r="CS697" s="114">
        <f t="shared" si="572"/>
        <v>1</v>
      </c>
      <c r="CT697" s="114">
        <f t="shared" si="573"/>
        <v>0</v>
      </c>
      <c r="CU697" s="114" t="str">
        <f t="shared" si="574"/>
        <v/>
      </c>
      <c r="CV697" s="114" t="str">
        <f t="shared" si="546"/>
        <v/>
      </c>
      <c r="CW697" s="114">
        <f t="shared" si="575"/>
        <v>1</v>
      </c>
      <c r="CX697" s="114">
        <f t="shared" si="576"/>
        <v>0</v>
      </c>
    </row>
    <row r="698" spans="17:102" x14ac:dyDescent="0.25">
      <c r="Q698" s="367" t="s">
        <v>8</v>
      </c>
      <c r="R698" s="366">
        <v>8</v>
      </c>
      <c r="U698" s="367">
        <f>+Decisions!D93</f>
        <v>0</v>
      </c>
      <c r="V698" s="363">
        <f>+Decisions!E93</f>
        <v>0</v>
      </c>
      <c r="W698" s="363">
        <f>+Decisions!F93</f>
        <v>0</v>
      </c>
      <c r="X698" s="363">
        <f>+Decisions!G93</f>
        <v>0</v>
      </c>
      <c r="Y698" s="363">
        <f>+Decisions!H93</f>
        <v>0</v>
      </c>
      <c r="Z698" s="363">
        <f>+Decisions!I93</f>
        <v>0</v>
      </c>
      <c r="AA698" s="363">
        <f>+Decisions!J93</f>
        <v>0</v>
      </c>
      <c r="AB698" s="363">
        <f>+Decisions!K93</f>
        <v>0</v>
      </c>
      <c r="AC698" s="363">
        <f>+Decisions!L93</f>
        <v>0</v>
      </c>
      <c r="AD698" s="363">
        <f>+Decisions!M93</f>
        <v>0</v>
      </c>
      <c r="AE698" s="363">
        <f>+Decisions!N93</f>
        <v>0</v>
      </c>
      <c r="AF698" s="363">
        <f>+Decisions!O93</f>
        <v>0</v>
      </c>
      <c r="AG698" s="363">
        <f>+Decisions!P93</f>
        <v>0</v>
      </c>
      <c r="AH698" s="363">
        <f>+Decisions!Q93</f>
        <v>0</v>
      </c>
      <c r="AI698" s="363">
        <f>+Decisions!R93</f>
        <v>0</v>
      </c>
      <c r="AJ698" s="363">
        <f>+Decisions!S93</f>
        <v>0</v>
      </c>
      <c r="AK698" s="363">
        <f>+Decisions!T93</f>
        <v>0</v>
      </c>
      <c r="AL698" s="363">
        <f>+Decisions!U93</f>
        <v>0</v>
      </c>
      <c r="AM698" s="363">
        <f>+Decisions!V93</f>
        <v>0</v>
      </c>
      <c r="AN698" s="364">
        <f>+Decisions!W93</f>
        <v>0</v>
      </c>
      <c r="AP698" s="365" t="str">
        <f t="shared" si="517"/>
        <v/>
      </c>
      <c r="AQ698" s="271" t="str">
        <f t="shared" si="518"/>
        <v/>
      </c>
      <c r="AR698" s="271" t="str">
        <f t="shared" si="519"/>
        <v/>
      </c>
      <c r="AS698" s="271" t="str">
        <f t="shared" si="520"/>
        <v/>
      </c>
      <c r="AT698" s="271" t="str">
        <f t="shared" si="521"/>
        <v/>
      </c>
      <c r="AU698" s="271" t="str">
        <f t="shared" si="522"/>
        <v/>
      </c>
      <c r="AV698" s="271" t="str">
        <f t="shared" si="523"/>
        <v/>
      </c>
      <c r="AW698" s="271" t="str">
        <f t="shared" si="524"/>
        <v/>
      </c>
      <c r="AX698" s="271" t="str">
        <f t="shared" si="525"/>
        <v/>
      </c>
      <c r="AY698" s="271" t="str">
        <f t="shared" si="526"/>
        <v/>
      </c>
      <c r="AZ698" s="271" t="str">
        <f t="shared" si="527"/>
        <v/>
      </c>
      <c r="BA698" s="271" t="str">
        <f t="shared" si="528"/>
        <v/>
      </c>
      <c r="BB698" s="271" t="str">
        <f t="shared" si="529"/>
        <v/>
      </c>
      <c r="BC698" s="271" t="str">
        <f t="shared" si="530"/>
        <v/>
      </c>
      <c r="BD698" s="271" t="str">
        <f t="shared" si="531"/>
        <v/>
      </c>
      <c r="BE698" s="271" t="str">
        <f t="shared" si="532"/>
        <v/>
      </c>
      <c r="BF698" s="271" t="str">
        <f t="shared" si="533"/>
        <v/>
      </c>
      <c r="BG698" s="271" t="str">
        <f t="shared" si="534"/>
        <v/>
      </c>
      <c r="BH698" s="271" t="str">
        <f t="shared" si="535"/>
        <v/>
      </c>
      <c r="BI698" s="366" t="str">
        <f t="shared" si="536"/>
        <v/>
      </c>
      <c r="BK698" s="114" t="str">
        <f t="shared" si="547"/>
        <v/>
      </c>
      <c r="BL698" s="114" t="str">
        <f t="shared" si="537"/>
        <v/>
      </c>
      <c r="BM698" s="114">
        <f t="shared" si="548"/>
        <v>1</v>
      </c>
      <c r="BN698" s="114">
        <f t="shared" si="549"/>
        <v>0</v>
      </c>
      <c r="BO698" s="114" t="str">
        <f t="shared" si="550"/>
        <v/>
      </c>
      <c r="BP698" s="114" t="str">
        <f t="shared" si="538"/>
        <v/>
      </c>
      <c r="BQ698" s="114">
        <f t="shared" si="551"/>
        <v>1</v>
      </c>
      <c r="BR698" s="114">
        <f t="shared" si="552"/>
        <v>0</v>
      </c>
      <c r="BS698" s="114" t="str">
        <f t="shared" si="553"/>
        <v/>
      </c>
      <c r="BT698" s="114" t="str">
        <f t="shared" si="539"/>
        <v/>
      </c>
      <c r="BU698" s="114">
        <f t="shared" si="554"/>
        <v>1</v>
      </c>
      <c r="BV698" s="114">
        <f t="shared" si="555"/>
        <v>0</v>
      </c>
      <c r="BW698" s="114" t="str">
        <f t="shared" si="556"/>
        <v/>
      </c>
      <c r="BX698" s="114" t="str">
        <f t="shared" si="540"/>
        <v/>
      </c>
      <c r="BY698" s="114">
        <f t="shared" si="557"/>
        <v>1</v>
      </c>
      <c r="BZ698" s="114">
        <f t="shared" si="558"/>
        <v>0</v>
      </c>
      <c r="CA698" s="114" t="str">
        <f t="shared" si="559"/>
        <v/>
      </c>
      <c r="CB698" s="114" t="str">
        <f t="shared" si="541"/>
        <v/>
      </c>
      <c r="CC698" s="114">
        <f t="shared" si="560"/>
        <v>1</v>
      </c>
      <c r="CD698" s="114">
        <f t="shared" si="561"/>
        <v>0</v>
      </c>
      <c r="CE698" s="114" t="str">
        <f t="shared" si="562"/>
        <v/>
      </c>
      <c r="CF698" s="114" t="str">
        <f t="shared" si="542"/>
        <v/>
      </c>
      <c r="CG698" s="114">
        <f t="shared" si="563"/>
        <v>1</v>
      </c>
      <c r="CH698" s="114">
        <f t="shared" si="564"/>
        <v>0</v>
      </c>
      <c r="CI698" s="114" t="str">
        <f t="shared" si="565"/>
        <v/>
      </c>
      <c r="CJ698" s="114" t="str">
        <f t="shared" si="543"/>
        <v/>
      </c>
      <c r="CK698" s="114">
        <f t="shared" si="566"/>
        <v>1</v>
      </c>
      <c r="CL698" s="114">
        <f t="shared" si="567"/>
        <v>0</v>
      </c>
      <c r="CM698" s="114" t="str">
        <f t="shared" si="568"/>
        <v/>
      </c>
      <c r="CN698" s="114" t="str">
        <f t="shared" si="544"/>
        <v/>
      </c>
      <c r="CO698" s="114">
        <f t="shared" si="569"/>
        <v>1</v>
      </c>
      <c r="CP698" s="114">
        <f t="shared" si="570"/>
        <v>0</v>
      </c>
      <c r="CQ698" s="114" t="str">
        <f t="shared" si="571"/>
        <v/>
      </c>
      <c r="CR698" s="114" t="str">
        <f t="shared" si="545"/>
        <v/>
      </c>
      <c r="CS698" s="114">
        <f t="shared" si="572"/>
        <v>1</v>
      </c>
      <c r="CT698" s="114">
        <f t="shared" si="573"/>
        <v>0</v>
      </c>
      <c r="CU698" s="114" t="str">
        <f t="shared" si="574"/>
        <v/>
      </c>
      <c r="CV698" s="114" t="str">
        <f t="shared" si="546"/>
        <v/>
      </c>
      <c r="CW698" s="114">
        <f t="shared" si="575"/>
        <v>1</v>
      </c>
      <c r="CX698" s="114">
        <f t="shared" si="576"/>
        <v>0</v>
      </c>
    </row>
    <row r="699" spans="17:102" ht="15.75" thickBot="1" x14ac:dyDescent="0.3">
      <c r="Q699" s="373" t="s">
        <v>9</v>
      </c>
      <c r="R699" s="370">
        <v>9</v>
      </c>
      <c r="U699" s="367">
        <f>+Decisions!D94</f>
        <v>0</v>
      </c>
      <c r="V699" s="363">
        <f>+Decisions!E94</f>
        <v>0</v>
      </c>
      <c r="W699" s="363">
        <f>+Decisions!F94</f>
        <v>0</v>
      </c>
      <c r="X699" s="363">
        <f>+Decisions!G94</f>
        <v>0</v>
      </c>
      <c r="Y699" s="363">
        <f>+Decisions!H94</f>
        <v>0</v>
      </c>
      <c r="Z699" s="363">
        <f>+Decisions!I94</f>
        <v>0</v>
      </c>
      <c r="AA699" s="363">
        <f>+Decisions!J94</f>
        <v>0</v>
      </c>
      <c r="AB699" s="363">
        <f>+Decisions!K94</f>
        <v>0</v>
      </c>
      <c r="AC699" s="363">
        <f>+Decisions!L94</f>
        <v>0</v>
      </c>
      <c r="AD699" s="363">
        <f>+Decisions!M94</f>
        <v>0</v>
      </c>
      <c r="AE699" s="363">
        <f>+Decisions!N94</f>
        <v>0</v>
      </c>
      <c r="AF699" s="363">
        <f>+Decisions!O94</f>
        <v>0</v>
      </c>
      <c r="AG699" s="363">
        <f>+Decisions!P94</f>
        <v>0</v>
      </c>
      <c r="AH699" s="363">
        <f>+Decisions!Q94</f>
        <v>0</v>
      </c>
      <c r="AI699" s="363">
        <f>+Decisions!R94</f>
        <v>0</v>
      </c>
      <c r="AJ699" s="363">
        <f>+Decisions!S94</f>
        <v>0</v>
      </c>
      <c r="AK699" s="363">
        <f>+Decisions!T94</f>
        <v>0</v>
      </c>
      <c r="AL699" s="363">
        <f>+Decisions!U94</f>
        <v>0</v>
      </c>
      <c r="AM699" s="363">
        <f>+Decisions!V94</f>
        <v>0</v>
      </c>
      <c r="AN699" s="364">
        <f>+Decisions!W94</f>
        <v>0</v>
      </c>
      <c r="AP699" s="365" t="str">
        <f t="shared" si="517"/>
        <v/>
      </c>
      <c r="AQ699" s="271" t="str">
        <f t="shared" si="518"/>
        <v/>
      </c>
      <c r="AR699" s="271" t="str">
        <f t="shared" si="519"/>
        <v/>
      </c>
      <c r="AS699" s="271" t="str">
        <f t="shared" si="520"/>
        <v/>
      </c>
      <c r="AT699" s="271" t="str">
        <f t="shared" si="521"/>
        <v/>
      </c>
      <c r="AU699" s="271" t="str">
        <f t="shared" si="522"/>
        <v/>
      </c>
      <c r="AV699" s="271" t="str">
        <f t="shared" si="523"/>
        <v/>
      </c>
      <c r="AW699" s="271" t="str">
        <f t="shared" si="524"/>
        <v/>
      </c>
      <c r="AX699" s="271" t="str">
        <f t="shared" si="525"/>
        <v/>
      </c>
      <c r="AY699" s="271" t="str">
        <f t="shared" si="526"/>
        <v/>
      </c>
      <c r="AZ699" s="271" t="str">
        <f t="shared" si="527"/>
        <v/>
      </c>
      <c r="BA699" s="271" t="str">
        <f t="shared" si="528"/>
        <v/>
      </c>
      <c r="BB699" s="271" t="str">
        <f t="shared" si="529"/>
        <v/>
      </c>
      <c r="BC699" s="271" t="str">
        <f t="shared" si="530"/>
        <v/>
      </c>
      <c r="BD699" s="271" t="str">
        <f t="shared" si="531"/>
        <v/>
      </c>
      <c r="BE699" s="271" t="str">
        <f t="shared" si="532"/>
        <v/>
      </c>
      <c r="BF699" s="271" t="str">
        <f t="shared" si="533"/>
        <v/>
      </c>
      <c r="BG699" s="271" t="str">
        <f t="shared" si="534"/>
        <v/>
      </c>
      <c r="BH699" s="271" t="str">
        <f t="shared" si="535"/>
        <v/>
      </c>
      <c r="BI699" s="366" t="str">
        <f t="shared" si="536"/>
        <v/>
      </c>
      <c r="BK699" s="114" t="str">
        <f t="shared" si="547"/>
        <v/>
      </c>
      <c r="BL699" s="114" t="str">
        <f t="shared" si="537"/>
        <v/>
      </c>
      <c r="BM699" s="114">
        <f t="shared" si="548"/>
        <v>1</v>
      </c>
      <c r="BN699" s="114">
        <f t="shared" si="549"/>
        <v>0</v>
      </c>
      <c r="BO699" s="114" t="str">
        <f t="shared" si="550"/>
        <v/>
      </c>
      <c r="BP699" s="114" t="str">
        <f t="shared" si="538"/>
        <v/>
      </c>
      <c r="BQ699" s="114">
        <f t="shared" si="551"/>
        <v>1</v>
      </c>
      <c r="BR699" s="114">
        <f t="shared" si="552"/>
        <v>0</v>
      </c>
      <c r="BS699" s="114" t="str">
        <f t="shared" si="553"/>
        <v/>
      </c>
      <c r="BT699" s="114" t="str">
        <f t="shared" si="539"/>
        <v/>
      </c>
      <c r="BU699" s="114">
        <f t="shared" si="554"/>
        <v>1</v>
      </c>
      <c r="BV699" s="114">
        <f t="shared" si="555"/>
        <v>0</v>
      </c>
      <c r="BW699" s="114" t="str">
        <f t="shared" si="556"/>
        <v/>
      </c>
      <c r="BX699" s="114" t="str">
        <f t="shared" si="540"/>
        <v/>
      </c>
      <c r="BY699" s="114">
        <f t="shared" si="557"/>
        <v>1</v>
      </c>
      <c r="BZ699" s="114">
        <f t="shared" si="558"/>
        <v>0</v>
      </c>
      <c r="CA699" s="114" t="str">
        <f t="shared" si="559"/>
        <v/>
      </c>
      <c r="CB699" s="114" t="str">
        <f t="shared" si="541"/>
        <v/>
      </c>
      <c r="CC699" s="114">
        <f t="shared" si="560"/>
        <v>1</v>
      </c>
      <c r="CD699" s="114">
        <f t="shared" si="561"/>
        <v>0</v>
      </c>
      <c r="CE699" s="114" t="str">
        <f t="shared" si="562"/>
        <v/>
      </c>
      <c r="CF699" s="114" t="str">
        <f t="shared" si="542"/>
        <v/>
      </c>
      <c r="CG699" s="114">
        <f t="shared" si="563"/>
        <v>1</v>
      </c>
      <c r="CH699" s="114">
        <f t="shared" si="564"/>
        <v>0</v>
      </c>
      <c r="CI699" s="114" t="str">
        <f t="shared" si="565"/>
        <v/>
      </c>
      <c r="CJ699" s="114" t="str">
        <f t="shared" si="543"/>
        <v/>
      </c>
      <c r="CK699" s="114">
        <f t="shared" si="566"/>
        <v>1</v>
      </c>
      <c r="CL699" s="114">
        <f t="shared" si="567"/>
        <v>0</v>
      </c>
      <c r="CM699" s="114" t="str">
        <f t="shared" si="568"/>
        <v/>
      </c>
      <c r="CN699" s="114" t="str">
        <f t="shared" si="544"/>
        <v/>
      </c>
      <c r="CO699" s="114">
        <f t="shared" si="569"/>
        <v>1</v>
      </c>
      <c r="CP699" s="114">
        <f t="shared" si="570"/>
        <v>0</v>
      </c>
      <c r="CQ699" s="114" t="str">
        <f t="shared" si="571"/>
        <v/>
      </c>
      <c r="CR699" s="114" t="str">
        <f t="shared" si="545"/>
        <v/>
      </c>
      <c r="CS699" s="114">
        <f t="shared" si="572"/>
        <v>1</v>
      </c>
      <c r="CT699" s="114">
        <f t="shared" si="573"/>
        <v>0</v>
      </c>
      <c r="CU699" s="114" t="str">
        <f t="shared" si="574"/>
        <v/>
      </c>
      <c r="CV699" s="114" t="str">
        <f t="shared" si="546"/>
        <v/>
      </c>
      <c r="CW699" s="114">
        <f t="shared" si="575"/>
        <v>1</v>
      </c>
      <c r="CX699" s="114">
        <f t="shared" si="576"/>
        <v>0</v>
      </c>
    </row>
    <row r="700" spans="17:102" x14ac:dyDescent="0.25">
      <c r="U700" s="367">
        <f>+Decisions!D95</f>
        <v>0</v>
      </c>
      <c r="V700" s="363">
        <f>+Decisions!E95</f>
        <v>0</v>
      </c>
      <c r="W700" s="363">
        <f>+Decisions!F95</f>
        <v>0</v>
      </c>
      <c r="X700" s="363">
        <f>+Decisions!G95</f>
        <v>0</v>
      </c>
      <c r="Y700" s="363">
        <f>+Decisions!H95</f>
        <v>0</v>
      </c>
      <c r="Z700" s="363">
        <f>+Decisions!I95</f>
        <v>0</v>
      </c>
      <c r="AA700" s="363">
        <f>+Decisions!J95</f>
        <v>0</v>
      </c>
      <c r="AB700" s="363">
        <f>+Decisions!K95</f>
        <v>0</v>
      </c>
      <c r="AC700" s="363">
        <f>+Decisions!L95</f>
        <v>0</v>
      </c>
      <c r="AD700" s="363">
        <f>+Decisions!M95</f>
        <v>0</v>
      </c>
      <c r="AE700" s="363">
        <f>+Decisions!N95</f>
        <v>0</v>
      </c>
      <c r="AF700" s="363">
        <f>+Decisions!O95</f>
        <v>0</v>
      </c>
      <c r="AG700" s="363">
        <f>+Decisions!P95</f>
        <v>0</v>
      </c>
      <c r="AH700" s="363">
        <f>+Decisions!Q95</f>
        <v>0</v>
      </c>
      <c r="AI700" s="363">
        <f>+Decisions!R95</f>
        <v>0</v>
      </c>
      <c r="AJ700" s="363">
        <f>+Decisions!S95</f>
        <v>0</v>
      </c>
      <c r="AK700" s="363">
        <f>+Decisions!T95</f>
        <v>0</v>
      </c>
      <c r="AL700" s="363">
        <f>+Decisions!U95</f>
        <v>0</v>
      </c>
      <c r="AM700" s="363">
        <f>+Decisions!V95</f>
        <v>0</v>
      </c>
      <c r="AN700" s="364">
        <f>+Decisions!W95</f>
        <v>0</v>
      </c>
      <c r="AP700" s="365" t="str">
        <f t="shared" si="517"/>
        <v/>
      </c>
      <c r="AQ700" s="271" t="str">
        <f t="shared" si="518"/>
        <v/>
      </c>
      <c r="AR700" s="271" t="str">
        <f t="shared" si="519"/>
        <v/>
      </c>
      <c r="AS700" s="271" t="str">
        <f t="shared" si="520"/>
        <v/>
      </c>
      <c r="AT700" s="271" t="str">
        <f t="shared" si="521"/>
        <v/>
      </c>
      <c r="AU700" s="271" t="str">
        <f t="shared" si="522"/>
        <v/>
      </c>
      <c r="AV700" s="271" t="str">
        <f t="shared" si="523"/>
        <v/>
      </c>
      <c r="AW700" s="271" t="str">
        <f t="shared" si="524"/>
        <v/>
      </c>
      <c r="AX700" s="271" t="str">
        <f t="shared" si="525"/>
        <v/>
      </c>
      <c r="AY700" s="271" t="str">
        <f t="shared" si="526"/>
        <v/>
      </c>
      <c r="AZ700" s="271" t="str">
        <f t="shared" si="527"/>
        <v/>
      </c>
      <c r="BA700" s="271" t="str">
        <f t="shared" si="528"/>
        <v/>
      </c>
      <c r="BB700" s="271" t="str">
        <f t="shared" si="529"/>
        <v/>
      </c>
      <c r="BC700" s="271" t="str">
        <f t="shared" si="530"/>
        <v/>
      </c>
      <c r="BD700" s="271" t="str">
        <f t="shared" si="531"/>
        <v/>
      </c>
      <c r="BE700" s="271" t="str">
        <f t="shared" si="532"/>
        <v/>
      </c>
      <c r="BF700" s="271" t="str">
        <f t="shared" si="533"/>
        <v/>
      </c>
      <c r="BG700" s="271" t="str">
        <f t="shared" si="534"/>
        <v/>
      </c>
      <c r="BH700" s="271" t="str">
        <f t="shared" si="535"/>
        <v/>
      </c>
      <c r="BI700" s="366" t="str">
        <f t="shared" si="536"/>
        <v/>
      </c>
      <c r="BK700" s="114" t="str">
        <f t="shared" si="547"/>
        <v/>
      </c>
      <c r="BL700" s="114" t="str">
        <f t="shared" si="537"/>
        <v/>
      </c>
      <c r="BM700" s="114">
        <f t="shared" si="548"/>
        <v>1</v>
      </c>
      <c r="BN700" s="114">
        <f t="shared" si="549"/>
        <v>0</v>
      </c>
      <c r="BO700" s="114" t="str">
        <f t="shared" si="550"/>
        <v/>
      </c>
      <c r="BP700" s="114" t="str">
        <f t="shared" si="538"/>
        <v/>
      </c>
      <c r="BQ700" s="114">
        <f t="shared" si="551"/>
        <v>1</v>
      </c>
      <c r="BR700" s="114">
        <f t="shared" si="552"/>
        <v>0</v>
      </c>
      <c r="BS700" s="114" t="str">
        <f t="shared" si="553"/>
        <v/>
      </c>
      <c r="BT700" s="114" t="str">
        <f t="shared" si="539"/>
        <v/>
      </c>
      <c r="BU700" s="114">
        <f t="shared" si="554"/>
        <v>1</v>
      </c>
      <c r="BV700" s="114">
        <f t="shared" si="555"/>
        <v>0</v>
      </c>
      <c r="BW700" s="114" t="str">
        <f t="shared" si="556"/>
        <v/>
      </c>
      <c r="BX700" s="114" t="str">
        <f t="shared" si="540"/>
        <v/>
      </c>
      <c r="BY700" s="114">
        <f t="shared" si="557"/>
        <v>1</v>
      </c>
      <c r="BZ700" s="114">
        <f t="shared" si="558"/>
        <v>0</v>
      </c>
      <c r="CA700" s="114" t="str">
        <f t="shared" si="559"/>
        <v/>
      </c>
      <c r="CB700" s="114" t="str">
        <f t="shared" si="541"/>
        <v/>
      </c>
      <c r="CC700" s="114">
        <f t="shared" si="560"/>
        <v>1</v>
      </c>
      <c r="CD700" s="114">
        <f t="shared" si="561"/>
        <v>0</v>
      </c>
      <c r="CE700" s="114" t="str">
        <f t="shared" si="562"/>
        <v/>
      </c>
      <c r="CF700" s="114" t="str">
        <f t="shared" si="542"/>
        <v/>
      </c>
      <c r="CG700" s="114">
        <f t="shared" si="563"/>
        <v>1</v>
      </c>
      <c r="CH700" s="114">
        <f t="shared" si="564"/>
        <v>0</v>
      </c>
      <c r="CI700" s="114" t="str">
        <f t="shared" si="565"/>
        <v/>
      </c>
      <c r="CJ700" s="114" t="str">
        <f t="shared" si="543"/>
        <v/>
      </c>
      <c r="CK700" s="114">
        <f t="shared" si="566"/>
        <v>1</v>
      </c>
      <c r="CL700" s="114">
        <f t="shared" si="567"/>
        <v>0</v>
      </c>
      <c r="CM700" s="114" t="str">
        <f t="shared" si="568"/>
        <v/>
      </c>
      <c r="CN700" s="114" t="str">
        <f t="shared" si="544"/>
        <v/>
      </c>
      <c r="CO700" s="114">
        <f t="shared" si="569"/>
        <v>1</v>
      </c>
      <c r="CP700" s="114">
        <f t="shared" si="570"/>
        <v>0</v>
      </c>
      <c r="CQ700" s="114" t="str">
        <f t="shared" si="571"/>
        <v/>
      </c>
      <c r="CR700" s="114" t="str">
        <f t="shared" si="545"/>
        <v/>
      </c>
      <c r="CS700" s="114">
        <f t="shared" si="572"/>
        <v>1</v>
      </c>
      <c r="CT700" s="114">
        <f t="shared" si="573"/>
        <v>0</v>
      </c>
      <c r="CU700" s="114" t="str">
        <f t="shared" si="574"/>
        <v/>
      </c>
      <c r="CV700" s="114" t="str">
        <f t="shared" si="546"/>
        <v/>
      </c>
      <c r="CW700" s="114">
        <f t="shared" si="575"/>
        <v>1</v>
      </c>
      <c r="CX700" s="114">
        <f t="shared" si="576"/>
        <v>0</v>
      </c>
    </row>
    <row r="701" spans="17:102" x14ac:dyDescent="0.25">
      <c r="U701" s="367">
        <f>+Decisions!D96</f>
        <v>0</v>
      </c>
      <c r="V701" s="363">
        <f>+Decisions!E96</f>
        <v>0</v>
      </c>
      <c r="W701" s="363">
        <f>+Decisions!F96</f>
        <v>0</v>
      </c>
      <c r="X701" s="363">
        <f>+Decisions!G96</f>
        <v>0</v>
      </c>
      <c r="Y701" s="363">
        <f>+Decisions!H96</f>
        <v>0</v>
      </c>
      <c r="Z701" s="363">
        <f>+Decisions!I96</f>
        <v>0</v>
      </c>
      <c r="AA701" s="363">
        <f>+Decisions!J96</f>
        <v>0</v>
      </c>
      <c r="AB701" s="363">
        <f>+Decisions!K96</f>
        <v>0</v>
      </c>
      <c r="AC701" s="363">
        <f>+Decisions!L96</f>
        <v>0</v>
      </c>
      <c r="AD701" s="363">
        <f>+Decisions!M96</f>
        <v>0</v>
      </c>
      <c r="AE701" s="363">
        <f>+Decisions!N96</f>
        <v>0</v>
      </c>
      <c r="AF701" s="363">
        <f>+Decisions!O96</f>
        <v>0</v>
      </c>
      <c r="AG701" s="363">
        <f>+Decisions!P96</f>
        <v>0</v>
      </c>
      <c r="AH701" s="363">
        <f>+Decisions!Q96</f>
        <v>0</v>
      </c>
      <c r="AI701" s="363">
        <f>+Decisions!R96</f>
        <v>0</v>
      </c>
      <c r="AJ701" s="363">
        <f>+Decisions!S96</f>
        <v>0</v>
      </c>
      <c r="AK701" s="363">
        <f>+Decisions!T96</f>
        <v>0</v>
      </c>
      <c r="AL701" s="363">
        <f>+Decisions!U96</f>
        <v>0</v>
      </c>
      <c r="AM701" s="363">
        <f>+Decisions!V96</f>
        <v>0</v>
      </c>
      <c r="AN701" s="364">
        <f>+Decisions!W96</f>
        <v>0</v>
      </c>
      <c r="AP701" s="365" t="str">
        <f t="shared" si="517"/>
        <v/>
      </c>
      <c r="AQ701" s="271" t="str">
        <f t="shared" si="518"/>
        <v/>
      </c>
      <c r="AR701" s="271" t="str">
        <f t="shared" si="519"/>
        <v/>
      </c>
      <c r="AS701" s="271" t="str">
        <f t="shared" si="520"/>
        <v/>
      </c>
      <c r="AT701" s="271" t="str">
        <f t="shared" si="521"/>
        <v/>
      </c>
      <c r="AU701" s="271" t="str">
        <f t="shared" si="522"/>
        <v/>
      </c>
      <c r="AV701" s="271" t="str">
        <f t="shared" si="523"/>
        <v/>
      </c>
      <c r="AW701" s="271" t="str">
        <f t="shared" si="524"/>
        <v/>
      </c>
      <c r="AX701" s="271" t="str">
        <f t="shared" si="525"/>
        <v/>
      </c>
      <c r="AY701" s="271" t="str">
        <f t="shared" si="526"/>
        <v/>
      </c>
      <c r="AZ701" s="271" t="str">
        <f t="shared" si="527"/>
        <v/>
      </c>
      <c r="BA701" s="271" t="str">
        <f t="shared" si="528"/>
        <v/>
      </c>
      <c r="BB701" s="271" t="str">
        <f t="shared" si="529"/>
        <v/>
      </c>
      <c r="BC701" s="271" t="str">
        <f t="shared" si="530"/>
        <v/>
      </c>
      <c r="BD701" s="271" t="str">
        <f t="shared" si="531"/>
        <v/>
      </c>
      <c r="BE701" s="271" t="str">
        <f t="shared" si="532"/>
        <v/>
      </c>
      <c r="BF701" s="271" t="str">
        <f t="shared" si="533"/>
        <v/>
      </c>
      <c r="BG701" s="271" t="str">
        <f t="shared" si="534"/>
        <v/>
      </c>
      <c r="BH701" s="271" t="str">
        <f t="shared" si="535"/>
        <v/>
      </c>
      <c r="BI701" s="366" t="str">
        <f t="shared" si="536"/>
        <v/>
      </c>
      <c r="BK701" s="114" t="str">
        <f t="shared" si="547"/>
        <v/>
      </c>
      <c r="BL701" s="114" t="str">
        <f t="shared" si="537"/>
        <v/>
      </c>
      <c r="BM701" s="114">
        <f t="shared" si="548"/>
        <v>1</v>
      </c>
      <c r="BN701" s="114">
        <f t="shared" si="549"/>
        <v>0</v>
      </c>
      <c r="BO701" s="114" t="str">
        <f t="shared" si="550"/>
        <v/>
      </c>
      <c r="BP701" s="114" t="str">
        <f t="shared" si="538"/>
        <v/>
      </c>
      <c r="BQ701" s="114">
        <f t="shared" si="551"/>
        <v>1</v>
      </c>
      <c r="BR701" s="114">
        <f t="shared" si="552"/>
        <v>0</v>
      </c>
      <c r="BS701" s="114" t="str">
        <f t="shared" si="553"/>
        <v/>
      </c>
      <c r="BT701" s="114" t="str">
        <f t="shared" si="539"/>
        <v/>
      </c>
      <c r="BU701" s="114">
        <f t="shared" si="554"/>
        <v>1</v>
      </c>
      <c r="BV701" s="114">
        <f t="shared" si="555"/>
        <v>0</v>
      </c>
      <c r="BW701" s="114" t="str">
        <f t="shared" si="556"/>
        <v/>
      </c>
      <c r="BX701" s="114" t="str">
        <f t="shared" si="540"/>
        <v/>
      </c>
      <c r="BY701" s="114">
        <f t="shared" si="557"/>
        <v>1</v>
      </c>
      <c r="BZ701" s="114">
        <f t="shared" si="558"/>
        <v>0</v>
      </c>
      <c r="CA701" s="114" t="str">
        <f t="shared" si="559"/>
        <v/>
      </c>
      <c r="CB701" s="114" t="str">
        <f t="shared" si="541"/>
        <v/>
      </c>
      <c r="CC701" s="114">
        <f t="shared" si="560"/>
        <v>1</v>
      </c>
      <c r="CD701" s="114">
        <f t="shared" si="561"/>
        <v>0</v>
      </c>
      <c r="CE701" s="114" t="str">
        <f t="shared" si="562"/>
        <v/>
      </c>
      <c r="CF701" s="114" t="str">
        <f t="shared" si="542"/>
        <v/>
      </c>
      <c r="CG701" s="114">
        <f t="shared" si="563"/>
        <v>1</v>
      </c>
      <c r="CH701" s="114">
        <f t="shared" si="564"/>
        <v>0</v>
      </c>
      <c r="CI701" s="114" t="str">
        <f t="shared" si="565"/>
        <v/>
      </c>
      <c r="CJ701" s="114" t="str">
        <f t="shared" si="543"/>
        <v/>
      </c>
      <c r="CK701" s="114">
        <f t="shared" si="566"/>
        <v>1</v>
      </c>
      <c r="CL701" s="114">
        <f t="shared" si="567"/>
        <v>0</v>
      </c>
      <c r="CM701" s="114" t="str">
        <f t="shared" si="568"/>
        <v/>
      </c>
      <c r="CN701" s="114" t="str">
        <f t="shared" si="544"/>
        <v/>
      </c>
      <c r="CO701" s="114">
        <f t="shared" si="569"/>
        <v>1</v>
      </c>
      <c r="CP701" s="114">
        <f t="shared" si="570"/>
        <v>0</v>
      </c>
      <c r="CQ701" s="114" t="str">
        <f t="shared" si="571"/>
        <v/>
      </c>
      <c r="CR701" s="114" t="str">
        <f t="shared" si="545"/>
        <v/>
      </c>
      <c r="CS701" s="114">
        <f t="shared" si="572"/>
        <v>1</v>
      </c>
      <c r="CT701" s="114">
        <f t="shared" si="573"/>
        <v>0</v>
      </c>
      <c r="CU701" s="114" t="str">
        <f t="shared" si="574"/>
        <v/>
      </c>
      <c r="CV701" s="114" t="str">
        <f t="shared" si="546"/>
        <v/>
      </c>
      <c r="CW701" s="114">
        <f t="shared" si="575"/>
        <v>1</v>
      </c>
      <c r="CX701" s="114">
        <f t="shared" si="576"/>
        <v>0</v>
      </c>
    </row>
    <row r="702" spans="17:102" ht="15.75" thickBot="1" x14ac:dyDescent="0.3">
      <c r="U702" s="367">
        <f>+Decisions!D97</f>
        <v>0</v>
      </c>
      <c r="V702" s="363">
        <f>+Decisions!E97</f>
        <v>0</v>
      </c>
      <c r="W702" s="363">
        <f>+Decisions!F97</f>
        <v>0</v>
      </c>
      <c r="X702" s="363">
        <f>+Decisions!G97</f>
        <v>0</v>
      </c>
      <c r="Y702" s="363">
        <f>+Decisions!H97</f>
        <v>0</v>
      </c>
      <c r="Z702" s="363">
        <f>+Decisions!I97</f>
        <v>0</v>
      </c>
      <c r="AA702" s="363">
        <f>+Decisions!J97</f>
        <v>0</v>
      </c>
      <c r="AB702" s="363">
        <f>+Decisions!K97</f>
        <v>0</v>
      </c>
      <c r="AC702" s="363">
        <f>+Decisions!L97</f>
        <v>0</v>
      </c>
      <c r="AD702" s="363">
        <f>+Decisions!M97</f>
        <v>0</v>
      </c>
      <c r="AE702" s="363">
        <f>+Decisions!N97</f>
        <v>0</v>
      </c>
      <c r="AF702" s="363">
        <f>+Decisions!O97</f>
        <v>0</v>
      </c>
      <c r="AG702" s="363">
        <f>+Decisions!P97</f>
        <v>0</v>
      </c>
      <c r="AH702" s="363">
        <f>+Decisions!Q97</f>
        <v>0</v>
      </c>
      <c r="AI702" s="363">
        <f>+Decisions!R97</f>
        <v>0</v>
      </c>
      <c r="AJ702" s="363">
        <f>+Decisions!S97</f>
        <v>0</v>
      </c>
      <c r="AK702" s="363">
        <f>+Decisions!T97</f>
        <v>0</v>
      </c>
      <c r="AL702" s="363">
        <f>+Decisions!U97</f>
        <v>0</v>
      </c>
      <c r="AM702" s="363">
        <f>+Decisions!V97</f>
        <v>0</v>
      </c>
      <c r="AN702" s="364">
        <f>+Decisions!W97</f>
        <v>0</v>
      </c>
      <c r="AP702" s="365" t="str">
        <f t="shared" si="517"/>
        <v/>
      </c>
      <c r="AQ702" s="271" t="str">
        <f t="shared" si="518"/>
        <v/>
      </c>
      <c r="AR702" s="271" t="str">
        <f t="shared" si="519"/>
        <v/>
      </c>
      <c r="AS702" s="271" t="str">
        <f t="shared" si="520"/>
        <v/>
      </c>
      <c r="AT702" s="271" t="str">
        <f t="shared" si="521"/>
        <v/>
      </c>
      <c r="AU702" s="271" t="str">
        <f t="shared" si="522"/>
        <v/>
      </c>
      <c r="AV702" s="271" t="str">
        <f t="shared" si="523"/>
        <v/>
      </c>
      <c r="AW702" s="271" t="str">
        <f t="shared" si="524"/>
        <v/>
      </c>
      <c r="AX702" s="271" t="str">
        <f t="shared" si="525"/>
        <v/>
      </c>
      <c r="AY702" s="271" t="str">
        <f t="shared" si="526"/>
        <v/>
      </c>
      <c r="AZ702" s="271" t="str">
        <f t="shared" si="527"/>
        <v/>
      </c>
      <c r="BA702" s="271" t="str">
        <f t="shared" si="528"/>
        <v/>
      </c>
      <c r="BB702" s="271" t="str">
        <f t="shared" si="529"/>
        <v/>
      </c>
      <c r="BC702" s="271" t="str">
        <f t="shared" si="530"/>
        <v/>
      </c>
      <c r="BD702" s="271" t="str">
        <f t="shared" si="531"/>
        <v/>
      </c>
      <c r="BE702" s="271" t="str">
        <f t="shared" si="532"/>
        <v/>
      </c>
      <c r="BF702" s="271" t="str">
        <f t="shared" si="533"/>
        <v/>
      </c>
      <c r="BG702" s="271" t="str">
        <f t="shared" si="534"/>
        <v/>
      </c>
      <c r="BH702" s="271" t="str">
        <f t="shared" si="535"/>
        <v/>
      </c>
      <c r="BI702" s="366" t="str">
        <f t="shared" si="536"/>
        <v/>
      </c>
      <c r="BK702" s="114" t="str">
        <f t="shared" si="547"/>
        <v/>
      </c>
      <c r="BL702" s="114" t="str">
        <f t="shared" si="537"/>
        <v/>
      </c>
      <c r="BM702" s="114">
        <f t="shared" si="548"/>
        <v>1</v>
      </c>
      <c r="BN702" s="114">
        <f t="shared" si="549"/>
        <v>0</v>
      </c>
      <c r="BO702" s="114" t="str">
        <f t="shared" si="550"/>
        <v/>
      </c>
      <c r="BP702" s="114" t="str">
        <f t="shared" si="538"/>
        <v/>
      </c>
      <c r="BQ702" s="114">
        <f t="shared" si="551"/>
        <v>1</v>
      </c>
      <c r="BR702" s="114">
        <f t="shared" si="552"/>
        <v>0</v>
      </c>
      <c r="BS702" s="114" t="str">
        <f t="shared" si="553"/>
        <v/>
      </c>
      <c r="BT702" s="114" t="str">
        <f t="shared" si="539"/>
        <v/>
      </c>
      <c r="BU702" s="114">
        <f t="shared" si="554"/>
        <v>1</v>
      </c>
      <c r="BV702" s="114">
        <f t="shared" si="555"/>
        <v>0</v>
      </c>
      <c r="BW702" s="114" t="str">
        <f t="shared" si="556"/>
        <v/>
      </c>
      <c r="BX702" s="114" t="str">
        <f t="shared" si="540"/>
        <v/>
      </c>
      <c r="BY702" s="114">
        <f t="shared" si="557"/>
        <v>1</v>
      </c>
      <c r="BZ702" s="114">
        <f t="shared" si="558"/>
        <v>0</v>
      </c>
      <c r="CA702" s="114" t="str">
        <f t="shared" si="559"/>
        <v/>
      </c>
      <c r="CB702" s="114" t="str">
        <f t="shared" si="541"/>
        <v/>
      </c>
      <c r="CC702" s="114">
        <f t="shared" si="560"/>
        <v>1</v>
      </c>
      <c r="CD702" s="114">
        <f t="shared" si="561"/>
        <v>0</v>
      </c>
      <c r="CE702" s="114" t="str">
        <f t="shared" si="562"/>
        <v/>
      </c>
      <c r="CF702" s="114" t="str">
        <f t="shared" si="542"/>
        <v/>
      </c>
      <c r="CG702" s="114">
        <f t="shared" si="563"/>
        <v>1</v>
      </c>
      <c r="CH702" s="114">
        <f t="shared" si="564"/>
        <v>0</v>
      </c>
      <c r="CI702" s="114" t="str">
        <f t="shared" si="565"/>
        <v/>
      </c>
      <c r="CJ702" s="114" t="str">
        <f t="shared" si="543"/>
        <v/>
      </c>
      <c r="CK702" s="114">
        <f t="shared" si="566"/>
        <v>1</v>
      </c>
      <c r="CL702" s="114">
        <f t="shared" si="567"/>
        <v>0</v>
      </c>
      <c r="CM702" s="114" t="str">
        <f t="shared" si="568"/>
        <v/>
      </c>
      <c r="CN702" s="114" t="str">
        <f t="shared" si="544"/>
        <v/>
      </c>
      <c r="CO702" s="114">
        <f t="shared" si="569"/>
        <v>1</v>
      </c>
      <c r="CP702" s="114">
        <f t="shared" si="570"/>
        <v>0</v>
      </c>
      <c r="CQ702" s="114" t="str">
        <f t="shared" si="571"/>
        <v/>
      </c>
      <c r="CR702" s="114" t="str">
        <f t="shared" si="545"/>
        <v/>
      </c>
      <c r="CS702" s="114">
        <f t="shared" si="572"/>
        <v>1</v>
      </c>
      <c r="CT702" s="114">
        <f t="shared" si="573"/>
        <v>0</v>
      </c>
      <c r="CU702" s="114" t="str">
        <f t="shared" si="574"/>
        <v/>
      </c>
      <c r="CV702" s="114" t="str">
        <f t="shared" si="546"/>
        <v/>
      </c>
      <c r="CW702" s="114">
        <f t="shared" si="575"/>
        <v>1</v>
      </c>
      <c r="CX702" s="114">
        <f t="shared" si="576"/>
        <v>0</v>
      </c>
    </row>
    <row r="703" spans="17:102" x14ac:dyDescent="0.25">
      <c r="Q703" s="374">
        <v>1</v>
      </c>
      <c r="R703" s="275">
        <v>50</v>
      </c>
      <c r="U703" s="367">
        <f>+Decisions!D98</f>
        <v>0</v>
      </c>
      <c r="V703" s="363">
        <f>+Decisions!E98</f>
        <v>0</v>
      </c>
      <c r="W703" s="363">
        <f>+Decisions!F98</f>
        <v>0</v>
      </c>
      <c r="X703" s="363">
        <f>+Decisions!G98</f>
        <v>0</v>
      </c>
      <c r="Y703" s="363">
        <f>+Decisions!H98</f>
        <v>0</v>
      </c>
      <c r="Z703" s="363">
        <f>+Decisions!I98</f>
        <v>0</v>
      </c>
      <c r="AA703" s="363">
        <f>+Decisions!J98</f>
        <v>0</v>
      </c>
      <c r="AB703" s="363">
        <f>+Decisions!K98</f>
        <v>0</v>
      </c>
      <c r="AC703" s="363">
        <f>+Decisions!L98</f>
        <v>0</v>
      </c>
      <c r="AD703" s="363">
        <f>+Decisions!M98</f>
        <v>0</v>
      </c>
      <c r="AE703" s="363">
        <f>+Decisions!N98</f>
        <v>0</v>
      </c>
      <c r="AF703" s="363">
        <f>+Decisions!O98</f>
        <v>0</v>
      </c>
      <c r="AG703" s="363">
        <f>+Decisions!P98</f>
        <v>0</v>
      </c>
      <c r="AH703" s="363">
        <f>+Decisions!Q98</f>
        <v>0</v>
      </c>
      <c r="AI703" s="363">
        <f>+Decisions!R98</f>
        <v>0</v>
      </c>
      <c r="AJ703" s="363">
        <f>+Decisions!S98</f>
        <v>0</v>
      </c>
      <c r="AK703" s="363">
        <f>+Decisions!T98</f>
        <v>0</v>
      </c>
      <c r="AL703" s="363">
        <f>+Decisions!U98</f>
        <v>0</v>
      </c>
      <c r="AM703" s="363">
        <f>+Decisions!V98</f>
        <v>0</v>
      </c>
      <c r="AN703" s="364">
        <f>+Decisions!W98</f>
        <v>0</v>
      </c>
      <c r="AP703" s="365" t="str">
        <f t="shared" si="517"/>
        <v/>
      </c>
      <c r="AQ703" s="271" t="str">
        <f t="shared" si="518"/>
        <v/>
      </c>
      <c r="AR703" s="271" t="str">
        <f t="shared" si="519"/>
        <v/>
      </c>
      <c r="AS703" s="271" t="str">
        <f t="shared" si="520"/>
        <v/>
      </c>
      <c r="AT703" s="271" t="str">
        <f t="shared" si="521"/>
        <v/>
      </c>
      <c r="AU703" s="271" t="str">
        <f t="shared" si="522"/>
        <v/>
      </c>
      <c r="AV703" s="271" t="str">
        <f t="shared" si="523"/>
        <v/>
      </c>
      <c r="AW703" s="271" t="str">
        <f t="shared" si="524"/>
        <v/>
      </c>
      <c r="AX703" s="271" t="str">
        <f t="shared" si="525"/>
        <v/>
      </c>
      <c r="AY703" s="271" t="str">
        <f t="shared" si="526"/>
        <v/>
      </c>
      <c r="AZ703" s="271" t="str">
        <f t="shared" si="527"/>
        <v/>
      </c>
      <c r="BA703" s="271" t="str">
        <f t="shared" si="528"/>
        <v/>
      </c>
      <c r="BB703" s="271" t="str">
        <f t="shared" si="529"/>
        <v/>
      </c>
      <c r="BC703" s="271" t="str">
        <f t="shared" si="530"/>
        <v/>
      </c>
      <c r="BD703" s="271" t="str">
        <f t="shared" si="531"/>
        <v/>
      </c>
      <c r="BE703" s="271" t="str">
        <f t="shared" si="532"/>
        <v/>
      </c>
      <c r="BF703" s="271" t="str">
        <f t="shared" si="533"/>
        <v/>
      </c>
      <c r="BG703" s="271" t="str">
        <f t="shared" si="534"/>
        <v/>
      </c>
      <c r="BH703" s="271" t="str">
        <f t="shared" si="535"/>
        <v/>
      </c>
      <c r="BI703" s="366" t="str">
        <f t="shared" si="536"/>
        <v/>
      </c>
      <c r="BK703" s="114" t="str">
        <f t="shared" si="547"/>
        <v/>
      </c>
      <c r="BL703" s="114" t="str">
        <f t="shared" si="537"/>
        <v/>
      </c>
      <c r="BM703" s="114">
        <f t="shared" si="548"/>
        <v>1</v>
      </c>
      <c r="BN703" s="114">
        <f t="shared" si="549"/>
        <v>0</v>
      </c>
      <c r="BO703" s="114" t="str">
        <f t="shared" si="550"/>
        <v/>
      </c>
      <c r="BP703" s="114" t="str">
        <f t="shared" si="538"/>
        <v/>
      </c>
      <c r="BQ703" s="114">
        <f t="shared" si="551"/>
        <v>1</v>
      </c>
      <c r="BR703" s="114">
        <f t="shared" si="552"/>
        <v>0</v>
      </c>
      <c r="BS703" s="114" t="str">
        <f t="shared" si="553"/>
        <v/>
      </c>
      <c r="BT703" s="114" t="str">
        <f t="shared" si="539"/>
        <v/>
      </c>
      <c r="BU703" s="114">
        <f t="shared" si="554"/>
        <v>1</v>
      </c>
      <c r="BV703" s="114">
        <f t="shared" si="555"/>
        <v>0</v>
      </c>
      <c r="BW703" s="114" t="str">
        <f t="shared" si="556"/>
        <v/>
      </c>
      <c r="BX703" s="114" t="str">
        <f t="shared" si="540"/>
        <v/>
      </c>
      <c r="BY703" s="114">
        <f t="shared" si="557"/>
        <v>1</v>
      </c>
      <c r="BZ703" s="114">
        <f t="shared" si="558"/>
        <v>0</v>
      </c>
      <c r="CA703" s="114" t="str">
        <f t="shared" si="559"/>
        <v/>
      </c>
      <c r="CB703" s="114" t="str">
        <f t="shared" si="541"/>
        <v/>
      </c>
      <c r="CC703" s="114">
        <f t="shared" si="560"/>
        <v>1</v>
      </c>
      <c r="CD703" s="114">
        <f t="shared" si="561"/>
        <v>0</v>
      </c>
      <c r="CE703" s="114" t="str">
        <f t="shared" si="562"/>
        <v/>
      </c>
      <c r="CF703" s="114" t="str">
        <f t="shared" si="542"/>
        <v/>
      </c>
      <c r="CG703" s="114">
        <f t="shared" si="563"/>
        <v>1</v>
      </c>
      <c r="CH703" s="114">
        <f t="shared" si="564"/>
        <v>0</v>
      </c>
      <c r="CI703" s="114" t="str">
        <f t="shared" si="565"/>
        <v/>
      </c>
      <c r="CJ703" s="114" t="str">
        <f t="shared" si="543"/>
        <v/>
      </c>
      <c r="CK703" s="114">
        <f t="shared" si="566"/>
        <v>1</v>
      </c>
      <c r="CL703" s="114">
        <f t="shared" si="567"/>
        <v>0</v>
      </c>
      <c r="CM703" s="114" t="str">
        <f t="shared" si="568"/>
        <v/>
      </c>
      <c r="CN703" s="114" t="str">
        <f t="shared" si="544"/>
        <v/>
      </c>
      <c r="CO703" s="114">
        <f t="shared" si="569"/>
        <v>1</v>
      </c>
      <c r="CP703" s="114">
        <f t="shared" si="570"/>
        <v>0</v>
      </c>
      <c r="CQ703" s="114" t="str">
        <f t="shared" si="571"/>
        <v/>
      </c>
      <c r="CR703" s="114" t="str">
        <f t="shared" si="545"/>
        <v/>
      </c>
      <c r="CS703" s="114">
        <f t="shared" si="572"/>
        <v>1</v>
      </c>
      <c r="CT703" s="114">
        <f t="shared" si="573"/>
        <v>0</v>
      </c>
      <c r="CU703" s="114" t="str">
        <f t="shared" si="574"/>
        <v/>
      </c>
      <c r="CV703" s="114" t="str">
        <f t="shared" si="546"/>
        <v/>
      </c>
      <c r="CW703" s="114">
        <f t="shared" si="575"/>
        <v>1</v>
      </c>
      <c r="CX703" s="114">
        <f t="shared" si="576"/>
        <v>0</v>
      </c>
    </row>
    <row r="704" spans="17:102" x14ac:dyDescent="0.25">
      <c r="Q704" s="365">
        <f t="shared" ref="Q704:Q735" si="577">+Q703+1</f>
        <v>2</v>
      </c>
      <c r="R704" s="277">
        <v>50</v>
      </c>
      <c r="U704" s="367">
        <f>+Decisions!D99</f>
        <v>0</v>
      </c>
      <c r="V704" s="363">
        <f>+Decisions!E99</f>
        <v>0</v>
      </c>
      <c r="W704" s="363">
        <f>+Decisions!F99</f>
        <v>0</v>
      </c>
      <c r="X704" s="363">
        <f>+Decisions!G99</f>
        <v>0</v>
      </c>
      <c r="Y704" s="363">
        <f>+Decisions!H99</f>
        <v>0</v>
      </c>
      <c r="Z704" s="363">
        <f>+Decisions!I99</f>
        <v>0</v>
      </c>
      <c r="AA704" s="363">
        <f>+Decisions!J99</f>
        <v>0</v>
      </c>
      <c r="AB704" s="363">
        <f>+Decisions!K99</f>
        <v>0</v>
      </c>
      <c r="AC704" s="363">
        <f>+Decisions!L99</f>
        <v>0</v>
      </c>
      <c r="AD704" s="363">
        <f>+Decisions!M99</f>
        <v>0</v>
      </c>
      <c r="AE704" s="363">
        <f>+Decisions!N99</f>
        <v>0</v>
      </c>
      <c r="AF704" s="363">
        <f>+Decisions!O99</f>
        <v>0</v>
      </c>
      <c r="AG704" s="363">
        <f>+Decisions!P99</f>
        <v>0</v>
      </c>
      <c r="AH704" s="363">
        <f>+Decisions!Q99</f>
        <v>0</v>
      </c>
      <c r="AI704" s="363">
        <f>+Decisions!R99</f>
        <v>0</v>
      </c>
      <c r="AJ704" s="363">
        <f>+Decisions!S99</f>
        <v>0</v>
      </c>
      <c r="AK704" s="363">
        <f>+Decisions!T99</f>
        <v>0</v>
      </c>
      <c r="AL704" s="363">
        <f>+Decisions!U99</f>
        <v>0</v>
      </c>
      <c r="AM704" s="363">
        <f>+Decisions!V99</f>
        <v>0</v>
      </c>
      <c r="AN704" s="364">
        <f>+Decisions!W99</f>
        <v>0</v>
      </c>
      <c r="AP704" s="365" t="str">
        <f t="shared" si="517"/>
        <v/>
      </c>
      <c r="AQ704" s="271" t="str">
        <f t="shared" si="518"/>
        <v/>
      </c>
      <c r="AR704" s="271" t="str">
        <f t="shared" si="519"/>
        <v/>
      </c>
      <c r="AS704" s="271" t="str">
        <f t="shared" si="520"/>
        <v/>
      </c>
      <c r="AT704" s="271" t="str">
        <f t="shared" si="521"/>
        <v/>
      </c>
      <c r="AU704" s="271" t="str">
        <f t="shared" si="522"/>
        <v/>
      </c>
      <c r="AV704" s="271" t="str">
        <f t="shared" si="523"/>
        <v/>
      </c>
      <c r="AW704" s="271" t="str">
        <f t="shared" si="524"/>
        <v/>
      </c>
      <c r="AX704" s="271" t="str">
        <f t="shared" si="525"/>
        <v/>
      </c>
      <c r="AY704" s="271" t="str">
        <f t="shared" si="526"/>
        <v/>
      </c>
      <c r="AZ704" s="271" t="str">
        <f t="shared" si="527"/>
        <v/>
      </c>
      <c r="BA704" s="271" t="str">
        <f t="shared" si="528"/>
        <v/>
      </c>
      <c r="BB704" s="271" t="str">
        <f t="shared" si="529"/>
        <v/>
      </c>
      <c r="BC704" s="271" t="str">
        <f t="shared" si="530"/>
        <v/>
      </c>
      <c r="BD704" s="271" t="str">
        <f t="shared" si="531"/>
        <v/>
      </c>
      <c r="BE704" s="271" t="str">
        <f t="shared" si="532"/>
        <v/>
      </c>
      <c r="BF704" s="271" t="str">
        <f t="shared" si="533"/>
        <v/>
      </c>
      <c r="BG704" s="271" t="str">
        <f t="shared" si="534"/>
        <v/>
      </c>
      <c r="BH704" s="271" t="str">
        <f t="shared" si="535"/>
        <v/>
      </c>
      <c r="BI704" s="366" t="str">
        <f t="shared" si="536"/>
        <v/>
      </c>
      <c r="BK704" s="114" t="str">
        <f t="shared" si="547"/>
        <v/>
      </c>
      <c r="BL704" s="114" t="str">
        <f t="shared" si="537"/>
        <v/>
      </c>
      <c r="BM704" s="114">
        <f t="shared" si="548"/>
        <v>1</v>
      </c>
      <c r="BN704" s="114">
        <f t="shared" si="549"/>
        <v>0</v>
      </c>
      <c r="BO704" s="114" t="str">
        <f t="shared" si="550"/>
        <v/>
      </c>
      <c r="BP704" s="114" t="str">
        <f t="shared" si="538"/>
        <v/>
      </c>
      <c r="BQ704" s="114">
        <f t="shared" si="551"/>
        <v>1</v>
      </c>
      <c r="BR704" s="114">
        <f t="shared" si="552"/>
        <v>0</v>
      </c>
      <c r="BS704" s="114" t="str">
        <f t="shared" si="553"/>
        <v/>
      </c>
      <c r="BT704" s="114" t="str">
        <f t="shared" si="539"/>
        <v/>
      </c>
      <c r="BU704" s="114">
        <f t="shared" si="554"/>
        <v>1</v>
      </c>
      <c r="BV704" s="114">
        <f t="shared" si="555"/>
        <v>0</v>
      </c>
      <c r="BW704" s="114" t="str">
        <f t="shared" si="556"/>
        <v/>
      </c>
      <c r="BX704" s="114" t="str">
        <f t="shared" si="540"/>
        <v/>
      </c>
      <c r="BY704" s="114">
        <f t="shared" si="557"/>
        <v>1</v>
      </c>
      <c r="BZ704" s="114">
        <f t="shared" si="558"/>
        <v>0</v>
      </c>
      <c r="CA704" s="114" t="str">
        <f t="shared" si="559"/>
        <v/>
      </c>
      <c r="CB704" s="114" t="str">
        <f t="shared" si="541"/>
        <v/>
      </c>
      <c r="CC704" s="114">
        <f t="shared" si="560"/>
        <v>1</v>
      </c>
      <c r="CD704" s="114">
        <f t="shared" si="561"/>
        <v>0</v>
      </c>
      <c r="CE704" s="114" t="str">
        <f t="shared" si="562"/>
        <v/>
      </c>
      <c r="CF704" s="114" t="str">
        <f t="shared" si="542"/>
        <v/>
      </c>
      <c r="CG704" s="114">
        <f t="shared" si="563"/>
        <v>1</v>
      </c>
      <c r="CH704" s="114">
        <f t="shared" si="564"/>
        <v>0</v>
      </c>
      <c r="CI704" s="114" t="str">
        <f t="shared" si="565"/>
        <v/>
      </c>
      <c r="CJ704" s="114" t="str">
        <f t="shared" si="543"/>
        <v/>
      </c>
      <c r="CK704" s="114">
        <f t="shared" si="566"/>
        <v>1</v>
      </c>
      <c r="CL704" s="114">
        <f t="shared" si="567"/>
        <v>0</v>
      </c>
      <c r="CM704" s="114" t="str">
        <f t="shared" si="568"/>
        <v/>
      </c>
      <c r="CN704" s="114" t="str">
        <f t="shared" si="544"/>
        <v/>
      </c>
      <c r="CO704" s="114">
        <f t="shared" si="569"/>
        <v>1</v>
      </c>
      <c r="CP704" s="114">
        <f t="shared" si="570"/>
        <v>0</v>
      </c>
      <c r="CQ704" s="114" t="str">
        <f t="shared" si="571"/>
        <v/>
      </c>
      <c r="CR704" s="114" t="str">
        <f t="shared" si="545"/>
        <v/>
      </c>
      <c r="CS704" s="114">
        <f t="shared" si="572"/>
        <v>1</v>
      </c>
      <c r="CT704" s="114">
        <f t="shared" si="573"/>
        <v>0</v>
      </c>
      <c r="CU704" s="114" t="str">
        <f t="shared" si="574"/>
        <v/>
      </c>
      <c r="CV704" s="114" t="str">
        <f t="shared" si="546"/>
        <v/>
      </c>
      <c r="CW704" s="114">
        <f t="shared" si="575"/>
        <v>1</v>
      </c>
      <c r="CX704" s="114">
        <f t="shared" si="576"/>
        <v>0</v>
      </c>
    </row>
    <row r="705" spans="17:102" x14ac:dyDescent="0.25">
      <c r="Q705" s="365">
        <f t="shared" si="577"/>
        <v>3</v>
      </c>
      <c r="R705" s="277">
        <v>100</v>
      </c>
      <c r="U705" s="367">
        <f>+Decisions!D100</f>
        <v>0</v>
      </c>
      <c r="V705" s="363">
        <f>+Decisions!E100</f>
        <v>0</v>
      </c>
      <c r="W705" s="363">
        <f>+Decisions!F100</f>
        <v>0</v>
      </c>
      <c r="X705" s="363">
        <f>+Decisions!G100</f>
        <v>0</v>
      </c>
      <c r="Y705" s="363">
        <f>+Decisions!H100</f>
        <v>0</v>
      </c>
      <c r="Z705" s="363">
        <f>+Decisions!I100</f>
        <v>0</v>
      </c>
      <c r="AA705" s="363">
        <f>+Decisions!J100</f>
        <v>0</v>
      </c>
      <c r="AB705" s="363">
        <f>+Decisions!K100</f>
        <v>0</v>
      </c>
      <c r="AC705" s="363">
        <f>+Decisions!L100</f>
        <v>0</v>
      </c>
      <c r="AD705" s="363">
        <f>+Decisions!M100</f>
        <v>0</v>
      </c>
      <c r="AE705" s="363">
        <f>+Decisions!N100</f>
        <v>0</v>
      </c>
      <c r="AF705" s="363">
        <f>+Decisions!O100</f>
        <v>0</v>
      </c>
      <c r="AG705" s="363">
        <f>+Decisions!P100</f>
        <v>0</v>
      </c>
      <c r="AH705" s="363">
        <f>+Decisions!Q100</f>
        <v>0</v>
      </c>
      <c r="AI705" s="363">
        <f>+Decisions!R100</f>
        <v>0</v>
      </c>
      <c r="AJ705" s="363">
        <f>+Decisions!S100</f>
        <v>0</v>
      </c>
      <c r="AK705" s="363">
        <f>+Decisions!T100</f>
        <v>0</v>
      </c>
      <c r="AL705" s="363">
        <f>+Decisions!U100</f>
        <v>0</v>
      </c>
      <c r="AM705" s="363">
        <f>+Decisions!V100</f>
        <v>0</v>
      </c>
      <c r="AN705" s="364">
        <f>+Decisions!W100</f>
        <v>0</v>
      </c>
      <c r="AP705" s="365" t="str">
        <f t="shared" si="517"/>
        <v/>
      </c>
      <c r="AQ705" s="271" t="str">
        <f t="shared" si="518"/>
        <v/>
      </c>
      <c r="AR705" s="271" t="str">
        <f t="shared" si="519"/>
        <v/>
      </c>
      <c r="AS705" s="271" t="str">
        <f t="shared" si="520"/>
        <v/>
      </c>
      <c r="AT705" s="271" t="str">
        <f t="shared" si="521"/>
        <v/>
      </c>
      <c r="AU705" s="271" t="str">
        <f t="shared" si="522"/>
        <v/>
      </c>
      <c r="AV705" s="271" t="str">
        <f t="shared" si="523"/>
        <v/>
      </c>
      <c r="AW705" s="271" t="str">
        <f t="shared" si="524"/>
        <v/>
      </c>
      <c r="AX705" s="271" t="str">
        <f t="shared" si="525"/>
        <v/>
      </c>
      <c r="AY705" s="271" t="str">
        <f t="shared" si="526"/>
        <v/>
      </c>
      <c r="AZ705" s="271" t="str">
        <f t="shared" si="527"/>
        <v/>
      </c>
      <c r="BA705" s="271" t="str">
        <f t="shared" si="528"/>
        <v/>
      </c>
      <c r="BB705" s="271" t="str">
        <f t="shared" si="529"/>
        <v/>
      </c>
      <c r="BC705" s="271" t="str">
        <f t="shared" si="530"/>
        <v/>
      </c>
      <c r="BD705" s="271" t="str">
        <f t="shared" si="531"/>
        <v/>
      </c>
      <c r="BE705" s="271" t="str">
        <f t="shared" si="532"/>
        <v/>
      </c>
      <c r="BF705" s="271" t="str">
        <f t="shared" si="533"/>
        <v/>
      </c>
      <c r="BG705" s="271" t="str">
        <f t="shared" si="534"/>
        <v/>
      </c>
      <c r="BH705" s="271" t="str">
        <f t="shared" si="535"/>
        <v/>
      </c>
      <c r="BI705" s="366" t="str">
        <f t="shared" si="536"/>
        <v/>
      </c>
      <c r="BK705" s="114" t="str">
        <f t="shared" si="547"/>
        <v/>
      </c>
      <c r="BL705" s="114" t="str">
        <f t="shared" si="537"/>
        <v/>
      </c>
      <c r="BM705" s="114">
        <f t="shared" si="548"/>
        <v>1</v>
      </c>
      <c r="BN705" s="114">
        <f t="shared" si="549"/>
        <v>0</v>
      </c>
      <c r="BO705" s="114" t="str">
        <f t="shared" si="550"/>
        <v/>
      </c>
      <c r="BP705" s="114" t="str">
        <f t="shared" si="538"/>
        <v/>
      </c>
      <c r="BQ705" s="114">
        <f t="shared" si="551"/>
        <v>1</v>
      </c>
      <c r="BR705" s="114">
        <f t="shared" si="552"/>
        <v>0</v>
      </c>
      <c r="BS705" s="114" t="str">
        <f t="shared" si="553"/>
        <v/>
      </c>
      <c r="BT705" s="114" t="str">
        <f t="shared" si="539"/>
        <v/>
      </c>
      <c r="BU705" s="114">
        <f t="shared" si="554"/>
        <v>1</v>
      </c>
      <c r="BV705" s="114">
        <f t="shared" si="555"/>
        <v>0</v>
      </c>
      <c r="BW705" s="114" t="str">
        <f t="shared" si="556"/>
        <v/>
      </c>
      <c r="BX705" s="114" t="str">
        <f t="shared" si="540"/>
        <v/>
      </c>
      <c r="BY705" s="114">
        <f t="shared" si="557"/>
        <v>1</v>
      </c>
      <c r="BZ705" s="114">
        <f t="shared" si="558"/>
        <v>0</v>
      </c>
      <c r="CA705" s="114" t="str">
        <f t="shared" si="559"/>
        <v/>
      </c>
      <c r="CB705" s="114" t="str">
        <f t="shared" si="541"/>
        <v/>
      </c>
      <c r="CC705" s="114">
        <f t="shared" si="560"/>
        <v>1</v>
      </c>
      <c r="CD705" s="114">
        <f t="shared" si="561"/>
        <v>0</v>
      </c>
      <c r="CE705" s="114" t="str">
        <f t="shared" si="562"/>
        <v/>
      </c>
      <c r="CF705" s="114" t="str">
        <f t="shared" si="542"/>
        <v/>
      </c>
      <c r="CG705" s="114">
        <f t="shared" si="563"/>
        <v>1</v>
      </c>
      <c r="CH705" s="114">
        <f t="shared" si="564"/>
        <v>0</v>
      </c>
      <c r="CI705" s="114" t="str">
        <f t="shared" si="565"/>
        <v/>
      </c>
      <c r="CJ705" s="114" t="str">
        <f t="shared" si="543"/>
        <v/>
      </c>
      <c r="CK705" s="114">
        <f t="shared" si="566"/>
        <v>1</v>
      </c>
      <c r="CL705" s="114">
        <f t="shared" si="567"/>
        <v>0</v>
      </c>
      <c r="CM705" s="114" t="str">
        <f t="shared" si="568"/>
        <v/>
      </c>
      <c r="CN705" s="114" t="str">
        <f t="shared" si="544"/>
        <v/>
      </c>
      <c r="CO705" s="114">
        <f t="shared" si="569"/>
        <v>1</v>
      </c>
      <c r="CP705" s="114">
        <f t="shared" si="570"/>
        <v>0</v>
      </c>
      <c r="CQ705" s="114" t="str">
        <f t="shared" si="571"/>
        <v/>
      </c>
      <c r="CR705" s="114" t="str">
        <f t="shared" si="545"/>
        <v/>
      </c>
      <c r="CS705" s="114">
        <f t="shared" si="572"/>
        <v>1</v>
      </c>
      <c r="CT705" s="114">
        <f t="shared" si="573"/>
        <v>0</v>
      </c>
      <c r="CU705" s="114" t="str">
        <f t="shared" si="574"/>
        <v/>
      </c>
      <c r="CV705" s="114" t="str">
        <f t="shared" si="546"/>
        <v/>
      </c>
      <c r="CW705" s="114">
        <f t="shared" si="575"/>
        <v>1</v>
      </c>
      <c r="CX705" s="114">
        <f t="shared" si="576"/>
        <v>0</v>
      </c>
    </row>
    <row r="706" spans="17:102" x14ac:dyDescent="0.25">
      <c r="Q706" s="365">
        <f t="shared" si="577"/>
        <v>4</v>
      </c>
      <c r="R706" s="277">
        <v>50</v>
      </c>
      <c r="U706" s="367">
        <f>+Decisions!D101</f>
        <v>0</v>
      </c>
      <c r="V706" s="363">
        <f>+Decisions!E101</f>
        <v>0</v>
      </c>
      <c r="W706" s="363">
        <f>+Decisions!F101</f>
        <v>0</v>
      </c>
      <c r="X706" s="363">
        <f>+Decisions!G101</f>
        <v>0</v>
      </c>
      <c r="Y706" s="363">
        <f>+Decisions!H101</f>
        <v>0</v>
      </c>
      <c r="Z706" s="363">
        <f>+Decisions!I101</f>
        <v>0</v>
      </c>
      <c r="AA706" s="363">
        <f>+Decisions!J101</f>
        <v>0</v>
      </c>
      <c r="AB706" s="363">
        <f>+Decisions!K101</f>
        <v>0</v>
      </c>
      <c r="AC706" s="363">
        <f>+Decisions!L101</f>
        <v>0</v>
      </c>
      <c r="AD706" s="363">
        <f>+Decisions!M101</f>
        <v>0</v>
      </c>
      <c r="AE706" s="363">
        <f>+Decisions!N101</f>
        <v>0</v>
      </c>
      <c r="AF706" s="363">
        <f>+Decisions!O101</f>
        <v>0</v>
      </c>
      <c r="AG706" s="363">
        <f>+Decisions!P101</f>
        <v>0</v>
      </c>
      <c r="AH706" s="363">
        <f>+Decisions!Q101</f>
        <v>0</v>
      </c>
      <c r="AI706" s="363">
        <f>+Decisions!R101</f>
        <v>0</v>
      </c>
      <c r="AJ706" s="363">
        <f>+Decisions!S101</f>
        <v>0</v>
      </c>
      <c r="AK706" s="363">
        <f>+Decisions!T101</f>
        <v>0</v>
      </c>
      <c r="AL706" s="363">
        <f>+Decisions!U101</f>
        <v>0</v>
      </c>
      <c r="AM706" s="363">
        <f>+Decisions!V101</f>
        <v>0</v>
      </c>
      <c r="AN706" s="364">
        <f>+Decisions!W101</f>
        <v>0</v>
      </c>
      <c r="AP706" s="365" t="str">
        <f t="shared" si="517"/>
        <v/>
      </c>
      <c r="AQ706" s="271" t="str">
        <f t="shared" si="518"/>
        <v/>
      </c>
      <c r="AR706" s="271" t="str">
        <f t="shared" si="519"/>
        <v/>
      </c>
      <c r="AS706" s="271" t="str">
        <f t="shared" si="520"/>
        <v/>
      </c>
      <c r="AT706" s="271" t="str">
        <f t="shared" si="521"/>
        <v/>
      </c>
      <c r="AU706" s="271" t="str">
        <f t="shared" si="522"/>
        <v/>
      </c>
      <c r="AV706" s="271" t="str">
        <f t="shared" si="523"/>
        <v/>
      </c>
      <c r="AW706" s="271" t="str">
        <f t="shared" si="524"/>
        <v/>
      </c>
      <c r="AX706" s="271" t="str">
        <f t="shared" si="525"/>
        <v/>
      </c>
      <c r="AY706" s="271" t="str">
        <f t="shared" si="526"/>
        <v/>
      </c>
      <c r="AZ706" s="271" t="str">
        <f t="shared" si="527"/>
        <v/>
      </c>
      <c r="BA706" s="271" t="str">
        <f t="shared" si="528"/>
        <v/>
      </c>
      <c r="BB706" s="271" t="str">
        <f t="shared" si="529"/>
        <v/>
      </c>
      <c r="BC706" s="271" t="str">
        <f t="shared" si="530"/>
        <v/>
      </c>
      <c r="BD706" s="271" t="str">
        <f t="shared" si="531"/>
        <v/>
      </c>
      <c r="BE706" s="271" t="str">
        <f t="shared" si="532"/>
        <v/>
      </c>
      <c r="BF706" s="271" t="str">
        <f t="shared" si="533"/>
        <v/>
      </c>
      <c r="BG706" s="271" t="str">
        <f t="shared" si="534"/>
        <v/>
      </c>
      <c r="BH706" s="271" t="str">
        <f t="shared" si="535"/>
        <v/>
      </c>
      <c r="BI706" s="366" t="str">
        <f t="shared" si="536"/>
        <v/>
      </c>
      <c r="BK706" s="114" t="str">
        <f t="shared" si="547"/>
        <v/>
      </c>
      <c r="BL706" s="114" t="str">
        <f t="shared" si="537"/>
        <v/>
      </c>
      <c r="BM706" s="114">
        <f t="shared" si="548"/>
        <v>1</v>
      </c>
      <c r="BN706" s="114">
        <f t="shared" si="549"/>
        <v>0</v>
      </c>
      <c r="BO706" s="114" t="str">
        <f t="shared" si="550"/>
        <v/>
      </c>
      <c r="BP706" s="114" t="str">
        <f t="shared" si="538"/>
        <v/>
      </c>
      <c r="BQ706" s="114">
        <f t="shared" si="551"/>
        <v>1</v>
      </c>
      <c r="BR706" s="114">
        <f t="shared" si="552"/>
        <v>0</v>
      </c>
      <c r="BS706" s="114" t="str">
        <f t="shared" si="553"/>
        <v/>
      </c>
      <c r="BT706" s="114" t="str">
        <f t="shared" si="539"/>
        <v/>
      </c>
      <c r="BU706" s="114">
        <f t="shared" si="554"/>
        <v>1</v>
      </c>
      <c r="BV706" s="114">
        <f t="shared" si="555"/>
        <v>0</v>
      </c>
      <c r="BW706" s="114" t="str">
        <f t="shared" si="556"/>
        <v/>
      </c>
      <c r="BX706" s="114" t="str">
        <f t="shared" si="540"/>
        <v/>
      </c>
      <c r="BY706" s="114">
        <f t="shared" si="557"/>
        <v>1</v>
      </c>
      <c r="BZ706" s="114">
        <f t="shared" si="558"/>
        <v>0</v>
      </c>
      <c r="CA706" s="114" t="str">
        <f t="shared" si="559"/>
        <v/>
      </c>
      <c r="CB706" s="114" t="str">
        <f t="shared" si="541"/>
        <v/>
      </c>
      <c r="CC706" s="114">
        <f t="shared" si="560"/>
        <v>1</v>
      </c>
      <c r="CD706" s="114">
        <f t="shared" si="561"/>
        <v>0</v>
      </c>
      <c r="CE706" s="114" t="str">
        <f t="shared" si="562"/>
        <v/>
      </c>
      <c r="CF706" s="114" t="str">
        <f t="shared" si="542"/>
        <v/>
      </c>
      <c r="CG706" s="114">
        <f t="shared" si="563"/>
        <v>1</v>
      </c>
      <c r="CH706" s="114">
        <f t="shared" si="564"/>
        <v>0</v>
      </c>
      <c r="CI706" s="114" t="str">
        <f t="shared" si="565"/>
        <v/>
      </c>
      <c r="CJ706" s="114" t="str">
        <f t="shared" si="543"/>
        <v/>
      </c>
      <c r="CK706" s="114">
        <f t="shared" si="566"/>
        <v>1</v>
      </c>
      <c r="CL706" s="114">
        <f t="shared" si="567"/>
        <v>0</v>
      </c>
      <c r="CM706" s="114" t="str">
        <f t="shared" si="568"/>
        <v/>
      </c>
      <c r="CN706" s="114" t="str">
        <f t="shared" si="544"/>
        <v/>
      </c>
      <c r="CO706" s="114">
        <f t="shared" si="569"/>
        <v>1</v>
      </c>
      <c r="CP706" s="114">
        <f t="shared" si="570"/>
        <v>0</v>
      </c>
      <c r="CQ706" s="114" t="str">
        <f t="shared" si="571"/>
        <v/>
      </c>
      <c r="CR706" s="114" t="str">
        <f t="shared" si="545"/>
        <v/>
      </c>
      <c r="CS706" s="114">
        <f t="shared" si="572"/>
        <v>1</v>
      </c>
      <c r="CT706" s="114">
        <f t="shared" si="573"/>
        <v>0</v>
      </c>
      <c r="CU706" s="114" t="str">
        <f t="shared" si="574"/>
        <v/>
      </c>
      <c r="CV706" s="114" t="str">
        <f t="shared" si="546"/>
        <v/>
      </c>
      <c r="CW706" s="114">
        <f t="shared" si="575"/>
        <v>1</v>
      </c>
      <c r="CX706" s="114">
        <f t="shared" si="576"/>
        <v>0</v>
      </c>
    </row>
    <row r="707" spans="17:102" x14ac:dyDescent="0.25">
      <c r="Q707" s="365">
        <f t="shared" si="577"/>
        <v>5</v>
      </c>
      <c r="R707" s="277">
        <v>100</v>
      </c>
      <c r="U707" s="367">
        <f>+Decisions!D102</f>
        <v>0</v>
      </c>
      <c r="V707" s="363">
        <f>+Decisions!E102</f>
        <v>0</v>
      </c>
      <c r="W707" s="363">
        <f>+Decisions!F102</f>
        <v>0</v>
      </c>
      <c r="X707" s="363">
        <f>+Decisions!G102</f>
        <v>0</v>
      </c>
      <c r="Y707" s="363">
        <f>+Decisions!H102</f>
        <v>0</v>
      </c>
      <c r="Z707" s="363">
        <f>+Decisions!I102</f>
        <v>0</v>
      </c>
      <c r="AA707" s="363">
        <f>+Decisions!J102</f>
        <v>0</v>
      </c>
      <c r="AB707" s="363">
        <f>+Decisions!K102</f>
        <v>0</v>
      </c>
      <c r="AC707" s="363">
        <f>+Decisions!L102</f>
        <v>0</v>
      </c>
      <c r="AD707" s="363">
        <f>+Decisions!M102</f>
        <v>0</v>
      </c>
      <c r="AE707" s="363">
        <f>+Decisions!N102</f>
        <v>0</v>
      </c>
      <c r="AF707" s="363">
        <f>+Decisions!O102</f>
        <v>0</v>
      </c>
      <c r="AG707" s="363">
        <f>+Decisions!P102</f>
        <v>0</v>
      </c>
      <c r="AH707" s="363">
        <f>+Decisions!Q102</f>
        <v>0</v>
      </c>
      <c r="AI707" s="363">
        <f>+Decisions!R102</f>
        <v>0</v>
      </c>
      <c r="AJ707" s="363">
        <f>+Decisions!S102</f>
        <v>0</v>
      </c>
      <c r="AK707" s="363">
        <f>+Decisions!T102</f>
        <v>0</v>
      </c>
      <c r="AL707" s="363">
        <f>+Decisions!U102</f>
        <v>0</v>
      </c>
      <c r="AM707" s="363">
        <f>+Decisions!V102</f>
        <v>0</v>
      </c>
      <c r="AN707" s="364">
        <f>+Decisions!W102</f>
        <v>0</v>
      </c>
      <c r="AP707" s="365" t="str">
        <f t="shared" si="517"/>
        <v/>
      </c>
      <c r="AQ707" s="271" t="str">
        <f t="shared" si="518"/>
        <v/>
      </c>
      <c r="AR707" s="271" t="str">
        <f t="shared" si="519"/>
        <v/>
      </c>
      <c r="AS707" s="271" t="str">
        <f t="shared" si="520"/>
        <v/>
      </c>
      <c r="AT707" s="271" t="str">
        <f t="shared" si="521"/>
        <v/>
      </c>
      <c r="AU707" s="271" t="str">
        <f t="shared" si="522"/>
        <v/>
      </c>
      <c r="AV707" s="271" t="str">
        <f t="shared" si="523"/>
        <v/>
      </c>
      <c r="AW707" s="271" t="str">
        <f t="shared" si="524"/>
        <v/>
      </c>
      <c r="AX707" s="271" t="str">
        <f t="shared" si="525"/>
        <v/>
      </c>
      <c r="AY707" s="271" t="str">
        <f t="shared" si="526"/>
        <v/>
      </c>
      <c r="AZ707" s="271" t="str">
        <f t="shared" si="527"/>
        <v/>
      </c>
      <c r="BA707" s="271" t="str">
        <f t="shared" si="528"/>
        <v/>
      </c>
      <c r="BB707" s="271" t="str">
        <f t="shared" si="529"/>
        <v/>
      </c>
      <c r="BC707" s="271" t="str">
        <f t="shared" si="530"/>
        <v/>
      </c>
      <c r="BD707" s="271" t="str">
        <f t="shared" si="531"/>
        <v/>
      </c>
      <c r="BE707" s="271" t="str">
        <f t="shared" si="532"/>
        <v/>
      </c>
      <c r="BF707" s="271" t="str">
        <f t="shared" si="533"/>
        <v/>
      </c>
      <c r="BG707" s="271" t="str">
        <f t="shared" si="534"/>
        <v/>
      </c>
      <c r="BH707" s="271" t="str">
        <f t="shared" si="535"/>
        <v/>
      </c>
      <c r="BI707" s="366" t="str">
        <f t="shared" si="536"/>
        <v/>
      </c>
      <c r="BK707" s="114" t="str">
        <f t="shared" si="547"/>
        <v/>
      </c>
      <c r="BL707" s="114" t="str">
        <f t="shared" si="537"/>
        <v/>
      </c>
      <c r="BM707" s="114">
        <f t="shared" si="548"/>
        <v>1</v>
      </c>
      <c r="BN707" s="114">
        <f t="shared" si="549"/>
        <v>0</v>
      </c>
      <c r="BO707" s="114" t="str">
        <f t="shared" si="550"/>
        <v/>
      </c>
      <c r="BP707" s="114" t="str">
        <f t="shared" si="538"/>
        <v/>
      </c>
      <c r="BQ707" s="114">
        <f t="shared" si="551"/>
        <v>1</v>
      </c>
      <c r="BR707" s="114">
        <f t="shared" si="552"/>
        <v>0</v>
      </c>
      <c r="BS707" s="114" t="str">
        <f t="shared" si="553"/>
        <v/>
      </c>
      <c r="BT707" s="114" t="str">
        <f t="shared" si="539"/>
        <v/>
      </c>
      <c r="BU707" s="114">
        <f t="shared" si="554"/>
        <v>1</v>
      </c>
      <c r="BV707" s="114">
        <f t="shared" si="555"/>
        <v>0</v>
      </c>
      <c r="BW707" s="114" t="str">
        <f t="shared" si="556"/>
        <v/>
      </c>
      <c r="BX707" s="114" t="str">
        <f t="shared" si="540"/>
        <v/>
      </c>
      <c r="BY707" s="114">
        <f t="shared" si="557"/>
        <v>1</v>
      </c>
      <c r="BZ707" s="114">
        <f t="shared" si="558"/>
        <v>0</v>
      </c>
      <c r="CA707" s="114" t="str">
        <f t="shared" si="559"/>
        <v/>
      </c>
      <c r="CB707" s="114" t="str">
        <f t="shared" si="541"/>
        <v/>
      </c>
      <c r="CC707" s="114">
        <f t="shared" si="560"/>
        <v>1</v>
      </c>
      <c r="CD707" s="114">
        <f t="shared" si="561"/>
        <v>0</v>
      </c>
      <c r="CE707" s="114" t="str">
        <f t="shared" si="562"/>
        <v/>
      </c>
      <c r="CF707" s="114" t="str">
        <f t="shared" si="542"/>
        <v/>
      </c>
      <c r="CG707" s="114">
        <f t="shared" si="563"/>
        <v>1</v>
      </c>
      <c r="CH707" s="114">
        <f t="shared" si="564"/>
        <v>0</v>
      </c>
      <c r="CI707" s="114" t="str">
        <f t="shared" si="565"/>
        <v/>
      </c>
      <c r="CJ707" s="114" t="str">
        <f t="shared" si="543"/>
        <v/>
      </c>
      <c r="CK707" s="114">
        <f t="shared" si="566"/>
        <v>1</v>
      </c>
      <c r="CL707" s="114">
        <f t="shared" si="567"/>
        <v>0</v>
      </c>
      <c r="CM707" s="114" t="str">
        <f t="shared" si="568"/>
        <v/>
      </c>
      <c r="CN707" s="114" t="str">
        <f t="shared" si="544"/>
        <v/>
      </c>
      <c r="CO707" s="114">
        <f t="shared" si="569"/>
        <v>1</v>
      </c>
      <c r="CP707" s="114">
        <f t="shared" si="570"/>
        <v>0</v>
      </c>
      <c r="CQ707" s="114" t="str">
        <f t="shared" si="571"/>
        <v/>
      </c>
      <c r="CR707" s="114" t="str">
        <f t="shared" si="545"/>
        <v/>
      </c>
      <c r="CS707" s="114">
        <f t="shared" si="572"/>
        <v>1</v>
      </c>
      <c r="CT707" s="114">
        <f t="shared" si="573"/>
        <v>0</v>
      </c>
      <c r="CU707" s="114" t="str">
        <f t="shared" si="574"/>
        <v/>
      </c>
      <c r="CV707" s="114" t="str">
        <f t="shared" si="546"/>
        <v/>
      </c>
      <c r="CW707" s="114">
        <f t="shared" si="575"/>
        <v>1</v>
      </c>
      <c r="CX707" s="114">
        <f t="shared" si="576"/>
        <v>0</v>
      </c>
    </row>
    <row r="708" spans="17:102" x14ac:dyDescent="0.25">
      <c r="Q708" s="365">
        <f t="shared" si="577"/>
        <v>6</v>
      </c>
      <c r="R708" s="277">
        <v>150</v>
      </c>
      <c r="U708" s="367">
        <f>+Decisions!D103</f>
        <v>0</v>
      </c>
      <c r="V708" s="363">
        <f>+Decisions!E103</f>
        <v>0</v>
      </c>
      <c r="W708" s="363">
        <f>+Decisions!F103</f>
        <v>0</v>
      </c>
      <c r="X708" s="363">
        <f>+Decisions!G103</f>
        <v>0</v>
      </c>
      <c r="Y708" s="363">
        <f>+Decisions!H103</f>
        <v>0</v>
      </c>
      <c r="Z708" s="363">
        <f>+Decisions!I103</f>
        <v>0</v>
      </c>
      <c r="AA708" s="363">
        <f>+Decisions!J103</f>
        <v>0</v>
      </c>
      <c r="AB708" s="363">
        <f>+Decisions!K103</f>
        <v>0</v>
      </c>
      <c r="AC708" s="363">
        <f>+Decisions!L103</f>
        <v>0</v>
      </c>
      <c r="AD708" s="363">
        <f>+Decisions!M103</f>
        <v>0</v>
      </c>
      <c r="AE708" s="363">
        <f>+Decisions!N103</f>
        <v>0</v>
      </c>
      <c r="AF708" s="363">
        <f>+Decisions!O103</f>
        <v>0</v>
      </c>
      <c r="AG708" s="363">
        <f>+Decisions!P103</f>
        <v>0</v>
      </c>
      <c r="AH708" s="363">
        <f>+Decisions!Q103</f>
        <v>0</v>
      </c>
      <c r="AI708" s="363">
        <f>+Decisions!R103</f>
        <v>0</v>
      </c>
      <c r="AJ708" s="363">
        <f>+Decisions!S103</f>
        <v>0</v>
      </c>
      <c r="AK708" s="363">
        <f>+Decisions!T103</f>
        <v>0</v>
      </c>
      <c r="AL708" s="363">
        <f>+Decisions!U103</f>
        <v>0</v>
      </c>
      <c r="AM708" s="363">
        <f>+Decisions!V103</f>
        <v>0</v>
      </c>
      <c r="AN708" s="364">
        <f>+Decisions!W103</f>
        <v>0</v>
      </c>
      <c r="AP708" s="365" t="str">
        <f t="shared" si="517"/>
        <v/>
      </c>
      <c r="AQ708" s="271" t="str">
        <f t="shared" si="518"/>
        <v/>
      </c>
      <c r="AR708" s="271" t="str">
        <f t="shared" si="519"/>
        <v/>
      </c>
      <c r="AS708" s="271" t="str">
        <f t="shared" si="520"/>
        <v/>
      </c>
      <c r="AT708" s="271" t="str">
        <f t="shared" si="521"/>
        <v/>
      </c>
      <c r="AU708" s="271" t="str">
        <f t="shared" si="522"/>
        <v/>
      </c>
      <c r="AV708" s="271" t="str">
        <f t="shared" si="523"/>
        <v/>
      </c>
      <c r="AW708" s="271" t="str">
        <f t="shared" si="524"/>
        <v/>
      </c>
      <c r="AX708" s="271" t="str">
        <f t="shared" si="525"/>
        <v/>
      </c>
      <c r="AY708" s="271" t="str">
        <f t="shared" si="526"/>
        <v/>
      </c>
      <c r="AZ708" s="271" t="str">
        <f t="shared" si="527"/>
        <v/>
      </c>
      <c r="BA708" s="271" t="str">
        <f t="shared" si="528"/>
        <v/>
      </c>
      <c r="BB708" s="271" t="str">
        <f t="shared" si="529"/>
        <v/>
      </c>
      <c r="BC708" s="271" t="str">
        <f t="shared" si="530"/>
        <v/>
      </c>
      <c r="BD708" s="271" t="str">
        <f t="shared" si="531"/>
        <v/>
      </c>
      <c r="BE708" s="271" t="str">
        <f t="shared" si="532"/>
        <v/>
      </c>
      <c r="BF708" s="271" t="str">
        <f t="shared" si="533"/>
        <v/>
      </c>
      <c r="BG708" s="271" t="str">
        <f t="shared" si="534"/>
        <v/>
      </c>
      <c r="BH708" s="271" t="str">
        <f t="shared" si="535"/>
        <v/>
      </c>
      <c r="BI708" s="366" t="str">
        <f t="shared" si="536"/>
        <v/>
      </c>
      <c r="BK708" s="114" t="str">
        <f t="shared" si="547"/>
        <v/>
      </c>
      <c r="BL708" s="114" t="str">
        <f t="shared" si="537"/>
        <v/>
      </c>
      <c r="BM708" s="114">
        <f t="shared" si="548"/>
        <v>1</v>
      </c>
      <c r="BN708" s="114">
        <f t="shared" si="549"/>
        <v>0</v>
      </c>
      <c r="BO708" s="114" t="str">
        <f t="shared" si="550"/>
        <v/>
      </c>
      <c r="BP708" s="114" t="str">
        <f t="shared" si="538"/>
        <v/>
      </c>
      <c r="BQ708" s="114">
        <f t="shared" si="551"/>
        <v>1</v>
      </c>
      <c r="BR708" s="114">
        <f t="shared" si="552"/>
        <v>0</v>
      </c>
      <c r="BS708" s="114" t="str">
        <f t="shared" si="553"/>
        <v/>
      </c>
      <c r="BT708" s="114" t="str">
        <f t="shared" si="539"/>
        <v/>
      </c>
      <c r="BU708" s="114">
        <f t="shared" si="554"/>
        <v>1</v>
      </c>
      <c r="BV708" s="114">
        <f t="shared" si="555"/>
        <v>0</v>
      </c>
      <c r="BW708" s="114" t="str">
        <f t="shared" si="556"/>
        <v/>
      </c>
      <c r="BX708" s="114" t="str">
        <f t="shared" si="540"/>
        <v/>
      </c>
      <c r="BY708" s="114">
        <f t="shared" si="557"/>
        <v>1</v>
      </c>
      <c r="BZ708" s="114">
        <f t="shared" si="558"/>
        <v>0</v>
      </c>
      <c r="CA708" s="114" t="str">
        <f t="shared" si="559"/>
        <v/>
      </c>
      <c r="CB708" s="114" t="str">
        <f t="shared" si="541"/>
        <v/>
      </c>
      <c r="CC708" s="114">
        <f t="shared" si="560"/>
        <v>1</v>
      </c>
      <c r="CD708" s="114">
        <f t="shared" si="561"/>
        <v>0</v>
      </c>
      <c r="CE708" s="114" t="str">
        <f t="shared" si="562"/>
        <v/>
      </c>
      <c r="CF708" s="114" t="str">
        <f t="shared" si="542"/>
        <v/>
      </c>
      <c r="CG708" s="114">
        <f t="shared" si="563"/>
        <v>1</v>
      </c>
      <c r="CH708" s="114">
        <f t="shared" si="564"/>
        <v>0</v>
      </c>
      <c r="CI708" s="114" t="str">
        <f t="shared" si="565"/>
        <v/>
      </c>
      <c r="CJ708" s="114" t="str">
        <f t="shared" si="543"/>
        <v/>
      </c>
      <c r="CK708" s="114">
        <f t="shared" si="566"/>
        <v>1</v>
      </c>
      <c r="CL708" s="114">
        <f t="shared" si="567"/>
        <v>0</v>
      </c>
      <c r="CM708" s="114" t="str">
        <f t="shared" si="568"/>
        <v/>
      </c>
      <c r="CN708" s="114" t="str">
        <f t="shared" si="544"/>
        <v/>
      </c>
      <c r="CO708" s="114">
        <f t="shared" si="569"/>
        <v>1</v>
      </c>
      <c r="CP708" s="114">
        <f t="shared" si="570"/>
        <v>0</v>
      </c>
      <c r="CQ708" s="114" t="str">
        <f t="shared" si="571"/>
        <v/>
      </c>
      <c r="CR708" s="114" t="str">
        <f t="shared" si="545"/>
        <v/>
      </c>
      <c r="CS708" s="114">
        <f t="shared" si="572"/>
        <v>1</v>
      </c>
      <c r="CT708" s="114">
        <f t="shared" si="573"/>
        <v>0</v>
      </c>
      <c r="CU708" s="114" t="str">
        <f t="shared" si="574"/>
        <v/>
      </c>
      <c r="CV708" s="114" t="str">
        <f t="shared" si="546"/>
        <v/>
      </c>
      <c r="CW708" s="114">
        <f t="shared" si="575"/>
        <v>1</v>
      </c>
      <c r="CX708" s="114">
        <f t="shared" si="576"/>
        <v>0</v>
      </c>
    </row>
    <row r="709" spans="17:102" x14ac:dyDescent="0.25">
      <c r="Q709" s="365">
        <f t="shared" si="577"/>
        <v>7</v>
      </c>
      <c r="R709" s="277">
        <v>300</v>
      </c>
      <c r="U709" s="367">
        <f>+Decisions!D104</f>
        <v>0</v>
      </c>
      <c r="V709" s="363">
        <f>+Decisions!E104</f>
        <v>0</v>
      </c>
      <c r="W709" s="363">
        <f>+Decisions!F104</f>
        <v>0</v>
      </c>
      <c r="X709" s="363">
        <f>+Decisions!G104</f>
        <v>0</v>
      </c>
      <c r="Y709" s="363">
        <f>+Decisions!H104</f>
        <v>0</v>
      </c>
      <c r="Z709" s="363">
        <f>+Decisions!I104</f>
        <v>0</v>
      </c>
      <c r="AA709" s="363">
        <f>+Decisions!J104</f>
        <v>0</v>
      </c>
      <c r="AB709" s="363">
        <f>+Decisions!K104</f>
        <v>0</v>
      </c>
      <c r="AC709" s="363">
        <f>+Decisions!L104</f>
        <v>0</v>
      </c>
      <c r="AD709" s="363">
        <f>+Decisions!M104</f>
        <v>0</v>
      </c>
      <c r="AE709" s="363">
        <f>+Decisions!N104</f>
        <v>0</v>
      </c>
      <c r="AF709" s="363">
        <f>+Decisions!O104</f>
        <v>0</v>
      </c>
      <c r="AG709" s="363">
        <f>+Decisions!P104</f>
        <v>0</v>
      </c>
      <c r="AH709" s="363">
        <f>+Decisions!Q104</f>
        <v>0</v>
      </c>
      <c r="AI709" s="363">
        <f>+Decisions!R104</f>
        <v>0</v>
      </c>
      <c r="AJ709" s="363">
        <f>+Decisions!S104</f>
        <v>0</v>
      </c>
      <c r="AK709" s="363">
        <f>+Decisions!T104</f>
        <v>0</v>
      </c>
      <c r="AL709" s="363">
        <f>+Decisions!U104</f>
        <v>0</v>
      </c>
      <c r="AM709" s="363">
        <f>+Decisions!V104</f>
        <v>0</v>
      </c>
      <c r="AN709" s="364">
        <f>+Decisions!W104</f>
        <v>0</v>
      </c>
      <c r="AP709" s="365" t="str">
        <f t="shared" si="517"/>
        <v/>
      </c>
      <c r="AQ709" s="271" t="str">
        <f t="shared" si="518"/>
        <v/>
      </c>
      <c r="AR709" s="271" t="str">
        <f t="shared" si="519"/>
        <v/>
      </c>
      <c r="AS709" s="271" t="str">
        <f t="shared" si="520"/>
        <v/>
      </c>
      <c r="AT709" s="271" t="str">
        <f t="shared" si="521"/>
        <v/>
      </c>
      <c r="AU709" s="271" t="str">
        <f t="shared" si="522"/>
        <v/>
      </c>
      <c r="AV709" s="271" t="str">
        <f t="shared" si="523"/>
        <v/>
      </c>
      <c r="AW709" s="271" t="str">
        <f t="shared" si="524"/>
        <v/>
      </c>
      <c r="AX709" s="271" t="str">
        <f t="shared" si="525"/>
        <v/>
      </c>
      <c r="AY709" s="271" t="str">
        <f t="shared" si="526"/>
        <v/>
      </c>
      <c r="AZ709" s="271" t="str">
        <f t="shared" si="527"/>
        <v/>
      </c>
      <c r="BA709" s="271" t="str">
        <f t="shared" si="528"/>
        <v/>
      </c>
      <c r="BB709" s="271" t="str">
        <f t="shared" si="529"/>
        <v/>
      </c>
      <c r="BC709" s="271" t="str">
        <f t="shared" si="530"/>
        <v/>
      </c>
      <c r="BD709" s="271" t="str">
        <f t="shared" si="531"/>
        <v/>
      </c>
      <c r="BE709" s="271" t="str">
        <f t="shared" si="532"/>
        <v/>
      </c>
      <c r="BF709" s="271" t="str">
        <f t="shared" si="533"/>
        <v/>
      </c>
      <c r="BG709" s="271" t="str">
        <f t="shared" si="534"/>
        <v/>
      </c>
      <c r="BH709" s="271" t="str">
        <f t="shared" si="535"/>
        <v/>
      </c>
      <c r="BI709" s="366" t="str">
        <f t="shared" si="536"/>
        <v/>
      </c>
      <c r="BK709" s="114" t="str">
        <f t="shared" si="547"/>
        <v/>
      </c>
      <c r="BL709" s="114" t="str">
        <f t="shared" si="537"/>
        <v/>
      </c>
      <c r="BM709" s="114">
        <f t="shared" si="548"/>
        <v>1</v>
      </c>
      <c r="BN709" s="114">
        <f t="shared" si="549"/>
        <v>0</v>
      </c>
      <c r="BO709" s="114" t="str">
        <f t="shared" si="550"/>
        <v/>
      </c>
      <c r="BP709" s="114" t="str">
        <f t="shared" si="538"/>
        <v/>
      </c>
      <c r="BQ709" s="114">
        <f t="shared" si="551"/>
        <v>1</v>
      </c>
      <c r="BR709" s="114">
        <f t="shared" si="552"/>
        <v>0</v>
      </c>
      <c r="BS709" s="114" t="str">
        <f t="shared" si="553"/>
        <v/>
      </c>
      <c r="BT709" s="114" t="str">
        <f t="shared" si="539"/>
        <v/>
      </c>
      <c r="BU709" s="114">
        <f t="shared" si="554"/>
        <v>1</v>
      </c>
      <c r="BV709" s="114">
        <f t="shared" si="555"/>
        <v>0</v>
      </c>
      <c r="BW709" s="114" t="str">
        <f t="shared" si="556"/>
        <v/>
      </c>
      <c r="BX709" s="114" t="str">
        <f t="shared" si="540"/>
        <v/>
      </c>
      <c r="BY709" s="114">
        <f t="shared" si="557"/>
        <v>1</v>
      </c>
      <c r="BZ709" s="114">
        <f t="shared" si="558"/>
        <v>0</v>
      </c>
      <c r="CA709" s="114" t="str">
        <f t="shared" si="559"/>
        <v/>
      </c>
      <c r="CB709" s="114" t="str">
        <f t="shared" si="541"/>
        <v/>
      </c>
      <c r="CC709" s="114">
        <f t="shared" si="560"/>
        <v>1</v>
      </c>
      <c r="CD709" s="114">
        <f t="shared" si="561"/>
        <v>0</v>
      </c>
      <c r="CE709" s="114" t="str">
        <f t="shared" si="562"/>
        <v/>
      </c>
      <c r="CF709" s="114" t="str">
        <f t="shared" si="542"/>
        <v/>
      </c>
      <c r="CG709" s="114">
        <f t="shared" si="563"/>
        <v>1</v>
      </c>
      <c r="CH709" s="114">
        <f t="shared" si="564"/>
        <v>0</v>
      </c>
      <c r="CI709" s="114" t="str">
        <f t="shared" si="565"/>
        <v/>
      </c>
      <c r="CJ709" s="114" t="str">
        <f t="shared" si="543"/>
        <v/>
      </c>
      <c r="CK709" s="114">
        <f t="shared" si="566"/>
        <v>1</v>
      </c>
      <c r="CL709" s="114">
        <f t="shared" si="567"/>
        <v>0</v>
      </c>
      <c r="CM709" s="114" t="str">
        <f t="shared" si="568"/>
        <v/>
      </c>
      <c r="CN709" s="114" t="str">
        <f t="shared" si="544"/>
        <v/>
      </c>
      <c r="CO709" s="114">
        <f t="shared" si="569"/>
        <v>1</v>
      </c>
      <c r="CP709" s="114">
        <f t="shared" si="570"/>
        <v>0</v>
      </c>
      <c r="CQ709" s="114" t="str">
        <f t="shared" si="571"/>
        <v/>
      </c>
      <c r="CR709" s="114" t="str">
        <f t="shared" si="545"/>
        <v/>
      </c>
      <c r="CS709" s="114">
        <f t="shared" si="572"/>
        <v>1</v>
      </c>
      <c r="CT709" s="114">
        <f t="shared" si="573"/>
        <v>0</v>
      </c>
      <c r="CU709" s="114" t="str">
        <f t="shared" si="574"/>
        <v/>
      </c>
      <c r="CV709" s="114" t="str">
        <f t="shared" si="546"/>
        <v/>
      </c>
      <c r="CW709" s="114">
        <f t="shared" si="575"/>
        <v>1</v>
      </c>
      <c r="CX709" s="114">
        <f t="shared" si="576"/>
        <v>0</v>
      </c>
    </row>
    <row r="710" spans="17:102" x14ac:dyDescent="0.25">
      <c r="Q710" s="365">
        <f t="shared" si="577"/>
        <v>8</v>
      </c>
      <c r="R710" s="277">
        <v>600</v>
      </c>
      <c r="U710" s="367">
        <f>+Decisions!D105</f>
        <v>0</v>
      </c>
      <c r="V710" s="363">
        <f>+Decisions!E105</f>
        <v>0</v>
      </c>
      <c r="W710" s="363">
        <f>+Decisions!F105</f>
        <v>0</v>
      </c>
      <c r="X710" s="363">
        <f>+Decisions!G105</f>
        <v>0</v>
      </c>
      <c r="Y710" s="363">
        <f>+Decisions!H105</f>
        <v>0</v>
      </c>
      <c r="Z710" s="363">
        <f>+Decisions!I105</f>
        <v>0</v>
      </c>
      <c r="AA710" s="363">
        <f>+Decisions!J105</f>
        <v>0</v>
      </c>
      <c r="AB710" s="363">
        <f>+Decisions!K105</f>
        <v>0</v>
      </c>
      <c r="AC710" s="363">
        <f>+Decisions!L105</f>
        <v>0</v>
      </c>
      <c r="AD710" s="363">
        <f>+Decisions!M105</f>
        <v>0</v>
      </c>
      <c r="AE710" s="363">
        <f>+Decisions!N105</f>
        <v>0</v>
      </c>
      <c r="AF710" s="363">
        <f>+Decisions!O105</f>
        <v>0</v>
      </c>
      <c r="AG710" s="363">
        <f>+Decisions!P105</f>
        <v>0</v>
      </c>
      <c r="AH710" s="363">
        <f>+Decisions!Q105</f>
        <v>0</v>
      </c>
      <c r="AI710" s="363">
        <f>+Decisions!R105</f>
        <v>0</v>
      </c>
      <c r="AJ710" s="363">
        <f>+Decisions!S105</f>
        <v>0</v>
      </c>
      <c r="AK710" s="363">
        <f>+Decisions!T105</f>
        <v>0</v>
      </c>
      <c r="AL710" s="363">
        <f>+Decisions!U105</f>
        <v>0</v>
      </c>
      <c r="AM710" s="363">
        <f>+Decisions!V105</f>
        <v>0</v>
      </c>
      <c r="AN710" s="364">
        <f>+Decisions!W105</f>
        <v>0</v>
      </c>
      <c r="AP710" s="365" t="str">
        <f t="shared" si="517"/>
        <v/>
      </c>
      <c r="AQ710" s="271" t="str">
        <f t="shared" si="518"/>
        <v/>
      </c>
      <c r="AR710" s="271" t="str">
        <f t="shared" si="519"/>
        <v/>
      </c>
      <c r="AS710" s="271" t="str">
        <f t="shared" si="520"/>
        <v/>
      </c>
      <c r="AT710" s="271" t="str">
        <f t="shared" si="521"/>
        <v/>
      </c>
      <c r="AU710" s="271" t="str">
        <f t="shared" si="522"/>
        <v/>
      </c>
      <c r="AV710" s="271" t="str">
        <f t="shared" si="523"/>
        <v/>
      </c>
      <c r="AW710" s="271" t="str">
        <f t="shared" si="524"/>
        <v/>
      </c>
      <c r="AX710" s="271" t="str">
        <f t="shared" si="525"/>
        <v/>
      </c>
      <c r="AY710" s="271" t="str">
        <f t="shared" si="526"/>
        <v/>
      </c>
      <c r="AZ710" s="271" t="str">
        <f t="shared" si="527"/>
        <v/>
      </c>
      <c r="BA710" s="271" t="str">
        <f t="shared" si="528"/>
        <v/>
      </c>
      <c r="BB710" s="271" t="str">
        <f t="shared" si="529"/>
        <v/>
      </c>
      <c r="BC710" s="271" t="str">
        <f t="shared" si="530"/>
        <v/>
      </c>
      <c r="BD710" s="271" t="str">
        <f t="shared" si="531"/>
        <v/>
      </c>
      <c r="BE710" s="271" t="str">
        <f t="shared" si="532"/>
        <v/>
      </c>
      <c r="BF710" s="271" t="str">
        <f t="shared" si="533"/>
        <v/>
      </c>
      <c r="BG710" s="271" t="str">
        <f t="shared" si="534"/>
        <v/>
      </c>
      <c r="BH710" s="271" t="str">
        <f t="shared" si="535"/>
        <v/>
      </c>
      <c r="BI710" s="366" t="str">
        <f t="shared" si="536"/>
        <v/>
      </c>
      <c r="BK710" s="114" t="str">
        <f t="shared" si="547"/>
        <v/>
      </c>
      <c r="BL710" s="114" t="str">
        <f t="shared" si="537"/>
        <v/>
      </c>
      <c r="BM710" s="114">
        <f t="shared" si="548"/>
        <v>1</v>
      </c>
      <c r="BN710" s="114">
        <f t="shared" si="549"/>
        <v>0</v>
      </c>
      <c r="BO710" s="114" t="str">
        <f t="shared" si="550"/>
        <v/>
      </c>
      <c r="BP710" s="114" t="str">
        <f t="shared" si="538"/>
        <v/>
      </c>
      <c r="BQ710" s="114">
        <f t="shared" si="551"/>
        <v>1</v>
      </c>
      <c r="BR710" s="114">
        <f t="shared" si="552"/>
        <v>0</v>
      </c>
      <c r="BS710" s="114" t="str">
        <f t="shared" si="553"/>
        <v/>
      </c>
      <c r="BT710" s="114" t="str">
        <f t="shared" si="539"/>
        <v/>
      </c>
      <c r="BU710" s="114">
        <f t="shared" si="554"/>
        <v>1</v>
      </c>
      <c r="BV710" s="114">
        <f t="shared" si="555"/>
        <v>0</v>
      </c>
      <c r="BW710" s="114" t="str">
        <f t="shared" si="556"/>
        <v/>
      </c>
      <c r="BX710" s="114" t="str">
        <f t="shared" si="540"/>
        <v/>
      </c>
      <c r="BY710" s="114">
        <f t="shared" si="557"/>
        <v>1</v>
      </c>
      <c r="BZ710" s="114">
        <f t="shared" si="558"/>
        <v>0</v>
      </c>
      <c r="CA710" s="114" t="str">
        <f t="shared" si="559"/>
        <v/>
      </c>
      <c r="CB710" s="114" t="str">
        <f t="shared" si="541"/>
        <v/>
      </c>
      <c r="CC710" s="114">
        <f t="shared" si="560"/>
        <v>1</v>
      </c>
      <c r="CD710" s="114">
        <f t="shared" si="561"/>
        <v>0</v>
      </c>
      <c r="CE710" s="114" t="str">
        <f t="shared" si="562"/>
        <v/>
      </c>
      <c r="CF710" s="114" t="str">
        <f t="shared" si="542"/>
        <v/>
      </c>
      <c r="CG710" s="114">
        <f t="shared" si="563"/>
        <v>1</v>
      </c>
      <c r="CH710" s="114">
        <f t="shared" si="564"/>
        <v>0</v>
      </c>
      <c r="CI710" s="114" t="str">
        <f t="shared" si="565"/>
        <v/>
      </c>
      <c r="CJ710" s="114" t="str">
        <f t="shared" si="543"/>
        <v/>
      </c>
      <c r="CK710" s="114">
        <f t="shared" si="566"/>
        <v>1</v>
      </c>
      <c r="CL710" s="114">
        <f t="shared" si="567"/>
        <v>0</v>
      </c>
      <c r="CM710" s="114" t="str">
        <f t="shared" si="568"/>
        <v/>
      </c>
      <c r="CN710" s="114" t="str">
        <f t="shared" si="544"/>
        <v/>
      </c>
      <c r="CO710" s="114">
        <f t="shared" si="569"/>
        <v>1</v>
      </c>
      <c r="CP710" s="114">
        <f t="shared" si="570"/>
        <v>0</v>
      </c>
      <c r="CQ710" s="114" t="str">
        <f t="shared" si="571"/>
        <v/>
      </c>
      <c r="CR710" s="114" t="str">
        <f t="shared" si="545"/>
        <v/>
      </c>
      <c r="CS710" s="114">
        <f t="shared" si="572"/>
        <v>1</v>
      </c>
      <c r="CT710" s="114">
        <f t="shared" si="573"/>
        <v>0</v>
      </c>
      <c r="CU710" s="114" t="str">
        <f t="shared" si="574"/>
        <v/>
      </c>
      <c r="CV710" s="114" t="str">
        <f t="shared" si="546"/>
        <v/>
      </c>
      <c r="CW710" s="114">
        <f t="shared" si="575"/>
        <v>1</v>
      </c>
      <c r="CX710" s="114">
        <f t="shared" si="576"/>
        <v>0</v>
      </c>
    </row>
    <row r="711" spans="17:102" ht="15.75" thickBot="1" x14ac:dyDescent="0.3">
      <c r="Q711" s="365">
        <f t="shared" si="577"/>
        <v>9</v>
      </c>
      <c r="R711" s="277">
        <v>1000</v>
      </c>
      <c r="U711" s="373">
        <f>+Decisions!D106</f>
        <v>0</v>
      </c>
      <c r="V711" s="375">
        <f>+Decisions!E106</f>
        <v>0</v>
      </c>
      <c r="W711" s="375">
        <f>+Decisions!F106</f>
        <v>0</v>
      </c>
      <c r="X711" s="375">
        <f>+Decisions!G106</f>
        <v>0</v>
      </c>
      <c r="Y711" s="375">
        <f>+Decisions!H106</f>
        <v>0</v>
      </c>
      <c r="Z711" s="375">
        <f>+Decisions!I106</f>
        <v>0</v>
      </c>
      <c r="AA711" s="375">
        <f>+Decisions!J106</f>
        <v>0</v>
      </c>
      <c r="AB711" s="375">
        <f>+Decisions!K106</f>
        <v>0</v>
      </c>
      <c r="AC711" s="375">
        <f>+Decisions!L106</f>
        <v>0</v>
      </c>
      <c r="AD711" s="375">
        <f>+Decisions!M106</f>
        <v>0</v>
      </c>
      <c r="AE711" s="375">
        <f>+Decisions!N106</f>
        <v>0</v>
      </c>
      <c r="AF711" s="375">
        <f>+Decisions!O106</f>
        <v>0</v>
      </c>
      <c r="AG711" s="375">
        <f>+Decisions!P106</f>
        <v>0</v>
      </c>
      <c r="AH711" s="375">
        <f>+Decisions!Q106</f>
        <v>0</v>
      </c>
      <c r="AI711" s="375">
        <f>+Decisions!R106</f>
        <v>0</v>
      </c>
      <c r="AJ711" s="375">
        <f>+Decisions!S106</f>
        <v>0</v>
      </c>
      <c r="AK711" s="375">
        <f>+Decisions!T106</f>
        <v>0</v>
      </c>
      <c r="AL711" s="375">
        <f>+Decisions!U106</f>
        <v>0</v>
      </c>
      <c r="AM711" s="375">
        <f>+Decisions!V106</f>
        <v>0</v>
      </c>
      <c r="AN711" s="376">
        <f>+Decisions!W106</f>
        <v>0</v>
      </c>
      <c r="AP711" s="368" t="str">
        <f t="shared" si="517"/>
        <v/>
      </c>
      <c r="AQ711" s="369" t="str">
        <f t="shared" si="518"/>
        <v/>
      </c>
      <c r="AR711" s="369" t="str">
        <f t="shared" si="519"/>
        <v/>
      </c>
      <c r="AS711" s="369" t="str">
        <f t="shared" si="520"/>
        <v/>
      </c>
      <c r="AT711" s="369" t="str">
        <f t="shared" si="521"/>
        <v/>
      </c>
      <c r="AU711" s="369" t="str">
        <f t="shared" si="522"/>
        <v/>
      </c>
      <c r="AV711" s="369" t="str">
        <f t="shared" si="523"/>
        <v/>
      </c>
      <c r="AW711" s="369" t="str">
        <f t="shared" si="524"/>
        <v/>
      </c>
      <c r="AX711" s="369" t="str">
        <f t="shared" si="525"/>
        <v/>
      </c>
      <c r="AY711" s="369" t="str">
        <f t="shared" si="526"/>
        <v/>
      </c>
      <c r="AZ711" s="369" t="str">
        <f t="shared" si="527"/>
        <v/>
      </c>
      <c r="BA711" s="369" t="str">
        <f t="shared" si="528"/>
        <v/>
      </c>
      <c r="BB711" s="369" t="str">
        <f t="shared" si="529"/>
        <v/>
      </c>
      <c r="BC711" s="369" t="str">
        <f t="shared" si="530"/>
        <v/>
      </c>
      <c r="BD711" s="369" t="str">
        <f t="shared" si="531"/>
        <v/>
      </c>
      <c r="BE711" s="369" t="str">
        <f t="shared" si="532"/>
        <v/>
      </c>
      <c r="BF711" s="369" t="str">
        <f t="shared" si="533"/>
        <v/>
      </c>
      <c r="BG711" s="369" t="str">
        <f t="shared" si="534"/>
        <v/>
      </c>
      <c r="BH711" s="369" t="str">
        <f t="shared" si="535"/>
        <v/>
      </c>
      <c r="BI711" s="370" t="str">
        <f t="shared" si="536"/>
        <v/>
      </c>
      <c r="BK711" s="114" t="str">
        <f t="shared" si="547"/>
        <v/>
      </c>
      <c r="BL711" s="114" t="str">
        <f t="shared" si="537"/>
        <v/>
      </c>
      <c r="BM711" s="114">
        <f t="shared" si="548"/>
        <v>1</v>
      </c>
      <c r="BN711" s="114">
        <f t="shared" si="549"/>
        <v>0</v>
      </c>
      <c r="BO711" s="114" t="str">
        <f t="shared" si="550"/>
        <v/>
      </c>
      <c r="BP711" s="114" t="str">
        <f t="shared" si="538"/>
        <v/>
      </c>
      <c r="BQ711" s="114">
        <f t="shared" si="551"/>
        <v>1</v>
      </c>
      <c r="BR711" s="114">
        <f t="shared" si="552"/>
        <v>0</v>
      </c>
      <c r="BS711" s="114" t="str">
        <f t="shared" si="553"/>
        <v/>
      </c>
      <c r="BT711" s="114" t="str">
        <f t="shared" si="539"/>
        <v/>
      </c>
      <c r="BU711" s="114">
        <f t="shared" si="554"/>
        <v>1</v>
      </c>
      <c r="BV711" s="114">
        <f t="shared" si="555"/>
        <v>0</v>
      </c>
      <c r="BW711" s="114" t="str">
        <f t="shared" si="556"/>
        <v/>
      </c>
      <c r="BX711" s="114" t="str">
        <f t="shared" si="540"/>
        <v/>
      </c>
      <c r="BY711" s="114">
        <f t="shared" si="557"/>
        <v>1</v>
      </c>
      <c r="BZ711" s="114">
        <f t="shared" si="558"/>
        <v>0</v>
      </c>
      <c r="CA711" s="114" t="str">
        <f t="shared" si="559"/>
        <v/>
      </c>
      <c r="CB711" s="114" t="str">
        <f t="shared" si="541"/>
        <v/>
      </c>
      <c r="CC711" s="114">
        <f t="shared" si="560"/>
        <v>1</v>
      </c>
      <c r="CD711" s="114">
        <f t="shared" si="561"/>
        <v>0</v>
      </c>
      <c r="CE711" s="114" t="str">
        <f t="shared" si="562"/>
        <v/>
      </c>
      <c r="CF711" s="114" t="str">
        <f t="shared" si="542"/>
        <v/>
      </c>
      <c r="CG711" s="114">
        <f t="shared" si="563"/>
        <v>1</v>
      </c>
      <c r="CH711" s="114">
        <f t="shared" si="564"/>
        <v>0</v>
      </c>
      <c r="CI711" s="114" t="str">
        <f t="shared" si="565"/>
        <v/>
      </c>
      <c r="CJ711" s="114" t="str">
        <f t="shared" si="543"/>
        <v/>
      </c>
      <c r="CK711" s="114">
        <f t="shared" si="566"/>
        <v>1</v>
      </c>
      <c r="CL711" s="114">
        <f t="shared" si="567"/>
        <v>0</v>
      </c>
      <c r="CM711" s="114" t="str">
        <f t="shared" si="568"/>
        <v/>
      </c>
      <c r="CN711" s="114" t="str">
        <f t="shared" si="544"/>
        <v/>
      </c>
      <c r="CO711" s="114">
        <f t="shared" si="569"/>
        <v>1</v>
      </c>
      <c r="CP711" s="114">
        <f t="shared" si="570"/>
        <v>0</v>
      </c>
      <c r="CQ711" s="114" t="str">
        <f t="shared" si="571"/>
        <v/>
      </c>
      <c r="CR711" s="114" t="str">
        <f t="shared" si="545"/>
        <v/>
      </c>
      <c r="CS711" s="114">
        <f t="shared" si="572"/>
        <v>1</v>
      </c>
      <c r="CT711" s="114">
        <f t="shared" si="573"/>
        <v>0</v>
      </c>
      <c r="CU711" s="114" t="str">
        <f t="shared" si="574"/>
        <v/>
      </c>
      <c r="CV711" s="114" t="str">
        <f t="shared" si="546"/>
        <v/>
      </c>
      <c r="CW711" s="114">
        <f t="shared" si="575"/>
        <v>1</v>
      </c>
      <c r="CX711" s="114">
        <f t="shared" si="576"/>
        <v>0</v>
      </c>
    </row>
    <row r="712" spans="17:102" ht="15.75" thickBot="1" x14ac:dyDescent="0.3">
      <c r="Q712" s="365">
        <f t="shared" si="577"/>
        <v>10</v>
      </c>
      <c r="R712" s="277">
        <v>1500</v>
      </c>
      <c r="U712" s="197"/>
      <c r="V712" s="197"/>
      <c r="W712" s="197"/>
      <c r="X712" s="197"/>
      <c r="Y712" s="197"/>
      <c r="Z712" s="197"/>
      <c r="AA712" s="197"/>
      <c r="AB712" s="197"/>
      <c r="AC712" s="197"/>
      <c r="AD712" s="197"/>
      <c r="AE712" s="197"/>
      <c r="AF712" s="197"/>
      <c r="AG712" s="197"/>
      <c r="AH712" s="197"/>
      <c r="AI712" s="197"/>
      <c r="AJ712" s="197"/>
      <c r="AK712" s="197"/>
      <c r="AL712" s="197"/>
      <c r="AM712" s="197"/>
      <c r="AN712" s="197"/>
      <c r="AO712" s="197"/>
      <c r="AP712" s="197"/>
      <c r="AQ712" s="197"/>
      <c r="AR712" s="197"/>
      <c r="AS712" s="197"/>
      <c r="AT712" s="197"/>
      <c r="AU712" s="197"/>
      <c r="AV712" s="197"/>
      <c r="AW712" s="197"/>
      <c r="AX712" s="197"/>
      <c r="AY712" s="197"/>
      <c r="AZ712" s="197"/>
      <c r="BA712" s="197"/>
      <c r="BB712" s="197"/>
      <c r="BC712" s="197"/>
      <c r="BD712" s="197"/>
      <c r="BE712" s="197"/>
      <c r="BF712" s="197"/>
      <c r="BG712" s="197"/>
      <c r="BH712" s="197"/>
      <c r="BI712" s="197"/>
      <c r="BJ712" s="197"/>
      <c r="BK712" s="197"/>
      <c r="BL712" s="197"/>
      <c r="BM712" s="197"/>
      <c r="BN712" s="197">
        <f>SUM(BN692:BN711)</f>
        <v>0</v>
      </c>
      <c r="BO712" s="197"/>
      <c r="BP712" s="197"/>
      <c r="BQ712" s="197"/>
      <c r="BR712" s="197">
        <f>SUM(BR692:BR711)</f>
        <v>0</v>
      </c>
      <c r="BS712" s="197"/>
      <c r="BT712" s="197"/>
      <c r="BU712" s="197"/>
      <c r="BV712" s="197">
        <f>SUM(BV692:BV711)</f>
        <v>0</v>
      </c>
      <c r="BW712" s="197"/>
      <c r="BX712" s="197"/>
      <c r="BY712" s="197"/>
      <c r="BZ712" s="197">
        <f>SUM(BZ692:BZ711)</f>
        <v>0</v>
      </c>
      <c r="CA712" s="197"/>
      <c r="CB712" s="197"/>
      <c r="CC712" s="197"/>
      <c r="CD712" s="197">
        <f>SUM(CD692:CD711)</f>
        <v>0</v>
      </c>
      <c r="CE712" s="197"/>
      <c r="CF712" s="197"/>
      <c r="CG712" s="197"/>
      <c r="CH712" s="197">
        <f>SUM(CH692:CH711)</f>
        <v>0</v>
      </c>
      <c r="CI712" s="197"/>
      <c r="CJ712" s="197"/>
      <c r="CK712" s="197"/>
      <c r="CL712" s="197">
        <f>SUM(CL692:CL711)</f>
        <v>0</v>
      </c>
      <c r="CM712" s="197"/>
      <c r="CN712" s="197"/>
      <c r="CO712" s="197"/>
      <c r="CP712" s="197">
        <f>SUM(CP692:CP711)</f>
        <v>0</v>
      </c>
      <c r="CQ712" s="197"/>
      <c r="CR712" s="197"/>
      <c r="CS712" s="197"/>
      <c r="CT712" s="197">
        <f>SUM(CT692:CT711)</f>
        <v>0</v>
      </c>
      <c r="CU712" s="197"/>
      <c r="CV712" s="197"/>
      <c r="CW712" s="197"/>
      <c r="CX712" s="197">
        <f>SUM(CX692:CX711)</f>
        <v>0</v>
      </c>
    </row>
    <row r="713" spans="17:102" ht="15.75" thickBot="1" x14ac:dyDescent="0.3">
      <c r="Q713" s="365">
        <f t="shared" si="577"/>
        <v>11</v>
      </c>
      <c r="R713" s="277">
        <v>50</v>
      </c>
      <c r="AN713" s="374"/>
      <c r="AO713" s="357"/>
      <c r="AP713" s="377" t="s">
        <v>13</v>
      </c>
      <c r="AQ713" s="378" t="s">
        <v>50</v>
      </c>
      <c r="AS713" s="371"/>
      <c r="AT713" s="379" t="s">
        <v>49</v>
      </c>
      <c r="AU713" s="379" t="s">
        <v>50</v>
      </c>
      <c r="AV713" s="380" t="s">
        <v>52</v>
      </c>
      <c r="AW713" s="381" t="s">
        <v>53</v>
      </c>
      <c r="AX713" s="382" t="s">
        <v>64</v>
      </c>
      <c r="AY713" s="383">
        <v>1</v>
      </c>
      <c r="AZ713" s="383">
        <v>2</v>
      </c>
      <c r="BA713" s="383">
        <v>3</v>
      </c>
      <c r="BB713" s="383">
        <v>4</v>
      </c>
      <c r="BC713" s="383">
        <v>5</v>
      </c>
      <c r="BD713" s="383">
        <v>6</v>
      </c>
      <c r="BE713" s="383">
        <v>7</v>
      </c>
      <c r="BF713" s="383">
        <v>8</v>
      </c>
      <c r="BG713" s="383">
        <v>9</v>
      </c>
      <c r="BH713" s="384">
        <v>10</v>
      </c>
    </row>
    <row r="714" spans="17:102" x14ac:dyDescent="0.25">
      <c r="Q714" s="365">
        <f t="shared" si="577"/>
        <v>12</v>
      </c>
      <c r="R714" s="277">
        <v>100</v>
      </c>
      <c r="AN714" s="365">
        <v>1</v>
      </c>
      <c r="AO714" s="271">
        <v>1</v>
      </c>
      <c r="AP714" s="271" t="str">
        <f>+AP692</f>
        <v/>
      </c>
      <c r="AQ714" s="366" t="str">
        <f>+AQ692</f>
        <v/>
      </c>
      <c r="AS714" s="365">
        <v>1</v>
      </c>
      <c r="AT714" s="366">
        <f>COUNTIF(AP$714:AP$913,AS714)</f>
        <v>0</v>
      </c>
      <c r="AU714" s="271">
        <f t="shared" ref="AU714:AU745" si="578">+R703</f>
        <v>50</v>
      </c>
      <c r="AV714" s="366">
        <f>ROUND(IF(AT714&gt;0,AU714/AT714,0),0)</f>
        <v>0</v>
      </c>
      <c r="AW714" s="385">
        <f>+AV714*AT714</f>
        <v>0</v>
      </c>
      <c r="AX714" s="367">
        <v>1</v>
      </c>
      <c r="AY714" s="360">
        <f t="shared" ref="AY714:AY733" si="579">IFERROR(VLOOKUP(AP714,realsales4,4),0)</f>
        <v>0</v>
      </c>
      <c r="AZ714" s="383">
        <f t="shared" ref="AZ714:AZ733" si="580">IFERROR(VLOOKUP(AP734,realsales4,4),0)</f>
        <v>0</v>
      </c>
      <c r="BA714" s="383">
        <f t="shared" ref="BA714:BA733" si="581">IFERROR(VLOOKUP(AP754,realsales4,4),0)</f>
        <v>0</v>
      </c>
      <c r="BB714" s="383">
        <f t="shared" ref="BB714:BB733" si="582">IFERROR(VLOOKUP(AP774,realsales4,4),0)</f>
        <v>0</v>
      </c>
      <c r="BC714" s="383">
        <f t="shared" ref="BC714:BC733" si="583">IFERROR(VLOOKUP(AP794,realsales4,4),0)</f>
        <v>0</v>
      </c>
      <c r="BD714" s="383">
        <f t="shared" ref="BD714:BD733" si="584">IFERROR(VLOOKUP(AP814,realsales4,4),0)</f>
        <v>0</v>
      </c>
      <c r="BE714" s="383">
        <f t="shared" ref="BE714:BE733" si="585">IFERROR(VLOOKUP(AP834,realsales4,4),0)</f>
        <v>0</v>
      </c>
      <c r="BF714" s="383">
        <f t="shared" ref="BF714:BF733" si="586">IFERROR(VLOOKUP(AP854,realsales4,4),0)</f>
        <v>0</v>
      </c>
      <c r="BG714" s="383">
        <f t="shared" ref="BG714:BG733" si="587">IFERROR(VLOOKUP(AP874,realsales4,4),0)</f>
        <v>0</v>
      </c>
      <c r="BH714" s="384">
        <f t="shared" ref="BH714:BH733" si="588">IFERROR(VLOOKUP(AP894,realsales4,4),0)</f>
        <v>0</v>
      </c>
      <c r="BM714" s="114" t="s">
        <v>90</v>
      </c>
      <c r="BN714" s="114">
        <f>+BN712</f>
        <v>0</v>
      </c>
      <c r="BO714" s="114">
        <f>+BR712</f>
        <v>0</v>
      </c>
      <c r="BP714" s="114">
        <f>+BV712</f>
        <v>0</v>
      </c>
      <c r="BQ714" s="114">
        <f>+BZ712</f>
        <v>0</v>
      </c>
      <c r="BR714" s="114">
        <f>+CD712</f>
        <v>0</v>
      </c>
      <c r="BS714" s="114">
        <f>+CH712</f>
        <v>0</v>
      </c>
      <c r="BT714" s="114">
        <f>+CL712</f>
        <v>0</v>
      </c>
      <c r="BU714" s="114">
        <f>+CP712</f>
        <v>0</v>
      </c>
      <c r="BV714" s="114">
        <f>+CT712</f>
        <v>0</v>
      </c>
      <c r="BW714" s="114">
        <f>+CX712</f>
        <v>0</v>
      </c>
    </row>
    <row r="715" spans="17:102" ht="15.75" thickBot="1" x14ac:dyDescent="0.3">
      <c r="Q715" s="365">
        <f t="shared" si="577"/>
        <v>13</v>
      </c>
      <c r="R715" s="277">
        <v>200</v>
      </c>
      <c r="AN715" s="365">
        <v>1</v>
      </c>
      <c r="AO715" s="271">
        <f>+AO714+1</f>
        <v>2</v>
      </c>
      <c r="AP715" s="271" t="str">
        <f t="shared" ref="AP715:AQ715" si="589">+AP693</f>
        <v/>
      </c>
      <c r="AQ715" s="366" t="str">
        <f t="shared" si="589"/>
        <v/>
      </c>
      <c r="AS715" s="365">
        <f t="shared" ref="AS715:AS746" si="590">+AS714+1</f>
        <v>2</v>
      </c>
      <c r="AT715" s="366">
        <f t="shared" ref="AT715:AT778" si="591">COUNTIF(AP$714:AP$913,AS715)</f>
        <v>0</v>
      </c>
      <c r="AU715" s="271">
        <f t="shared" si="578"/>
        <v>50</v>
      </c>
      <c r="AV715" s="366">
        <f t="shared" ref="AV715:AV778" si="592">ROUND(IF(AT715&gt;0,AU715/AT715,0),0)</f>
        <v>0</v>
      </c>
      <c r="AW715" s="385">
        <f t="shared" ref="AW715:AW778" si="593">+AV715*AT715</f>
        <v>0</v>
      </c>
      <c r="AX715" s="367">
        <f>+AX714+1</f>
        <v>2</v>
      </c>
      <c r="AY715" s="367">
        <f t="shared" si="579"/>
        <v>0</v>
      </c>
      <c r="AZ715" s="363">
        <f t="shared" si="580"/>
        <v>0</v>
      </c>
      <c r="BA715" s="363">
        <f t="shared" si="581"/>
        <v>0</v>
      </c>
      <c r="BB715" s="363">
        <f t="shared" si="582"/>
        <v>0</v>
      </c>
      <c r="BC715" s="363">
        <f t="shared" si="583"/>
        <v>0</v>
      </c>
      <c r="BD715" s="363">
        <f t="shared" si="584"/>
        <v>0</v>
      </c>
      <c r="BE715" s="363">
        <f t="shared" si="585"/>
        <v>0</v>
      </c>
      <c r="BF715" s="363">
        <f t="shared" si="586"/>
        <v>0</v>
      </c>
      <c r="BG715" s="363">
        <f t="shared" si="587"/>
        <v>0</v>
      </c>
      <c r="BH715" s="364">
        <f t="shared" si="588"/>
        <v>0</v>
      </c>
    </row>
    <row r="716" spans="17:102" x14ac:dyDescent="0.25">
      <c r="Q716" s="365">
        <f t="shared" si="577"/>
        <v>14</v>
      </c>
      <c r="R716" s="277">
        <v>100</v>
      </c>
      <c r="AN716" s="365">
        <v>1</v>
      </c>
      <c r="AO716" s="271">
        <f t="shared" ref="AO716:AO731" si="594">+AO715+1</f>
        <v>3</v>
      </c>
      <c r="AP716" s="271" t="str">
        <f t="shared" ref="AP716:AQ716" si="595">+AP694</f>
        <v/>
      </c>
      <c r="AQ716" s="366" t="str">
        <f t="shared" si="595"/>
        <v/>
      </c>
      <c r="AS716" s="365">
        <f t="shared" si="590"/>
        <v>3</v>
      </c>
      <c r="AT716" s="366">
        <f t="shared" si="591"/>
        <v>0</v>
      </c>
      <c r="AU716" s="271">
        <f t="shared" si="578"/>
        <v>100</v>
      </c>
      <c r="AV716" s="366">
        <f t="shared" si="592"/>
        <v>0</v>
      </c>
      <c r="AW716" s="385">
        <f t="shared" si="593"/>
        <v>0</v>
      </c>
      <c r="AX716" s="367">
        <f t="shared" ref="AX716:AX731" si="596">+AX715+1</f>
        <v>3</v>
      </c>
      <c r="AY716" s="367">
        <f t="shared" si="579"/>
        <v>0</v>
      </c>
      <c r="AZ716" s="363">
        <f t="shared" si="580"/>
        <v>0</v>
      </c>
      <c r="BA716" s="363">
        <f t="shared" si="581"/>
        <v>0</v>
      </c>
      <c r="BB716" s="363">
        <f t="shared" si="582"/>
        <v>0</v>
      </c>
      <c r="BC716" s="363">
        <f t="shared" si="583"/>
        <v>0</v>
      </c>
      <c r="BD716" s="363">
        <f t="shared" si="584"/>
        <v>0</v>
      </c>
      <c r="BE716" s="363">
        <f t="shared" si="585"/>
        <v>0</v>
      </c>
      <c r="BF716" s="363">
        <f t="shared" si="586"/>
        <v>0</v>
      </c>
      <c r="BG716" s="363">
        <f t="shared" si="587"/>
        <v>0</v>
      </c>
      <c r="BH716" s="364">
        <f t="shared" si="588"/>
        <v>0</v>
      </c>
      <c r="BK716" s="374">
        <f>IFERROR(ROUNDDOWN(BK692/10,0),9)</f>
        <v>9</v>
      </c>
      <c r="BL716" s="358">
        <f>IFERROR(BK692-BK716*10,1)</f>
        <v>1</v>
      </c>
      <c r="BM716" s="374">
        <f>IF(BL716=0,-1,0)</f>
        <v>0</v>
      </c>
      <c r="BN716" s="358">
        <f>IF(BL716=0,-11,0)</f>
        <v>0</v>
      </c>
      <c r="BO716" s="374">
        <f>IFERROR(ROUNDDOWN(BO692/10,0),9)</f>
        <v>9</v>
      </c>
      <c r="BP716" s="358">
        <f>IFERROR(BO692-BO716*10,1)</f>
        <v>1</v>
      </c>
      <c r="BQ716" s="374">
        <f>IF(BP716=0,-1,0)</f>
        <v>0</v>
      </c>
      <c r="BR716" s="358">
        <f>IF(BP716=0,-11,0)</f>
        <v>0</v>
      </c>
      <c r="BS716" s="374">
        <f>IFERROR(ROUNDDOWN(BS692/10,0),9)</f>
        <v>9</v>
      </c>
      <c r="BT716" s="358">
        <f>IFERROR(BS692-BS716*10,1)</f>
        <v>1</v>
      </c>
      <c r="BU716" s="374">
        <f>IF(BT716=0,-1,0)</f>
        <v>0</v>
      </c>
      <c r="BV716" s="358">
        <f>IF(BT716=0,-11,0)</f>
        <v>0</v>
      </c>
      <c r="BW716" s="374">
        <f>IFERROR(ROUNDDOWN(BW692/10,0),9)</f>
        <v>9</v>
      </c>
      <c r="BX716" s="358">
        <f>IFERROR(BW692-BW716*10,1)</f>
        <v>1</v>
      </c>
      <c r="BY716" s="374">
        <f>IF(BX716=0,-1,0)</f>
        <v>0</v>
      </c>
      <c r="BZ716" s="358">
        <f>IF(BX716=0,-11,0)</f>
        <v>0</v>
      </c>
      <c r="CA716" s="374">
        <f>IFERROR(ROUNDDOWN(CA692/10,0),9)</f>
        <v>9</v>
      </c>
      <c r="CB716" s="358">
        <f>IFERROR(CA692-CA716*10,1)</f>
        <v>1</v>
      </c>
      <c r="CC716" s="374">
        <f>IF(CB716=0,-1,0)</f>
        <v>0</v>
      </c>
      <c r="CD716" s="358">
        <f>IF(CB716=0,-11,0)</f>
        <v>0</v>
      </c>
      <c r="CE716" s="374">
        <f>IFERROR(ROUNDDOWN(CE692/10,0),9)</f>
        <v>9</v>
      </c>
      <c r="CF716" s="358">
        <f>IFERROR(CE692-CE716*10,1)</f>
        <v>1</v>
      </c>
      <c r="CG716" s="374">
        <f>IF(CF716=0,-1,0)</f>
        <v>0</v>
      </c>
      <c r="CH716" s="358">
        <f>IF(CF716=0,-11,0)</f>
        <v>0</v>
      </c>
      <c r="CI716" s="374">
        <f>IFERROR(ROUNDDOWN(CI692/10,0),9)</f>
        <v>9</v>
      </c>
      <c r="CJ716" s="358">
        <f>IFERROR(CI692-CI716*10,1)</f>
        <v>1</v>
      </c>
      <c r="CK716" s="374">
        <f>IF(CJ716=0,-1,0)</f>
        <v>0</v>
      </c>
      <c r="CL716" s="358">
        <f>IF(CJ716=0,-11,0)</f>
        <v>0</v>
      </c>
      <c r="CM716" s="374">
        <f>IFERROR(ROUNDDOWN(CM692/10,0),9)</f>
        <v>9</v>
      </c>
      <c r="CN716" s="358">
        <f>IFERROR(CM692-CM716*10,1)</f>
        <v>1</v>
      </c>
      <c r="CO716" s="374">
        <f>IF(CN716=0,-1,0)</f>
        <v>0</v>
      </c>
      <c r="CP716" s="358">
        <f>IF(CN716=0,-11,0)</f>
        <v>0</v>
      </c>
      <c r="CQ716" s="374">
        <f>IFERROR(ROUNDDOWN(CQ692/10,0),9)</f>
        <v>9</v>
      </c>
      <c r="CR716" s="358">
        <f>IFERROR(CQ692-CQ716*10,1)</f>
        <v>1</v>
      </c>
      <c r="CS716" s="374">
        <f>IF(CR716=0,-1,0)</f>
        <v>0</v>
      </c>
      <c r="CT716" s="358">
        <f>IF(CR716=0,-11,0)</f>
        <v>0</v>
      </c>
      <c r="CU716" s="374">
        <f>IFERROR(ROUNDDOWN(CU692/10,0),9)</f>
        <v>9</v>
      </c>
      <c r="CV716" s="358">
        <f>IFERROR(CU692-CU716*10,1)</f>
        <v>1</v>
      </c>
      <c r="CW716" s="374">
        <f>IF(CV716=0,-1,0)</f>
        <v>0</v>
      </c>
      <c r="CX716" s="358">
        <f>IF(CV716=0,-11,0)</f>
        <v>0</v>
      </c>
    </row>
    <row r="717" spans="17:102" x14ac:dyDescent="0.25">
      <c r="Q717" s="365">
        <f t="shared" si="577"/>
        <v>15</v>
      </c>
      <c r="R717" s="277">
        <v>50</v>
      </c>
      <c r="AN717" s="365">
        <v>1</v>
      </c>
      <c r="AO717" s="271">
        <f t="shared" si="594"/>
        <v>4</v>
      </c>
      <c r="AP717" s="271" t="str">
        <f t="shared" ref="AP717:AQ717" si="597">+AP695</f>
        <v/>
      </c>
      <c r="AQ717" s="366" t="str">
        <f t="shared" si="597"/>
        <v/>
      </c>
      <c r="AS717" s="365">
        <f t="shared" si="590"/>
        <v>4</v>
      </c>
      <c r="AT717" s="366">
        <f t="shared" si="591"/>
        <v>0</v>
      </c>
      <c r="AU717" s="271">
        <f t="shared" si="578"/>
        <v>50</v>
      </c>
      <c r="AV717" s="366">
        <f t="shared" si="592"/>
        <v>0</v>
      </c>
      <c r="AW717" s="385">
        <f t="shared" si="593"/>
        <v>0</v>
      </c>
      <c r="AX717" s="367">
        <f t="shared" si="596"/>
        <v>4</v>
      </c>
      <c r="AY717" s="367">
        <f t="shared" si="579"/>
        <v>0</v>
      </c>
      <c r="AZ717" s="363">
        <f t="shared" si="580"/>
        <v>0</v>
      </c>
      <c r="BA717" s="363">
        <f t="shared" si="581"/>
        <v>0</v>
      </c>
      <c r="BB717" s="363">
        <f t="shared" si="582"/>
        <v>0</v>
      </c>
      <c r="BC717" s="363">
        <f t="shared" si="583"/>
        <v>0</v>
      </c>
      <c r="BD717" s="363">
        <f t="shared" si="584"/>
        <v>0</v>
      </c>
      <c r="BE717" s="363">
        <f t="shared" si="585"/>
        <v>0</v>
      </c>
      <c r="BF717" s="363">
        <f t="shared" si="586"/>
        <v>0</v>
      </c>
      <c r="BG717" s="363">
        <f t="shared" si="587"/>
        <v>0</v>
      </c>
      <c r="BH717" s="364">
        <f t="shared" si="588"/>
        <v>0</v>
      </c>
      <c r="BK717" s="365">
        <f t="shared" ref="BK717:BK735" si="598">IFERROR(ROUNDDOWN(BK693/10,0),9)</f>
        <v>9</v>
      </c>
      <c r="BL717" s="366">
        <f t="shared" ref="BL717:BL735" si="599">IFERROR(BK693-BK717*10,1)</f>
        <v>1</v>
      </c>
      <c r="BM717" s="365">
        <f t="shared" ref="BM717:BM735" si="600">IF(BL717=0,-1,0)</f>
        <v>0</v>
      </c>
      <c r="BN717" s="366">
        <f t="shared" ref="BN717:BN735" si="601">IF(BL717=0,-11,0)</f>
        <v>0</v>
      </c>
      <c r="BO717" s="365">
        <f t="shared" ref="BO717:BO735" si="602">IFERROR(ROUNDDOWN(BO693/10,0),9)</f>
        <v>9</v>
      </c>
      <c r="BP717" s="366">
        <f t="shared" ref="BP717:BP735" si="603">IFERROR(BO693-BO717*10,1)</f>
        <v>1</v>
      </c>
      <c r="BQ717" s="365">
        <f t="shared" ref="BQ717:BQ735" si="604">IF(BP717=0,-1,0)</f>
        <v>0</v>
      </c>
      <c r="BR717" s="366">
        <f t="shared" ref="BR717:BR735" si="605">IF(BP717=0,-11,0)</f>
        <v>0</v>
      </c>
      <c r="BS717" s="365">
        <f t="shared" ref="BS717:BS735" si="606">IFERROR(ROUNDDOWN(BS693/10,0),9)</f>
        <v>9</v>
      </c>
      <c r="BT717" s="366">
        <f t="shared" ref="BT717:BT735" si="607">IFERROR(BS693-BS717*10,1)</f>
        <v>1</v>
      </c>
      <c r="BU717" s="365">
        <f t="shared" ref="BU717:BU735" si="608">IF(BT717=0,-1,0)</f>
        <v>0</v>
      </c>
      <c r="BV717" s="366">
        <f t="shared" ref="BV717:BV735" si="609">IF(BT717=0,-11,0)</f>
        <v>0</v>
      </c>
      <c r="BW717" s="365">
        <f t="shared" ref="BW717:BW735" si="610">IFERROR(ROUNDDOWN(BW693/10,0),9)</f>
        <v>9</v>
      </c>
      <c r="BX717" s="366">
        <f t="shared" ref="BX717:BX735" si="611">IFERROR(BW693-BW717*10,1)</f>
        <v>1</v>
      </c>
      <c r="BY717" s="365">
        <f t="shared" ref="BY717:BY735" si="612">IF(BX717=0,-1,0)</f>
        <v>0</v>
      </c>
      <c r="BZ717" s="366">
        <f t="shared" ref="BZ717:BZ735" si="613">IF(BX717=0,-11,0)</f>
        <v>0</v>
      </c>
      <c r="CA717" s="365">
        <f t="shared" ref="CA717:CA735" si="614">IFERROR(ROUNDDOWN(CA693/10,0),9)</f>
        <v>9</v>
      </c>
      <c r="CB717" s="366">
        <f t="shared" ref="CB717:CB735" si="615">IFERROR(CA693-CA717*10,1)</f>
        <v>1</v>
      </c>
      <c r="CC717" s="365">
        <f t="shared" ref="CC717:CC735" si="616">IF(CB717=0,-1,0)</f>
        <v>0</v>
      </c>
      <c r="CD717" s="366">
        <f t="shared" ref="CD717:CD735" si="617">IF(CB717=0,-11,0)</f>
        <v>0</v>
      </c>
      <c r="CE717" s="365">
        <f t="shared" ref="CE717:CE735" si="618">IFERROR(ROUNDDOWN(CE693/10,0),9)</f>
        <v>9</v>
      </c>
      <c r="CF717" s="366">
        <f t="shared" ref="CF717:CF735" si="619">IFERROR(CE693-CE717*10,1)</f>
        <v>1</v>
      </c>
      <c r="CG717" s="365">
        <f t="shared" ref="CG717:CG735" si="620">IF(CF717=0,-1,0)</f>
        <v>0</v>
      </c>
      <c r="CH717" s="366">
        <f t="shared" ref="CH717:CH735" si="621">IF(CF717=0,-11,0)</f>
        <v>0</v>
      </c>
      <c r="CI717" s="365">
        <f t="shared" ref="CI717:CI735" si="622">IFERROR(ROUNDDOWN(CI693/10,0),9)</f>
        <v>9</v>
      </c>
      <c r="CJ717" s="366">
        <f t="shared" ref="CJ717:CJ735" si="623">IFERROR(CI693-CI717*10,1)</f>
        <v>1</v>
      </c>
      <c r="CK717" s="365">
        <f t="shared" ref="CK717:CK735" si="624">IF(CJ717=0,-1,0)</f>
        <v>0</v>
      </c>
      <c r="CL717" s="366">
        <f t="shared" ref="CL717:CL735" si="625">IF(CJ717=0,-11,0)</f>
        <v>0</v>
      </c>
      <c r="CM717" s="365">
        <f t="shared" ref="CM717:CM735" si="626">IFERROR(ROUNDDOWN(CM693/10,0),9)</f>
        <v>9</v>
      </c>
      <c r="CN717" s="366">
        <f t="shared" ref="CN717:CN735" si="627">IFERROR(CM693-CM717*10,1)</f>
        <v>1</v>
      </c>
      <c r="CO717" s="365">
        <f t="shared" ref="CO717:CO735" si="628">IF(CN717=0,-1,0)</f>
        <v>0</v>
      </c>
      <c r="CP717" s="366">
        <f t="shared" ref="CP717:CP735" si="629">IF(CN717=0,-11,0)</f>
        <v>0</v>
      </c>
      <c r="CQ717" s="365">
        <f t="shared" ref="CQ717:CQ735" si="630">IFERROR(ROUNDDOWN(CQ693/10,0),9)</f>
        <v>9</v>
      </c>
      <c r="CR717" s="366">
        <f t="shared" ref="CR717:CR735" si="631">IFERROR(CQ693-CQ717*10,1)</f>
        <v>1</v>
      </c>
      <c r="CS717" s="365">
        <f t="shared" ref="CS717:CS735" si="632">IF(CR717=0,-1,0)</f>
        <v>0</v>
      </c>
      <c r="CT717" s="366">
        <f t="shared" ref="CT717:CT735" si="633">IF(CR717=0,-11,0)</f>
        <v>0</v>
      </c>
      <c r="CU717" s="365">
        <f t="shared" ref="CU717:CU735" si="634">IFERROR(ROUNDDOWN(CU693/10,0),9)</f>
        <v>9</v>
      </c>
      <c r="CV717" s="366">
        <f t="shared" ref="CV717:CV735" si="635">IFERROR(CU693-CU717*10,1)</f>
        <v>1</v>
      </c>
      <c r="CW717" s="365">
        <f t="shared" ref="CW717:CW735" si="636">IF(CV717=0,-1,0)</f>
        <v>0</v>
      </c>
      <c r="CX717" s="366">
        <f t="shared" ref="CX717:CX735" si="637">IF(CV717=0,-11,0)</f>
        <v>0</v>
      </c>
    </row>
    <row r="718" spans="17:102" x14ac:dyDescent="0.25">
      <c r="Q718" s="365">
        <f t="shared" si="577"/>
        <v>16</v>
      </c>
      <c r="R718" s="277">
        <v>100</v>
      </c>
      <c r="AN718" s="365">
        <v>1</v>
      </c>
      <c r="AO718" s="271">
        <f t="shared" si="594"/>
        <v>5</v>
      </c>
      <c r="AP718" s="271" t="str">
        <f t="shared" ref="AP718:AQ718" si="638">+AP696</f>
        <v/>
      </c>
      <c r="AQ718" s="366" t="str">
        <f t="shared" si="638"/>
        <v/>
      </c>
      <c r="AS718" s="365">
        <f t="shared" si="590"/>
        <v>5</v>
      </c>
      <c r="AT718" s="366">
        <f t="shared" si="591"/>
        <v>0</v>
      </c>
      <c r="AU718" s="271">
        <f t="shared" si="578"/>
        <v>100</v>
      </c>
      <c r="AV718" s="366">
        <f t="shared" si="592"/>
        <v>0</v>
      </c>
      <c r="AW718" s="385">
        <f t="shared" si="593"/>
        <v>0</v>
      </c>
      <c r="AX718" s="367">
        <f t="shared" si="596"/>
        <v>5</v>
      </c>
      <c r="AY718" s="367">
        <f t="shared" si="579"/>
        <v>0</v>
      </c>
      <c r="AZ718" s="363">
        <f t="shared" si="580"/>
        <v>0</v>
      </c>
      <c r="BA718" s="363">
        <f t="shared" si="581"/>
        <v>0</v>
      </c>
      <c r="BB718" s="363">
        <f t="shared" si="582"/>
        <v>0</v>
      </c>
      <c r="BC718" s="363">
        <f t="shared" si="583"/>
        <v>0</v>
      </c>
      <c r="BD718" s="363">
        <f t="shared" si="584"/>
        <v>0</v>
      </c>
      <c r="BE718" s="363">
        <f t="shared" si="585"/>
        <v>0</v>
      </c>
      <c r="BF718" s="363">
        <f t="shared" si="586"/>
        <v>0</v>
      </c>
      <c r="BG718" s="363">
        <f t="shared" si="587"/>
        <v>0</v>
      </c>
      <c r="BH718" s="364">
        <f t="shared" si="588"/>
        <v>0</v>
      </c>
      <c r="BK718" s="365">
        <f t="shared" si="598"/>
        <v>9</v>
      </c>
      <c r="BL718" s="366">
        <f t="shared" si="599"/>
        <v>1</v>
      </c>
      <c r="BM718" s="365">
        <f t="shared" si="600"/>
        <v>0</v>
      </c>
      <c r="BN718" s="366">
        <f t="shared" si="601"/>
        <v>0</v>
      </c>
      <c r="BO718" s="365">
        <f t="shared" si="602"/>
        <v>9</v>
      </c>
      <c r="BP718" s="366">
        <f t="shared" si="603"/>
        <v>1</v>
      </c>
      <c r="BQ718" s="365">
        <f t="shared" si="604"/>
        <v>0</v>
      </c>
      <c r="BR718" s="366">
        <f t="shared" si="605"/>
        <v>0</v>
      </c>
      <c r="BS718" s="365">
        <f t="shared" si="606"/>
        <v>9</v>
      </c>
      <c r="BT718" s="366">
        <f t="shared" si="607"/>
        <v>1</v>
      </c>
      <c r="BU718" s="365">
        <f t="shared" si="608"/>
        <v>0</v>
      </c>
      <c r="BV718" s="366">
        <f t="shared" si="609"/>
        <v>0</v>
      </c>
      <c r="BW718" s="365">
        <f t="shared" si="610"/>
        <v>9</v>
      </c>
      <c r="BX718" s="366">
        <f t="shared" si="611"/>
        <v>1</v>
      </c>
      <c r="BY718" s="365">
        <f t="shared" si="612"/>
        <v>0</v>
      </c>
      <c r="BZ718" s="366">
        <f t="shared" si="613"/>
        <v>0</v>
      </c>
      <c r="CA718" s="365">
        <f t="shared" si="614"/>
        <v>9</v>
      </c>
      <c r="CB718" s="366">
        <f t="shared" si="615"/>
        <v>1</v>
      </c>
      <c r="CC718" s="365">
        <f t="shared" si="616"/>
        <v>0</v>
      </c>
      <c r="CD718" s="366">
        <f t="shared" si="617"/>
        <v>0</v>
      </c>
      <c r="CE718" s="365">
        <f t="shared" si="618"/>
        <v>9</v>
      </c>
      <c r="CF718" s="366">
        <f t="shared" si="619"/>
        <v>1</v>
      </c>
      <c r="CG718" s="365">
        <f t="shared" si="620"/>
        <v>0</v>
      </c>
      <c r="CH718" s="366">
        <f t="shared" si="621"/>
        <v>0</v>
      </c>
      <c r="CI718" s="365">
        <f t="shared" si="622"/>
        <v>9</v>
      </c>
      <c r="CJ718" s="366">
        <f t="shared" si="623"/>
        <v>1</v>
      </c>
      <c r="CK718" s="365">
        <f t="shared" si="624"/>
        <v>0</v>
      </c>
      <c r="CL718" s="366">
        <f t="shared" si="625"/>
        <v>0</v>
      </c>
      <c r="CM718" s="365">
        <f t="shared" si="626"/>
        <v>9</v>
      </c>
      <c r="CN718" s="366">
        <f t="shared" si="627"/>
        <v>1</v>
      </c>
      <c r="CO718" s="365">
        <f t="shared" si="628"/>
        <v>0</v>
      </c>
      <c r="CP718" s="366">
        <f t="shared" si="629"/>
        <v>0</v>
      </c>
      <c r="CQ718" s="365">
        <f t="shared" si="630"/>
        <v>9</v>
      </c>
      <c r="CR718" s="366">
        <f t="shared" si="631"/>
        <v>1</v>
      </c>
      <c r="CS718" s="365">
        <f t="shared" si="632"/>
        <v>0</v>
      </c>
      <c r="CT718" s="366">
        <f t="shared" si="633"/>
        <v>0</v>
      </c>
      <c r="CU718" s="365">
        <f t="shared" si="634"/>
        <v>9</v>
      </c>
      <c r="CV718" s="366">
        <f t="shared" si="635"/>
        <v>1</v>
      </c>
      <c r="CW718" s="365">
        <f t="shared" si="636"/>
        <v>0</v>
      </c>
      <c r="CX718" s="366">
        <f t="shared" si="637"/>
        <v>0</v>
      </c>
    </row>
    <row r="719" spans="17:102" x14ac:dyDescent="0.25">
      <c r="Q719" s="365">
        <f t="shared" si="577"/>
        <v>17</v>
      </c>
      <c r="R719" s="277">
        <v>150</v>
      </c>
      <c r="AN719" s="365">
        <v>1</v>
      </c>
      <c r="AO719" s="271">
        <f t="shared" si="594"/>
        <v>6</v>
      </c>
      <c r="AP719" s="271" t="str">
        <f t="shared" ref="AP719:AQ719" si="639">+AP697</f>
        <v/>
      </c>
      <c r="AQ719" s="366" t="str">
        <f t="shared" si="639"/>
        <v/>
      </c>
      <c r="AS719" s="365">
        <f t="shared" si="590"/>
        <v>6</v>
      </c>
      <c r="AT719" s="366">
        <f t="shared" si="591"/>
        <v>0</v>
      </c>
      <c r="AU719" s="271">
        <f t="shared" si="578"/>
        <v>150</v>
      </c>
      <c r="AV719" s="366">
        <f t="shared" si="592"/>
        <v>0</v>
      </c>
      <c r="AW719" s="385">
        <f t="shared" si="593"/>
        <v>0</v>
      </c>
      <c r="AX719" s="367">
        <f t="shared" si="596"/>
        <v>6</v>
      </c>
      <c r="AY719" s="367">
        <f t="shared" si="579"/>
        <v>0</v>
      </c>
      <c r="AZ719" s="363">
        <f t="shared" si="580"/>
        <v>0</v>
      </c>
      <c r="BA719" s="363">
        <f t="shared" si="581"/>
        <v>0</v>
      </c>
      <c r="BB719" s="363">
        <f t="shared" si="582"/>
        <v>0</v>
      </c>
      <c r="BC719" s="363">
        <f t="shared" si="583"/>
        <v>0</v>
      </c>
      <c r="BD719" s="363">
        <f t="shared" si="584"/>
        <v>0</v>
      </c>
      <c r="BE719" s="363">
        <f t="shared" si="585"/>
        <v>0</v>
      </c>
      <c r="BF719" s="363">
        <f t="shared" si="586"/>
        <v>0</v>
      </c>
      <c r="BG719" s="363">
        <f t="shared" si="587"/>
        <v>0</v>
      </c>
      <c r="BH719" s="364">
        <f t="shared" si="588"/>
        <v>0</v>
      </c>
      <c r="BK719" s="365">
        <f t="shared" si="598"/>
        <v>9</v>
      </c>
      <c r="BL719" s="366">
        <f t="shared" si="599"/>
        <v>1</v>
      </c>
      <c r="BM719" s="365">
        <f t="shared" si="600"/>
        <v>0</v>
      </c>
      <c r="BN719" s="366">
        <f t="shared" si="601"/>
        <v>0</v>
      </c>
      <c r="BO719" s="365">
        <f t="shared" si="602"/>
        <v>9</v>
      </c>
      <c r="BP719" s="366">
        <f t="shared" si="603"/>
        <v>1</v>
      </c>
      <c r="BQ719" s="365">
        <f t="shared" si="604"/>
        <v>0</v>
      </c>
      <c r="BR719" s="366">
        <f t="shared" si="605"/>
        <v>0</v>
      </c>
      <c r="BS719" s="365">
        <f t="shared" si="606"/>
        <v>9</v>
      </c>
      <c r="BT719" s="366">
        <f t="shared" si="607"/>
        <v>1</v>
      </c>
      <c r="BU719" s="365">
        <f t="shared" si="608"/>
        <v>0</v>
      </c>
      <c r="BV719" s="366">
        <f t="shared" si="609"/>
        <v>0</v>
      </c>
      <c r="BW719" s="365">
        <f t="shared" si="610"/>
        <v>9</v>
      </c>
      <c r="BX719" s="366">
        <f t="shared" si="611"/>
        <v>1</v>
      </c>
      <c r="BY719" s="365">
        <f t="shared" si="612"/>
        <v>0</v>
      </c>
      <c r="BZ719" s="366">
        <f t="shared" si="613"/>
        <v>0</v>
      </c>
      <c r="CA719" s="365">
        <f t="shared" si="614"/>
        <v>9</v>
      </c>
      <c r="CB719" s="366">
        <f t="shared" si="615"/>
        <v>1</v>
      </c>
      <c r="CC719" s="365">
        <f t="shared" si="616"/>
        <v>0</v>
      </c>
      <c r="CD719" s="366">
        <f t="shared" si="617"/>
        <v>0</v>
      </c>
      <c r="CE719" s="365">
        <f t="shared" si="618"/>
        <v>9</v>
      </c>
      <c r="CF719" s="366">
        <f t="shared" si="619"/>
        <v>1</v>
      </c>
      <c r="CG719" s="365">
        <f t="shared" si="620"/>
        <v>0</v>
      </c>
      <c r="CH719" s="366">
        <f t="shared" si="621"/>
        <v>0</v>
      </c>
      <c r="CI719" s="365">
        <f t="shared" si="622"/>
        <v>9</v>
      </c>
      <c r="CJ719" s="366">
        <f t="shared" si="623"/>
        <v>1</v>
      </c>
      <c r="CK719" s="365">
        <f t="shared" si="624"/>
        <v>0</v>
      </c>
      <c r="CL719" s="366">
        <f t="shared" si="625"/>
        <v>0</v>
      </c>
      <c r="CM719" s="365">
        <f t="shared" si="626"/>
        <v>9</v>
      </c>
      <c r="CN719" s="366">
        <f t="shared" si="627"/>
        <v>1</v>
      </c>
      <c r="CO719" s="365">
        <f t="shared" si="628"/>
        <v>0</v>
      </c>
      <c r="CP719" s="366">
        <f t="shared" si="629"/>
        <v>0</v>
      </c>
      <c r="CQ719" s="365">
        <f t="shared" si="630"/>
        <v>9</v>
      </c>
      <c r="CR719" s="366">
        <f t="shared" si="631"/>
        <v>1</v>
      </c>
      <c r="CS719" s="365">
        <f t="shared" si="632"/>
        <v>0</v>
      </c>
      <c r="CT719" s="366">
        <f t="shared" si="633"/>
        <v>0</v>
      </c>
      <c r="CU719" s="365">
        <f t="shared" si="634"/>
        <v>9</v>
      </c>
      <c r="CV719" s="366">
        <f t="shared" si="635"/>
        <v>1</v>
      </c>
      <c r="CW719" s="365">
        <f t="shared" si="636"/>
        <v>0</v>
      </c>
      <c r="CX719" s="366">
        <f t="shared" si="637"/>
        <v>0</v>
      </c>
    </row>
    <row r="720" spans="17:102" x14ac:dyDescent="0.25">
      <c r="Q720" s="365">
        <f t="shared" si="577"/>
        <v>18</v>
      </c>
      <c r="R720" s="277">
        <v>300</v>
      </c>
      <c r="AN720" s="365">
        <v>1</v>
      </c>
      <c r="AO720" s="271">
        <f t="shared" si="594"/>
        <v>7</v>
      </c>
      <c r="AP720" s="271" t="str">
        <f t="shared" ref="AP720:AQ720" si="640">+AP698</f>
        <v/>
      </c>
      <c r="AQ720" s="366" t="str">
        <f t="shared" si="640"/>
        <v/>
      </c>
      <c r="AS720" s="365">
        <f t="shared" si="590"/>
        <v>7</v>
      </c>
      <c r="AT720" s="366">
        <f t="shared" si="591"/>
        <v>0</v>
      </c>
      <c r="AU720" s="271">
        <f t="shared" si="578"/>
        <v>300</v>
      </c>
      <c r="AV720" s="366">
        <f t="shared" si="592"/>
        <v>0</v>
      </c>
      <c r="AW720" s="385">
        <f t="shared" si="593"/>
        <v>0</v>
      </c>
      <c r="AX720" s="367">
        <f t="shared" si="596"/>
        <v>7</v>
      </c>
      <c r="AY720" s="367">
        <f t="shared" si="579"/>
        <v>0</v>
      </c>
      <c r="AZ720" s="363">
        <f t="shared" si="580"/>
        <v>0</v>
      </c>
      <c r="BA720" s="363">
        <f t="shared" si="581"/>
        <v>0</v>
      </c>
      <c r="BB720" s="363">
        <f t="shared" si="582"/>
        <v>0</v>
      </c>
      <c r="BC720" s="363">
        <f t="shared" si="583"/>
        <v>0</v>
      </c>
      <c r="BD720" s="363">
        <f t="shared" si="584"/>
        <v>0</v>
      </c>
      <c r="BE720" s="363">
        <f t="shared" si="585"/>
        <v>0</v>
      </c>
      <c r="BF720" s="363">
        <f t="shared" si="586"/>
        <v>0</v>
      </c>
      <c r="BG720" s="363">
        <f t="shared" si="587"/>
        <v>0</v>
      </c>
      <c r="BH720" s="364">
        <f t="shared" si="588"/>
        <v>0</v>
      </c>
      <c r="BK720" s="365">
        <f t="shared" si="598"/>
        <v>9</v>
      </c>
      <c r="BL720" s="366">
        <f t="shared" si="599"/>
        <v>1</v>
      </c>
      <c r="BM720" s="365">
        <f t="shared" si="600"/>
        <v>0</v>
      </c>
      <c r="BN720" s="366">
        <f t="shared" si="601"/>
        <v>0</v>
      </c>
      <c r="BO720" s="365">
        <f t="shared" si="602"/>
        <v>9</v>
      </c>
      <c r="BP720" s="366">
        <f t="shared" si="603"/>
        <v>1</v>
      </c>
      <c r="BQ720" s="365">
        <f t="shared" si="604"/>
        <v>0</v>
      </c>
      <c r="BR720" s="366">
        <f t="shared" si="605"/>
        <v>0</v>
      </c>
      <c r="BS720" s="365">
        <f t="shared" si="606"/>
        <v>9</v>
      </c>
      <c r="BT720" s="366">
        <f t="shared" si="607"/>
        <v>1</v>
      </c>
      <c r="BU720" s="365">
        <f t="shared" si="608"/>
        <v>0</v>
      </c>
      <c r="BV720" s="366">
        <f t="shared" si="609"/>
        <v>0</v>
      </c>
      <c r="BW720" s="365">
        <f t="shared" si="610"/>
        <v>9</v>
      </c>
      <c r="BX720" s="366">
        <f t="shared" si="611"/>
        <v>1</v>
      </c>
      <c r="BY720" s="365">
        <f t="shared" si="612"/>
        <v>0</v>
      </c>
      <c r="BZ720" s="366">
        <f t="shared" si="613"/>
        <v>0</v>
      </c>
      <c r="CA720" s="365">
        <f t="shared" si="614"/>
        <v>9</v>
      </c>
      <c r="CB720" s="366">
        <f t="shared" si="615"/>
        <v>1</v>
      </c>
      <c r="CC720" s="365">
        <f t="shared" si="616"/>
        <v>0</v>
      </c>
      <c r="CD720" s="366">
        <f t="shared" si="617"/>
        <v>0</v>
      </c>
      <c r="CE720" s="365">
        <f t="shared" si="618"/>
        <v>9</v>
      </c>
      <c r="CF720" s="366">
        <f t="shared" si="619"/>
        <v>1</v>
      </c>
      <c r="CG720" s="365">
        <f t="shared" si="620"/>
        <v>0</v>
      </c>
      <c r="CH720" s="366">
        <f t="shared" si="621"/>
        <v>0</v>
      </c>
      <c r="CI720" s="365">
        <f t="shared" si="622"/>
        <v>9</v>
      </c>
      <c r="CJ720" s="366">
        <f t="shared" si="623"/>
        <v>1</v>
      </c>
      <c r="CK720" s="365">
        <f t="shared" si="624"/>
        <v>0</v>
      </c>
      <c r="CL720" s="366">
        <f t="shared" si="625"/>
        <v>0</v>
      </c>
      <c r="CM720" s="365">
        <f t="shared" si="626"/>
        <v>9</v>
      </c>
      <c r="CN720" s="366">
        <f t="shared" si="627"/>
        <v>1</v>
      </c>
      <c r="CO720" s="365">
        <f t="shared" si="628"/>
        <v>0</v>
      </c>
      <c r="CP720" s="366">
        <f t="shared" si="629"/>
        <v>0</v>
      </c>
      <c r="CQ720" s="365">
        <f t="shared" si="630"/>
        <v>9</v>
      </c>
      <c r="CR720" s="366">
        <f t="shared" si="631"/>
        <v>1</v>
      </c>
      <c r="CS720" s="365">
        <f t="shared" si="632"/>
        <v>0</v>
      </c>
      <c r="CT720" s="366">
        <f t="shared" si="633"/>
        <v>0</v>
      </c>
      <c r="CU720" s="365">
        <f t="shared" si="634"/>
        <v>9</v>
      </c>
      <c r="CV720" s="366">
        <f t="shared" si="635"/>
        <v>1</v>
      </c>
      <c r="CW720" s="365">
        <f t="shared" si="636"/>
        <v>0</v>
      </c>
      <c r="CX720" s="366">
        <f t="shared" si="637"/>
        <v>0</v>
      </c>
    </row>
    <row r="721" spans="17:102" x14ac:dyDescent="0.25">
      <c r="Q721" s="365">
        <f t="shared" si="577"/>
        <v>19</v>
      </c>
      <c r="R721" s="277">
        <v>600</v>
      </c>
      <c r="AN721" s="365">
        <v>1</v>
      </c>
      <c r="AO721" s="271">
        <f t="shared" si="594"/>
        <v>8</v>
      </c>
      <c r="AP721" s="271" t="str">
        <f t="shared" ref="AP721:AQ721" si="641">+AP699</f>
        <v/>
      </c>
      <c r="AQ721" s="366" t="str">
        <f t="shared" si="641"/>
        <v/>
      </c>
      <c r="AS721" s="365">
        <f t="shared" si="590"/>
        <v>8</v>
      </c>
      <c r="AT721" s="366">
        <f t="shared" si="591"/>
        <v>0</v>
      </c>
      <c r="AU721" s="271">
        <f t="shared" si="578"/>
        <v>600</v>
      </c>
      <c r="AV721" s="366">
        <f t="shared" si="592"/>
        <v>0</v>
      </c>
      <c r="AW721" s="385">
        <f t="shared" si="593"/>
        <v>0</v>
      </c>
      <c r="AX721" s="367">
        <f t="shared" si="596"/>
        <v>8</v>
      </c>
      <c r="AY721" s="367">
        <f t="shared" si="579"/>
        <v>0</v>
      </c>
      <c r="AZ721" s="363">
        <f t="shared" si="580"/>
        <v>0</v>
      </c>
      <c r="BA721" s="363">
        <f t="shared" si="581"/>
        <v>0</v>
      </c>
      <c r="BB721" s="363">
        <f t="shared" si="582"/>
        <v>0</v>
      </c>
      <c r="BC721" s="363">
        <f t="shared" si="583"/>
        <v>0</v>
      </c>
      <c r="BD721" s="363">
        <f t="shared" si="584"/>
        <v>0</v>
      </c>
      <c r="BE721" s="363">
        <f t="shared" si="585"/>
        <v>0</v>
      </c>
      <c r="BF721" s="363">
        <f t="shared" si="586"/>
        <v>0</v>
      </c>
      <c r="BG721" s="363">
        <f t="shared" si="587"/>
        <v>0</v>
      </c>
      <c r="BH721" s="364">
        <f t="shared" si="588"/>
        <v>0</v>
      </c>
      <c r="BK721" s="365">
        <f t="shared" si="598"/>
        <v>9</v>
      </c>
      <c r="BL721" s="366">
        <f t="shared" si="599"/>
        <v>1</v>
      </c>
      <c r="BM721" s="365">
        <f t="shared" si="600"/>
        <v>0</v>
      </c>
      <c r="BN721" s="366">
        <f t="shared" si="601"/>
        <v>0</v>
      </c>
      <c r="BO721" s="365">
        <f t="shared" si="602"/>
        <v>9</v>
      </c>
      <c r="BP721" s="366">
        <f t="shared" si="603"/>
        <v>1</v>
      </c>
      <c r="BQ721" s="365">
        <f t="shared" si="604"/>
        <v>0</v>
      </c>
      <c r="BR721" s="366">
        <f t="shared" si="605"/>
        <v>0</v>
      </c>
      <c r="BS721" s="365">
        <f t="shared" si="606"/>
        <v>9</v>
      </c>
      <c r="BT721" s="366">
        <f t="shared" si="607"/>
        <v>1</v>
      </c>
      <c r="BU721" s="365">
        <f t="shared" si="608"/>
        <v>0</v>
      </c>
      <c r="BV721" s="366">
        <f t="shared" si="609"/>
        <v>0</v>
      </c>
      <c r="BW721" s="365">
        <f t="shared" si="610"/>
        <v>9</v>
      </c>
      <c r="BX721" s="366">
        <f t="shared" si="611"/>
        <v>1</v>
      </c>
      <c r="BY721" s="365">
        <f t="shared" si="612"/>
        <v>0</v>
      </c>
      <c r="BZ721" s="366">
        <f t="shared" si="613"/>
        <v>0</v>
      </c>
      <c r="CA721" s="365">
        <f t="shared" si="614"/>
        <v>9</v>
      </c>
      <c r="CB721" s="366">
        <f t="shared" si="615"/>
        <v>1</v>
      </c>
      <c r="CC721" s="365">
        <f t="shared" si="616"/>
        <v>0</v>
      </c>
      <c r="CD721" s="366">
        <f t="shared" si="617"/>
        <v>0</v>
      </c>
      <c r="CE721" s="365">
        <f t="shared" si="618"/>
        <v>9</v>
      </c>
      <c r="CF721" s="366">
        <f t="shared" si="619"/>
        <v>1</v>
      </c>
      <c r="CG721" s="365">
        <f t="shared" si="620"/>
        <v>0</v>
      </c>
      <c r="CH721" s="366">
        <f t="shared" si="621"/>
        <v>0</v>
      </c>
      <c r="CI721" s="365">
        <f t="shared" si="622"/>
        <v>9</v>
      </c>
      <c r="CJ721" s="366">
        <f t="shared" si="623"/>
        <v>1</v>
      </c>
      <c r="CK721" s="365">
        <f t="shared" si="624"/>
        <v>0</v>
      </c>
      <c r="CL721" s="366">
        <f t="shared" si="625"/>
        <v>0</v>
      </c>
      <c r="CM721" s="365">
        <f t="shared" si="626"/>
        <v>9</v>
      </c>
      <c r="CN721" s="366">
        <f t="shared" si="627"/>
        <v>1</v>
      </c>
      <c r="CO721" s="365">
        <f t="shared" si="628"/>
        <v>0</v>
      </c>
      <c r="CP721" s="366">
        <f t="shared" si="629"/>
        <v>0</v>
      </c>
      <c r="CQ721" s="365">
        <f t="shared" si="630"/>
        <v>9</v>
      </c>
      <c r="CR721" s="366">
        <f t="shared" si="631"/>
        <v>1</v>
      </c>
      <c r="CS721" s="365">
        <f t="shared" si="632"/>
        <v>0</v>
      </c>
      <c r="CT721" s="366">
        <f t="shared" si="633"/>
        <v>0</v>
      </c>
      <c r="CU721" s="365">
        <f t="shared" si="634"/>
        <v>9</v>
      </c>
      <c r="CV721" s="366">
        <f t="shared" si="635"/>
        <v>1</v>
      </c>
      <c r="CW721" s="365">
        <f t="shared" si="636"/>
        <v>0</v>
      </c>
      <c r="CX721" s="366">
        <f t="shared" si="637"/>
        <v>0</v>
      </c>
    </row>
    <row r="722" spans="17:102" x14ac:dyDescent="0.25">
      <c r="Q722" s="365">
        <f t="shared" si="577"/>
        <v>20</v>
      </c>
      <c r="R722" s="277">
        <v>1000</v>
      </c>
      <c r="AN722" s="365">
        <v>1</v>
      </c>
      <c r="AO722" s="271">
        <f t="shared" si="594"/>
        <v>9</v>
      </c>
      <c r="AP722" s="271" t="str">
        <f t="shared" ref="AP722:AQ722" si="642">+AP700</f>
        <v/>
      </c>
      <c r="AQ722" s="366" t="str">
        <f t="shared" si="642"/>
        <v/>
      </c>
      <c r="AS722" s="365">
        <f t="shared" si="590"/>
        <v>9</v>
      </c>
      <c r="AT722" s="366">
        <f t="shared" si="591"/>
        <v>0</v>
      </c>
      <c r="AU722" s="271">
        <f t="shared" si="578"/>
        <v>1000</v>
      </c>
      <c r="AV722" s="366">
        <f t="shared" si="592"/>
        <v>0</v>
      </c>
      <c r="AW722" s="385">
        <f t="shared" si="593"/>
        <v>0</v>
      </c>
      <c r="AX722" s="367">
        <f t="shared" si="596"/>
        <v>9</v>
      </c>
      <c r="AY722" s="367">
        <f t="shared" si="579"/>
        <v>0</v>
      </c>
      <c r="AZ722" s="363">
        <f t="shared" si="580"/>
        <v>0</v>
      </c>
      <c r="BA722" s="363">
        <f t="shared" si="581"/>
        <v>0</v>
      </c>
      <c r="BB722" s="363">
        <f t="shared" si="582"/>
        <v>0</v>
      </c>
      <c r="BC722" s="363">
        <f t="shared" si="583"/>
        <v>0</v>
      </c>
      <c r="BD722" s="363">
        <f t="shared" si="584"/>
        <v>0</v>
      </c>
      <c r="BE722" s="363">
        <f t="shared" si="585"/>
        <v>0</v>
      </c>
      <c r="BF722" s="363">
        <f t="shared" si="586"/>
        <v>0</v>
      </c>
      <c r="BG722" s="363">
        <f t="shared" si="587"/>
        <v>0</v>
      </c>
      <c r="BH722" s="364">
        <f t="shared" si="588"/>
        <v>0</v>
      </c>
      <c r="BK722" s="365">
        <f t="shared" si="598"/>
        <v>9</v>
      </c>
      <c r="BL722" s="366">
        <f t="shared" si="599"/>
        <v>1</v>
      </c>
      <c r="BM722" s="365">
        <f t="shared" si="600"/>
        <v>0</v>
      </c>
      <c r="BN722" s="366">
        <f t="shared" si="601"/>
        <v>0</v>
      </c>
      <c r="BO722" s="365">
        <f t="shared" si="602"/>
        <v>9</v>
      </c>
      <c r="BP722" s="366">
        <f t="shared" si="603"/>
        <v>1</v>
      </c>
      <c r="BQ722" s="365">
        <f t="shared" si="604"/>
        <v>0</v>
      </c>
      <c r="BR722" s="366">
        <f t="shared" si="605"/>
        <v>0</v>
      </c>
      <c r="BS722" s="365">
        <f t="shared" si="606"/>
        <v>9</v>
      </c>
      <c r="BT722" s="366">
        <f t="shared" si="607"/>
        <v>1</v>
      </c>
      <c r="BU722" s="365">
        <f t="shared" si="608"/>
        <v>0</v>
      </c>
      <c r="BV722" s="366">
        <f t="shared" si="609"/>
        <v>0</v>
      </c>
      <c r="BW722" s="365">
        <f t="shared" si="610"/>
        <v>9</v>
      </c>
      <c r="BX722" s="366">
        <f t="shared" si="611"/>
        <v>1</v>
      </c>
      <c r="BY722" s="365">
        <f t="shared" si="612"/>
        <v>0</v>
      </c>
      <c r="BZ722" s="366">
        <f t="shared" si="613"/>
        <v>0</v>
      </c>
      <c r="CA722" s="365">
        <f t="shared" si="614"/>
        <v>9</v>
      </c>
      <c r="CB722" s="366">
        <f t="shared" si="615"/>
        <v>1</v>
      </c>
      <c r="CC722" s="365">
        <f t="shared" si="616"/>
        <v>0</v>
      </c>
      <c r="CD722" s="366">
        <f t="shared" si="617"/>
        <v>0</v>
      </c>
      <c r="CE722" s="365">
        <f t="shared" si="618"/>
        <v>9</v>
      </c>
      <c r="CF722" s="366">
        <f t="shared" si="619"/>
        <v>1</v>
      </c>
      <c r="CG722" s="365">
        <f t="shared" si="620"/>
        <v>0</v>
      </c>
      <c r="CH722" s="366">
        <f t="shared" si="621"/>
        <v>0</v>
      </c>
      <c r="CI722" s="365">
        <f t="shared" si="622"/>
        <v>9</v>
      </c>
      <c r="CJ722" s="366">
        <f t="shared" si="623"/>
        <v>1</v>
      </c>
      <c r="CK722" s="365">
        <f t="shared" si="624"/>
        <v>0</v>
      </c>
      <c r="CL722" s="366">
        <f t="shared" si="625"/>
        <v>0</v>
      </c>
      <c r="CM722" s="365">
        <f t="shared" si="626"/>
        <v>9</v>
      </c>
      <c r="CN722" s="366">
        <f t="shared" si="627"/>
        <v>1</v>
      </c>
      <c r="CO722" s="365">
        <f t="shared" si="628"/>
        <v>0</v>
      </c>
      <c r="CP722" s="366">
        <f t="shared" si="629"/>
        <v>0</v>
      </c>
      <c r="CQ722" s="365">
        <f t="shared" si="630"/>
        <v>9</v>
      </c>
      <c r="CR722" s="366">
        <f t="shared" si="631"/>
        <v>1</v>
      </c>
      <c r="CS722" s="365">
        <f t="shared" si="632"/>
        <v>0</v>
      </c>
      <c r="CT722" s="366">
        <f t="shared" si="633"/>
        <v>0</v>
      </c>
      <c r="CU722" s="365">
        <f t="shared" si="634"/>
        <v>9</v>
      </c>
      <c r="CV722" s="366">
        <f t="shared" si="635"/>
        <v>1</v>
      </c>
      <c r="CW722" s="365">
        <f t="shared" si="636"/>
        <v>0</v>
      </c>
      <c r="CX722" s="366">
        <f t="shared" si="637"/>
        <v>0</v>
      </c>
    </row>
    <row r="723" spans="17:102" x14ac:dyDescent="0.25">
      <c r="Q723" s="365">
        <f t="shared" si="577"/>
        <v>21</v>
      </c>
      <c r="R723" s="277">
        <v>100</v>
      </c>
      <c r="AN723" s="365">
        <v>1</v>
      </c>
      <c r="AO723" s="271">
        <f t="shared" si="594"/>
        <v>10</v>
      </c>
      <c r="AP723" s="271" t="str">
        <f t="shared" ref="AP723:AQ723" si="643">+AP701</f>
        <v/>
      </c>
      <c r="AQ723" s="366" t="str">
        <f t="shared" si="643"/>
        <v/>
      </c>
      <c r="AS723" s="365">
        <f t="shared" si="590"/>
        <v>10</v>
      </c>
      <c r="AT723" s="366">
        <f t="shared" si="591"/>
        <v>0</v>
      </c>
      <c r="AU723" s="271">
        <f t="shared" si="578"/>
        <v>1500</v>
      </c>
      <c r="AV723" s="366">
        <f t="shared" si="592"/>
        <v>0</v>
      </c>
      <c r="AW723" s="385">
        <f t="shared" si="593"/>
        <v>0</v>
      </c>
      <c r="AX723" s="367">
        <f t="shared" si="596"/>
        <v>10</v>
      </c>
      <c r="AY723" s="367">
        <f t="shared" si="579"/>
        <v>0</v>
      </c>
      <c r="AZ723" s="363">
        <f t="shared" si="580"/>
        <v>0</v>
      </c>
      <c r="BA723" s="363">
        <f t="shared" si="581"/>
        <v>0</v>
      </c>
      <c r="BB723" s="363">
        <f t="shared" si="582"/>
        <v>0</v>
      </c>
      <c r="BC723" s="363">
        <f t="shared" si="583"/>
        <v>0</v>
      </c>
      <c r="BD723" s="363">
        <f t="shared" si="584"/>
        <v>0</v>
      </c>
      <c r="BE723" s="363">
        <f t="shared" si="585"/>
        <v>0</v>
      </c>
      <c r="BF723" s="363">
        <f t="shared" si="586"/>
        <v>0</v>
      </c>
      <c r="BG723" s="363">
        <f t="shared" si="587"/>
        <v>0</v>
      </c>
      <c r="BH723" s="364">
        <f t="shared" si="588"/>
        <v>0</v>
      </c>
      <c r="BK723" s="365">
        <f t="shared" si="598"/>
        <v>9</v>
      </c>
      <c r="BL723" s="366">
        <f t="shared" si="599"/>
        <v>1</v>
      </c>
      <c r="BM723" s="365">
        <f t="shared" si="600"/>
        <v>0</v>
      </c>
      <c r="BN723" s="366">
        <f t="shared" si="601"/>
        <v>0</v>
      </c>
      <c r="BO723" s="365">
        <f t="shared" si="602"/>
        <v>9</v>
      </c>
      <c r="BP723" s="366">
        <f t="shared" si="603"/>
        <v>1</v>
      </c>
      <c r="BQ723" s="365">
        <f t="shared" si="604"/>
        <v>0</v>
      </c>
      <c r="BR723" s="366">
        <f t="shared" si="605"/>
        <v>0</v>
      </c>
      <c r="BS723" s="365">
        <f t="shared" si="606"/>
        <v>9</v>
      </c>
      <c r="BT723" s="366">
        <f t="shared" si="607"/>
        <v>1</v>
      </c>
      <c r="BU723" s="365">
        <f t="shared" si="608"/>
        <v>0</v>
      </c>
      <c r="BV723" s="366">
        <f t="shared" si="609"/>
        <v>0</v>
      </c>
      <c r="BW723" s="365">
        <f t="shared" si="610"/>
        <v>9</v>
      </c>
      <c r="BX723" s="366">
        <f t="shared" si="611"/>
        <v>1</v>
      </c>
      <c r="BY723" s="365">
        <f t="shared" si="612"/>
        <v>0</v>
      </c>
      <c r="BZ723" s="366">
        <f t="shared" si="613"/>
        <v>0</v>
      </c>
      <c r="CA723" s="365">
        <f t="shared" si="614"/>
        <v>9</v>
      </c>
      <c r="CB723" s="366">
        <f t="shared" si="615"/>
        <v>1</v>
      </c>
      <c r="CC723" s="365">
        <f t="shared" si="616"/>
        <v>0</v>
      </c>
      <c r="CD723" s="366">
        <f t="shared" si="617"/>
        <v>0</v>
      </c>
      <c r="CE723" s="365">
        <f t="shared" si="618"/>
        <v>9</v>
      </c>
      <c r="CF723" s="366">
        <f t="shared" si="619"/>
        <v>1</v>
      </c>
      <c r="CG723" s="365">
        <f t="shared" si="620"/>
        <v>0</v>
      </c>
      <c r="CH723" s="366">
        <f t="shared" si="621"/>
        <v>0</v>
      </c>
      <c r="CI723" s="365">
        <f t="shared" si="622"/>
        <v>9</v>
      </c>
      <c r="CJ723" s="366">
        <f t="shared" si="623"/>
        <v>1</v>
      </c>
      <c r="CK723" s="365">
        <f t="shared" si="624"/>
        <v>0</v>
      </c>
      <c r="CL723" s="366">
        <f t="shared" si="625"/>
        <v>0</v>
      </c>
      <c r="CM723" s="365">
        <f t="shared" si="626"/>
        <v>9</v>
      </c>
      <c r="CN723" s="366">
        <f t="shared" si="627"/>
        <v>1</v>
      </c>
      <c r="CO723" s="365">
        <f t="shared" si="628"/>
        <v>0</v>
      </c>
      <c r="CP723" s="366">
        <f t="shared" si="629"/>
        <v>0</v>
      </c>
      <c r="CQ723" s="365">
        <f t="shared" si="630"/>
        <v>9</v>
      </c>
      <c r="CR723" s="366">
        <f t="shared" si="631"/>
        <v>1</v>
      </c>
      <c r="CS723" s="365">
        <f t="shared" si="632"/>
        <v>0</v>
      </c>
      <c r="CT723" s="366">
        <f t="shared" si="633"/>
        <v>0</v>
      </c>
      <c r="CU723" s="365">
        <f t="shared" si="634"/>
        <v>9</v>
      </c>
      <c r="CV723" s="366">
        <f t="shared" si="635"/>
        <v>1</v>
      </c>
      <c r="CW723" s="365">
        <f t="shared" si="636"/>
        <v>0</v>
      </c>
      <c r="CX723" s="366">
        <f t="shared" si="637"/>
        <v>0</v>
      </c>
    </row>
    <row r="724" spans="17:102" x14ac:dyDescent="0.25">
      <c r="Q724" s="365">
        <f t="shared" si="577"/>
        <v>22</v>
      </c>
      <c r="R724" s="277">
        <v>200</v>
      </c>
      <c r="AN724" s="365">
        <v>1</v>
      </c>
      <c r="AO724" s="271">
        <f t="shared" si="594"/>
        <v>11</v>
      </c>
      <c r="AP724" s="271" t="str">
        <f t="shared" ref="AP724:AQ724" si="644">+AP702</f>
        <v/>
      </c>
      <c r="AQ724" s="366" t="str">
        <f t="shared" si="644"/>
        <v/>
      </c>
      <c r="AS724" s="365">
        <f t="shared" si="590"/>
        <v>11</v>
      </c>
      <c r="AT724" s="366">
        <f t="shared" si="591"/>
        <v>0</v>
      </c>
      <c r="AU724" s="271">
        <f t="shared" si="578"/>
        <v>50</v>
      </c>
      <c r="AV724" s="366">
        <f t="shared" si="592"/>
        <v>0</v>
      </c>
      <c r="AW724" s="385">
        <f t="shared" si="593"/>
        <v>0</v>
      </c>
      <c r="AX724" s="367">
        <f t="shared" si="596"/>
        <v>11</v>
      </c>
      <c r="AY724" s="367">
        <f t="shared" si="579"/>
        <v>0</v>
      </c>
      <c r="AZ724" s="363">
        <f t="shared" si="580"/>
        <v>0</v>
      </c>
      <c r="BA724" s="363">
        <f t="shared" si="581"/>
        <v>0</v>
      </c>
      <c r="BB724" s="363">
        <f t="shared" si="582"/>
        <v>0</v>
      </c>
      <c r="BC724" s="363">
        <f t="shared" si="583"/>
        <v>0</v>
      </c>
      <c r="BD724" s="363">
        <f t="shared" si="584"/>
        <v>0</v>
      </c>
      <c r="BE724" s="363">
        <f t="shared" si="585"/>
        <v>0</v>
      </c>
      <c r="BF724" s="363">
        <f t="shared" si="586"/>
        <v>0</v>
      </c>
      <c r="BG724" s="363">
        <f t="shared" si="587"/>
        <v>0</v>
      </c>
      <c r="BH724" s="364">
        <f t="shared" si="588"/>
        <v>0</v>
      </c>
      <c r="BK724" s="365">
        <f t="shared" si="598"/>
        <v>9</v>
      </c>
      <c r="BL724" s="366">
        <f t="shared" si="599"/>
        <v>1</v>
      </c>
      <c r="BM724" s="365">
        <f t="shared" si="600"/>
        <v>0</v>
      </c>
      <c r="BN724" s="366">
        <f t="shared" si="601"/>
        <v>0</v>
      </c>
      <c r="BO724" s="365">
        <f t="shared" si="602"/>
        <v>9</v>
      </c>
      <c r="BP724" s="366">
        <f t="shared" si="603"/>
        <v>1</v>
      </c>
      <c r="BQ724" s="365">
        <f t="shared" si="604"/>
        <v>0</v>
      </c>
      <c r="BR724" s="366">
        <f t="shared" si="605"/>
        <v>0</v>
      </c>
      <c r="BS724" s="365">
        <f t="shared" si="606"/>
        <v>9</v>
      </c>
      <c r="BT724" s="366">
        <f t="shared" si="607"/>
        <v>1</v>
      </c>
      <c r="BU724" s="365">
        <f t="shared" si="608"/>
        <v>0</v>
      </c>
      <c r="BV724" s="366">
        <f t="shared" si="609"/>
        <v>0</v>
      </c>
      <c r="BW724" s="365">
        <f t="shared" si="610"/>
        <v>9</v>
      </c>
      <c r="BX724" s="366">
        <f t="shared" si="611"/>
        <v>1</v>
      </c>
      <c r="BY724" s="365">
        <f t="shared" si="612"/>
        <v>0</v>
      </c>
      <c r="BZ724" s="366">
        <f t="shared" si="613"/>
        <v>0</v>
      </c>
      <c r="CA724" s="365">
        <f t="shared" si="614"/>
        <v>9</v>
      </c>
      <c r="CB724" s="366">
        <f t="shared" si="615"/>
        <v>1</v>
      </c>
      <c r="CC724" s="365">
        <f t="shared" si="616"/>
        <v>0</v>
      </c>
      <c r="CD724" s="366">
        <f t="shared" si="617"/>
        <v>0</v>
      </c>
      <c r="CE724" s="365">
        <f t="shared" si="618"/>
        <v>9</v>
      </c>
      <c r="CF724" s="366">
        <f t="shared" si="619"/>
        <v>1</v>
      </c>
      <c r="CG724" s="365">
        <f t="shared" si="620"/>
        <v>0</v>
      </c>
      <c r="CH724" s="366">
        <f t="shared" si="621"/>
        <v>0</v>
      </c>
      <c r="CI724" s="365">
        <f t="shared" si="622"/>
        <v>9</v>
      </c>
      <c r="CJ724" s="366">
        <f t="shared" si="623"/>
        <v>1</v>
      </c>
      <c r="CK724" s="365">
        <f t="shared" si="624"/>
        <v>0</v>
      </c>
      <c r="CL724" s="366">
        <f t="shared" si="625"/>
        <v>0</v>
      </c>
      <c r="CM724" s="365">
        <f t="shared" si="626"/>
        <v>9</v>
      </c>
      <c r="CN724" s="366">
        <f t="shared" si="627"/>
        <v>1</v>
      </c>
      <c r="CO724" s="365">
        <f t="shared" si="628"/>
        <v>0</v>
      </c>
      <c r="CP724" s="366">
        <f t="shared" si="629"/>
        <v>0</v>
      </c>
      <c r="CQ724" s="365">
        <f t="shared" si="630"/>
        <v>9</v>
      </c>
      <c r="CR724" s="366">
        <f t="shared" si="631"/>
        <v>1</v>
      </c>
      <c r="CS724" s="365">
        <f t="shared" si="632"/>
        <v>0</v>
      </c>
      <c r="CT724" s="366">
        <f t="shared" si="633"/>
        <v>0</v>
      </c>
      <c r="CU724" s="365">
        <f t="shared" si="634"/>
        <v>9</v>
      </c>
      <c r="CV724" s="366">
        <f t="shared" si="635"/>
        <v>1</v>
      </c>
      <c r="CW724" s="365">
        <f t="shared" si="636"/>
        <v>0</v>
      </c>
      <c r="CX724" s="366">
        <f t="shared" si="637"/>
        <v>0</v>
      </c>
    </row>
    <row r="725" spans="17:102" x14ac:dyDescent="0.25">
      <c r="Q725" s="365">
        <f t="shared" si="577"/>
        <v>23</v>
      </c>
      <c r="R725" s="277">
        <v>400</v>
      </c>
      <c r="AN725" s="365">
        <v>1</v>
      </c>
      <c r="AO725" s="271">
        <f t="shared" si="594"/>
        <v>12</v>
      </c>
      <c r="AP725" s="271" t="str">
        <f t="shared" ref="AP725:AQ725" si="645">+AP703</f>
        <v/>
      </c>
      <c r="AQ725" s="366" t="str">
        <f t="shared" si="645"/>
        <v/>
      </c>
      <c r="AS725" s="365">
        <f t="shared" si="590"/>
        <v>12</v>
      </c>
      <c r="AT725" s="366">
        <f t="shared" si="591"/>
        <v>0</v>
      </c>
      <c r="AU725" s="271">
        <f t="shared" si="578"/>
        <v>100</v>
      </c>
      <c r="AV725" s="366">
        <f t="shared" si="592"/>
        <v>0</v>
      </c>
      <c r="AW725" s="385">
        <f t="shared" si="593"/>
        <v>0</v>
      </c>
      <c r="AX725" s="367">
        <f t="shared" si="596"/>
        <v>12</v>
      </c>
      <c r="AY725" s="367">
        <f t="shared" si="579"/>
        <v>0</v>
      </c>
      <c r="AZ725" s="363">
        <f t="shared" si="580"/>
        <v>0</v>
      </c>
      <c r="BA725" s="363">
        <f t="shared" si="581"/>
        <v>0</v>
      </c>
      <c r="BB725" s="363">
        <f t="shared" si="582"/>
        <v>0</v>
      </c>
      <c r="BC725" s="363">
        <f t="shared" si="583"/>
        <v>0</v>
      </c>
      <c r="BD725" s="363">
        <f t="shared" si="584"/>
        <v>0</v>
      </c>
      <c r="BE725" s="363">
        <f t="shared" si="585"/>
        <v>0</v>
      </c>
      <c r="BF725" s="363">
        <f t="shared" si="586"/>
        <v>0</v>
      </c>
      <c r="BG725" s="363">
        <f t="shared" si="587"/>
        <v>0</v>
      </c>
      <c r="BH725" s="364">
        <f t="shared" si="588"/>
        <v>0</v>
      </c>
      <c r="BK725" s="365">
        <f t="shared" si="598"/>
        <v>9</v>
      </c>
      <c r="BL725" s="366">
        <f t="shared" si="599"/>
        <v>1</v>
      </c>
      <c r="BM725" s="365">
        <f t="shared" si="600"/>
        <v>0</v>
      </c>
      <c r="BN725" s="366">
        <f t="shared" si="601"/>
        <v>0</v>
      </c>
      <c r="BO725" s="365">
        <f t="shared" si="602"/>
        <v>9</v>
      </c>
      <c r="BP725" s="366">
        <f t="shared" si="603"/>
        <v>1</v>
      </c>
      <c r="BQ725" s="365">
        <f t="shared" si="604"/>
        <v>0</v>
      </c>
      <c r="BR725" s="366">
        <f t="shared" si="605"/>
        <v>0</v>
      </c>
      <c r="BS725" s="365">
        <f t="shared" si="606"/>
        <v>9</v>
      </c>
      <c r="BT725" s="366">
        <f t="shared" si="607"/>
        <v>1</v>
      </c>
      <c r="BU725" s="365">
        <f t="shared" si="608"/>
        <v>0</v>
      </c>
      <c r="BV725" s="366">
        <f t="shared" si="609"/>
        <v>0</v>
      </c>
      <c r="BW725" s="365">
        <f t="shared" si="610"/>
        <v>9</v>
      </c>
      <c r="BX725" s="366">
        <f t="shared" si="611"/>
        <v>1</v>
      </c>
      <c r="BY725" s="365">
        <f t="shared" si="612"/>
        <v>0</v>
      </c>
      <c r="BZ725" s="366">
        <f t="shared" si="613"/>
        <v>0</v>
      </c>
      <c r="CA725" s="365">
        <f t="shared" si="614"/>
        <v>9</v>
      </c>
      <c r="CB725" s="366">
        <f t="shared" si="615"/>
        <v>1</v>
      </c>
      <c r="CC725" s="365">
        <f t="shared" si="616"/>
        <v>0</v>
      </c>
      <c r="CD725" s="366">
        <f t="shared" si="617"/>
        <v>0</v>
      </c>
      <c r="CE725" s="365">
        <f t="shared" si="618"/>
        <v>9</v>
      </c>
      <c r="CF725" s="366">
        <f t="shared" si="619"/>
        <v>1</v>
      </c>
      <c r="CG725" s="365">
        <f t="shared" si="620"/>
        <v>0</v>
      </c>
      <c r="CH725" s="366">
        <f t="shared" si="621"/>
        <v>0</v>
      </c>
      <c r="CI725" s="365">
        <f t="shared" si="622"/>
        <v>9</v>
      </c>
      <c r="CJ725" s="366">
        <f t="shared" si="623"/>
        <v>1</v>
      </c>
      <c r="CK725" s="365">
        <f t="shared" si="624"/>
        <v>0</v>
      </c>
      <c r="CL725" s="366">
        <f t="shared" si="625"/>
        <v>0</v>
      </c>
      <c r="CM725" s="365">
        <f t="shared" si="626"/>
        <v>9</v>
      </c>
      <c r="CN725" s="366">
        <f t="shared" si="627"/>
        <v>1</v>
      </c>
      <c r="CO725" s="365">
        <f t="shared" si="628"/>
        <v>0</v>
      </c>
      <c r="CP725" s="366">
        <f t="shared" si="629"/>
        <v>0</v>
      </c>
      <c r="CQ725" s="365">
        <f t="shared" si="630"/>
        <v>9</v>
      </c>
      <c r="CR725" s="366">
        <f t="shared" si="631"/>
        <v>1</v>
      </c>
      <c r="CS725" s="365">
        <f t="shared" si="632"/>
        <v>0</v>
      </c>
      <c r="CT725" s="366">
        <f t="shared" si="633"/>
        <v>0</v>
      </c>
      <c r="CU725" s="365">
        <f t="shared" si="634"/>
        <v>9</v>
      </c>
      <c r="CV725" s="366">
        <f t="shared" si="635"/>
        <v>1</v>
      </c>
      <c r="CW725" s="365">
        <f t="shared" si="636"/>
        <v>0</v>
      </c>
      <c r="CX725" s="366">
        <f t="shared" si="637"/>
        <v>0</v>
      </c>
    </row>
    <row r="726" spans="17:102" x14ac:dyDescent="0.25">
      <c r="Q726" s="365">
        <f t="shared" si="577"/>
        <v>24</v>
      </c>
      <c r="R726" s="277">
        <v>200</v>
      </c>
      <c r="AN726" s="365">
        <v>1</v>
      </c>
      <c r="AO726" s="271">
        <f t="shared" si="594"/>
        <v>13</v>
      </c>
      <c r="AP726" s="271" t="str">
        <f t="shared" ref="AP726:AQ726" si="646">+AP704</f>
        <v/>
      </c>
      <c r="AQ726" s="366" t="str">
        <f t="shared" si="646"/>
        <v/>
      </c>
      <c r="AS726" s="365">
        <f t="shared" si="590"/>
        <v>13</v>
      </c>
      <c r="AT726" s="366">
        <f t="shared" si="591"/>
        <v>0</v>
      </c>
      <c r="AU726" s="271">
        <f t="shared" si="578"/>
        <v>200</v>
      </c>
      <c r="AV726" s="366">
        <f t="shared" si="592"/>
        <v>0</v>
      </c>
      <c r="AW726" s="385">
        <f t="shared" si="593"/>
        <v>0</v>
      </c>
      <c r="AX726" s="367">
        <f t="shared" si="596"/>
        <v>13</v>
      </c>
      <c r="AY726" s="367">
        <f t="shared" si="579"/>
        <v>0</v>
      </c>
      <c r="AZ726" s="363">
        <f t="shared" si="580"/>
        <v>0</v>
      </c>
      <c r="BA726" s="363">
        <f t="shared" si="581"/>
        <v>0</v>
      </c>
      <c r="BB726" s="363">
        <f t="shared" si="582"/>
        <v>0</v>
      </c>
      <c r="BC726" s="363">
        <f t="shared" si="583"/>
        <v>0</v>
      </c>
      <c r="BD726" s="363">
        <f t="shared" si="584"/>
        <v>0</v>
      </c>
      <c r="BE726" s="363">
        <f t="shared" si="585"/>
        <v>0</v>
      </c>
      <c r="BF726" s="363">
        <f t="shared" si="586"/>
        <v>0</v>
      </c>
      <c r="BG726" s="363">
        <f t="shared" si="587"/>
        <v>0</v>
      </c>
      <c r="BH726" s="364">
        <f t="shared" si="588"/>
        <v>0</v>
      </c>
      <c r="BK726" s="365">
        <f t="shared" si="598"/>
        <v>9</v>
      </c>
      <c r="BL726" s="366">
        <f t="shared" si="599"/>
        <v>1</v>
      </c>
      <c r="BM726" s="365">
        <f t="shared" si="600"/>
        <v>0</v>
      </c>
      <c r="BN726" s="366">
        <f t="shared" si="601"/>
        <v>0</v>
      </c>
      <c r="BO726" s="365">
        <f t="shared" si="602"/>
        <v>9</v>
      </c>
      <c r="BP726" s="366">
        <f t="shared" si="603"/>
        <v>1</v>
      </c>
      <c r="BQ726" s="365">
        <f t="shared" si="604"/>
        <v>0</v>
      </c>
      <c r="BR726" s="366">
        <f t="shared" si="605"/>
        <v>0</v>
      </c>
      <c r="BS726" s="365">
        <f t="shared" si="606"/>
        <v>9</v>
      </c>
      <c r="BT726" s="366">
        <f t="shared" si="607"/>
        <v>1</v>
      </c>
      <c r="BU726" s="365">
        <f t="shared" si="608"/>
        <v>0</v>
      </c>
      <c r="BV726" s="366">
        <f t="shared" si="609"/>
        <v>0</v>
      </c>
      <c r="BW726" s="365">
        <f t="shared" si="610"/>
        <v>9</v>
      </c>
      <c r="BX726" s="366">
        <f t="shared" si="611"/>
        <v>1</v>
      </c>
      <c r="BY726" s="365">
        <f t="shared" si="612"/>
        <v>0</v>
      </c>
      <c r="BZ726" s="366">
        <f t="shared" si="613"/>
        <v>0</v>
      </c>
      <c r="CA726" s="365">
        <f t="shared" si="614"/>
        <v>9</v>
      </c>
      <c r="CB726" s="366">
        <f t="shared" si="615"/>
        <v>1</v>
      </c>
      <c r="CC726" s="365">
        <f t="shared" si="616"/>
        <v>0</v>
      </c>
      <c r="CD726" s="366">
        <f t="shared" si="617"/>
        <v>0</v>
      </c>
      <c r="CE726" s="365">
        <f t="shared" si="618"/>
        <v>9</v>
      </c>
      <c r="CF726" s="366">
        <f t="shared" si="619"/>
        <v>1</v>
      </c>
      <c r="CG726" s="365">
        <f t="shared" si="620"/>
        <v>0</v>
      </c>
      <c r="CH726" s="366">
        <f t="shared" si="621"/>
        <v>0</v>
      </c>
      <c r="CI726" s="365">
        <f t="shared" si="622"/>
        <v>9</v>
      </c>
      <c r="CJ726" s="366">
        <f t="shared" si="623"/>
        <v>1</v>
      </c>
      <c r="CK726" s="365">
        <f t="shared" si="624"/>
        <v>0</v>
      </c>
      <c r="CL726" s="366">
        <f t="shared" si="625"/>
        <v>0</v>
      </c>
      <c r="CM726" s="365">
        <f t="shared" si="626"/>
        <v>9</v>
      </c>
      <c r="CN726" s="366">
        <f t="shared" si="627"/>
        <v>1</v>
      </c>
      <c r="CO726" s="365">
        <f t="shared" si="628"/>
        <v>0</v>
      </c>
      <c r="CP726" s="366">
        <f t="shared" si="629"/>
        <v>0</v>
      </c>
      <c r="CQ726" s="365">
        <f t="shared" si="630"/>
        <v>9</v>
      </c>
      <c r="CR726" s="366">
        <f t="shared" si="631"/>
        <v>1</v>
      </c>
      <c r="CS726" s="365">
        <f t="shared" si="632"/>
        <v>0</v>
      </c>
      <c r="CT726" s="366">
        <f t="shared" si="633"/>
        <v>0</v>
      </c>
      <c r="CU726" s="365">
        <f t="shared" si="634"/>
        <v>9</v>
      </c>
      <c r="CV726" s="366">
        <f t="shared" si="635"/>
        <v>1</v>
      </c>
      <c r="CW726" s="365">
        <f t="shared" si="636"/>
        <v>0</v>
      </c>
      <c r="CX726" s="366">
        <f t="shared" si="637"/>
        <v>0</v>
      </c>
    </row>
    <row r="727" spans="17:102" x14ac:dyDescent="0.25">
      <c r="Q727" s="365">
        <f t="shared" si="577"/>
        <v>25</v>
      </c>
      <c r="R727" s="277">
        <v>100</v>
      </c>
      <c r="AN727" s="365">
        <v>1</v>
      </c>
      <c r="AO727" s="271">
        <f t="shared" si="594"/>
        <v>14</v>
      </c>
      <c r="AP727" s="271" t="str">
        <f t="shared" ref="AP727:AQ727" si="647">+AP705</f>
        <v/>
      </c>
      <c r="AQ727" s="366" t="str">
        <f t="shared" si="647"/>
        <v/>
      </c>
      <c r="AS727" s="365">
        <f t="shared" si="590"/>
        <v>14</v>
      </c>
      <c r="AT727" s="366">
        <f t="shared" si="591"/>
        <v>0</v>
      </c>
      <c r="AU727" s="271">
        <f t="shared" si="578"/>
        <v>100</v>
      </c>
      <c r="AV727" s="366">
        <f t="shared" si="592"/>
        <v>0</v>
      </c>
      <c r="AW727" s="385">
        <f t="shared" si="593"/>
        <v>0</v>
      </c>
      <c r="AX727" s="367">
        <f t="shared" si="596"/>
        <v>14</v>
      </c>
      <c r="AY727" s="367">
        <f t="shared" si="579"/>
        <v>0</v>
      </c>
      <c r="AZ727" s="363">
        <f t="shared" si="580"/>
        <v>0</v>
      </c>
      <c r="BA727" s="363">
        <f t="shared" si="581"/>
        <v>0</v>
      </c>
      <c r="BB727" s="363">
        <f t="shared" si="582"/>
        <v>0</v>
      </c>
      <c r="BC727" s="363">
        <f t="shared" si="583"/>
        <v>0</v>
      </c>
      <c r="BD727" s="363">
        <f t="shared" si="584"/>
        <v>0</v>
      </c>
      <c r="BE727" s="363">
        <f t="shared" si="585"/>
        <v>0</v>
      </c>
      <c r="BF727" s="363">
        <f t="shared" si="586"/>
        <v>0</v>
      </c>
      <c r="BG727" s="363">
        <f t="shared" si="587"/>
        <v>0</v>
      </c>
      <c r="BH727" s="364">
        <f t="shared" si="588"/>
        <v>0</v>
      </c>
      <c r="BK727" s="365">
        <f t="shared" si="598"/>
        <v>9</v>
      </c>
      <c r="BL727" s="366">
        <f t="shared" si="599"/>
        <v>1</v>
      </c>
      <c r="BM727" s="365">
        <f t="shared" si="600"/>
        <v>0</v>
      </c>
      <c r="BN727" s="366">
        <f t="shared" si="601"/>
        <v>0</v>
      </c>
      <c r="BO727" s="365">
        <f t="shared" si="602"/>
        <v>9</v>
      </c>
      <c r="BP727" s="366">
        <f t="shared" si="603"/>
        <v>1</v>
      </c>
      <c r="BQ727" s="365">
        <f t="shared" si="604"/>
        <v>0</v>
      </c>
      <c r="BR727" s="366">
        <f t="shared" si="605"/>
        <v>0</v>
      </c>
      <c r="BS727" s="365">
        <f t="shared" si="606"/>
        <v>9</v>
      </c>
      <c r="BT727" s="366">
        <f t="shared" si="607"/>
        <v>1</v>
      </c>
      <c r="BU727" s="365">
        <f t="shared" si="608"/>
        <v>0</v>
      </c>
      <c r="BV727" s="366">
        <f t="shared" si="609"/>
        <v>0</v>
      </c>
      <c r="BW727" s="365">
        <f t="shared" si="610"/>
        <v>9</v>
      </c>
      <c r="BX727" s="366">
        <f t="shared" si="611"/>
        <v>1</v>
      </c>
      <c r="BY727" s="365">
        <f t="shared" si="612"/>
        <v>0</v>
      </c>
      <c r="BZ727" s="366">
        <f t="shared" si="613"/>
        <v>0</v>
      </c>
      <c r="CA727" s="365">
        <f t="shared" si="614"/>
        <v>9</v>
      </c>
      <c r="CB727" s="366">
        <f t="shared" si="615"/>
        <v>1</v>
      </c>
      <c r="CC727" s="365">
        <f t="shared" si="616"/>
        <v>0</v>
      </c>
      <c r="CD727" s="366">
        <f t="shared" si="617"/>
        <v>0</v>
      </c>
      <c r="CE727" s="365">
        <f t="shared" si="618"/>
        <v>9</v>
      </c>
      <c r="CF727" s="366">
        <f t="shared" si="619"/>
        <v>1</v>
      </c>
      <c r="CG727" s="365">
        <f t="shared" si="620"/>
        <v>0</v>
      </c>
      <c r="CH727" s="366">
        <f t="shared" si="621"/>
        <v>0</v>
      </c>
      <c r="CI727" s="365">
        <f t="shared" si="622"/>
        <v>9</v>
      </c>
      <c r="CJ727" s="366">
        <f t="shared" si="623"/>
        <v>1</v>
      </c>
      <c r="CK727" s="365">
        <f t="shared" si="624"/>
        <v>0</v>
      </c>
      <c r="CL727" s="366">
        <f t="shared" si="625"/>
        <v>0</v>
      </c>
      <c r="CM727" s="365">
        <f t="shared" si="626"/>
        <v>9</v>
      </c>
      <c r="CN727" s="366">
        <f t="shared" si="627"/>
        <v>1</v>
      </c>
      <c r="CO727" s="365">
        <f t="shared" si="628"/>
        <v>0</v>
      </c>
      <c r="CP727" s="366">
        <f t="shared" si="629"/>
        <v>0</v>
      </c>
      <c r="CQ727" s="365">
        <f t="shared" si="630"/>
        <v>9</v>
      </c>
      <c r="CR727" s="366">
        <f t="shared" si="631"/>
        <v>1</v>
      </c>
      <c r="CS727" s="365">
        <f t="shared" si="632"/>
        <v>0</v>
      </c>
      <c r="CT727" s="366">
        <f t="shared" si="633"/>
        <v>0</v>
      </c>
      <c r="CU727" s="365">
        <f t="shared" si="634"/>
        <v>9</v>
      </c>
      <c r="CV727" s="366">
        <f t="shared" si="635"/>
        <v>1</v>
      </c>
      <c r="CW727" s="365">
        <f t="shared" si="636"/>
        <v>0</v>
      </c>
      <c r="CX727" s="366">
        <f t="shared" si="637"/>
        <v>0</v>
      </c>
    </row>
    <row r="728" spans="17:102" x14ac:dyDescent="0.25">
      <c r="Q728" s="365">
        <f t="shared" si="577"/>
        <v>26</v>
      </c>
      <c r="R728" s="277">
        <v>50</v>
      </c>
      <c r="AN728" s="365">
        <v>1</v>
      </c>
      <c r="AO728" s="271">
        <f t="shared" si="594"/>
        <v>15</v>
      </c>
      <c r="AP728" s="271" t="str">
        <f t="shared" ref="AP728:AQ728" si="648">+AP706</f>
        <v/>
      </c>
      <c r="AQ728" s="366" t="str">
        <f t="shared" si="648"/>
        <v/>
      </c>
      <c r="AS728" s="365">
        <f t="shared" si="590"/>
        <v>15</v>
      </c>
      <c r="AT728" s="366">
        <f t="shared" si="591"/>
        <v>0</v>
      </c>
      <c r="AU728" s="271">
        <f t="shared" si="578"/>
        <v>50</v>
      </c>
      <c r="AV728" s="366">
        <f t="shared" si="592"/>
        <v>0</v>
      </c>
      <c r="AW728" s="385">
        <f t="shared" si="593"/>
        <v>0</v>
      </c>
      <c r="AX728" s="367">
        <f t="shared" si="596"/>
        <v>15</v>
      </c>
      <c r="AY728" s="367">
        <f t="shared" si="579"/>
        <v>0</v>
      </c>
      <c r="AZ728" s="363">
        <f t="shared" si="580"/>
        <v>0</v>
      </c>
      <c r="BA728" s="363">
        <f t="shared" si="581"/>
        <v>0</v>
      </c>
      <c r="BB728" s="363">
        <f t="shared" si="582"/>
        <v>0</v>
      </c>
      <c r="BC728" s="363">
        <f t="shared" si="583"/>
        <v>0</v>
      </c>
      <c r="BD728" s="363">
        <f t="shared" si="584"/>
        <v>0</v>
      </c>
      <c r="BE728" s="363">
        <f t="shared" si="585"/>
        <v>0</v>
      </c>
      <c r="BF728" s="363">
        <f t="shared" si="586"/>
        <v>0</v>
      </c>
      <c r="BG728" s="363">
        <f t="shared" si="587"/>
        <v>0</v>
      </c>
      <c r="BH728" s="364">
        <f t="shared" si="588"/>
        <v>0</v>
      </c>
      <c r="BK728" s="365">
        <f t="shared" si="598"/>
        <v>9</v>
      </c>
      <c r="BL728" s="366">
        <f t="shared" si="599"/>
        <v>1</v>
      </c>
      <c r="BM728" s="365">
        <f t="shared" si="600"/>
        <v>0</v>
      </c>
      <c r="BN728" s="366">
        <f t="shared" si="601"/>
        <v>0</v>
      </c>
      <c r="BO728" s="365">
        <f t="shared" si="602"/>
        <v>9</v>
      </c>
      <c r="BP728" s="366">
        <f t="shared" si="603"/>
        <v>1</v>
      </c>
      <c r="BQ728" s="365">
        <f t="shared" si="604"/>
        <v>0</v>
      </c>
      <c r="BR728" s="366">
        <f t="shared" si="605"/>
        <v>0</v>
      </c>
      <c r="BS728" s="365">
        <f t="shared" si="606"/>
        <v>9</v>
      </c>
      <c r="BT728" s="366">
        <f t="shared" si="607"/>
        <v>1</v>
      </c>
      <c r="BU728" s="365">
        <f t="shared" si="608"/>
        <v>0</v>
      </c>
      <c r="BV728" s="366">
        <f t="shared" si="609"/>
        <v>0</v>
      </c>
      <c r="BW728" s="365">
        <f t="shared" si="610"/>
        <v>9</v>
      </c>
      <c r="BX728" s="366">
        <f t="shared" si="611"/>
        <v>1</v>
      </c>
      <c r="BY728" s="365">
        <f t="shared" si="612"/>
        <v>0</v>
      </c>
      <c r="BZ728" s="366">
        <f t="shared" si="613"/>
        <v>0</v>
      </c>
      <c r="CA728" s="365">
        <f t="shared" si="614"/>
        <v>9</v>
      </c>
      <c r="CB728" s="366">
        <f t="shared" si="615"/>
        <v>1</v>
      </c>
      <c r="CC728" s="365">
        <f t="shared" si="616"/>
        <v>0</v>
      </c>
      <c r="CD728" s="366">
        <f t="shared" si="617"/>
        <v>0</v>
      </c>
      <c r="CE728" s="365">
        <f t="shared" si="618"/>
        <v>9</v>
      </c>
      <c r="CF728" s="366">
        <f t="shared" si="619"/>
        <v>1</v>
      </c>
      <c r="CG728" s="365">
        <f t="shared" si="620"/>
        <v>0</v>
      </c>
      <c r="CH728" s="366">
        <f t="shared" si="621"/>
        <v>0</v>
      </c>
      <c r="CI728" s="365">
        <f t="shared" si="622"/>
        <v>9</v>
      </c>
      <c r="CJ728" s="366">
        <f t="shared" si="623"/>
        <v>1</v>
      </c>
      <c r="CK728" s="365">
        <f t="shared" si="624"/>
        <v>0</v>
      </c>
      <c r="CL728" s="366">
        <f t="shared" si="625"/>
        <v>0</v>
      </c>
      <c r="CM728" s="365">
        <f t="shared" si="626"/>
        <v>9</v>
      </c>
      <c r="CN728" s="366">
        <f t="shared" si="627"/>
        <v>1</v>
      </c>
      <c r="CO728" s="365">
        <f t="shared" si="628"/>
        <v>0</v>
      </c>
      <c r="CP728" s="366">
        <f t="shared" si="629"/>
        <v>0</v>
      </c>
      <c r="CQ728" s="365">
        <f t="shared" si="630"/>
        <v>9</v>
      </c>
      <c r="CR728" s="366">
        <f t="shared" si="631"/>
        <v>1</v>
      </c>
      <c r="CS728" s="365">
        <f t="shared" si="632"/>
        <v>0</v>
      </c>
      <c r="CT728" s="366">
        <f t="shared" si="633"/>
        <v>0</v>
      </c>
      <c r="CU728" s="365">
        <f t="shared" si="634"/>
        <v>9</v>
      </c>
      <c r="CV728" s="366">
        <f t="shared" si="635"/>
        <v>1</v>
      </c>
      <c r="CW728" s="365">
        <f t="shared" si="636"/>
        <v>0</v>
      </c>
      <c r="CX728" s="366">
        <f t="shared" si="637"/>
        <v>0</v>
      </c>
    </row>
    <row r="729" spans="17:102" x14ac:dyDescent="0.25">
      <c r="Q729" s="365">
        <f t="shared" si="577"/>
        <v>27</v>
      </c>
      <c r="R729" s="277">
        <v>100</v>
      </c>
      <c r="AN729" s="365">
        <v>1</v>
      </c>
      <c r="AO729" s="271">
        <f t="shared" si="594"/>
        <v>16</v>
      </c>
      <c r="AP729" s="271" t="str">
        <f t="shared" ref="AP729:AQ729" si="649">+AP707</f>
        <v/>
      </c>
      <c r="AQ729" s="366" t="str">
        <f t="shared" si="649"/>
        <v/>
      </c>
      <c r="AS729" s="365">
        <f t="shared" si="590"/>
        <v>16</v>
      </c>
      <c r="AT729" s="366">
        <f t="shared" si="591"/>
        <v>0</v>
      </c>
      <c r="AU729" s="271">
        <f t="shared" si="578"/>
        <v>100</v>
      </c>
      <c r="AV729" s="366">
        <f t="shared" si="592"/>
        <v>0</v>
      </c>
      <c r="AW729" s="385">
        <f t="shared" si="593"/>
        <v>0</v>
      </c>
      <c r="AX729" s="367">
        <f t="shared" si="596"/>
        <v>16</v>
      </c>
      <c r="AY729" s="367">
        <f t="shared" si="579"/>
        <v>0</v>
      </c>
      <c r="AZ729" s="363">
        <f t="shared" si="580"/>
        <v>0</v>
      </c>
      <c r="BA729" s="363">
        <f t="shared" si="581"/>
        <v>0</v>
      </c>
      <c r="BB729" s="363">
        <f t="shared" si="582"/>
        <v>0</v>
      </c>
      <c r="BC729" s="363">
        <f t="shared" si="583"/>
        <v>0</v>
      </c>
      <c r="BD729" s="363">
        <f t="shared" si="584"/>
        <v>0</v>
      </c>
      <c r="BE729" s="363">
        <f t="shared" si="585"/>
        <v>0</v>
      </c>
      <c r="BF729" s="363">
        <f t="shared" si="586"/>
        <v>0</v>
      </c>
      <c r="BG729" s="363">
        <f t="shared" si="587"/>
        <v>0</v>
      </c>
      <c r="BH729" s="364">
        <f t="shared" si="588"/>
        <v>0</v>
      </c>
      <c r="BK729" s="365">
        <f t="shared" si="598"/>
        <v>9</v>
      </c>
      <c r="BL729" s="366">
        <f t="shared" si="599"/>
        <v>1</v>
      </c>
      <c r="BM729" s="365">
        <f t="shared" si="600"/>
        <v>0</v>
      </c>
      <c r="BN729" s="366">
        <f t="shared" si="601"/>
        <v>0</v>
      </c>
      <c r="BO729" s="365">
        <f t="shared" si="602"/>
        <v>9</v>
      </c>
      <c r="BP729" s="366">
        <f t="shared" si="603"/>
        <v>1</v>
      </c>
      <c r="BQ729" s="365">
        <f t="shared" si="604"/>
        <v>0</v>
      </c>
      <c r="BR729" s="366">
        <f t="shared" si="605"/>
        <v>0</v>
      </c>
      <c r="BS729" s="365">
        <f t="shared" si="606"/>
        <v>9</v>
      </c>
      <c r="BT729" s="366">
        <f t="shared" si="607"/>
        <v>1</v>
      </c>
      <c r="BU729" s="365">
        <f t="shared" si="608"/>
        <v>0</v>
      </c>
      <c r="BV729" s="366">
        <f t="shared" si="609"/>
        <v>0</v>
      </c>
      <c r="BW729" s="365">
        <f t="shared" si="610"/>
        <v>9</v>
      </c>
      <c r="BX729" s="366">
        <f t="shared" si="611"/>
        <v>1</v>
      </c>
      <c r="BY729" s="365">
        <f t="shared" si="612"/>
        <v>0</v>
      </c>
      <c r="BZ729" s="366">
        <f t="shared" si="613"/>
        <v>0</v>
      </c>
      <c r="CA729" s="365">
        <f t="shared" si="614"/>
        <v>9</v>
      </c>
      <c r="CB729" s="366">
        <f t="shared" si="615"/>
        <v>1</v>
      </c>
      <c r="CC729" s="365">
        <f t="shared" si="616"/>
        <v>0</v>
      </c>
      <c r="CD729" s="366">
        <f t="shared" si="617"/>
        <v>0</v>
      </c>
      <c r="CE729" s="365">
        <f t="shared" si="618"/>
        <v>9</v>
      </c>
      <c r="CF729" s="366">
        <f t="shared" si="619"/>
        <v>1</v>
      </c>
      <c r="CG729" s="365">
        <f t="shared" si="620"/>
        <v>0</v>
      </c>
      <c r="CH729" s="366">
        <f t="shared" si="621"/>
        <v>0</v>
      </c>
      <c r="CI729" s="365">
        <f t="shared" si="622"/>
        <v>9</v>
      </c>
      <c r="CJ729" s="366">
        <f t="shared" si="623"/>
        <v>1</v>
      </c>
      <c r="CK729" s="365">
        <f t="shared" si="624"/>
        <v>0</v>
      </c>
      <c r="CL729" s="366">
        <f t="shared" si="625"/>
        <v>0</v>
      </c>
      <c r="CM729" s="365">
        <f t="shared" si="626"/>
        <v>9</v>
      </c>
      <c r="CN729" s="366">
        <f t="shared" si="627"/>
        <v>1</v>
      </c>
      <c r="CO729" s="365">
        <f t="shared" si="628"/>
        <v>0</v>
      </c>
      <c r="CP729" s="366">
        <f t="shared" si="629"/>
        <v>0</v>
      </c>
      <c r="CQ729" s="365">
        <f t="shared" si="630"/>
        <v>9</v>
      </c>
      <c r="CR729" s="366">
        <f t="shared" si="631"/>
        <v>1</v>
      </c>
      <c r="CS729" s="365">
        <f t="shared" si="632"/>
        <v>0</v>
      </c>
      <c r="CT729" s="366">
        <f t="shared" si="633"/>
        <v>0</v>
      </c>
      <c r="CU729" s="365">
        <f t="shared" si="634"/>
        <v>9</v>
      </c>
      <c r="CV729" s="366">
        <f t="shared" si="635"/>
        <v>1</v>
      </c>
      <c r="CW729" s="365">
        <f t="shared" si="636"/>
        <v>0</v>
      </c>
      <c r="CX729" s="366">
        <f t="shared" si="637"/>
        <v>0</v>
      </c>
    </row>
    <row r="730" spans="17:102" x14ac:dyDescent="0.25">
      <c r="Q730" s="365">
        <f t="shared" si="577"/>
        <v>28</v>
      </c>
      <c r="R730" s="277">
        <v>150</v>
      </c>
      <c r="AN730" s="365">
        <v>1</v>
      </c>
      <c r="AO730" s="271">
        <f t="shared" si="594"/>
        <v>17</v>
      </c>
      <c r="AP730" s="271" t="str">
        <f t="shared" ref="AP730:AQ730" si="650">+AP708</f>
        <v/>
      </c>
      <c r="AQ730" s="366" t="str">
        <f t="shared" si="650"/>
        <v/>
      </c>
      <c r="AS730" s="365">
        <f t="shared" si="590"/>
        <v>17</v>
      </c>
      <c r="AT730" s="366">
        <f t="shared" si="591"/>
        <v>0</v>
      </c>
      <c r="AU730" s="271">
        <f t="shared" si="578"/>
        <v>150</v>
      </c>
      <c r="AV730" s="366">
        <f t="shared" si="592"/>
        <v>0</v>
      </c>
      <c r="AW730" s="385">
        <f t="shared" si="593"/>
        <v>0</v>
      </c>
      <c r="AX730" s="367">
        <f t="shared" si="596"/>
        <v>17</v>
      </c>
      <c r="AY730" s="367">
        <f t="shared" si="579"/>
        <v>0</v>
      </c>
      <c r="AZ730" s="363">
        <f t="shared" si="580"/>
        <v>0</v>
      </c>
      <c r="BA730" s="363">
        <f t="shared" si="581"/>
        <v>0</v>
      </c>
      <c r="BB730" s="363">
        <f t="shared" si="582"/>
        <v>0</v>
      </c>
      <c r="BC730" s="363">
        <f t="shared" si="583"/>
        <v>0</v>
      </c>
      <c r="BD730" s="363">
        <f t="shared" si="584"/>
        <v>0</v>
      </c>
      <c r="BE730" s="363">
        <f t="shared" si="585"/>
        <v>0</v>
      </c>
      <c r="BF730" s="363">
        <f t="shared" si="586"/>
        <v>0</v>
      </c>
      <c r="BG730" s="363">
        <f t="shared" si="587"/>
        <v>0</v>
      </c>
      <c r="BH730" s="364">
        <f t="shared" si="588"/>
        <v>0</v>
      </c>
      <c r="BK730" s="365">
        <f t="shared" si="598"/>
        <v>9</v>
      </c>
      <c r="BL730" s="366">
        <f t="shared" si="599"/>
        <v>1</v>
      </c>
      <c r="BM730" s="365">
        <f t="shared" si="600"/>
        <v>0</v>
      </c>
      <c r="BN730" s="366">
        <f t="shared" si="601"/>
        <v>0</v>
      </c>
      <c r="BO730" s="365">
        <f t="shared" si="602"/>
        <v>9</v>
      </c>
      <c r="BP730" s="366">
        <f t="shared" si="603"/>
        <v>1</v>
      </c>
      <c r="BQ730" s="365">
        <f t="shared" si="604"/>
        <v>0</v>
      </c>
      <c r="BR730" s="366">
        <f t="shared" si="605"/>
        <v>0</v>
      </c>
      <c r="BS730" s="365">
        <f t="shared" si="606"/>
        <v>9</v>
      </c>
      <c r="BT730" s="366">
        <f t="shared" si="607"/>
        <v>1</v>
      </c>
      <c r="BU730" s="365">
        <f t="shared" si="608"/>
        <v>0</v>
      </c>
      <c r="BV730" s="366">
        <f t="shared" si="609"/>
        <v>0</v>
      </c>
      <c r="BW730" s="365">
        <f t="shared" si="610"/>
        <v>9</v>
      </c>
      <c r="BX730" s="366">
        <f t="shared" si="611"/>
        <v>1</v>
      </c>
      <c r="BY730" s="365">
        <f t="shared" si="612"/>
        <v>0</v>
      </c>
      <c r="BZ730" s="366">
        <f t="shared" si="613"/>
        <v>0</v>
      </c>
      <c r="CA730" s="365">
        <f t="shared" si="614"/>
        <v>9</v>
      </c>
      <c r="CB730" s="366">
        <f t="shared" si="615"/>
        <v>1</v>
      </c>
      <c r="CC730" s="365">
        <f t="shared" si="616"/>
        <v>0</v>
      </c>
      <c r="CD730" s="366">
        <f t="shared" si="617"/>
        <v>0</v>
      </c>
      <c r="CE730" s="365">
        <f t="shared" si="618"/>
        <v>9</v>
      </c>
      <c r="CF730" s="366">
        <f t="shared" si="619"/>
        <v>1</v>
      </c>
      <c r="CG730" s="365">
        <f t="shared" si="620"/>
        <v>0</v>
      </c>
      <c r="CH730" s="366">
        <f t="shared" si="621"/>
        <v>0</v>
      </c>
      <c r="CI730" s="365">
        <f t="shared" si="622"/>
        <v>9</v>
      </c>
      <c r="CJ730" s="366">
        <f t="shared" si="623"/>
        <v>1</v>
      </c>
      <c r="CK730" s="365">
        <f t="shared" si="624"/>
        <v>0</v>
      </c>
      <c r="CL730" s="366">
        <f t="shared" si="625"/>
        <v>0</v>
      </c>
      <c r="CM730" s="365">
        <f t="shared" si="626"/>
        <v>9</v>
      </c>
      <c r="CN730" s="366">
        <f t="shared" si="627"/>
        <v>1</v>
      </c>
      <c r="CO730" s="365">
        <f t="shared" si="628"/>
        <v>0</v>
      </c>
      <c r="CP730" s="366">
        <f t="shared" si="629"/>
        <v>0</v>
      </c>
      <c r="CQ730" s="365">
        <f t="shared" si="630"/>
        <v>9</v>
      </c>
      <c r="CR730" s="366">
        <f t="shared" si="631"/>
        <v>1</v>
      </c>
      <c r="CS730" s="365">
        <f t="shared" si="632"/>
        <v>0</v>
      </c>
      <c r="CT730" s="366">
        <f t="shared" si="633"/>
        <v>0</v>
      </c>
      <c r="CU730" s="365">
        <f t="shared" si="634"/>
        <v>9</v>
      </c>
      <c r="CV730" s="366">
        <f t="shared" si="635"/>
        <v>1</v>
      </c>
      <c r="CW730" s="365">
        <f t="shared" si="636"/>
        <v>0</v>
      </c>
      <c r="CX730" s="366">
        <f t="shared" si="637"/>
        <v>0</v>
      </c>
    </row>
    <row r="731" spans="17:102" x14ac:dyDescent="0.25">
      <c r="Q731" s="365">
        <f t="shared" si="577"/>
        <v>29</v>
      </c>
      <c r="R731" s="277">
        <v>300</v>
      </c>
      <c r="AN731" s="365">
        <v>1</v>
      </c>
      <c r="AO731" s="271">
        <f t="shared" si="594"/>
        <v>18</v>
      </c>
      <c r="AP731" s="271" t="str">
        <f t="shared" ref="AP731:AQ731" si="651">+AP709</f>
        <v/>
      </c>
      <c r="AQ731" s="366" t="str">
        <f t="shared" si="651"/>
        <v/>
      </c>
      <c r="AS731" s="365">
        <f t="shared" si="590"/>
        <v>18</v>
      </c>
      <c r="AT731" s="366">
        <f t="shared" si="591"/>
        <v>0</v>
      </c>
      <c r="AU731" s="271">
        <f t="shared" si="578"/>
        <v>300</v>
      </c>
      <c r="AV731" s="366">
        <f t="shared" si="592"/>
        <v>0</v>
      </c>
      <c r="AW731" s="385">
        <f t="shared" si="593"/>
        <v>0</v>
      </c>
      <c r="AX731" s="367">
        <f t="shared" si="596"/>
        <v>18</v>
      </c>
      <c r="AY731" s="367">
        <f t="shared" si="579"/>
        <v>0</v>
      </c>
      <c r="AZ731" s="363">
        <f t="shared" si="580"/>
        <v>0</v>
      </c>
      <c r="BA731" s="363">
        <f t="shared" si="581"/>
        <v>0</v>
      </c>
      <c r="BB731" s="363">
        <f t="shared" si="582"/>
        <v>0</v>
      </c>
      <c r="BC731" s="363">
        <f t="shared" si="583"/>
        <v>0</v>
      </c>
      <c r="BD731" s="363">
        <f t="shared" si="584"/>
        <v>0</v>
      </c>
      <c r="BE731" s="363">
        <f t="shared" si="585"/>
        <v>0</v>
      </c>
      <c r="BF731" s="363">
        <f t="shared" si="586"/>
        <v>0</v>
      </c>
      <c r="BG731" s="363">
        <f t="shared" si="587"/>
        <v>0</v>
      </c>
      <c r="BH731" s="364">
        <f t="shared" si="588"/>
        <v>0</v>
      </c>
      <c r="BK731" s="365">
        <f t="shared" si="598"/>
        <v>9</v>
      </c>
      <c r="BL731" s="366">
        <f t="shared" si="599"/>
        <v>1</v>
      </c>
      <c r="BM731" s="365">
        <f t="shared" si="600"/>
        <v>0</v>
      </c>
      <c r="BN731" s="366">
        <f t="shared" si="601"/>
        <v>0</v>
      </c>
      <c r="BO731" s="365">
        <f t="shared" si="602"/>
        <v>9</v>
      </c>
      <c r="BP731" s="366">
        <f t="shared" si="603"/>
        <v>1</v>
      </c>
      <c r="BQ731" s="365">
        <f t="shared" si="604"/>
        <v>0</v>
      </c>
      <c r="BR731" s="366">
        <f t="shared" si="605"/>
        <v>0</v>
      </c>
      <c r="BS731" s="365">
        <f t="shared" si="606"/>
        <v>9</v>
      </c>
      <c r="BT731" s="366">
        <f t="shared" si="607"/>
        <v>1</v>
      </c>
      <c r="BU731" s="365">
        <f t="shared" si="608"/>
        <v>0</v>
      </c>
      <c r="BV731" s="366">
        <f t="shared" si="609"/>
        <v>0</v>
      </c>
      <c r="BW731" s="365">
        <f t="shared" si="610"/>
        <v>9</v>
      </c>
      <c r="BX731" s="366">
        <f t="shared" si="611"/>
        <v>1</v>
      </c>
      <c r="BY731" s="365">
        <f t="shared" si="612"/>
        <v>0</v>
      </c>
      <c r="BZ731" s="366">
        <f t="shared" si="613"/>
        <v>0</v>
      </c>
      <c r="CA731" s="365">
        <f t="shared" si="614"/>
        <v>9</v>
      </c>
      <c r="CB731" s="366">
        <f t="shared" si="615"/>
        <v>1</v>
      </c>
      <c r="CC731" s="365">
        <f t="shared" si="616"/>
        <v>0</v>
      </c>
      <c r="CD731" s="366">
        <f t="shared" si="617"/>
        <v>0</v>
      </c>
      <c r="CE731" s="365">
        <f t="shared" si="618"/>
        <v>9</v>
      </c>
      <c r="CF731" s="366">
        <f t="shared" si="619"/>
        <v>1</v>
      </c>
      <c r="CG731" s="365">
        <f t="shared" si="620"/>
        <v>0</v>
      </c>
      <c r="CH731" s="366">
        <f t="shared" si="621"/>
        <v>0</v>
      </c>
      <c r="CI731" s="365">
        <f t="shared" si="622"/>
        <v>9</v>
      </c>
      <c r="CJ731" s="366">
        <f t="shared" si="623"/>
        <v>1</v>
      </c>
      <c r="CK731" s="365">
        <f t="shared" si="624"/>
        <v>0</v>
      </c>
      <c r="CL731" s="366">
        <f t="shared" si="625"/>
        <v>0</v>
      </c>
      <c r="CM731" s="365">
        <f t="shared" si="626"/>
        <v>9</v>
      </c>
      <c r="CN731" s="366">
        <f t="shared" si="627"/>
        <v>1</v>
      </c>
      <c r="CO731" s="365">
        <f t="shared" si="628"/>
        <v>0</v>
      </c>
      <c r="CP731" s="366">
        <f t="shared" si="629"/>
        <v>0</v>
      </c>
      <c r="CQ731" s="365">
        <f t="shared" si="630"/>
        <v>9</v>
      </c>
      <c r="CR731" s="366">
        <f t="shared" si="631"/>
        <v>1</v>
      </c>
      <c r="CS731" s="365">
        <f t="shared" si="632"/>
        <v>0</v>
      </c>
      <c r="CT731" s="366">
        <f t="shared" si="633"/>
        <v>0</v>
      </c>
      <c r="CU731" s="365">
        <f t="shared" si="634"/>
        <v>9</v>
      </c>
      <c r="CV731" s="366">
        <f t="shared" si="635"/>
        <v>1</v>
      </c>
      <c r="CW731" s="365">
        <f t="shared" si="636"/>
        <v>0</v>
      </c>
      <c r="CX731" s="366">
        <f t="shared" si="637"/>
        <v>0</v>
      </c>
    </row>
    <row r="732" spans="17:102" x14ac:dyDescent="0.25">
      <c r="Q732" s="365">
        <f t="shared" si="577"/>
        <v>30</v>
      </c>
      <c r="R732" s="277">
        <v>600</v>
      </c>
      <c r="AN732" s="365">
        <v>1</v>
      </c>
      <c r="AO732" s="271">
        <f>+AO731+1</f>
        <v>19</v>
      </c>
      <c r="AP732" s="271" t="str">
        <f t="shared" ref="AP732:AQ732" si="652">+AP710</f>
        <v/>
      </c>
      <c r="AQ732" s="366" t="str">
        <f t="shared" si="652"/>
        <v/>
      </c>
      <c r="AS732" s="365">
        <f t="shared" si="590"/>
        <v>19</v>
      </c>
      <c r="AT732" s="366">
        <f t="shared" si="591"/>
        <v>0</v>
      </c>
      <c r="AU732" s="271">
        <f t="shared" si="578"/>
        <v>600</v>
      </c>
      <c r="AV732" s="366">
        <f t="shared" si="592"/>
        <v>0</v>
      </c>
      <c r="AW732" s="385">
        <f t="shared" si="593"/>
        <v>0</v>
      </c>
      <c r="AX732" s="367">
        <f>+AX731+1</f>
        <v>19</v>
      </c>
      <c r="AY732" s="367">
        <f t="shared" si="579"/>
        <v>0</v>
      </c>
      <c r="AZ732" s="363">
        <f t="shared" si="580"/>
        <v>0</v>
      </c>
      <c r="BA732" s="363">
        <f t="shared" si="581"/>
        <v>0</v>
      </c>
      <c r="BB732" s="363">
        <f t="shared" si="582"/>
        <v>0</v>
      </c>
      <c r="BC732" s="363">
        <f t="shared" si="583"/>
        <v>0</v>
      </c>
      <c r="BD732" s="363">
        <f t="shared" si="584"/>
        <v>0</v>
      </c>
      <c r="BE732" s="363">
        <f t="shared" si="585"/>
        <v>0</v>
      </c>
      <c r="BF732" s="363">
        <f t="shared" si="586"/>
        <v>0</v>
      </c>
      <c r="BG732" s="363">
        <f t="shared" si="587"/>
        <v>0</v>
      </c>
      <c r="BH732" s="364">
        <f t="shared" si="588"/>
        <v>0</v>
      </c>
      <c r="BK732" s="365">
        <f t="shared" si="598"/>
        <v>9</v>
      </c>
      <c r="BL732" s="366">
        <f t="shared" si="599"/>
        <v>1</v>
      </c>
      <c r="BM732" s="365">
        <f t="shared" si="600"/>
        <v>0</v>
      </c>
      <c r="BN732" s="366">
        <f t="shared" si="601"/>
        <v>0</v>
      </c>
      <c r="BO732" s="365">
        <f t="shared" si="602"/>
        <v>9</v>
      </c>
      <c r="BP732" s="366">
        <f t="shared" si="603"/>
        <v>1</v>
      </c>
      <c r="BQ732" s="365">
        <f t="shared" si="604"/>
        <v>0</v>
      </c>
      <c r="BR732" s="366">
        <f t="shared" si="605"/>
        <v>0</v>
      </c>
      <c r="BS732" s="365">
        <f t="shared" si="606"/>
        <v>9</v>
      </c>
      <c r="BT732" s="366">
        <f t="shared" si="607"/>
        <v>1</v>
      </c>
      <c r="BU732" s="365">
        <f t="shared" si="608"/>
        <v>0</v>
      </c>
      <c r="BV732" s="366">
        <f t="shared" si="609"/>
        <v>0</v>
      </c>
      <c r="BW732" s="365">
        <f t="shared" si="610"/>
        <v>9</v>
      </c>
      <c r="BX732" s="366">
        <f t="shared" si="611"/>
        <v>1</v>
      </c>
      <c r="BY732" s="365">
        <f t="shared" si="612"/>
        <v>0</v>
      </c>
      <c r="BZ732" s="366">
        <f t="shared" si="613"/>
        <v>0</v>
      </c>
      <c r="CA732" s="365">
        <f t="shared" si="614"/>
        <v>9</v>
      </c>
      <c r="CB732" s="366">
        <f t="shared" si="615"/>
        <v>1</v>
      </c>
      <c r="CC732" s="365">
        <f t="shared" si="616"/>
        <v>0</v>
      </c>
      <c r="CD732" s="366">
        <f t="shared" si="617"/>
        <v>0</v>
      </c>
      <c r="CE732" s="365">
        <f t="shared" si="618"/>
        <v>9</v>
      </c>
      <c r="CF732" s="366">
        <f t="shared" si="619"/>
        <v>1</v>
      </c>
      <c r="CG732" s="365">
        <f t="shared" si="620"/>
        <v>0</v>
      </c>
      <c r="CH732" s="366">
        <f t="shared" si="621"/>
        <v>0</v>
      </c>
      <c r="CI732" s="365">
        <f t="shared" si="622"/>
        <v>9</v>
      </c>
      <c r="CJ732" s="366">
        <f t="shared" si="623"/>
        <v>1</v>
      </c>
      <c r="CK732" s="365">
        <f t="shared" si="624"/>
        <v>0</v>
      </c>
      <c r="CL732" s="366">
        <f t="shared" si="625"/>
        <v>0</v>
      </c>
      <c r="CM732" s="365">
        <f t="shared" si="626"/>
        <v>9</v>
      </c>
      <c r="CN732" s="366">
        <f t="shared" si="627"/>
        <v>1</v>
      </c>
      <c r="CO732" s="365">
        <f t="shared" si="628"/>
        <v>0</v>
      </c>
      <c r="CP732" s="366">
        <f t="shared" si="629"/>
        <v>0</v>
      </c>
      <c r="CQ732" s="365">
        <f t="shared" si="630"/>
        <v>9</v>
      </c>
      <c r="CR732" s="366">
        <f t="shared" si="631"/>
        <v>1</v>
      </c>
      <c r="CS732" s="365">
        <f t="shared" si="632"/>
        <v>0</v>
      </c>
      <c r="CT732" s="366">
        <f t="shared" si="633"/>
        <v>0</v>
      </c>
      <c r="CU732" s="365">
        <f t="shared" si="634"/>
        <v>9</v>
      </c>
      <c r="CV732" s="366">
        <f t="shared" si="635"/>
        <v>1</v>
      </c>
      <c r="CW732" s="365">
        <f t="shared" si="636"/>
        <v>0</v>
      </c>
      <c r="CX732" s="366">
        <f t="shared" si="637"/>
        <v>0</v>
      </c>
    </row>
    <row r="733" spans="17:102" ht="15.75" thickBot="1" x14ac:dyDescent="0.3">
      <c r="Q733" s="365">
        <f t="shared" si="577"/>
        <v>31</v>
      </c>
      <c r="R733" s="277">
        <v>200</v>
      </c>
      <c r="AN733" s="365">
        <v>1</v>
      </c>
      <c r="AO733" s="271">
        <f t="shared" ref="AO733" si="653">+AO732+1</f>
        <v>20</v>
      </c>
      <c r="AP733" s="271" t="str">
        <f t="shared" ref="AP733:AQ733" si="654">+AP711</f>
        <v/>
      </c>
      <c r="AQ733" s="366" t="str">
        <f t="shared" si="654"/>
        <v/>
      </c>
      <c r="AS733" s="365">
        <f t="shared" si="590"/>
        <v>20</v>
      </c>
      <c r="AT733" s="366">
        <f t="shared" si="591"/>
        <v>0</v>
      </c>
      <c r="AU733" s="271">
        <f t="shared" si="578"/>
        <v>1000</v>
      </c>
      <c r="AV733" s="366">
        <f t="shared" si="592"/>
        <v>0</v>
      </c>
      <c r="AW733" s="385">
        <f t="shared" si="593"/>
        <v>0</v>
      </c>
      <c r="AX733" s="373">
        <f t="shared" ref="AX733" si="655">+AX732+1</f>
        <v>20</v>
      </c>
      <c r="AY733" s="373">
        <f t="shared" si="579"/>
        <v>0</v>
      </c>
      <c r="AZ733" s="375">
        <f t="shared" si="580"/>
        <v>0</v>
      </c>
      <c r="BA733" s="375">
        <f t="shared" si="581"/>
        <v>0</v>
      </c>
      <c r="BB733" s="375">
        <f t="shared" si="582"/>
        <v>0</v>
      </c>
      <c r="BC733" s="375">
        <f t="shared" si="583"/>
        <v>0</v>
      </c>
      <c r="BD733" s="375">
        <f t="shared" si="584"/>
        <v>0</v>
      </c>
      <c r="BE733" s="375">
        <f t="shared" si="585"/>
        <v>0</v>
      </c>
      <c r="BF733" s="375">
        <f t="shared" si="586"/>
        <v>0</v>
      </c>
      <c r="BG733" s="375">
        <f t="shared" si="587"/>
        <v>0</v>
      </c>
      <c r="BH733" s="376">
        <f t="shared" si="588"/>
        <v>0</v>
      </c>
      <c r="BK733" s="365">
        <f t="shared" si="598"/>
        <v>9</v>
      </c>
      <c r="BL733" s="366">
        <f t="shared" si="599"/>
        <v>1</v>
      </c>
      <c r="BM733" s="365">
        <f t="shared" si="600"/>
        <v>0</v>
      </c>
      <c r="BN733" s="366">
        <f t="shared" si="601"/>
        <v>0</v>
      </c>
      <c r="BO733" s="365">
        <f t="shared" si="602"/>
        <v>9</v>
      </c>
      <c r="BP733" s="366">
        <f t="shared" si="603"/>
        <v>1</v>
      </c>
      <c r="BQ733" s="365">
        <f t="shared" si="604"/>
        <v>0</v>
      </c>
      <c r="BR733" s="366">
        <f t="shared" si="605"/>
        <v>0</v>
      </c>
      <c r="BS733" s="365">
        <f t="shared" si="606"/>
        <v>9</v>
      </c>
      <c r="BT733" s="366">
        <f t="shared" si="607"/>
        <v>1</v>
      </c>
      <c r="BU733" s="365">
        <f t="shared" si="608"/>
        <v>0</v>
      </c>
      <c r="BV733" s="366">
        <f t="shared" si="609"/>
        <v>0</v>
      </c>
      <c r="BW733" s="365">
        <f t="shared" si="610"/>
        <v>9</v>
      </c>
      <c r="BX733" s="366">
        <f t="shared" si="611"/>
        <v>1</v>
      </c>
      <c r="BY733" s="365">
        <f t="shared" si="612"/>
        <v>0</v>
      </c>
      <c r="BZ733" s="366">
        <f t="shared" si="613"/>
        <v>0</v>
      </c>
      <c r="CA733" s="365">
        <f t="shared" si="614"/>
        <v>9</v>
      </c>
      <c r="CB733" s="366">
        <f t="shared" si="615"/>
        <v>1</v>
      </c>
      <c r="CC733" s="365">
        <f t="shared" si="616"/>
        <v>0</v>
      </c>
      <c r="CD733" s="366">
        <f t="shared" si="617"/>
        <v>0</v>
      </c>
      <c r="CE733" s="365">
        <f t="shared" si="618"/>
        <v>9</v>
      </c>
      <c r="CF733" s="366">
        <f t="shared" si="619"/>
        <v>1</v>
      </c>
      <c r="CG733" s="365">
        <f t="shared" si="620"/>
        <v>0</v>
      </c>
      <c r="CH733" s="366">
        <f t="shared" si="621"/>
        <v>0</v>
      </c>
      <c r="CI733" s="365">
        <f t="shared" si="622"/>
        <v>9</v>
      </c>
      <c r="CJ733" s="366">
        <f t="shared" si="623"/>
        <v>1</v>
      </c>
      <c r="CK733" s="365">
        <f t="shared" si="624"/>
        <v>0</v>
      </c>
      <c r="CL733" s="366">
        <f t="shared" si="625"/>
        <v>0</v>
      </c>
      <c r="CM733" s="365">
        <f t="shared" si="626"/>
        <v>9</v>
      </c>
      <c r="CN733" s="366">
        <f t="shared" si="627"/>
        <v>1</v>
      </c>
      <c r="CO733" s="365">
        <f t="shared" si="628"/>
        <v>0</v>
      </c>
      <c r="CP733" s="366">
        <f t="shared" si="629"/>
        <v>0</v>
      </c>
      <c r="CQ733" s="365">
        <f t="shared" si="630"/>
        <v>9</v>
      </c>
      <c r="CR733" s="366">
        <f t="shared" si="631"/>
        <v>1</v>
      </c>
      <c r="CS733" s="365">
        <f t="shared" si="632"/>
        <v>0</v>
      </c>
      <c r="CT733" s="366">
        <f t="shared" si="633"/>
        <v>0</v>
      </c>
      <c r="CU733" s="365">
        <f t="shared" si="634"/>
        <v>9</v>
      </c>
      <c r="CV733" s="366">
        <f t="shared" si="635"/>
        <v>1</v>
      </c>
      <c r="CW733" s="365">
        <f t="shared" si="636"/>
        <v>0</v>
      </c>
      <c r="CX733" s="366">
        <f t="shared" si="637"/>
        <v>0</v>
      </c>
    </row>
    <row r="734" spans="17:102" x14ac:dyDescent="0.25">
      <c r="Q734" s="365">
        <f t="shared" si="577"/>
        <v>32</v>
      </c>
      <c r="R734" s="277">
        <v>400</v>
      </c>
      <c r="AN734" s="365">
        <v>2</v>
      </c>
      <c r="AO734" s="271">
        <v>1</v>
      </c>
      <c r="AP734" s="271" t="str">
        <f>+AR692</f>
        <v/>
      </c>
      <c r="AQ734" s="366" t="str">
        <f>+AS692</f>
        <v/>
      </c>
      <c r="AS734" s="365">
        <f t="shared" si="590"/>
        <v>21</v>
      </c>
      <c r="AT734" s="366">
        <f t="shared" si="591"/>
        <v>0</v>
      </c>
      <c r="AU734" s="271">
        <f t="shared" si="578"/>
        <v>100</v>
      </c>
      <c r="AV734" s="366">
        <f t="shared" si="592"/>
        <v>0</v>
      </c>
      <c r="AW734" s="385">
        <f t="shared" si="593"/>
        <v>0</v>
      </c>
      <c r="BK734" s="365">
        <f t="shared" si="598"/>
        <v>9</v>
      </c>
      <c r="BL734" s="366">
        <f t="shared" si="599"/>
        <v>1</v>
      </c>
      <c r="BM734" s="365">
        <f t="shared" si="600"/>
        <v>0</v>
      </c>
      <c r="BN734" s="366">
        <f t="shared" si="601"/>
        <v>0</v>
      </c>
      <c r="BO734" s="365">
        <f t="shared" si="602"/>
        <v>9</v>
      </c>
      <c r="BP734" s="366">
        <f t="shared" si="603"/>
        <v>1</v>
      </c>
      <c r="BQ734" s="365">
        <f t="shared" si="604"/>
        <v>0</v>
      </c>
      <c r="BR734" s="366">
        <f t="shared" si="605"/>
        <v>0</v>
      </c>
      <c r="BS734" s="365">
        <f t="shared" si="606"/>
        <v>9</v>
      </c>
      <c r="BT734" s="366">
        <f t="shared" si="607"/>
        <v>1</v>
      </c>
      <c r="BU734" s="365">
        <f t="shared" si="608"/>
        <v>0</v>
      </c>
      <c r="BV734" s="366">
        <f t="shared" si="609"/>
        <v>0</v>
      </c>
      <c r="BW734" s="365">
        <f t="shared" si="610"/>
        <v>9</v>
      </c>
      <c r="BX734" s="366">
        <f t="shared" si="611"/>
        <v>1</v>
      </c>
      <c r="BY734" s="365">
        <f t="shared" si="612"/>
        <v>0</v>
      </c>
      <c r="BZ734" s="366">
        <f t="shared" si="613"/>
        <v>0</v>
      </c>
      <c r="CA734" s="365">
        <f t="shared" si="614"/>
        <v>9</v>
      </c>
      <c r="CB734" s="366">
        <f t="shared" si="615"/>
        <v>1</v>
      </c>
      <c r="CC734" s="365">
        <f t="shared" si="616"/>
        <v>0</v>
      </c>
      <c r="CD734" s="366">
        <f t="shared" si="617"/>
        <v>0</v>
      </c>
      <c r="CE734" s="365">
        <f t="shared" si="618"/>
        <v>9</v>
      </c>
      <c r="CF734" s="366">
        <f t="shared" si="619"/>
        <v>1</v>
      </c>
      <c r="CG734" s="365">
        <f t="shared" si="620"/>
        <v>0</v>
      </c>
      <c r="CH734" s="366">
        <f t="shared" si="621"/>
        <v>0</v>
      </c>
      <c r="CI734" s="365">
        <f t="shared" si="622"/>
        <v>9</v>
      </c>
      <c r="CJ734" s="366">
        <f t="shared" si="623"/>
        <v>1</v>
      </c>
      <c r="CK734" s="365">
        <f t="shared" si="624"/>
        <v>0</v>
      </c>
      <c r="CL734" s="366">
        <f t="shared" si="625"/>
        <v>0</v>
      </c>
      <c r="CM734" s="365">
        <f t="shared" si="626"/>
        <v>9</v>
      </c>
      <c r="CN734" s="366">
        <f t="shared" si="627"/>
        <v>1</v>
      </c>
      <c r="CO734" s="365">
        <f t="shared" si="628"/>
        <v>0</v>
      </c>
      <c r="CP734" s="366">
        <f t="shared" si="629"/>
        <v>0</v>
      </c>
      <c r="CQ734" s="365">
        <f t="shared" si="630"/>
        <v>9</v>
      </c>
      <c r="CR734" s="366">
        <f t="shared" si="631"/>
        <v>1</v>
      </c>
      <c r="CS734" s="365">
        <f t="shared" si="632"/>
        <v>0</v>
      </c>
      <c r="CT734" s="366">
        <f t="shared" si="633"/>
        <v>0</v>
      </c>
      <c r="CU734" s="365">
        <f t="shared" si="634"/>
        <v>9</v>
      </c>
      <c r="CV734" s="366">
        <f t="shared" si="635"/>
        <v>1</v>
      </c>
      <c r="CW734" s="365">
        <f t="shared" si="636"/>
        <v>0</v>
      </c>
      <c r="CX734" s="366">
        <f t="shared" si="637"/>
        <v>0</v>
      </c>
    </row>
    <row r="735" spans="17:102" ht="15.75" thickBot="1" x14ac:dyDescent="0.3">
      <c r="Q735" s="365">
        <f t="shared" si="577"/>
        <v>33</v>
      </c>
      <c r="R735" s="277">
        <v>800</v>
      </c>
      <c r="AN735" s="365">
        <f>+AN734</f>
        <v>2</v>
      </c>
      <c r="AO735" s="271">
        <f>+AO734+1</f>
        <v>2</v>
      </c>
      <c r="AP735" s="271" t="str">
        <f t="shared" ref="AP735:AP753" si="656">+AR693</f>
        <v/>
      </c>
      <c r="AQ735" s="366" t="str">
        <f t="shared" ref="AQ735:AQ753" si="657">+AS693</f>
        <v/>
      </c>
      <c r="AS735" s="365">
        <f t="shared" si="590"/>
        <v>22</v>
      </c>
      <c r="AT735" s="366">
        <f t="shared" si="591"/>
        <v>0</v>
      </c>
      <c r="AU735" s="271">
        <f t="shared" si="578"/>
        <v>200</v>
      </c>
      <c r="AV735" s="366">
        <f t="shared" si="592"/>
        <v>0</v>
      </c>
      <c r="AW735" s="385">
        <f t="shared" si="593"/>
        <v>0</v>
      </c>
      <c r="BK735" s="368">
        <f t="shared" si="598"/>
        <v>9</v>
      </c>
      <c r="BL735" s="370">
        <f t="shared" si="599"/>
        <v>1</v>
      </c>
      <c r="BM735" s="368">
        <f t="shared" si="600"/>
        <v>0</v>
      </c>
      <c r="BN735" s="370">
        <f t="shared" si="601"/>
        <v>0</v>
      </c>
      <c r="BO735" s="368">
        <f t="shared" si="602"/>
        <v>9</v>
      </c>
      <c r="BP735" s="370">
        <f t="shared" si="603"/>
        <v>1</v>
      </c>
      <c r="BQ735" s="368">
        <f t="shared" si="604"/>
        <v>0</v>
      </c>
      <c r="BR735" s="370">
        <f t="shared" si="605"/>
        <v>0</v>
      </c>
      <c r="BS735" s="368">
        <f t="shared" si="606"/>
        <v>9</v>
      </c>
      <c r="BT735" s="370">
        <f t="shared" si="607"/>
        <v>1</v>
      </c>
      <c r="BU735" s="368">
        <f t="shared" si="608"/>
        <v>0</v>
      </c>
      <c r="BV735" s="370">
        <f t="shared" si="609"/>
        <v>0</v>
      </c>
      <c r="BW735" s="368">
        <f t="shared" si="610"/>
        <v>9</v>
      </c>
      <c r="BX735" s="370">
        <f t="shared" si="611"/>
        <v>1</v>
      </c>
      <c r="BY735" s="368">
        <f t="shared" si="612"/>
        <v>0</v>
      </c>
      <c r="BZ735" s="370">
        <f t="shared" si="613"/>
        <v>0</v>
      </c>
      <c r="CA735" s="368">
        <f t="shared" si="614"/>
        <v>9</v>
      </c>
      <c r="CB735" s="370">
        <f t="shared" si="615"/>
        <v>1</v>
      </c>
      <c r="CC735" s="368">
        <f t="shared" si="616"/>
        <v>0</v>
      </c>
      <c r="CD735" s="370">
        <f t="shared" si="617"/>
        <v>0</v>
      </c>
      <c r="CE735" s="368">
        <f t="shared" si="618"/>
        <v>9</v>
      </c>
      <c r="CF735" s="370">
        <f t="shared" si="619"/>
        <v>1</v>
      </c>
      <c r="CG735" s="368">
        <f t="shared" si="620"/>
        <v>0</v>
      </c>
      <c r="CH735" s="370">
        <f t="shared" si="621"/>
        <v>0</v>
      </c>
      <c r="CI735" s="368">
        <f t="shared" si="622"/>
        <v>9</v>
      </c>
      <c r="CJ735" s="370">
        <f t="shared" si="623"/>
        <v>1</v>
      </c>
      <c r="CK735" s="368">
        <f t="shared" si="624"/>
        <v>0</v>
      </c>
      <c r="CL735" s="370">
        <f t="shared" si="625"/>
        <v>0</v>
      </c>
      <c r="CM735" s="368">
        <f t="shared" si="626"/>
        <v>9</v>
      </c>
      <c r="CN735" s="370">
        <f t="shared" si="627"/>
        <v>1</v>
      </c>
      <c r="CO735" s="368">
        <f t="shared" si="628"/>
        <v>0</v>
      </c>
      <c r="CP735" s="370">
        <f t="shared" si="629"/>
        <v>0</v>
      </c>
      <c r="CQ735" s="368">
        <f t="shared" si="630"/>
        <v>9</v>
      </c>
      <c r="CR735" s="370">
        <f t="shared" si="631"/>
        <v>1</v>
      </c>
      <c r="CS735" s="368">
        <f t="shared" si="632"/>
        <v>0</v>
      </c>
      <c r="CT735" s="370">
        <f t="shared" si="633"/>
        <v>0</v>
      </c>
      <c r="CU735" s="368">
        <f t="shared" si="634"/>
        <v>9</v>
      </c>
      <c r="CV735" s="370">
        <f t="shared" si="635"/>
        <v>1</v>
      </c>
      <c r="CW735" s="368">
        <f t="shared" si="636"/>
        <v>0</v>
      </c>
      <c r="CX735" s="370">
        <f t="shared" si="637"/>
        <v>0</v>
      </c>
    </row>
    <row r="736" spans="17:102" x14ac:dyDescent="0.25">
      <c r="Q736" s="365">
        <f t="shared" ref="Q736:Q767" si="658">+Q735+1</f>
        <v>34</v>
      </c>
      <c r="R736" s="277">
        <v>400</v>
      </c>
      <c r="AN736" s="365">
        <f t="shared" ref="AN736:AN753" si="659">+AN735</f>
        <v>2</v>
      </c>
      <c r="AO736" s="271">
        <f t="shared" ref="AO736:AO751" si="660">+AO735+1</f>
        <v>3</v>
      </c>
      <c r="AP736" s="271" t="str">
        <f t="shared" si="656"/>
        <v/>
      </c>
      <c r="AQ736" s="366" t="str">
        <f t="shared" si="657"/>
        <v/>
      </c>
      <c r="AS736" s="365">
        <f t="shared" si="590"/>
        <v>23</v>
      </c>
      <c r="AT736" s="366">
        <f t="shared" si="591"/>
        <v>0</v>
      </c>
      <c r="AU736" s="271">
        <f t="shared" si="578"/>
        <v>400</v>
      </c>
      <c r="AV736" s="366">
        <f t="shared" si="592"/>
        <v>0</v>
      </c>
      <c r="AW736" s="385">
        <f t="shared" si="593"/>
        <v>0</v>
      </c>
      <c r="BK736" s="394"/>
      <c r="BL736" s="394"/>
      <c r="BM736" s="394"/>
      <c r="BN736" s="394"/>
      <c r="BO736" s="394"/>
      <c r="BP736" s="394"/>
      <c r="BQ736" s="394"/>
      <c r="BR736" s="394"/>
      <c r="BS736" s="394"/>
      <c r="BT736" s="394"/>
      <c r="BU736" s="394"/>
      <c r="BV736" s="394"/>
      <c r="BW736" s="394"/>
      <c r="BX736" s="394"/>
      <c r="BY736" s="394"/>
      <c r="BZ736" s="394"/>
      <c r="CA736" s="394"/>
      <c r="CB736" s="394"/>
      <c r="CC736" s="394"/>
      <c r="CD736" s="394"/>
      <c r="CE736" s="394"/>
      <c r="CF736" s="394"/>
      <c r="CG736" s="394"/>
      <c r="CH736" s="394"/>
      <c r="CI736" s="394"/>
      <c r="CJ736" s="394"/>
      <c r="CK736" s="394"/>
      <c r="CL736" s="394"/>
      <c r="CM736" s="394"/>
      <c r="CN736" s="394"/>
      <c r="CO736" s="394"/>
      <c r="CP736" s="394"/>
      <c r="CQ736" s="394"/>
      <c r="CR736" s="394"/>
      <c r="CS736" s="394"/>
      <c r="CT736" s="394"/>
      <c r="CU736" s="394"/>
      <c r="CV736" s="394"/>
      <c r="CW736" s="394"/>
      <c r="CX736" s="394"/>
    </row>
    <row r="737" spans="17:49" x14ac:dyDescent="0.25">
      <c r="Q737" s="365">
        <f t="shared" si="658"/>
        <v>35</v>
      </c>
      <c r="R737" s="277">
        <v>200</v>
      </c>
      <c r="AN737" s="365">
        <f t="shared" si="659"/>
        <v>2</v>
      </c>
      <c r="AO737" s="271">
        <f t="shared" si="660"/>
        <v>4</v>
      </c>
      <c r="AP737" s="271" t="str">
        <f t="shared" si="656"/>
        <v/>
      </c>
      <c r="AQ737" s="366" t="str">
        <f t="shared" si="657"/>
        <v/>
      </c>
      <c r="AS737" s="365">
        <f t="shared" si="590"/>
        <v>24</v>
      </c>
      <c r="AT737" s="366">
        <f t="shared" si="591"/>
        <v>0</v>
      </c>
      <c r="AU737" s="271">
        <f t="shared" si="578"/>
        <v>200</v>
      </c>
      <c r="AV737" s="366">
        <f t="shared" si="592"/>
        <v>0</v>
      </c>
      <c r="AW737" s="385">
        <f t="shared" si="593"/>
        <v>0</v>
      </c>
    </row>
    <row r="738" spans="17:49" x14ac:dyDescent="0.25">
      <c r="Q738" s="365">
        <f t="shared" si="658"/>
        <v>36</v>
      </c>
      <c r="R738" s="277">
        <v>100</v>
      </c>
      <c r="AN738" s="365">
        <f t="shared" si="659"/>
        <v>2</v>
      </c>
      <c r="AO738" s="271">
        <f t="shared" si="660"/>
        <v>5</v>
      </c>
      <c r="AP738" s="271" t="str">
        <f t="shared" si="656"/>
        <v/>
      </c>
      <c r="AQ738" s="366" t="str">
        <f t="shared" si="657"/>
        <v/>
      </c>
      <c r="AS738" s="365">
        <f t="shared" si="590"/>
        <v>25</v>
      </c>
      <c r="AT738" s="366">
        <f t="shared" si="591"/>
        <v>0</v>
      </c>
      <c r="AU738" s="271">
        <f t="shared" si="578"/>
        <v>100</v>
      </c>
      <c r="AV738" s="366">
        <f t="shared" si="592"/>
        <v>0</v>
      </c>
      <c r="AW738" s="385">
        <f t="shared" si="593"/>
        <v>0</v>
      </c>
    </row>
    <row r="739" spans="17:49" x14ac:dyDescent="0.25">
      <c r="Q739" s="365">
        <f t="shared" si="658"/>
        <v>37</v>
      </c>
      <c r="R739" s="277">
        <v>50</v>
      </c>
      <c r="AN739" s="365">
        <f t="shared" si="659"/>
        <v>2</v>
      </c>
      <c r="AO739" s="271">
        <f t="shared" si="660"/>
        <v>6</v>
      </c>
      <c r="AP739" s="271" t="str">
        <f t="shared" si="656"/>
        <v/>
      </c>
      <c r="AQ739" s="366" t="str">
        <f t="shared" si="657"/>
        <v/>
      </c>
      <c r="AS739" s="365">
        <f t="shared" si="590"/>
        <v>26</v>
      </c>
      <c r="AT739" s="366">
        <f t="shared" si="591"/>
        <v>0</v>
      </c>
      <c r="AU739" s="271">
        <f t="shared" si="578"/>
        <v>50</v>
      </c>
      <c r="AV739" s="366">
        <f t="shared" si="592"/>
        <v>0</v>
      </c>
      <c r="AW739" s="385">
        <f t="shared" si="593"/>
        <v>0</v>
      </c>
    </row>
    <row r="740" spans="17:49" x14ac:dyDescent="0.25">
      <c r="Q740" s="365">
        <f t="shared" si="658"/>
        <v>38</v>
      </c>
      <c r="R740" s="277">
        <v>100</v>
      </c>
      <c r="AN740" s="365">
        <f t="shared" si="659"/>
        <v>2</v>
      </c>
      <c r="AO740" s="271">
        <f t="shared" si="660"/>
        <v>7</v>
      </c>
      <c r="AP740" s="271" t="str">
        <f t="shared" si="656"/>
        <v/>
      </c>
      <c r="AQ740" s="366" t="str">
        <f t="shared" si="657"/>
        <v/>
      </c>
      <c r="AS740" s="365">
        <f t="shared" si="590"/>
        <v>27</v>
      </c>
      <c r="AT740" s="366">
        <f t="shared" si="591"/>
        <v>0</v>
      </c>
      <c r="AU740" s="271">
        <f t="shared" si="578"/>
        <v>100</v>
      </c>
      <c r="AV740" s="366">
        <f t="shared" si="592"/>
        <v>0</v>
      </c>
      <c r="AW740" s="385">
        <f t="shared" si="593"/>
        <v>0</v>
      </c>
    </row>
    <row r="741" spans="17:49" x14ac:dyDescent="0.25">
      <c r="Q741" s="365">
        <f t="shared" si="658"/>
        <v>39</v>
      </c>
      <c r="R741" s="277">
        <v>150</v>
      </c>
      <c r="AN741" s="365">
        <f t="shared" si="659"/>
        <v>2</v>
      </c>
      <c r="AO741" s="271">
        <f t="shared" si="660"/>
        <v>8</v>
      </c>
      <c r="AP741" s="271" t="str">
        <f t="shared" si="656"/>
        <v/>
      </c>
      <c r="AQ741" s="366" t="str">
        <f t="shared" si="657"/>
        <v/>
      </c>
      <c r="AS741" s="365">
        <f t="shared" si="590"/>
        <v>28</v>
      </c>
      <c r="AT741" s="366">
        <f t="shared" si="591"/>
        <v>0</v>
      </c>
      <c r="AU741" s="271">
        <f t="shared" si="578"/>
        <v>150</v>
      </c>
      <c r="AV741" s="366">
        <f t="shared" si="592"/>
        <v>0</v>
      </c>
      <c r="AW741" s="385">
        <f t="shared" si="593"/>
        <v>0</v>
      </c>
    </row>
    <row r="742" spans="17:49" x14ac:dyDescent="0.25">
      <c r="Q742" s="365">
        <f t="shared" si="658"/>
        <v>40</v>
      </c>
      <c r="R742" s="277">
        <v>300</v>
      </c>
      <c r="AN742" s="365">
        <f t="shared" si="659"/>
        <v>2</v>
      </c>
      <c r="AO742" s="271">
        <f t="shared" si="660"/>
        <v>9</v>
      </c>
      <c r="AP742" s="271" t="str">
        <f t="shared" si="656"/>
        <v/>
      </c>
      <c r="AQ742" s="366" t="str">
        <f t="shared" si="657"/>
        <v/>
      </c>
      <c r="AS742" s="365">
        <f t="shared" si="590"/>
        <v>29</v>
      </c>
      <c r="AT742" s="366">
        <f t="shared" si="591"/>
        <v>0</v>
      </c>
      <c r="AU742" s="271">
        <f t="shared" si="578"/>
        <v>300</v>
      </c>
      <c r="AV742" s="366">
        <f t="shared" si="592"/>
        <v>0</v>
      </c>
      <c r="AW742" s="385">
        <f t="shared" si="593"/>
        <v>0</v>
      </c>
    </row>
    <row r="743" spans="17:49" x14ac:dyDescent="0.25">
      <c r="Q743" s="365">
        <f t="shared" si="658"/>
        <v>41</v>
      </c>
      <c r="R743" s="277">
        <v>100</v>
      </c>
      <c r="AN743" s="365">
        <f t="shared" si="659"/>
        <v>2</v>
      </c>
      <c r="AO743" s="271">
        <f t="shared" si="660"/>
        <v>10</v>
      </c>
      <c r="AP743" s="271" t="str">
        <f t="shared" si="656"/>
        <v/>
      </c>
      <c r="AQ743" s="366" t="str">
        <f t="shared" si="657"/>
        <v/>
      </c>
      <c r="AS743" s="365">
        <f t="shared" si="590"/>
        <v>30</v>
      </c>
      <c r="AT743" s="366">
        <f t="shared" si="591"/>
        <v>0</v>
      </c>
      <c r="AU743" s="271">
        <f t="shared" si="578"/>
        <v>600</v>
      </c>
      <c r="AV743" s="366">
        <f t="shared" si="592"/>
        <v>0</v>
      </c>
      <c r="AW743" s="385">
        <f t="shared" si="593"/>
        <v>0</v>
      </c>
    </row>
    <row r="744" spans="17:49" x14ac:dyDescent="0.25">
      <c r="Q744" s="365">
        <f t="shared" si="658"/>
        <v>42</v>
      </c>
      <c r="R744" s="277">
        <v>200</v>
      </c>
      <c r="AN744" s="365">
        <f t="shared" si="659"/>
        <v>2</v>
      </c>
      <c r="AO744" s="271">
        <f t="shared" si="660"/>
        <v>11</v>
      </c>
      <c r="AP744" s="271" t="str">
        <f t="shared" si="656"/>
        <v/>
      </c>
      <c r="AQ744" s="366" t="str">
        <f t="shared" si="657"/>
        <v/>
      </c>
      <c r="AS744" s="365">
        <f t="shared" si="590"/>
        <v>31</v>
      </c>
      <c r="AT744" s="366">
        <f t="shared" si="591"/>
        <v>0</v>
      </c>
      <c r="AU744" s="271">
        <f t="shared" si="578"/>
        <v>200</v>
      </c>
      <c r="AV744" s="366">
        <f t="shared" si="592"/>
        <v>0</v>
      </c>
      <c r="AW744" s="385">
        <f t="shared" si="593"/>
        <v>0</v>
      </c>
    </row>
    <row r="745" spans="17:49" x14ac:dyDescent="0.25">
      <c r="Q745" s="365">
        <f t="shared" si="658"/>
        <v>43</v>
      </c>
      <c r="R745" s="277">
        <v>400</v>
      </c>
      <c r="AN745" s="365">
        <f t="shared" si="659"/>
        <v>2</v>
      </c>
      <c r="AO745" s="271">
        <f t="shared" si="660"/>
        <v>12</v>
      </c>
      <c r="AP745" s="271" t="str">
        <f t="shared" si="656"/>
        <v/>
      </c>
      <c r="AQ745" s="366" t="str">
        <f t="shared" si="657"/>
        <v/>
      </c>
      <c r="AS745" s="365">
        <f t="shared" si="590"/>
        <v>32</v>
      </c>
      <c r="AT745" s="366">
        <f t="shared" si="591"/>
        <v>0</v>
      </c>
      <c r="AU745" s="271">
        <f t="shared" si="578"/>
        <v>400</v>
      </c>
      <c r="AV745" s="366">
        <f t="shared" si="592"/>
        <v>0</v>
      </c>
      <c r="AW745" s="385">
        <f t="shared" si="593"/>
        <v>0</v>
      </c>
    </row>
    <row r="746" spans="17:49" x14ac:dyDescent="0.25">
      <c r="Q746" s="365">
        <f t="shared" si="658"/>
        <v>44</v>
      </c>
      <c r="R746" s="277">
        <v>200</v>
      </c>
      <c r="AN746" s="365">
        <f t="shared" si="659"/>
        <v>2</v>
      </c>
      <c r="AO746" s="271">
        <f t="shared" si="660"/>
        <v>13</v>
      </c>
      <c r="AP746" s="271" t="str">
        <f t="shared" si="656"/>
        <v/>
      </c>
      <c r="AQ746" s="366" t="str">
        <f t="shared" si="657"/>
        <v/>
      </c>
      <c r="AS746" s="365">
        <f t="shared" si="590"/>
        <v>33</v>
      </c>
      <c r="AT746" s="366">
        <f t="shared" si="591"/>
        <v>0</v>
      </c>
      <c r="AU746" s="271">
        <f t="shared" ref="AU746:AU777" si="661">+R735</f>
        <v>800</v>
      </c>
      <c r="AV746" s="366">
        <f t="shared" si="592"/>
        <v>0</v>
      </c>
      <c r="AW746" s="385">
        <f t="shared" si="593"/>
        <v>0</v>
      </c>
    </row>
    <row r="747" spans="17:49" x14ac:dyDescent="0.25">
      <c r="Q747" s="365">
        <f t="shared" si="658"/>
        <v>45</v>
      </c>
      <c r="R747" s="277">
        <v>100</v>
      </c>
      <c r="AN747" s="365">
        <f t="shared" si="659"/>
        <v>2</v>
      </c>
      <c r="AO747" s="271">
        <f t="shared" si="660"/>
        <v>14</v>
      </c>
      <c r="AP747" s="271" t="str">
        <f t="shared" si="656"/>
        <v/>
      </c>
      <c r="AQ747" s="366" t="str">
        <f t="shared" si="657"/>
        <v/>
      </c>
      <c r="AS747" s="365">
        <f t="shared" ref="AS747:AS778" si="662">+AS746+1</f>
        <v>34</v>
      </c>
      <c r="AT747" s="366">
        <f t="shared" si="591"/>
        <v>0</v>
      </c>
      <c r="AU747" s="271">
        <f t="shared" si="661"/>
        <v>400</v>
      </c>
      <c r="AV747" s="366">
        <f t="shared" si="592"/>
        <v>0</v>
      </c>
      <c r="AW747" s="385">
        <f t="shared" si="593"/>
        <v>0</v>
      </c>
    </row>
    <row r="748" spans="17:49" x14ac:dyDescent="0.25">
      <c r="Q748" s="365">
        <f t="shared" si="658"/>
        <v>46</v>
      </c>
      <c r="R748" s="277">
        <v>50</v>
      </c>
      <c r="AN748" s="365">
        <f t="shared" si="659"/>
        <v>2</v>
      </c>
      <c r="AO748" s="271">
        <f t="shared" si="660"/>
        <v>15</v>
      </c>
      <c r="AP748" s="271" t="str">
        <f t="shared" si="656"/>
        <v/>
      </c>
      <c r="AQ748" s="366" t="str">
        <f t="shared" si="657"/>
        <v/>
      </c>
      <c r="AS748" s="365">
        <f t="shared" si="662"/>
        <v>35</v>
      </c>
      <c r="AT748" s="366">
        <f t="shared" si="591"/>
        <v>0</v>
      </c>
      <c r="AU748" s="271">
        <f t="shared" si="661"/>
        <v>200</v>
      </c>
      <c r="AV748" s="366">
        <f t="shared" si="592"/>
        <v>0</v>
      </c>
      <c r="AW748" s="385">
        <f t="shared" si="593"/>
        <v>0</v>
      </c>
    </row>
    <row r="749" spans="17:49" x14ac:dyDescent="0.25">
      <c r="Q749" s="365">
        <f t="shared" si="658"/>
        <v>47</v>
      </c>
      <c r="R749" s="277">
        <v>100</v>
      </c>
      <c r="AN749" s="365">
        <f t="shared" si="659"/>
        <v>2</v>
      </c>
      <c r="AO749" s="271">
        <f t="shared" si="660"/>
        <v>16</v>
      </c>
      <c r="AP749" s="271" t="str">
        <f t="shared" si="656"/>
        <v/>
      </c>
      <c r="AQ749" s="366" t="str">
        <f t="shared" si="657"/>
        <v/>
      </c>
      <c r="AS749" s="365">
        <f t="shared" si="662"/>
        <v>36</v>
      </c>
      <c r="AT749" s="366">
        <f t="shared" si="591"/>
        <v>0</v>
      </c>
      <c r="AU749" s="271">
        <f t="shared" si="661"/>
        <v>100</v>
      </c>
      <c r="AV749" s="366">
        <f t="shared" si="592"/>
        <v>0</v>
      </c>
      <c r="AW749" s="385">
        <f t="shared" si="593"/>
        <v>0</v>
      </c>
    </row>
    <row r="750" spans="17:49" x14ac:dyDescent="0.25">
      <c r="Q750" s="365">
        <f t="shared" si="658"/>
        <v>48</v>
      </c>
      <c r="R750" s="277">
        <v>50</v>
      </c>
      <c r="AN750" s="365">
        <f t="shared" si="659"/>
        <v>2</v>
      </c>
      <c r="AO750" s="271">
        <f t="shared" si="660"/>
        <v>17</v>
      </c>
      <c r="AP750" s="271" t="str">
        <f t="shared" si="656"/>
        <v/>
      </c>
      <c r="AQ750" s="366" t="str">
        <f t="shared" si="657"/>
        <v/>
      </c>
      <c r="AS750" s="365">
        <f t="shared" si="662"/>
        <v>37</v>
      </c>
      <c r="AT750" s="366">
        <f t="shared" si="591"/>
        <v>0</v>
      </c>
      <c r="AU750" s="271">
        <f t="shared" si="661"/>
        <v>50</v>
      </c>
      <c r="AV750" s="366">
        <f t="shared" si="592"/>
        <v>0</v>
      </c>
      <c r="AW750" s="385">
        <f t="shared" si="593"/>
        <v>0</v>
      </c>
    </row>
    <row r="751" spans="17:49" x14ac:dyDescent="0.25">
      <c r="Q751" s="365">
        <f t="shared" si="658"/>
        <v>49</v>
      </c>
      <c r="R751" s="277">
        <v>100</v>
      </c>
      <c r="AN751" s="365">
        <f t="shared" si="659"/>
        <v>2</v>
      </c>
      <c r="AO751" s="271">
        <f t="shared" si="660"/>
        <v>18</v>
      </c>
      <c r="AP751" s="271" t="str">
        <f t="shared" si="656"/>
        <v/>
      </c>
      <c r="AQ751" s="366" t="str">
        <f t="shared" si="657"/>
        <v/>
      </c>
      <c r="AS751" s="365">
        <f t="shared" si="662"/>
        <v>38</v>
      </c>
      <c r="AT751" s="366">
        <f t="shared" si="591"/>
        <v>0</v>
      </c>
      <c r="AU751" s="271">
        <f t="shared" si="661"/>
        <v>100</v>
      </c>
      <c r="AV751" s="366">
        <f t="shared" si="592"/>
        <v>0</v>
      </c>
      <c r="AW751" s="385">
        <f t="shared" si="593"/>
        <v>0</v>
      </c>
    </row>
    <row r="752" spans="17:49" x14ac:dyDescent="0.25">
      <c r="Q752" s="365">
        <f t="shared" si="658"/>
        <v>50</v>
      </c>
      <c r="R752" s="277">
        <v>150</v>
      </c>
      <c r="AN752" s="365">
        <f t="shared" si="659"/>
        <v>2</v>
      </c>
      <c r="AO752" s="271">
        <f>+AO751+1</f>
        <v>19</v>
      </c>
      <c r="AP752" s="271" t="str">
        <f t="shared" si="656"/>
        <v/>
      </c>
      <c r="AQ752" s="366" t="str">
        <f t="shared" si="657"/>
        <v/>
      </c>
      <c r="AS752" s="365">
        <f t="shared" si="662"/>
        <v>39</v>
      </c>
      <c r="AT752" s="366">
        <f t="shared" si="591"/>
        <v>0</v>
      </c>
      <c r="AU752" s="271">
        <f t="shared" si="661"/>
        <v>150</v>
      </c>
      <c r="AV752" s="366">
        <f t="shared" si="592"/>
        <v>0</v>
      </c>
      <c r="AW752" s="385">
        <f t="shared" si="593"/>
        <v>0</v>
      </c>
    </row>
    <row r="753" spans="17:49" x14ac:dyDescent="0.25">
      <c r="Q753" s="365">
        <f t="shared" si="658"/>
        <v>51</v>
      </c>
      <c r="R753" s="277">
        <v>100</v>
      </c>
      <c r="AN753" s="365">
        <f t="shared" si="659"/>
        <v>2</v>
      </c>
      <c r="AO753" s="271">
        <f t="shared" ref="AO753" si="663">+AO752+1</f>
        <v>20</v>
      </c>
      <c r="AP753" s="271" t="str">
        <f t="shared" si="656"/>
        <v/>
      </c>
      <c r="AQ753" s="366" t="str">
        <f t="shared" si="657"/>
        <v/>
      </c>
      <c r="AS753" s="365">
        <f t="shared" si="662"/>
        <v>40</v>
      </c>
      <c r="AT753" s="366">
        <f t="shared" si="591"/>
        <v>0</v>
      </c>
      <c r="AU753" s="271">
        <f t="shared" si="661"/>
        <v>300</v>
      </c>
      <c r="AV753" s="366">
        <f t="shared" si="592"/>
        <v>0</v>
      </c>
      <c r="AW753" s="385">
        <f t="shared" si="593"/>
        <v>0</v>
      </c>
    </row>
    <row r="754" spans="17:49" x14ac:dyDescent="0.25">
      <c r="Q754" s="365">
        <f t="shared" si="658"/>
        <v>52</v>
      </c>
      <c r="R754" s="277">
        <v>150</v>
      </c>
      <c r="AN754" s="365">
        <v>3</v>
      </c>
      <c r="AO754" s="271">
        <v>1</v>
      </c>
      <c r="AP754" s="271" t="str">
        <f>+AT692</f>
        <v/>
      </c>
      <c r="AQ754" s="366" t="str">
        <f>+AU692</f>
        <v/>
      </c>
      <c r="AS754" s="365">
        <f t="shared" si="662"/>
        <v>41</v>
      </c>
      <c r="AT754" s="366">
        <f t="shared" si="591"/>
        <v>0</v>
      </c>
      <c r="AU754" s="271">
        <f t="shared" si="661"/>
        <v>100</v>
      </c>
      <c r="AV754" s="366">
        <f t="shared" si="592"/>
        <v>0</v>
      </c>
      <c r="AW754" s="385">
        <f t="shared" si="593"/>
        <v>0</v>
      </c>
    </row>
    <row r="755" spans="17:49" x14ac:dyDescent="0.25">
      <c r="Q755" s="365">
        <f t="shared" si="658"/>
        <v>53</v>
      </c>
      <c r="R755" s="277">
        <v>300</v>
      </c>
      <c r="AN755" s="365">
        <f t="shared" ref="AN755:AN773" si="664">+AN754</f>
        <v>3</v>
      </c>
      <c r="AO755" s="271">
        <f>+AO754+1</f>
        <v>2</v>
      </c>
      <c r="AP755" s="271" t="str">
        <f t="shared" ref="AP755:AP773" si="665">+AT693</f>
        <v/>
      </c>
      <c r="AQ755" s="366" t="str">
        <f t="shared" ref="AQ755:AQ773" si="666">+AU693</f>
        <v/>
      </c>
      <c r="AS755" s="365">
        <f t="shared" si="662"/>
        <v>42</v>
      </c>
      <c r="AT755" s="366">
        <f t="shared" si="591"/>
        <v>0</v>
      </c>
      <c r="AU755" s="271">
        <f t="shared" si="661"/>
        <v>200</v>
      </c>
      <c r="AV755" s="366">
        <f t="shared" si="592"/>
        <v>0</v>
      </c>
      <c r="AW755" s="385">
        <f t="shared" si="593"/>
        <v>0</v>
      </c>
    </row>
    <row r="756" spans="17:49" x14ac:dyDescent="0.25">
      <c r="Q756" s="365">
        <f t="shared" si="658"/>
        <v>54</v>
      </c>
      <c r="R756" s="277">
        <v>150</v>
      </c>
      <c r="AN756" s="365">
        <f t="shared" si="664"/>
        <v>3</v>
      </c>
      <c r="AO756" s="271">
        <f t="shared" ref="AO756:AO771" si="667">+AO755+1</f>
        <v>3</v>
      </c>
      <c r="AP756" s="271" t="str">
        <f t="shared" si="665"/>
        <v/>
      </c>
      <c r="AQ756" s="366" t="str">
        <f t="shared" si="666"/>
        <v/>
      </c>
      <c r="AS756" s="365">
        <f t="shared" si="662"/>
        <v>43</v>
      </c>
      <c r="AT756" s="366">
        <f t="shared" si="591"/>
        <v>0</v>
      </c>
      <c r="AU756" s="271">
        <f t="shared" si="661"/>
        <v>400</v>
      </c>
      <c r="AV756" s="366">
        <f t="shared" si="592"/>
        <v>0</v>
      </c>
      <c r="AW756" s="385">
        <f t="shared" si="593"/>
        <v>0</v>
      </c>
    </row>
    <row r="757" spans="17:49" x14ac:dyDescent="0.25">
      <c r="Q757" s="365">
        <f t="shared" si="658"/>
        <v>55</v>
      </c>
      <c r="R757" s="386">
        <v>100</v>
      </c>
      <c r="AN757" s="365">
        <f t="shared" si="664"/>
        <v>3</v>
      </c>
      <c r="AO757" s="271">
        <f t="shared" si="667"/>
        <v>4</v>
      </c>
      <c r="AP757" s="271" t="str">
        <f t="shared" si="665"/>
        <v/>
      </c>
      <c r="AQ757" s="366" t="str">
        <f t="shared" si="666"/>
        <v/>
      </c>
      <c r="AS757" s="365">
        <f t="shared" si="662"/>
        <v>44</v>
      </c>
      <c r="AT757" s="366">
        <f t="shared" si="591"/>
        <v>0</v>
      </c>
      <c r="AU757" s="271">
        <f t="shared" si="661"/>
        <v>200</v>
      </c>
      <c r="AV757" s="366">
        <f t="shared" si="592"/>
        <v>0</v>
      </c>
      <c r="AW757" s="385">
        <f t="shared" si="593"/>
        <v>0</v>
      </c>
    </row>
    <row r="758" spans="17:49" x14ac:dyDescent="0.25">
      <c r="Q758" s="365">
        <f t="shared" si="658"/>
        <v>56</v>
      </c>
      <c r="R758" s="277">
        <v>50</v>
      </c>
      <c r="AN758" s="365">
        <f t="shared" si="664"/>
        <v>3</v>
      </c>
      <c r="AO758" s="271">
        <f t="shared" si="667"/>
        <v>5</v>
      </c>
      <c r="AP758" s="271" t="str">
        <f t="shared" si="665"/>
        <v/>
      </c>
      <c r="AQ758" s="366" t="str">
        <f t="shared" si="666"/>
        <v/>
      </c>
      <c r="AS758" s="365">
        <f t="shared" si="662"/>
        <v>45</v>
      </c>
      <c r="AT758" s="366">
        <f t="shared" si="591"/>
        <v>0</v>
      </c>
      <c r="AU758" s="271">
        <f t="shared" si="661"/>
        <v>100</v>
      </c>
      <c r="AV758" s="366">
        <f t="shared" si="592"/>
        <v>0</v>
      </c>
      <c r="AW758" s="385">
        <f t="shared" si="593"/>
        <v>0</v>
      </c>
    </row>
    <row r="759" spans="17:49" x14ac:dyDescent="0.25">
      <c r="Q759" s="365">
        <f t="shared" si="658"/>
        <v>57</v>
      </c>
      <c r="R759" s="277">
        <v>50</v>
      </c>
      <c r="AN759" s="365">
        <f t="shared" si="664"/>
        <v>3</v>
      </c>
      <c r="AO759" s="271">
        <f t="shared" si="667"/>
        <v>6</v>
      </c>
      <c r="AP759" s="271" t="str">
        <f t="shared" si="665"/>
        <v/>
      </c>
      <c r="AQ759" s="366" t="str">
        <f t="shared" si="666"/>
        <v/>
      </c>
      <c r="AS759" s="365">
        <f t="shared" si="662"/>
        <v>46</v>
      </c>
      <c r="AT759" s="366">
        <f t="shared" si="591"/>
        <v>0</v>
      </c>
      <c r="AU759" s="271">
        <f t="shared" si="661"/>
        <v>50</v>
      </c>
      <c r="AV759" s="366">
        <f t="shared" si="592"/>
        <v>0</v>
      </c>
      <c r="AW759" s="385">
        <f t="shared" si="593"/>
        <v>0</v>
      </c>
    </row>
    <row r="760" spans="17:49" x14ac:dyDescent="0.25">
      <c r="Q760" s="365">
        <f t="shared" si="658"/>
        <v>58</v>
      </c>
      <c r="R760" s="277">
        <v>100</v>
      </c>
      <c r="AN760" s="365">
        <f t="shared" si="664"/>
        <v>3</v>
      </c>
      <c r="AO760" s="271">
        <f t="shared" si="667"/>
        <v>7</v>
      </c>
      <c r="AP760" s="271" t="str">
        <f t="shared" si="665"/>
        <v/>
      </c>
      <c r="AQ760" s="366" t="str">
        <f t="shared" si="666"/>
        <v/>
      </c>
      <c r="AS760" s="365">
        <f t="shared" si="662"/>
        <v>47</v>
      </c>
      <c r="AT760" s="366">
        <f t="shared" si="591"/>
        <v>0</v>
      </c>
      <c r="AU760" s="271">
        <f t="shared" si="661"/>
        <v>100</v>
      </c>
      <c r="AV760" s="366">
        <f t="shared" si="592"/>
        <v>0</v>
      </c>
      <c r="AW760" s="385">
        <f t="shared" si="593"/>
        <v>0</v>
      </c>
    </row>
    <row r="761" spans="17:49" x14ac:dyDescent="0.25">
      <c r="Q761" s="365">
        <f t="shared" si="658"/>
        <v>59</v>
      </c>
      <c r="R761" s="277">
        <v>50</v>
      </c>
      <c r="AN761" s="365">
        <f t="shared" si="664"/>
        <v>3</v>
      </c>
      <c r="AO761" s="271">
        <f t="shared" si="667"/>
        <v>8</v>
      </c>
      <c r="AP761" s="271" t="str">
        <f t="shared" si="665"/>
        <v/>
      </c>
      <c r="AQ761" s="366" t="str">
        <f t="shared" si="666"/>
        <v/>
      </c>
      <c r="AS761" s="365">
        <f t="shared" si="662"/>
        <v>48</v>
      </c>
      <c r="AT761" s="366">
        <f t="shared" si="591"/>
        <v>0</v>
      </c>
      <c r="AU761" s="271">
        <f t="shared" si="661"/>
        <v>50</v>
      </c>
      <c r="AV761" s="366">
        <f t="shared" si="592"/>
        <v>0</v>
      </c>
      <c r="AW761" s="385">
        <f t="shared" si="593"/>
        <v>0</v>
      </c>
    </row>
    <row r="762" spans="17:49" x14ac:dyDescent="0.25">
      <c r="Q762" s="365">
        <f t="shared" si="658"/>
        <v>60</v>
      </c>
      <c r="R762" s="277">
        <v>100</v>
      </c>
      <c r="AN762" s="365">
        <f t="shared" si="664"/>
        <v>3</v>
      </c>
      <c r="AO762" s="271">
        <f t="shared" si="667"/>
        <v>9</v>
      </c>
      <c r="AP762" s="271" t="str">
        <f t="shared" si="665"/>
        <v/>
      </c>
      <c r="AQ762" s="366" t="str">
        <f t="shared" si="666"/>
        <v/>
      </c>
      <c r="AS762" s="365">
        <f t="shared" si="662"/>
        <v>49</v>
      </c>
      <c r="AT762" s="366">
        <f t="shared" si="591"/>
        <v>0</v>
      </c>
      <c r="AU762" s="271">
        <f t="shared" si="661"/>
        <v>100</v>
      </c>
      <c r="AV762" s="366">
        <f t="shared" si="592"/>
        <v>0</v>
      </c>
      <c r="AW762" s="385">
        <f t="shared" si="593"/>
        <v>0</v>
      </c>
    </row>
    <row r="763" spans="17:49" x14ac:dyDescent="0.25">
      <c r="Q763" s="365">
        <f t="shared" si="658"/>
        <v>61</v>
      </c>
      <c r="R763" s="277">
        <v>150</v>
      </c>
      <c r="AN763" s="365">
        <f t="shared" si="664"/>
        <v>3</v>
      </c>
      <c r="AO763" s="271">
        <f t="shared" si="667"/>
        <v>10</v>
      </c>
      <c r="AP763" s="271" t="str">
        <f t="shared" si="665"/>
        <v/>
      </c>
      <c r="AQ763" s="366" t="str">
        <f t="shared" si="666"/>
        <v/>
      </c>
      <c r="AS763" s="365">
        <f t="shared" si="662"/>
        <v>50</v>
      </c>
      <c r="AT763" s="366">
        <f t="shared" si="591"/>
        <v>0</v>
      </c>
      <c r="AU763" s="271">
        <f t="shared" si="661"/>
        <v>150</v>
      </c>
      <c r="AV763" s="366">
        <f t="shared" si="592"/>
        <v>0</v>
      </c>
      <c r="AW763" s="385">
        <f t="shared" si="593"/>
        <v>0</v>
      </c>
    </row>
    <row r="764" spans="17:49" x14ac:dyDescent="0.25">
      <c r="Q764" s="365">
        <f t="shared" si="658"/>
        <v>62</v>
      </c>
      <c r="R764" s="277">
        <v>300</v>
      </c>
      <c r="AN764" s="365">
        <f t="shared" si="664"/>
        <v>3</v>
      </c>
      <c r="AO764" s="271">
        <f t="shared" si="667"/>
        <v>11</v>
      </c>
      <c r="AP764" s="271" t="str">
        <f t="shared" si="665"/>
        <v/>
      </c>
      <c r="AQ764" s="366" t="str">
        <f t="shared" si="666"/>
        <v/>
      </c>
      <c r="AS764" s="365">
        <f t="shared" si="662"/>
        <v>51</v>
      </c>
      <c r="AT764" s="366">
        <f t="shared" si="591"/>
        <v>0</v>
      </c>
      <c r="AU764" s="271">
        <f t="shared" si="661"/>
        <v>100</v>
      </c>
      <c r="AV764" s="366">
        <f t="shared" si="592"/>
        <v>0</v>
      </c>
      <c r="AW764" s="385">
        <f t="shared" si="593"/>
        <v>0</v>
      </c>
    </row>
    <row r="765" spans="17:49" x14ac:dyDescent="0.25">
      <c r="Q765" s="365">
        <f t="shared" si="658"/>
        <v>63</v>
      </c>
      <c r="R765" s="277">
        <v>600</v>
      </c>
      <c r="AN765" s="365">
        <f t="shared" si="664"/>
        <v>3</v>
      </c>
      <c r="AO765" s="271">
        <f t="shared" si="667"/>
        <v>12</v>
      </c>
      <c r="AP765" s="271" t="str">
        <f t="shared" si="665"/>
        <v/>
      </c>
      <c r="AQ765" s="366" t="str">
        <f t="shared" si="666"/>
        <v/>
      </c>
      <c r="AS765" s="365">
        <f t="shared" si="662"/>
        <v>52</v>
      </c>
      <c r="AT765" s="366">
        <f t="shared" si="591"/>
        <v>0</v>
      </c>
      <c r="AU765" s="271">
        <f t="shared" si="661"/>
        <v>150</v>
      </c>
      <c r="AV765" s="366">
        <f t="shared" si="592"/>
        <v>0</v>
      </c>
      <c r="AW765" s="385">
        <f t="shared" si="593"/>
        <v>0</v>
      </c>
    </row>
    <row r="766" spans="17:49" x14ac:dyDescent="0.25">
      <c r="Q766" s="365">
        <f t="shared" si="658"/>
        <v>64</v>
      </c>
      <c r="R766" s="277">
        <v>300</v>
      </c>
      <c r="AN766" s="365">
        <f t="shared" si="664"/>
        <v>3</v>
      </c>
      <c r="AO766" s="271">
        <f t="shared" si="667"/>
        <v>13</v>
      </c>
      <c r="AP766" s="271" t="str">
        <f t="shared" si="665"/>
        <v/>
      </c>
      <c r="AQ766" s="366" t="str">
        <f t="shared" si="666"/>
        <v/>
      </c>
      <c r="AS766" s="365">
        <f t="shared" si="662"/>
        <v>53</v>
      </c>
      <c r="AT766" s="366">
        <f t="shared" si="591"/>
        <v>0</v>
      </c>
      <c r="AU766" s="271">
        <f t="shared" si="661"/>
        <v>300</v>
      </c>
      <c r="AV766" s="366">
        <f t="shared" si="592"/>
        <v>0</v>
      </c>
      <c r="AW766" s="385">
        <f t="shared" si="593"/>
        <v>0</v>
      </c>
    </row>
    <row r="767" spans="17:49" x14ac:dyDescent="0.25">
      <c r="Q767" s="365">
        <f t="shared" si="658"/>
        <v>65</v>
      </c>
      <c r="R767" s="277">
        <v>150</v>
      </c>
      <c r="AN767" s="365">
        <f t="shared" si="664"/>
        <v>3</v>
      </c>
      <c r="AO767" s="271">
        <f t="shared" si="667"/>
        <v>14</v>
      </c>
      <c r="AP767" s="271" t="str">
        <f t="shared" si="665"/>
        <v/>
      </c>
      <c r="AQ767" s="366" t="str">
        <f t="shared" si="666"/>
        <v/>
      </c>
      <c r="AS767" s="365">
        <f t="shared" si="662"/>
        <v>54</v>
      </c>
      <c r="AT767" s="366">
        <f t="shared" si="591"/>
        <v>0</v>
      </c>
      <c r="AU767" s="271">
        <f t="shared" si="661"/>
        <v>150</v>
      </c>
      <c r="AV767" s="366">
        <f t="shared" si="592"/>
        <v>0</v>
      </c>
      <c r="AW767" s="385">
        <f t="shared" si="593"/>
        <v>0</v>
      </c>
    </row>
    <row r="768" spans="17:49" x14ac:dyDescent="0.25">
      <c r="Q768" s="365">
        <f t="shared" ref="Q768:Q802" si="668">+Q767+1</f>
        <v>66</v>
      </c>
      <c r="R768" s="277">
        <v>50</v>
      </c>
      <c r="AN768" s="365">
        <f t="shared" si="664"/>
        <v>3</v>
      </c>
      <c r="AO768" s="271">
        <f t="shared" si="667"/>
        <v>15</v>
      </c>
      <c r="AP768" s="271" t="str">
        <f t="shared" si="665"/>
        <v/>
      </c>
      <c r="AQ768" s="366" t="str">
        <f t="shared" si="666"/>
        <v/>
      </c>
      <c r="AS768" s="365">
        <f t="shared" si="662"/>
        <v>55</v>
      </c>
      <c r="AT768" s="366">
        <f t="shared" si="591"/>
        <v>0</v>
      </c>
      <c r="AU768" s="271">
        <f t="shared" si="661"/>
        <v>100</v>
      </c>
      <c r="AV768" s="366">
        <f t="shared" si="592"/>
        <v>0</v>
      </c>
      <c r="AW768" s="385">
        <f t="shared" si="593"/>
        <v>0</v>
      </c>
    </row>
    <row r="769" spans="17:49" x14ac:dyDescent="0.25">
      <c r="Q769" s="365">
        <f t="shared" si="668"/>
        <v>67</v>
      </c>
      <c r="R769" s="277">
        <v>100</v>
      </c>
      <c r="AN769" s="365">
        <f t="shared" si="664"/>
        <v>3</v>
      </c>
      <c r="AO769" s="271">
        <f t="shared" si="667"/>
        <v>16</v>
      </c>
      <c r="AP769" s="271" t="str">
        <f t="shared" si="665"/>
        <v/>
      </c>
      <c r="AQ769" s="366" t="str">
        <f t="shared" si="666"/>
        <v/>
      </c>
      <c r="AS769" s="365">
        <f t="shared" si="662"/>
        <v>56</v>
      </c>
      <c r="AT769" s="366">
        <f t="shared" si="591"/>
        <v>0</v>
      </c>
      <c r="AU769" s="271">
        <f t="shared" si="661"/>
        <v>50</v>
      </c>
      <c r="AV769" s="366">
        <f t="shared" si="592"/>
        <v>0</v>
      </c>
      <c r="AW769" s="385">
        <f t="shared" si="593"/>
        <v>0</v>
      </c>
    </row>
    <row r="770" spans="17:49" x14ac:dyDescent="0.25">
      <c r="Q770" s="365">
        <f t="shared" si="668"/>
        <v>68</v>
      </c>
      <c r="R770" s="277">
        <v>200</v>
      </c>
      <c r="AN770" s="365">
        <f t="shared" si="664"/>
        <v>3</v>
      </c>
      <c r="AO770" s="271">
        <f t="shared" si="667"/>
        <v>17</v>
      </c>
      <c r="AP770" s="271" t="str">
        <f t="shared" si="665"/>
        <v/>
      </c>
      <c r="AQ770" s="366" t="str">
        <f t="shared" si="666"/>
        <v/>
      </c>
      <c r="AS770" s="365">
        <f t="shared" si="662"/>
        <v>57</v>
      </c>
      <c r="AT770" s="366">
        <f t="shared" si="591"/>
        <v>0</v>
      </c>
      <c r="AU770" s="271">
        <f t="shared" si="661"/>
        <v>50</v>
      </c>
      <c r="AV770" s="366">
        <f t="shared" si="592"/>
        <v>0</v>
      </c>
      <c r="AW770" s="385">
        <f t="shared" si="593"/>
        <v>0</v>
      </c>
    </row>
    <row r="771" spans="17:49" x14ac:dyDescent="0.25">
      <c r="Q771" s="365">
        <f t="shared" si="668"/>
        <v>69</v>
      </c>
      <c r="R771" s="277">
        <v>100</v>
      </c>
      <c r="AN771" s="365">
        <f t="shared" si="664"/>
        <v>3</v>
      </c>
      <c r="AO771" s="271">
        <f t="shared" si="667"/>
        <v>18</v>
      </c>
      <c r="AP771" s="271" t="str">
        <f t="shared" si="665"/>
        <v/>
      </c>
      <c r="AQ771" s="366" t="str">
        <f t="shared" si="666"/>
        <v/>
      </c>
      <c r="AS771" s="365">
        <f t="shared" si="662"/>
        <v>58</v>
      </c>
      <c r="AT771" s="366">
        <f t="shared" si="591"/>
        <v>0</v>
      </c>
      <c r="AU771" s="271">
        <f t="shared" si="661"/>
        <v>100</v>
      </c>
      <c r="AV771" s="366">
        <f t="shared" si="592"/>
        <v>0</v>
      </c>
      <c r="AW771" s="385">
        <f t="shared" si="593"/>
        <v>0</v>
      </c>
    </row>
    <row r="772" spans="17:49" x14ac:dyDescent="0.25">
      <c r="Q772" s="365">
        <f t="shared" si="668"/>
        <v>70</v>
      </c>
      <c r="R772" s="277">
        <v>50</v>
      </c>
      <c r="AN772" s="365">
        <f t="shared" si="664"/>
        <v>3</v>
      </c>
      <c r="AO772" s="271">
        <f>+AO771+1</f>
        <v>19</v>
      </c>
      <c r="AP772" s="271" t="str">
        <f t="shared" si="665"/>
        <v/>
      </c>
      <c r="AQ772" s="366" t="str">
        <f t="shared" si="666"/>
        <v/>
      </c>
      <c r="AS772" s="365">
        <f t="shared" si="662"/>
        <v>59</v>
      </c>
      <c r="AT772" s="366">
        <f t="shared" si="591"/>
        <v>0</v>
      </c>
      <c r="AU772" s="271">
        <f t="shared" si="661"/>
        <v>50</v>
      </c>
      <c r="AV772" s="366">
        <f t="shared" si="592"/>
        <v>0</v>
      </c>
      <c r="AW772" s="385">
        <f t="shared" si="593"/>
        <v>0</v>
      </c>
    </row>
    <row r="773" spans="17:49" x14ac:dyDescent="0.25">
      <c r="Q773" s="365">
        <f t="shared" si="668"/>
        <v>71</v>
      </c>
      <c r="R773" s="277">
        <v>300</v>
      </c>
      <c r="AN773" s="365">
        <f t="shared" si="664"/>
        <v>3</v>
      </c>
      <c r="AO773" s="271">
        <f t="shared" ref="AO773" si="669">+AO772+1</f>
        <v>20</v>
      </c>
      <c r="AP773" s="271" t="str">
        <f t="shared" si="665"/>
        <v/>
      </c>
      <c r="AQ773" s="366" t="str">
        <f t="shared" si="666"/>
        <v/>
      </c>
      <c r="AS773" s="365">
        <f t="shared" si="662"/>
        <v>60</v>
      </c>
      <c r="AT773" s="366">
        <f t="shared" si="591"/>
        <v>0</v>
      </c>
      <c r="AU773" s="271">
        <f t="shared" si="661"/>
        <v>100</v>
      </c>
      <c r="AV773" s="366">
        <f t="shared" si="592"/>
        <v>0</v>
      </c>
      <c r="AW773" s="385">
        <f t="shared" si="593"/>
        <v>0</v>
      </c>
    </row>
    <row r="774" spans="17:49" x14ac:dyDescent="0.25">
      <c r="Q774" s="365">
        <f t="shared" si="668"/>
        <v>72</v>
      </c>
      <c r="R774" s="277">
        <v>600</v>
      </c>
      <c r="AN774" s="365">
        <v>4</v>
      </c>
      <c r="AO774" s="271">
        <v>1</v>
      </c>
      <c r="AP774" s="271" t="str">
        <f>+AV692</f>
        <v/>
      </c>
      <c r="AQ774" s="366" t="str">
        <f>+AW692</f>
        <v/>
      </c>
      <c r="AS774" s="365">
        <f t="shared" si="662"/>
        <v>61</v>
      </c>
      <c r="AT774" s="366">
        <f t="shared" si="591"/>
        <v>0</v>
      </c>
      <c r="AU774" s="271">
        <f t="shared" si="661"/>
        <v>150</v>
      </c>
      <c r="AV774" s="366">
        <f t="shared" si="592"/>
        <v>0</v>
      </c>
      <c r="AW774" s="385">
        <f t="shared" si="593"/>
        <v>0</v>
      </c>
    </row>
    <row r="775" spans="17:49" x14ac:dyDescent="0.25">
      <c r="Q775" s="365">
        <f t="shared" si="668"/>
        <v>73</v>
      </c>
      <c r="R775" s="277">
        <v>1000</v>
      </c>
      <c r="AN775" s="365">
        <f t="shared" ref="AN775:AN793" si="670">+AN774</f>
        <v>4</v>
      </c>
      <c r="AO775" s="271">
        <f>+AO774+1</f>
        <v>2</v>
      </c>
      <c r="AP775" s="271" t="str">
        <f t="shared" ref="AP775:AP793" si="671">+AV693</f>
        <v/>
      </c>
      <c r="AQ775" s="366" t="str">
        <f t="shared" ref="AQ775:AQ793" si="672">+AW693</f>
        <v/>
      </c>
      <c r="AS775" s="365">
        <f t="shared" si="662"/>
        <v>62</v>
      </c>
      <c r="AT775" s="366">
        <f t="shared" si="591"/>
        <v>0</v>
      </c>
      <c r="AU775" s="271">
        <f t="shared" si="661"/>
        <v>300</v>
      </c>
      <c r="AV775" s="366">
        <f t="shared" si="592"/>
        <v>0</v>
      </c>
      <c r="AW775" s="385">
        <f t="shared" si="593"/>
        <v>0</v>
      </c>
    </row>
    <row r="776" spans="17:49" x14ac:dyDescent="0.25">
      <c r="Q776" s="365">
        <f t="shared" si="668"/>
        <v>74</v>
      </c>
      <c r="R776" s="277">
        <v>600</v>
      </c>
      <c r="AN776" s="365">
        <f t="shared" si="670"/>
        <v>4</v>
      </c>
      <c r="AO776" s="271">
        <f t="shared" ref="AO776:AO791" si="673">+AO775+1</f>
        <v>3</v>
      </c>
      <c r="AP776" s="271" t="str">
        <f t="shared" si="671"/>
        <v/>
      </c>
      <c r="AQ776" s="366" t="str">
        <f t="shared" si="672"/>
        <v/>
      </c>
      <c r="AS776" s="365">
        <f t="shared" si="662"/>
        <v>63</v>
      </c>
      <c r="AT776" s="366">
        <f t="shared" si="591"/>
        <v>0</v>
      </c>
      <c r="AU776" s="271">
        <f t="shared" si="661"/>
        <v>600</v>
      </c>
      <c r="AV776" s="366">
        <f t="shared" si="592"/>
        <v>0</v>
      </c>
      <c r="AW776" s="385">
        <f t="shared" si="593"/>
        <v>0</v>
      </c>
    </row>
    <row r="777" spans="17:49" x14ac:dyDescent="0.25">
      <c r="Q777" s="365">
        <f t="shared" si="668"/>
        <v>75</v>
      </c>
      <c r="R777" s="277">
        <v>300</v>
      </c>
      <c r="AN777" s="365">
        <f t="shared" si="670"/>
        <v>4</v>
      </c>
      <c r="AO777" s="271">
        <f t="shared" si="673"/>
        <v>4</v>
      </c>
      <c r="AP777" s="271" t="str">
        <f t="shared" si="671"/>
        <v/>
      </c>
      <c r="AQ777" s="366" t="str">
        <f t="shared" si="672"/>
        <v/>
      </c>
      <c r="AS777" s="365">
        <f t="shared" si="662"/>
        <v>64</v>
      </c>
      <c r="AT777" s="366">
        <f t="shared" si="591"/>
        <v>0</v>
      </c>
      <c r="AU777" s="271">
        <f t="shared" si="661"/>
        <v>300</v>
      </c>
      <c r="AV777" s="366">
        <f t="shared" si="592"/>
        <v>0</v>
      </c>
      <c r="AW777" s="385">
        <f t="shared" si="593"/>
        <v>0</v>
      </c>
    </row>
    <row r="778" spans="17:49" x14ac:dyDescent="0.25">
      <c r="Q778" s="365">
        <f t="shared" si="668"/>
        <v>76</v>
      </c>
      <c r="R778" s="277">
        <v>100</v>
      </c>
      <c r="AN778" s="365">
        <f t="shared" si="670"/>
        <v>4</v>
      </c>
      <c r="AO778" s="271">
        <f t="shared" si="673"/>
        <v>5</v>
      </c>
      <c r="AP778" s="271" t="str">
        <f t="shared" si="671"/>
        <v/>
      </c>
      <c r="AQ778" s="366" t="str">
        <f t="shared" si="672"/>
        <v/>
      </c>
      <c r="AS778" s="365">
        <f t="shared" si="662"/>
        <v>65</v>
      </c>
      <c r="AT778" s="366">
        <f t="shared" si="591"/>
        <v>0</v>
      </c>
      <c r="AU778" s="271">
        <f t="shared" ref="AU778:AU809" si="674">+R767</f>
        <v>150</v>
      </c>
      <c r="AV778" s="366">
        <f t="shared" si="592"/>
        <v>0</v>
      </c>
      <c r="AW778" s="385">
        <f t="shared" si="593"/>
        <v>0</v>
      </c>
    </row>
    <row r="779" spans="17:49" x14ac:dyDescent="0.25">
      <c r="Q779" s="365">
        <f t="shared" si="668"/>
        <v>77</v>
      </c>
      <c r="R779" s="277">
        <v>200</v>
      </c>
      <c r="AN779" s="365">
        <f t="shared" si="670"/>
        <v>4</v>
      </c>
      <c r="AO779" s="271">
        <f t="shared" si="673"/>
        <v>6</v>
      </c>
      <c r="AP779" s="271" t="str">
        <f t="shared" si="671"/>
        <v/>
      </c>
      <c r="AQ779" s="366" t="str">
        <f t="shared" si="672"/>
        <v/>
      </c>
      <c r="AS779" s="365">
        <f t="shared" ref="AS779:AS813" si="675">+AS778+1</f>
        <v>66</v>
      </c>
      <c r="AT779" s="366">
        <f t="shared" ref="AT779:AT813" si="676">COUNTIF(AP$714:AP$913,AS779)</f>
        <v>0</v>
      </c>
      <c r="AU779" s="271">
        <f t="shared" si="674"/>
        <v>50</v>
      </c>
      <c r="AV779" s="366">
        <f t="shared" ref="AV779:AV813" si="677">ROUND(IF(AT779&gt;0,AU779/AT779,0),0)</f>
        <v>0</v>
      </c>
      <c r="AW779" s="385">
        <f t="shared" ref="AW779:AW813" si="678">+AV779*AT779</f>
        <v>0</v>
      </c>
    </row>
    <row r="780" spans="17:49" x14ac:dyDescent="0.25">
      <c r="Q780" s="365">
        <f t="shared" si="668"/>
        <v>78</v>
      </c>
      <c r="R780" s="277">
        <v>400</v>
      </c>
      <c r="AN780" s="365">
        <f t="shared" si="670"/>
        <v>4</v>
      </c>
      <c r="AO780" s="271">
        <f t="shared" si="673"/>
        <v>7</v>
      </c>
      <c r="AP780" s="271" t="str">
        <f t="shared" si="671"/>
        <v/>
      </c>
      <c r="AQ780" s="366" t="str">
        <f t="shared" si="672"/>
        <v/>
      </c>
      <c r="AS780" s="365">
        <f t="shared" si="675"/>
        <v>67</v>
      </c>
      <c r="AT780" s="366">
        <f t="shared" si="676"/>
        <v>0</v>
      </c>
      <c r="AU780" s="271">
        <f t="shared" si="674"/>
        <v>100</v>
      </c>
      <c r="AV780" s="366">
        <f t="shared" si="677"/>
        <v>0</v>
      </c>
      <c r="AW780" s="385">
        <f t="shared" si="678"/>
        <v>0</v>
      </c>
    </row>
    <row r="781" spans="17:49" x14ac:dyDescent="0.25">
      <c r="Q781" s="365">
        <f t="shared" si="668"/>
        <v>79</v>
      </c>
      <c r="R781" s="277">
        <v>200</v>
      </c>
      <c r="AN781" s="365">
        <f t="shared" si="670"/>
        <v>4</v>
      </c>
      <c r="AO781" s="271">
        <f t="shared" si="673"/>
        <v>8</v>
      </c>
      <c r="AP781" s="271" t="str">
        <f t="shared" si="671"/>
        <v/>
      </c>
      <c r="AQ781" s="366" t="str">
        <f t="shared" si="672"/>
        <v/>
      </c>
      <c r="AS781" s="365">
        <f t="shared" si="675"/>
        <v>68</v>
      </c>
      <c r="AT781" s="366">
        <f t="shared" si="676"/>
        <v>0</v>
      </c>
      <c r="AU781" s="271">
        <f t="shared" si="674"/>
        <v>200</v>
      </c>
      <c r="AV781" s="366">
        <f t="shared" si="677"/>
        <v>0</v>
      </c>
      <c r="AW781" s="385">
        <f t="shared" si="678"/>
        <v>0</v>
      </c>
    </row>
    <row r="782" spans="17:49" x14ac:dyDescent="0.25">
      <c r="Q782" s="365">
        <f t="shared" si="668"/>
        <v>80</v>
      </c>
      <c r="R782" s="277">
        <v>100</v>
      </c>
      <c r="AN782" s="365">
        <f t="shared" si="670"/>
        <v>4</v>
      </c>
      <c r="AO782" s="271">
        <f t="shared" si="673"/>
        <v>9</v>
      </c>
      <c r="AP782" s="271" t="str">
        <f t="shared" si="671"/>
        <v/>
      </c>
      <c r="AQ782" s="366" t="str">
        <f t="shared" si="672"/>
        <v/>
      </c>
      <c r="AS782" s="365">
        <f t="shared" si="675"/>
        <v>69</v>
      </c>
      <c r="AT782" s="366">
        <f t="shared" si="676"/>
        <v>0</v>
      </c>
      <c r="AU782" s="271">
        <f t="shared" si="674"/>
        <v>100</v>
      </c>
      <c r="AV782" s="366">
        <f t="shared" si="677"/>
        <v>0</v>
      </c>
      <c r="AW782" s="385">
        <f t="shared" si="678"/>
        <v>0</v>
      </c>
    </row>
    <row r="783" spans="17:49" x14ac:dyDescent="0.25">
      <c r="Q783" s="365">
        <f t="shared" si="668"/>
        <v>81</v>
      </c>
      <c r="R783" s="277">
        <v>150</v>
      </c>
      <c r="AN783" s="365">
        <f t="shared" si="670"/>
        <v>4</v>
      </c>
      <c r="AO783" s="271">
        <f t="shared" si="673"/>
        <v>10</v>
      </c>
      <c r="AP783" s="271" t="str">
        <f t="shared" si="671"/>
        <v/>
      </c>
      <c r="AQ783" s="366" t="str">
        <f t="shared" si="672"/>
        <v/>
      </c>
      <c r="AS783" s="365">
        <f t="shared" si="675"/>
        <v>70</v>
      </c>
      <c r="AT783" s="366">
        <f t="shared" si="676"/>
        <v>0</v>
      </c>
      <c r="AU783" s="271">
        <f t="shared" si="674"/>
        <v>50</v>
      </c>
      <c r="AV783" s="366">
        <f t="shared" si="677"/>
        <v>0</v>
      </c>
      <c r="AW783" s="385">
        <f t="shared" si="678"/>
        <v>0</v>
      </c>
    </row>
    <row r="784" spans="17:49" x14ac:dyDescent="0.25">
      <c r="Q784" s="365">
        <f t="shared" si="668"/>
        <v>82</v>
      </c>
      <c r="R784" s="277">
        <v>300</v>
      </c>
      <c r="AN784" s="365">
        <f t="shared" si="670"/>
        <v>4</v>
      </c>
      <c r="AO784" s="271">
        <f t="shared" si="673"/>
        <v>11</v>
      </c>
      <c r="AP784" s="271" t="str">
        <f t="shared" si="671"/>
        <v/>
      </c>
      <c r="AQ784" s="366" t="str">
        <f t="shared" si="672"/>
        <v/>
      </c>
      <c r="AS784" s="365">
        <f t="shared" si="675"/>
        <v>71</v>
      </c>
      <c r="AT784" s="366">
        <f t="shared" si="676"/>
        <v>0</v>
      </c>
      <c r="AU784" s="271">
        <f t="shared" si="674"/>
        <v>300</v>
      </c>
      <c r="AV784" s="366">
        <f t="shared" si="677"/>
        <v>0</v>
      </c>
      <c r="AW784" s="385">
        <f t="shared" si="678"/>
        <v>0</v>
      </c>
    </row>
    <row r="785" spans="17:49" x14ac:dyDescent="0.25">
      <c r="Q785" s="365">
        <f t="shared" si="668"/>
        <v>83</v>
      </c>
      <c r="R785" s="277">
        <v>600</v>
      </c>
      <c r="AN785" s="365">
        <f t="shared" si="670"/>
        <v>4</v>
      </c>
      <c r="AO785" s="271">
        <f t="shared" si="673"/>
        <v>12</v>
      </c>
      <c r="AP785" s="271" t="str">
        <f t="shared" si="671"/>
        <v/>
      </c>
      <c r="AQ785" s="366" t="str">
        <f t="shared" si="672"/>
        <v/>
      </c>
      <c r="AS785" s="365">
        <f t="shared" si="675"/>
        <v>72</v>
      </c>
      <c r="AT785" s="366">
        <f t="shared" si="676"/>
        <v>0</v>
      </c>
      <c r="AU785" s="271">
        <f t="shared" si="674"/>
        <v>600</v>
      </c>
      <c r="AV785" s="366">
        <f t="shared" si="677"/>
        <v>0</v>
      </c>
      <c r="AW785" s="385">
        <f t="shared" si="678"/>
        <v>0</v>
      </c>
    </row>
    <row r="786" spans="17:49" x14ac:dyDescent="0.25">
      <c r="Q786" s="365">
        <f t="shared" si="668"/>
        <v>84</v>
      </c>
      <c r="R786" s="277">
        <v>300</v>
      </c>
      <c r="AN786" s="365">
        <f t="shared" si="670"/>
        <v>4</v>
      </c>
      <c r="AO786" s="271">
        <f t="shared" si="673"/>
        <v>13</v>
      </c>
      <c r="AP786" s="271" t="str">
        <f t="shared" si="671"/>
        <v/>
      </c>
      <c r="AQ786" s="366" t="str">
        <f t="shared" si="672"/>
        <v/>
      </c>
      <c r="AS786" s="365">
        <f t="shared" si="675"/>
        <v>73</v>
      </c>
      <c r="AT786" s="366">
        <f t="shared" si="676"/>
        <v>0</v>
      </c>
      <c r="AU786" s="271">
        <f t="shared" si="674"/>
        <v>1000</v>
      </c>
      <c r="AV786" s="366">
        <f t="shared" si="677"/>
        <v>0</v>
      </c>
      <c r="AW786" s="385">
        <f t="shared" si="678"/>
        <v>0</v>
      </c>
    </row>
    <row r="787" spans="17:49" x14ac:dyDescent="0.25">
      <c r="Q787" s="365">
        <f t="shared" si="668"/>
        <v>85</v>
      </c>
      <c r="R787" s="277">
        <v>150</v>
      </c>
      <c r="AN787" s="365">
        <f t="shared" si="670"/>
        <v>4</v>
      </c>
      <c r="AO787" s="271">
        <f t="shared" si="673"/>
        <v>14</v>
      </c>
      <c r="AP787" s="271" t="str">
        <f t="shared" si="671"/>
        <v/>
      </c>
      <c r="AQ787" s="366" t="str">
        <f t="shared" si="672"/>
        <v/>
      </c>
      <c r="AS787" s="365">
        <f t="shared" si="675"/>
        <v>74</v>
      </c>
      <c r="AT787" s="366">
        <f t="shared" si="676"/>
        <v>0</v>
      </c>
      <c r="AU787" s="271">
        <f t="shared" si="674"/>
        <v>600</v>
      </c>
      <c r="AV787" s="366">
        <f t="shared" si="677"/>
        <v>0</v>
      </c>
      <c r="AW787" s="385">
        <f t="shared" si="678"/>
        <v>0</v>
      </c>
    </row>
    <row r="788" spans="17:49" x14ac:dyDescent="0.25">
      <c r="Q788" s="365">
        <f t="shared" si="668"/>
        <v>86</v>
      </c>
      <c r="R788" s="277">
        <v>200</v>
      </c>
      <c r="AN788" s="365">
        <f t="shared" si="670"/>
        <v>4</v>
      </c>
      <c r="AO788" s="271">
        <f t="shared" si="673"/>
        <v>15</v>
      </c>
      <c r="AP788" s="271" t="str">
        <f t="shared" si="671"/>
        <v/>
      </c>
      <c r="AQ788" s="366" t="str">
        <f t="shared" si="672"/>
        <v/>
      </c>
      <c r="AS788" s="365">
        <f t="shared" si="675"/>
        <v>75</v>
      </c>
      <c r="AT788" s="366">
        <f t="shared" si="676"/>
        <v>0</v>
      </c>
      <c r="AU788" s="271">
        <f t="shared" si="674"/>
        <v>300</v>
      </c>
      <c r="AV788" s="366">
        <f t="shared" si="677"/>
        <v>0</v>
      </c>
      <c r="AW788" s="385">
        <f t="shared" si="678"/>
        <v>0</v>
      </c>
    </row>
    <row r="789" spans="17:49" x14ac:dyDescent="0.25">
      <c r="Q789" s="365">
        <f t="shared" si="668"/>
        <v>87</v>
      </c>
      <c r="R789" s="277">
        <v>400</v>
      </c>
      <c r="AN789" s="365">
        <f t="shared" si="670"/>
        <v>4</v>
      </c>
      <c r="AO789" s="271">
        <f t="shared" si="673"/>
        <v>16</v>
      </c>
      <c r="AP789" s="271" t="str">
        <f t="shared" si="671"/>
        <v/>
      </c>
      <c r="AQ789" s="366" t="str">
        <f t="shared" si="672"/>
        <v/>
      </c>
      <c r="AS789" s="365">
        <f t="shared" si="675"/>
        <v>76</v>
      </c>
      <c r="AT789" s="366">
        <f t="shared" si="676"/>
        <v>0</v>
      </c>
      <c r="AU789" s="271">
        <f t="shared" si="674"/>
        <v>100</v>
      </c>
      <c r="AV789" s="366">
        <f t="shared" si="677"/>
        <v>0</v>
      </c>
      <c r="AW789" s="385">
        <f t="shared" si="678"/>
        <v>0</v>
      </c>
    </row>
    <row r="790" spans="17:49" x14ac:dyDescent="0.25">
      <c r="Q790" s="365">
        <f t="shared" si="668"/>
        <v>88</v>
      </c>
      <c r="R790" s="277">
        <v>800</v>
      </c>
      <c r="AN790" s="365">
        <f t="shared" si="670"/>
        <v>4</v>
      </c>
      <c r="AO790" s="271">
        <f t="shared" si="673"/>
        <v>17</v>
      </c>
      <c r="AP790" s="271" t="str">
        <f t="shared" si="671"/>
        <v/>
      </c>
      <c r="AQ790" s="366" t="str">
        <f t="shared" si="672"/>
        <v/>
      </c>
      <c r="AS790" s="365">
        <f t="shared" si="675"/>
        <v>77</v>
      </c>
      <c r="AT790" s="366">
        <f t="shared" si="676"/>
        <v>0</v>
      </c>
      <c r="AU790" s="271">
        <f t="shared" si="674"/>
        <v>200</v>
      </c>
      <c r="AV790" s="366">
        <f t="shared" si="677"/>
        <v>0</v>
      </c>
      <c r="AW790" s="385">
        <f t="shared" si="678"/>
        <v>0</v>
      </c>
    </row>
    <row r="791" spans="17:49" x14ac:dyDescent="0.25">
      <c r="Q791" s="365">
        <f t="shared" si="668"/>
        <v>89</v>
      </c>
      <c r="R791" s="277">
        <v>400</v>
      </c>
      <c r="AN791" s="365">
        <f t="shared" si="670"/>
        <v>4</v>
      </c>
      <c r="AO791" s="271">
        <f t="shared" si="673"/>
        <v>18</v>
      </c>
      <c r="AP791" s="271" t="str">
        <f t="shared" si="671"/>
        <v/>
      </c>
      <c r="AQ791" s="366" t="str">
        <f t="shared" si="672"/>
        <v/>
      </c>
      <c r="AS791" s="365">
        <f t="shared" si="675"/>
        <v>78</v>
      </c>
      <c r="AT791" s="366">
        <f t="shared" si="676"/>
        <v>0</v>
      </c>
      <c r="AU791" s="271">
        <f t="shared" si="674"/>
        <v>400</v>
      </c>
      <c r="AV791" s="366">
        <f t="shared" si="677"/>
        <v>0</v>
      </c>
      <c r="AW791" s="385">
        <f t="shared" si="678"/>
        <v>0</v>
      </c>
    </row>
    <row r="792" spans="17:49" x14ac:dyDescent="0.25">
      <c r="Q792" s="365">
        <f t="shared" si="668"/>
        <v>90</v>
      </c>
      <c r="R792" s="277">
        <v>200</v>
      </c>
      <c r="AN792" s="365">
        <f t="shared" si="670"/>
        <v>4</v>
      </c>
      <c r="AO792" s="271">
        <f>+AO791+1</f>
        <v>19</v>
      </c>
      <c r="AP792" s="271" t="str">
        <f t="shared" si="671"/>
        <v/>
      </c>
      <c r="AQ792" s="366" t="str">
        <f t="shared" si="672"/>
        <v/>
      </c>
      <c r="AS792" s="365">
        <f t="shared" si="675"/>
        <v>79</v>
      </c>
      <c r="AT792" s="366">
        <f t="shared" si="676"/>
        <v>0</v>
      </c>
      <c r="AU792" s="271">
        <f t="shared" si="674"/>
        <v>200</v>
      </c>
      <c r="AV792" s="366">
        <f t="shared" si="677"/>
        <v>0</v>
      </c>
      <c r="AW792" s="385">
        <f t="shared" si="678"/>
        <v>0</v>
      </c>
    </row>
    <row r="793" spans="17:49" x14ac:dyDescent="0.25">
      <c r="Q793" s="365">
        <f t="shared" si="668"/>
        <v>91</v>
      </c>
      <c r="R793" s="386">
        <v>0</v>
      </c>
      <c r="AN793" s="365">
        <f t="shared" si="670"/>
        <v>4</v>
      </c>
      <c r="AO793" s="271">
        <f t="shared" ref="AO793" si="679">+AO792+1</f>
        <v>20</v>
      </c>
      <c r="AP793" s="271" t="str">
        <f t="shared" si="671"/>
        <v/>
      </c>
      <c r="AQ793" s="366" t="str">
        <f t="shared" si="672"/>
        <v/>
      </c>
      <c r="AS793" s="365">
        <f t="shared" si="675"/>
        <v>80</v>
      </c>
      <c r="AT793" s="366">
        <f t="shared" si="676"/>
        <v>0</v>
      </c>
      <c r="AU793" s="271">
        <f t="shared" si="674"/>
        <v>100</v>
      </c>
      <c r="AV793" s="366">
        <f t="shared" si="677"/>
        <v>0</v>
      </c>
      <c r="AW793" s="385">
        <f t="shared" si="678"/>
        <v>0</v>
      </c>
    </row>
    <row r="794" spans="17:49" x14ac:dyDescent="0.25">
      <c r="Q794" s="365">
        <f t="shared" si="668"/>
        <v>92</v>
      </c>
      <c r="R794" s="277">
        <v>150</v>
      </c>
      <c r="AN794" s="365">
        <v>5</v>
      </c>
      <c r="AO794" s="271">
        <v>1</v>
      </c>
      <c r="AP794" s="271" t="str">
        <f>+AX692</f>
        <v/>
      </c>
      <c r="AQ794" s="366" t="str">
        <f>+AY692</f>
        <v/>
      </c>
      <c r="AS794" s="365">
        <f t="shared" si="675"/>
        <v>81</v>
      </c>
      <c r="AT794" s="366">
        <f t="shared" si="676"/>
        <v>0</v>
      </c>
      <c r="AU794" s="271">
        <f t="shared" si="674"/>
        <v>150</v>
      </c>
      <c r="AV794" s="366">
        <f t="shared" si="677"/>
        <v>0</v>
      </c>
      <c r="AW794" s="385">
        <f t="shared" si="678"/>
        <v>0</v>
      </c>
    </row>
    <row r="795" spans="17:49" x14ac:dyDescent="0.25">
      <c r="Q795" s="365">
        <f t="shared" si="668"/>
        <v>93</v>
      </c>
      <c r="R795" s="277">
        <v>300</v>
      </c>
      <c r="AN795" s="365">
        <f t="shared" ref="AN795:AN813" si="680">+AN794</f>
        <v>5</v>
      </c>
      <c r="AO795" s="271">
        <f>+AO794+1</f>
        <v>2</v>
      </c>
      <c r="AP795" s="271" t="str">
        <f t="shared" ref="AP795:AP813" si="681">+AX693</f>
        <v/>
      </c>
      <c r="AQ795" s="366" t="str">
        <f t="shared" ref="AQ795:AQ813" si="682">+AY693</f>
        <v/>
      </c>
      <c r="AS795" s="365">
        <f t="shared" si="675"/>
        <v>82</v>
      </c>
      <c r="AT795" s="366">
        <f t="shared" si="676"/>
        <v>0</v>
      </c>
      <c r="AU795" s="271">
        <f t="shared" si="674"/>
        <v>300</v>
      </c>
      <c r="AV795" s="366">
        <f t="shared" si="677"/>
        <v>0</v>
      </c>
      <c r="AW795" s="385">
        <f t="shared" si="678"/>
        <v>0</v>
      </c>
    </row>
    <row r="796" spans="17:49" x14ac:dyDescent="0.25">
      <c r="Q796" s="365">
        <f t="shared" si="668"/>
        <v>94</v>
      </c>
      <c r="R796" s="277">
        <v>150</v>
      </c>
      <c r="AN796" s="365">
        <f t="shared" si="680"/>
        <v>5</v>
      </c>
      <c r="AO796" s="271">
        <f t="shared" ref="AO796:AO811" si="683">+AO795+1</f>
        <v>3</v>
      </c>
      <c r="AP796" s="271" t="str">
        <f t="shared" si="681"/>
        <v/>
      </c>
      <c r="AQ796" s="366" t="str">
        <f t="shared" si="682"/>
        <v/>
      </c>
      <c r="AS796" s="365">
        <f t="shared" si="675"/>
        <v>83</v>
      </c>
      <c r="AT796" s="366">
        <f t="shared" si="676"/>
        <v>0</v>
      </c>
      <c r="AU796" s="271">
        <f t="shared" si="674"/>
        <v>600</v>
      </c>
      <c r="AV796" s="366">
        <f t="shared" si="677"/>
        <v>0</v>
      </c>
      <c r="AW796" s="385">
        <f t="shared" si="678"/>
        <v>0</v>
      </c>
    </row>
    <row r="797" spans="17:49" x14ac:dyDescent="0.25">
      <c r="Q797" s="365">
        <f t="shared" si="668"/>
        <v>95</v>
      </c>
      <c r="R797" s="277">
        <v>50</v>
      </c>
      <c r="AN797" s="365">
        <f t="shared" si="680"/>
        <v>5</v>
      </c>
      <c r="AO797" s="271">
        <f t="shared" si="683"/>
        <v>4</v>
      </c>
      <c r="AP797" s="271" t="str">
        <f t="shared" si="681"/>
        <v/>
      </c>
      <c r="AQ797" s="366" t="str">
        <f t="shared" si="682"/>
        <v/>
      </c>
      <c r="AS797" s="365">
        <f t="shared" si="675"/>
        <v>84</v>
      </c>
      <c r="AT797" s="366">
        <f t="shared" si="676"/>
        <v>0</v>
      </c>
      <c r="AU797" s="271">
        <f t="shared" si="674"/>
        <v>300</v>
      </c>
      <c r="AV797" s="366">
        <f t="shared" si="677"/>
        <v>0</v>
      </c>
      <c r="AW797" s="385">
        <f t="shared" si="678"/>
        <v>0</v>
      </c>
    </row>
    <row r="798" spans="17:49" x14ac:dyDescent="0.25">
      <c r="Q798" s="365">
        <f t="shared" si="668"/>
        <v>96</v>
      </c>
      <c r="R798" s="277">
        <v>100</v>
      </c>
      <c r="AN798" s="365">
        <f t="shared" si="680"/>
        <v>5</v>
      </c>
      <c r="AO798" s="271">
        <f t="shared" si="683"/>
        <v>5</v>
      </c>
      <c r="AP798" s="271" t="str">
        <f t="shared" si="681"/>
        <v/>
      </c>
      <c r="AQ798" s="366" t="str">
        <f t="shared" si="682"/>
        <v/>
      </c>
      <c r="AS798" s="365">
        <f t="shared" si="675"/>
        <v>85</v>
      </c>
      <c r="AT798" s="366">
        <f t="shared" si="676"/>
        <v>0</v>
      </c>
      <c r="AU798" s="271">
        <f t="shared" si="674"/>
        <v>150</v>
      </c>
      <c r="AV798" s="366">
        <f t="shared" si="677"/>
        <v>0</v>
      </c>
      <c r="AW798" s="385">
        <f t="shared" si="678"/>
        <v>0</v>
      </c>
    </row>
    <row r="799" spans="17:49" x14ac:dyDescent="0.25">
      <c r="Q799" s="365">
        <f t="shared" si="668"/>
        <v>97</v>
      </c>
      <c r="R799" s="277">
        <v>200</v>
      </c>
      <c r="AN799" s="365">
        <f t="shared" si="680"/>
        <v>5</v>
      </c>
      <c r="AO799" s="271">
        <f t="shared" si="683"/>
        <v>6</v>
      </c>
      <c r="AP799" s="271" t="str">
        <f t="shared" si="681"/>
        <v/>
      </c>
      <c r="AQ799" s="366" t="str">
        <f t="shared" si="682"/>
        <v/>
      </c>
      <c r="AS799" s="365">
        <f t="shared" si="675"/>
        <v>86</v>
      </c>
      <c r="AT799" s="366">
        <f t="shared" si="676"/>
        <v>0</v>
      </c>
      <c r="AU799" s="271">
        <f t="shared" si="674"/>
        <v>200</v>
      </c>
      <c r="AV799" s="366">
        <f t="shared" si="677"/>
        <v>0</v>
      </c>
      <c r="AW799" s="385">
        <f t="shared" si="678"/>
        <v>0</v>
      </c>
    </row>
    <row r="800" spans="17:49" x14ac:dyDescent="0.25">
      <c r="Q800" s="365">
        <f t="shared" si="668"/>
        <v>98</v>
      </c>
      <c r="R800" s="277">
        <v>400</v>
      </c>
      <c r="AN800" s="365">
        <f t="shared" si="680"/>
        <v>5</v>
      </c>
      <c r="AO800" s="271">
        <f t="shared" si="683"/>
        <v>7</v>
      </c>
      <c r="AP800" s="271" t="str">
        <f t="shared" si="681"/>
        <v/>
      </c>
      <c r="AQ800" s="366" t="str">
        <f t="shared" si="682"/>
        <v/>
      </c>
      <c r="AS800" s="365">
        <f t="shared" si="675"/>
        <v>87</v>
      </c>
      <c r="AT800" s="366">
        <f t="shared" si="676"/>
        <v>0</v>
      </c>
      <c r="AU800" s="271">
        <f t="shared" si="674"/>
        <v>400</v>
      </c>
      <c r="AV800" s="366">
        <f t="shared" si="677"/>
        <v>0</v>
      </c>
      <c r="AW800" s="385">
        <f t="shared" si="678"/>
        <v>0</v>
      </c>
    </row>
    <row r="801" spans="17:49" x14ac:dyDescent="0.25">
      <c r="Q801" s="365">
        <f t="shared" si="668"/>
        <v>99</v>
      </c>
      <c r="R801" s="277">
        <v>200</v>
      </c>
      <c r="AN801" s="365">
        <f t="shared" si="680"/>
        <v>5</v>
      </c>
      <c r="AO801" s="271">
        <f t="shared" si="683"/>
        <v>8</v>
      </c>
      <c r="AP801" s="271" t="str">
        <f t="shared" si="681"/>
        <v/>
      </c>
      <c r="AQ801" s="366" t="str">
        <f t="shared" si="682"/>
        <v/>
      </c>
      <c r="AS801" s="365">
        <f t="shared" si="675"/>
        <v>88</v>
      </c>
      <c r="AT801" s="366">
        <f t="shared" si="676"/>
        <v>0</v>
      </c>
      <c r="AU801" s="271">
        <f t="shared" si="674"/>
        <v>800</v>
      </c>
      <c r="AV801" s="366">
        <f t="shared" si="677"/>
        <v>0</v>
      </c>
      <c r="AW801" s="385">
        <f t="shared" si="678"/>
        <v>0</v>
      </c>
    </row>
    <row r="802" spans="17:49" ht="15.75" thickBot="1" x14ac:dyDescent="0.3">
      <c r="Q802" s="368">
        <f t="shared" si="668"/>
        <v>100</v>
      </c>
      <c r="R802" s="280">
        <v>100</v>
      </c>
      <c r="AN802" s="365">
        <f t="shared" si="680"/>
        <v>5</v>
      </c>
      <c r="AO802" s="271">
        <f t="shared" si="683"/>
        <v>9</v>
      </c>
      <c r="AP802" s="271" t="str">
        <f t="shared" si="681"/>
        <v/>
      </c>
      <c r="AQ802" s="366" t="str">
        <f t="shared" si="682"/>
        <v/>
      </c>
      <c r="AS802" s="365">
        <f t="shared" si="675"/>
        <v>89</v>
      </c>
      <c r="AT802" s="366">
        <f t="shared" si="676"/>
        <v>0</v>
      </c>
      <c r="AU802" s="271">
        <f t="shared" si="674"/>
        <v>400</v>
      </c>
      <c r="AV802" s="366">
        <f t="shared" si="677"/>
        <v>0</v>
      </c>
      <c r="AW802" s="385">
        <f t="shared" si="678"/>
        <v>0</v>
      </c>
    </row>
    <row r="803" spans="17:49" x14ac:dyDescent="0.25">
      <c r="AN803" s="365">
        <f t="shared" si="680"/>
        <v>5</v>
      </c>
      <c r="AO803" s="271">
        <f t="shared" si="683"/>
        <v>10</v>
      </c>
      <c r="AP803" s="271" t="str">
        <f t="shared" si="681"/>
        <v/>
      </c>
      <c r="AQ803" s="366" t="str">
        <f t="shared" si="682"/>
        <v/>
      </c>
      <c r="AS803" s="365">
        <f t="shared" si="675"/>
        <v>90</v>
      </c>
      <c r="AT803" s="366">
        <f t="shared" si="676"/>
        <v>0</v>
      </c>
      <c r="AU803" s="271">
        <f t="shared" si="674"/>
        <v>200</v>
      </c>
      <c r="AV803" s="366">
        <f t="shared" si="677"/>
        <v>0</v>
      </c>
      <c r="AW803" s="385">
        <f t="shared" si="678"/>
        <v>0</v>
      </c>
    </row>
    <row r="804" spans="17:49" x14ac:dyDescent="0.25">
      <c r="AN804" s="365">
        <f t="shared" si="680"/>
        <v>5</v>
      </c>
      <c r="AO804" s="271">
        <f t="shared" si="683"/>
        <v>11</v>
      </c>
      <c r="AP804" s="271" t="str">
        <f t="shared" si="681"/>
        <v/>
      </c>
      <c r="AQ804" s="366" t="str">
        <f t="shared" si="682"/>
        <v/>
      </c>
      <c r="AS804" s="365">
        <f t="shared" si="675"/>
        <v>91</v>
      </c>
      <c r="AT804" s="366">
        <f t="shared" si="676"/>
        <v>0</v>
      </c>
      <c r="AU804" s="271">
        <f t="shared" si="674"/>
        <v>0</v>
      </c>
      <c r="AV804" s="366">
        <f t="shared" si="677"/>
        <v>0</v>
      </c>
      <c r="AW804" s="385">
        <f t="shared" si="678"/>
        <v>0</v>
      </c>
    </row>
    <row r="805" spans="17:49" x14ac:dyDescent="0.25">
      <c r="AN805" s="365">
        <f t="shared" si="680"/>
        <v>5</v>
      </c>
      <c r="AO805" s="271">
        <f t="shared" si="683"/>
        <v>12</v>
      </c>
      <c r="AP805" s="271" t="str">
        <f t="shared" si="681"/>
        <v/>
      </c>
      <c r="AQ805" s="366" t="str">
        <f t="shared" si="682"/>
        <v/>
      </c>
      <c r="AS805" s="365">
        <f t="shared" si="675"/>
        <v>92</v>
      </c>
      <c r="AT805" s="366">
        <f t="shared" si="676"/>
        <v>0</v>
      </c>
      <c r="AU805" s="271">
        <f t="shared" si="674"/>
        <v>150</v>
      </c>
      <c r="AV805" s="366">
        <f t="shared" si="677"/>
        <v>0</v>
      </c>
      <c r="AW805" s="385">
        <f t="shared" si="678"/>
        <v>0</v>
      </c>
    </row>
    <row r="806" spans="17:49" x14ac:dyDescent="0.25">
      <c r="AN806" s="365">
        <f t="shared" si="680"/>
        <v>5</v>
      </c>
      <c r="AO806" s="271">
        <f t="shared" si="683"/>
        <v>13</v>
      </c>
      <c r="AP806" s="271" t="str">
        <f t="shared" si="681"/>
        <v/>
      </c>
      <c r="AQ806" s="366" t="str">
        <f t="shared" si="682"/>
        <v/>
      </c>
      <c r="AS806" s="365">
        <f t="shared" si="675"/>
        <v>93</v>
      </c>
      <c r="AT806" s="366">
        <f t="shared" si="676"/>
        <v>0</v>
      </c>
      <c r="AU806" s="271">
        <f t="shared" si="674"/>
        <v>300</v>
      </c>
      <c r="AV806" s="366">
        <f t="shared" si="677"/>
        <v>0</v>
      </c>
      <c r="AW806" s="385">
        <f t="shared" si="678"/>
        <v>0</v>
      </c>
    </row>
    <row r="807" spans="17:49" x14ac:dyDescent="0.25">
      <c r="AN807" s="365">
        <f t="shared" si="680"/>
        <v>5</v>
      </c>
      <c r="AO807" s="271">
        <f t="shared" si="683"/>
        <v>14</v>
      </c>
      <c r="AP807" s="271" t="str">
        <f t="shared" si="681"/>
        <v/>
      </c>
      <c r="AQ807" s="366" t="str">
        <f t="shared" si="682"/>
        <v/>
      </c>
      <c r="AS807" s="365">
        <f t="shared" si="675"/>
        <v>94</v>
      </c>
      <c r="AT807" s="366">
        <f t="shared" si="676"/>
        <v>0</v>
      </c>
      <c r="AU807" s="271">
        <f t="shared" si="674"/>
        <v>150</v>
      </c>
      <c r="AV807" s="366">
        <f t="shared" si="677"/>
        <v>0</v>
      </c>
      <c r="AW807" s="385">
        <f t="shared" si="678"/>
        <v>0</v>
      </c>
    </row>
    <row r="808" spans="17:49" x14ac:dyDescent="0.25">
      <c r="AN808" s="365">
        <f t="shared" si="680"/>
        <v>5</v>
      </c>
      <c r="AO808" s="271">
        <f t="shared" si="683"/>
        <v>15</v>
      </c>
      <c r="AP808" s="271" t="str">
        <f t="shared" si="681"/>
        <v/>
      </c>
      <c r="AQ808" s="366" t="str">
        <f t="shared" si="682"/>
        <v/>
      </c>
      <c r="AS808" s="365">
        <f t="shared" si="675"/>
        <v>95</v>
      </c>
      <c r="AT808" s="366">
        <f t="shared" si="676"/>
        <v>0</v>
      </c>
      <c r="AU808" s="271">
        <f t="shared" si="674"/>
        <v>50</v>
      </c>
      <c r="AV808" s="366">
        <f t="shared" si="677"/>
        <v>0</v>
      </c>
      <c r="AW808" s="385">
        <f t="shared" si="678"/>
        <v>0</v>
      </c>
    </row>
    <row r="809" spans="17:49" x14ac:dyDescent="0.25">
      <c r="AN809" s="365">
        <f t="shared" si="680"/>
        <v>5</v>
      </c>
      <c r="AO809" s="271">
        <f t="shared" si="683"/>
        <v>16</v>
      </c>
      <c r="AP809" s="271" t="str">
        <f t="shared" si="681"/>
        <v/>
      </c>
      <c r="AQ809" s="366" t="str">
        <f t="shared" si="682"/>
        <v/>
      </c>
      <c r="AS809" s="365">
        <f t="shared" si="675"/>
        <v>96</v>
      </c>
      <c r="AT809" s="366">
        <f t="shared" si="676"/>
        <v>0</v>
      </c>
      <c r="AU809" s="271">
        <f t="shared" si="674"/>
        <v>100</v>
      </c>
      <c r="AV809" s="366">
        <f t="shared" si="677"/>
        <v>0</v>
      </c>
      <c r="AW809" s="385">
        <f t="shared" si="678"/>
        <v>0</v>
      </c>
    </row>
    <row r="810" spans="17:49" x14ac:dyDescent="0.25">
      <c r="AN810" s="365">
        <f t="shared" si="680"/>
        <v>5</v>
      </c>
      <c r="AO810" s="271">
        <f t="shared" si="683"/>
        <v>17</v>
      </c>
      <c r="AP810" s="271" t="str">
        <f t="shared" si="681"/>
        <v/>
      </c>
      <c r="AQ810" s="366" t="str">
        <f t="shared" si="682"/>
        <v/>
      </c>
      <c r="AS810" s="365">
        <f t="shared" si="675"/>
        <v>97</v>
      </c>
      <c r="AT810" s="366">
        <f t="shared" si="676"/>
        <v>0</v>
      </c>
      <c r="AU810" s="271">
        <f t="shared" ref="AU810:AU813" si="684">+R799</f>
        <v>200</v>
      </c>
      <c r="AV810" s="366">
        <f t="shared" si="677"/>
        <v>0</v>
      </c>
      <c r="AW810" s="385">
        <f t="shared" si="678"/>
        <v>0</v>
      </c>
    </row>
    <row r="811" spans="17:49" x14ac:dyDescent="0.25">
      <c r="AN811" s="365">
        <f t="shared" si="680"/>
        <v>5</v>
      </c>
      <c r="AO811" s="271">
        <f t="shared" si="683"/>
        <v>18</v>
      </c>
      <c r="AP811" s="271" t="str">
        <f t="shared" si="681"/>
        <v/>
      </c>
      <c r="AQ811" s="366" t="str">
        <f t="shared" si="682"/>
        <v/>
      </c>
      <c r="AS811" s="365">
        <f t="shared" si="675"/>
        <v>98</v>
      </c>
      <c r="AT811" s="366">
        <f t="shared" si="676"/>
        <v>0</v>
      </c>
      <c r="AU811" s="271">
        <f t="shared" si="684"/>
        <v>400</v>
      </c>
      <c r="AV811" s="366">
        <f t="shared" si="677"/>
        <v>0</v>
      </c>
      <c r="AW811" s="385">
        <f t="shared" si="678"/>
        <v>0</v>
      </c>
    </row>
    <row r="812" spans="17:49" x14ac:dyDescent="0.25">
      <c r="AN812" s="365">
        <f t="shared" si="680"/>
        <v>5</v>
      </c>
      <c r="AO812" s="271">
        <f>+AO811+1</f>
        <v>19</v>
      </c>
      <c r="AP812" s="271" t="str">
        <f t="shared" si="681"/>
        <v/>
      </c>
      <c r="AQ812" s="366" t="str">
        <f t="shared" si="682"/>
        <v/>
      </c>
      <c r="AS812" s="365">
        <f t="shared" si="675"/>
        <v>99</v>
      </c>
      <c r="AT812" s="366">
        <f t="shared" si="676"/>
        <v>0</v>
      </c>
      <c r="AU812" s="271">
        <f t="shared" si="684"/>
        <v>200</v>
      </c>
      <c r="AV812" s="366">
        <f t="shared" si="677"/>
        <v>0</v>
      </c>
      <c r="AW812" s="385">
        <f t="shared" si="678"/>
        <v>0</v>
      </c>
    </row>
    <row r="813" spans="17:49" ht="15.75" thickBot="1" x14ac:dyDescent="0.3">
      <c r="AN813" s="365">
        <f t="shared" si="680"/>
        <v>5</v>
      </c>
      <c r="AO813" s="271">
        <f t="shared" ref="AO813" si="685">+AO812+1</f>
        <v>20</v>
      </c>
      <c r="AP813" s="271" t="str">
        <f t="shared" si="681"/>
        <v/>
      </c>
      <c r="AQ813" s="366" t="str">
        <f t="shared" si="682"/>
        <v/>
      </c>
      <c r="AS813" s="368">
        <f t="shared" si="675"/>
        <v>100</v>
      </c>
      <c r="AT813" s="370">
        <f t="shared" si="676"/>
        <v>0</v>
      </c>
      <c r="AU813" s="369">
        <f t="shared" si="684"/>
        <v>100</v>
      </c>
      <c r="AV813" s="370">
        <f t="shared" si="677"/>
        <v>0</v>
      </c>
      <c r="AW813" s="385">
        <f t="shared" si="678"/>
        <v>0</v>
      </c>
    </row>
    <row r="814" spans="17:49" ht="15.75" thickBot="1" x14ac:dyDescent="0.3">
      <c r="AN814" s="365">
        <v>6</v>
      </c>
      <c r="AO814" s="271">
        <v>1</v>
      </c>
      <c r="AP814" s="271" t="str">
        <f>+AZ692</f>
        <v/>
      </c>
      <c r="AQ814" s="366" t="str">
        <f>+BA692</f>
        <v/>
      </c>
      <c r="AS814" s="388" t="s">
        <v>49</v>
      </c>
      <c r="AT814" s="389">
        <f>SUM(AT714:AT813)</f>
        <v>0</v>
      </c>
      <c r="AU814" s="371">
        <f>SUM(AU714:AU813)</f>
        <v>25000</v>
      </c>
      <c r="AV814" s="356"/>
      <c r="AW814" s="390">
        <f>SUM(AW714:AW813)</f>
        <v>0</v>
      </c>
    </row>
    <row r="815" spans="17:49" x14ac:dyDescent="0.25">
      <c r="AN815" s="365">
        <f t="shared" ref="AN815:AN833" si="686">+AN814</f>
        <v>6</v>
      </c>
      <c r="AO815" s="271">
        <f>+AO814+1</f>
        <v>2</v>
      </c>
      <c r="AP815" s="271" t="str">
        <f t="shared" ref="AP815:AP833" si="687">+AZ693</f>
        <v/>
      </c>
      <c r="AQ815" s="366" t="str">
        <f t="shared" ref="AQ815:AQ833" si="688">+BA693</f>
        <v/>
      </c>
    </row>
    <row r="816" spans="17:49" x14ac:dyDescent="0.25">
      <c r="AN816" s="365">
        <f t="shared" si="686"/>
        <v>6</v>
      </c>
      <c r="AO816" s="271">
        <f t="shared" ref="AO816:AO831" si="689">+AO815+1</f>
        <v>3</v>
      </c>
      <c r="AP816" s="271" t="str">
        <f t="shared" si="687"/>
        <v/>
      </c>
      <c r="AQ816" s="366" t="str">
        <f t="shared" si="688"/>
        <v/>
      </c>
    </row>
    <row r="817" spans="40:43" x14ac:dyDescent="0.25">
      <c r="AN817" s="365">
        <f t="shared" si="686"/>
        <v>6</v>
      </c>
      <c r="AO817" s="271">
        <f t="shared" si="689"/>
        <v>4</v>
      </c>
      <c r="AP817" s="271" t="str">
        <f t="shared" si="687"/>
        <v/>
      </c>
      <c r="AQ817" s="366" t="str">
        <f t="shared" si="688"/>
        <v/>
      </c>
    </row>
    <row r="818" spans="40:43" x14ac:dyDescent="0.25">
      <c r="AN818" s="365">
        <f t="shared" si="686"/>
        <v>6</v>
      </c>
      <c r="AO818" s="271">
        <f t="shared" si="689"/>
        <v>5</v>
      </c>
      <c r="AP818" s="271" t="str">
        <f t="shared" si="687"/>
        <v/>
      </c>
      <c r="AQ818" s="366" t="str">
        <f t="shared" si="688"/>
        <v/>
      </c>
    </row>
    <row r="819" spans="40:43" x14ac:dyDescent="0.25">
      <c r="AN819" s="365">
        <f t="shared" si="686"/>
        <v>6</v>
      </c>
      <c r="AO819" s="271">
        <f t="shared" si="689"/>
        <v>6</v>
      </c>
      <c r="AP819" s="271" t="str">
        <f t="shared" si="687"/>
        <v/>
      </c>
      <c r="AQ819" s="366" t="str">
        <f t="shared" si="688"/>
        <v/>
      </c>
    </row>
    <row r="820" spans="40:43" x14ac:dyDescent="0.25">
      <c r="AN820" s="365">
        <f t="shared" si="686"/>
        <v>6</v>
      </c>
      <c r="AO820" s="271">
        <f t="shared" si="689"/>
        <v>7</v>
      </c>
      <c r="AP820" s="271" t="str">
        <f t="shared" si="687"/>
        <v/>
      </c>
      <c r="AQ820" s="366" t="str">
        <f t="shared" si="688"/>
        <v/>
      </c>
    </row>
    <row r="821" spans="40:43" x14ac:dyDescent="0.25">
      <c r="AN821" s="365">
        <f t="shared" si="686"/>
        <v>6</v>
      </c>
      <c r="AO821" s="271">
        <f t="shared" si="689"/>
        <v>8</v>
      </c>
      <c r="AP821" s="271" t="str">
        <f t="shared" si="687"/>
        <v/>
      </c>
      <c r="AQ821" s="366" t="str">
        <f t="shared" si="688"/>
        <v/>
      </c>
    </row>
    <row r="822" spans="40:43" x14ac:dyDescent="0.25">
      <c r="AN822" s="365">
        <f t="shared" si="686"/>
        <v>6</v>
      </c>
      <c r="AO822" s="271">
        <f t="shared" si="689"/>
        <v>9</v>
      </c>
      <c r="AP822" s="271" t="str">
        <f t="shared" si="687"/>
        <v/>
      </c>
      <c r="AQ822" s="366" t="str">
        <f t="shared" si="688"/>
        <v/>
      </c>
    </row>
    <row r="823" spans="40:43" x14ac:dyDescent="0.25">
      <c r="AN823" s="365">
        <f t="shared" si="686"/>
        <v>6</v>
      </c>
      <c r="AO823" s="271">
        <f t="shared" si="689"/>
        <v>10</v>
      </c>
      <c r="AP823" s="271" t="str">
        <f t="shared" si="687"/>
        <v/>
      </c>
      <c r="AQ823" s="366" t="str">
        <f t="shared" si="688"/>
        <v/>
      </c>
    </row>
    <row r="824" spans="40:43" x14ac:dyDescent="0.25">
      <c r="AN824" s="365">
        <f t="shared" si="686"/>
        <v>6</v>
      </c>
      <c r="AO824" s="271">
        <f t="shared" si="689"/>
        <v>11</v>
      </c>
      <c r="AP824" s="271" t="str">
        <f t="shared" si="687"/>
        <v/>
      </c>
      <c r="AQ824" s="366" t="str">
        <f t="shared" si="688"/>
        <v/>
      </c>
    </row>
    <row r="825" spans="40:43" x14ac:dyDescent="0.25">
      <c r="AN825" s="365">
        <f t="shared" si="686"/>
        <v>6</v>
      </c>
      <c r="AO825" s="271">
        <f t="shared" si="689"/>
        <v>12</v>
      </c>
      <c r="AP825" s="271" t="str">
        <f t="shared" si="687"/>
        <v/>
      </c>
      <c r="AQ825" s="366" t="str">
        <f t="shared" si="688"/>
        <v/>
      </c>
    </row>
    <row r="826" spans="40:43" x14ac:dyDescent="0.25">
      <c r="AN826" s="365">
        <f t="shared" si="686"/>
        <v>6</v>
      </c>
      <c r="AO826" s="271">
        <f t="shared" si="689"/>
        <v>13</v>
      </c>
      <c r="AP826" s="271" t="str">
        <f t="shared" si="687"/>
        <v/>
      </c>
      <c r="AQ826" s="366" t="str">
        <f t="shared" si="688"/>
        <v/>
      </c>
    </row>
    <row r="827" spans="40:43" x14ac:dyDescent="0.25">
      <c r="AN827" s="365">
        <f t="shared" si="686"/>
        <v>6</v>
      </c>
      <c r="AO827" s="271">
        <f t="shared" si="689"/>
        <v>14</v>
      </c>
      <c r="AP827" s="271" t="str">
        <f t="shared" si="687"/>
        <v/>
      </c>
      <c r="AQ827" s="366" t="str">
        <f t="shared" si="688"/>
        <v/>
      </c>
    </row>
    <row r="828" spans="40:43" x14ac:dyDescent="0.25">
      <c r="AN828" s="365">
        <f t="shared" si="686"/>
        <v>6</v>
      </c>
      <c r="AO828" s="271">
        <f t="shared" si="689"/>
        <v>15</v>
      </c>
      <c r="AP828" s="271" t="str">
        <f t="shared" si="687"/>
        <v/>
      </c>
      <c r="AQ828" s="366" t="str">
        <f t="shared" si="688"/>
        <v/>
      </c>
    </row>
    <row r="829" spans="40:43" x14ac:dyDescent="0.25">
      <c r="AN829" s="365">
        <f t="shared" si="686"/>
        <v>6</v>
      </c>
      <c r="AO829" s="271">
        <f t="shared" si="689"/>
        <v>16</v>
      </c>
      <c r="AP829" s="271" t="str">
        <f t="shared" si="687"/>
        <v/>
      </c>
      <c r="AQ829" s="366" t="str">
        <f t="shared" si="688"/>
        <v/>
      </c>
    </row>
    <row r="830" spans="40:43" x14ac:dyDescent="0.25">
      <c r="AN830" s="365">
        <f t="shared" si="686"/>
        <v>6</v>
      </c>
      <c r="AO830" s="271">
        <f t="shared" si="689"/>
        <v>17</v>
      </c>
      <c r="AP830" s="271" t="str">
        <f t="shared" si="687"/>
        <v/>
      </c>
      <c r="AQ830" s="366" t="str">
        <f t="shared" si="688"/>
        <v/>
      </c>
    </row>
    <row r="831" spans="40:43" x14ac:dyDescent="0.25">
      <c r="AN831" s="365">
        <f t="shared" si="686"/>
        <v>6</v>
      </c>
      <c r="AO831" s="271">
        <f t="shared" si="689"/>
        <v>18</v>
      </c>
      <c r="AP831" s="271" t="str">
        <f t="shared" si="687"/>
        <v/>
      </c>
      <c r="AQ831" s="366" t="str">
        <f t="shared" si="688"/>
        <v/>
      </c>
    </row>
    <row r="832" spans="40:43" x14ac:dyDescent="0.25">
      <c r="AN832" s="365">
        <f t="shared" si="686"/>
        <v>6</v>
      </c>
      <c r="AO832" s="271">
        <f>+AO831+1</f>
        <v>19</v>
      </c>
      <c r="AP832" s="271" t="str">
        <f t="shared" si="687"/>
        <v/>
      </c>
      <c r="AQ832" s="366" t="str">
        <f t="shared" si="688"/>
        <v/>
      </c>
    </row>
    <row r="833" spans="40:43" x14ac:dyDescent="0.25">
      <c r="AN833" s="365">
        <f t="shared" si="686"/>
        <v>6</v>
      </c>
      <c r="AO833" s="271">
        <f t="shared" ref="AO833" si="690">+AO832+1</f>
        <v>20</v>
      </c>
      <c r="AP833" s="271" t="str">
        <f t="shared" si="687"/>
        <v/>
      </c>
      <c r="AQ833" s="366" t="str">
        <f t="shared" si="688"/>
        <v/>
      </c>
    </row>
    <row r="834" spans="40:43" x14ac:dyDescent="0.25">
      <c r="AN834" s="365">
        <v>7</v>
      </c>
      <c r="AO834" s="271">
        <v>1</v>
      </c>
      <c r="AP834" s="271" t="str">
        <f>+BB692</f>
        <v/>
      </c>
      <c r="AQ834" s="366" t="str">
        <f>+BC692</f>
        <v/>
      </c>
    </row>
    <row r="835" spans="40:43" x14ac:dyDescent="0.25">
      <c r="AN835" s="365">
        <f t="shared" ref="AN835:AN853" si="691">+AN834</f>
        <v>7</v>
      </c>
      <c r="AO835" s="271">
        <f>+AO834+1</f>
        <v>2</v>
      </c>
      <c r="AP835" s="271" t="str">
        <f t="shared" ref="AP835:AP853" si="692">+BB693</f>
        <v/>
      </c>
      <c r="AQ835" s="366" t="str">
        <f t="shared" ref="AQ835:AQ853" si="693">+BC693</f>
        <v/>
      </c>
    </row>
    <row r="836" spans="40:43" x14ac:dyDescent="0.25">
      <c r="AN836" s="365">
        <f t="shared" si="691"/>
        <v>7</v>
      </c>
      <c r="AO836" s="271">
        <f t="shared" ref="AO836:AO851" si="694">+AO835+1</f>
        <v>3</v>
      </c>
      <c r="AP836" s="271" t="str">
        <f t="shared" si="692"/>
        <v/>
      </c>
      <c r="AQ836" s="366" t="str">
        <f t="shared" si="693"/>
        <v/>
      </c>
    </row>
    <row r="837" spans="40:43" x14ac:dyDescent="0.25">
      <c r="AN837" s="365">
        <f t="shared" si="691"/>
        <v>7</v>
      </c>
      <c r="AO837" s="271">
        <f t="shared" si="694"/>
        <v>4</v>
      </c>
      <c r="AP837" s="271" t="str">
        <f t="shared" si="692"/>
        <v/>
      </c>
      <c r="AQ837" s="366" t="str">
        <f t="shared" si="693"/>
        <v/>
      </c>
    </row>
    <row r="838" spans="40:43" x14ac:dyDescent="0.25">
      <c r="AN838" s="365">
        <f t="shared" si="691"/>
        <v>7</v>
      </c>
      <c r="AO838" s="271">
        <f t="shared" si="694"/>
        <v>5</v>
      </c>
      <c r="AP838" s="271" t="str">
        <f t="shared" si="692"/>
        <v/>
      </c>
      <c r="AQ838" s="366" t="str">
        <f t="shared" si="693"/>
        <v/>
      </c>
    </row>
    <row r="839" spans="40:43" x14ac:dyDescent="0.25">
      <c r="AN839" s="365">
        <f t="shared" si="691"/>
        <v>7</v>
      </c>
      <c r="AO839" s="271">
        <f t="shared" si="694"/>
        <v>6</v>
      </c>
      <c r="AP839" s="271" t="str">
        <f t="shared" si="692"/>
        <v/>
      </c>
      <c r="AQ839" s="366" t="str">
        <f t="shared" si="693"/>
        <v/>
      </c>
    </row>
    <row r="840" spans="40:43" x14ac:dyDescent="0.25">
      <c r="AN840" s="365">
        <f t="shared" si="691"/>
        <v>7</v>
      </c>
      <c r="AO840" s="271">
        <f t="shared" si="694"/>
        <v>7</v>
      </c>
      <c r="AP840" s="271" t="str">
        <f t="shared" si="692"/>
        <v/>
      </c>
      <c r="AQ840" s="366" t="str">
        <f t="shared" si="693"/>
        <v/>
      </c>
    </row>
    <row r="841" spans="40:43" x14ac:dyDescent="0.25">
      <c r="AN841" s="365">
        <f t="shared" si="691"/>
        <v>7</v>
      </c>
      <c r="AO841" s="271">
        <f t="shared" si="694"/>
        <v>8</v>
      </c>
      <c r="AP841" s="271" t="str">
        <f t="shared" si="692"/>
        <v/>
      </c>
      <c r="AQ841" s="366" t="str">
        <f t="shared" si="693"/>
        <v/>
      </c>
    </row>
    <row r="842" spans="40:43" x14ac:dyDescent="0.25">
      <c r="AN842" s="365">
        <f t="shared" si="691"/>
        <v>7</v>
      </c>
      <c r="AO842" s="271">
        <f t="shared" si="694"/>
        <v>9</v>
      </c>
      <c r="AP842" s="271" t="str">
        <f t="shared" si="692"/>
        <v/>
      </c>
      <c r="AQ842" s="366" t="str">
        <f t="shared" si="693"/>
        <v/>
      </c>
    </row>
    <row r="843" spans="40:43" x14ac:dyDescent="0.25">
      <c r="AN843" s="365">
        <f t="shared" si="691"/>
        <v>7</v>
      </c>
      <c r="AO843" s="271">
        <f t="shared" si="694"/>
        <v>10</v>
      </c>
      <c r="AP843" s="271" t="str">
        <f t="shared" si="692"/>
        <v/>
      </c>
      <c r="AQ843" s="366" t="str">
        <f t="shared" si="693"/>
        <v/>
      </c>
    </row>
    <row r="844" spans="40:43" x14ac:dyDescent="0.25">
      <c r="AN844" s="365">
        <f t="shared" si="691"/>
        <v>7</v>
      </c>
      <c r="AO844" s="271">
        <f t="shared" si="694"/>
        <v>11</v>
      </c>
      <c r="AP844" s="271" t="str">
        <f t="shared" si="692"/>
        <v/>
      </c>
      <c r="AQ844" s="366" t="str">
        <f t="shared" si="693"/>
        <v/>
      </c>
    </row>
    <row r="845" spans="40:43" x14ac:dyDescent="0.25">
      <c r="AN845" s="365">
        <f t="shared" si="691"/>
        <v>7</v>
      </c>
      <c r="AO845" s="271">
        <f t="shared" si="694"/>
        <v>12</v>
      </c>
      <c r="AP845" s="271" t="str">
        <f t="shared" si="692"/>
        <v/>
      </c>
      <c r="AQ845" s="366" t="str">
        <f t="shared" si="693"/>
        <v/>
      </c>
    </row>
    <row r="846" spans="40:43" x14ac:dyDescent="0.25">
      <c r="AN846" s="365">
        <f t="shared" si="691"/>
        <v>7</v>
      </c>
      <c r="AO846" s="271">
        <f t="shared" si="694"/>
        <v>13</v>
      </c>
      <c r="AP846" s="271" t="str">
        <f t="shared" si="692"/>
        <v/>
      </c>
      <c r="AQ846" s="366" t="str">
        <f t="shared" si="693"/>
        <v/>
      </c>
    </row>
    <row r="847" spans="40:43" x14ac:dyDescent="0.25">
      <c r="AN847" s="365">
        <f t="shared" si="691"/>
        <v>7</v>
      </c>
      <c r="AO847" s="271">
        <f t="shared" si="694"/>
        <v>14</v>
      </c>
      <c r="AP847" s="271" t="str">
        <f t="shared" si="692"/>
        <v/>
      </c>
      <c r="AQ847" s="366" t="str">
        <f t="shared" si="693"/>
        <v/>
      </c>
    </row>
    <row r="848" spans="40:43" x14ac:dyDescent="0.25">
      <c r="AN848" s="365">
        <f t="shared" si="691"/>
        <v>7</v>
      </c>
      <c r="AO848" s="271">
        <f t="shared" si="694"/>
        <v>15</v>
      </c>
      <c r="AP848" s="271" t="str">
        <f t="shared" si="692"/>
        <v/>
      </c>
      <c r="AQ848" s="366" t="str">
        <f t="shared" si="693"/>
        <v/>
      </c>
    </row>
    <row r="849" spans="40:43" x14ac:dyDescent="0.25">
      <c r="AN849" s="365">
        <f t="shared" si="691"/>
        <v>7</v>
      </c>
      <c r="AO849" s="271">
        <f t="shared" si="694"/>
        <v>16</v>
      </c>
      <c r="AP849" s="271" t="str">
        <f t="shared" si="692"/>
        <v/>
      </c>
      <c r="AQ849" s="366" t="str">
        <f t="shared" si="693"/>
        <v/>
      </c>
    </row>
    <row r="850" spans="40:43" x14ac:dyDescent="0.25">
      <c r="AN850" s="365">
        <f t="shared" si="691"/>
        <v>7</v>
      </c>
      <c r="AO850" s="271">
        <f t="shared" si="694"/>
        <v>17</v>
      </c>
      <c r="AP850" s="271" t="str">
        <f t="shared" si="692"/>
        <v/>
      </c>
      <c r="AQ850" s="366" t="str">
        <f t="shared" si="693"/>
        <v/>
      </c>
    </row>
    <row r="851" spans="40:43" x14ac:dyDescent="0.25">
      <c r="AN851" s="365">
        <f t="shared" si="691"/>
        <v>7</v>
      </c>
      <c r="AO851" s="271">
        <f t="shared" si="694"/>
        <v>18</v>
      </c>
      <c r="AP851" s="271" t="str">
        <f t="shared" si="692"/>
        <v/>
      </c>
      <c r="AQ851" s="366" t="str">
        <f t="shared" si="693"/>
        <v/>
      </c>
    </row>
    <row r="852" spans="40:43" x14ac:dyDescent="0.25">
      <c r="AN852" s="365">
        <f t="shared" si="691"/>
        <v>7</v>
      </c>
      <c r="AO852" s="271">
        <f>+AO851+1</f>
        <v>19</v>
      </c>
      <c r="AP852" s="271" t="str">
        <f t="shared" si="692"/>
        <v/>
      </c>
      <c r="AQ852" s="366" t="str">
        <f t="shared" si="693"/>
        <v/>
      </c>
    </row>
    <row r="853" spans="40:43" x14ac:dyDescent="0.25">
      <c r="AN853" s="365">
        <f t="shared" si="691"/>
        <v>7</v>
      </c>
      <c r="AO853" s="271">
        <f t="shared" ref="AO853" si="695">+AO852+1</f>
        <v>20</v>
      </c>
      <c r="AP853" s="271" t="str">
        <f t="shared" si="692"/>
        <v/>
      </c>
      <c r="AQ853" s="366" t="str">
        <f t="shared" si="693"/>
        <v/>
      </c>
    </row>
    <row r="854" spans="40:43" x14ac:dyDescent="0.25">
      <c r="AN854" s="365">
        <v>8</v>
      </c>
      <c r="AO854" s="271">
        <v>1</v>
      </c>
      <c r="AP854" s="271" t="str">
        <f>+BD692</f>
        <v/>
      </c>
      <c r="AQ854" s="366" t="str">
        <f>+BE692</f>
        <v/>
      </c>
    </row>
    <row r="855" spans="40:43" x14ac:dyDescent="0.25">
      <c r="AN855" s="365">
        <f t="shared" ref="AN855:AN873" si="696">+AN854</f>
        <v>8</v>
      </c>
      <c r="AO855" s="271">
        <f>+AO854+1</f>
        <v>2</v>
      </c>
      <c r="AP855" s="271" t="str">
        <f t="shared" ref="AP855:AP873" si="697">+BD693</f>
        <v/>
      </c>
      <c r="AQ855" s="366" t="str">
        <f t="shared" ref="AQ855:AQ873" si="698">+BE693</f>
        <v/>
      </c>
    </row>
    <row r="856" spans="40:43" x14ac:dyDescent="0.25">
      <c r="AN856" s="365">
        <f t="shared" si="696"/>
        <v>8</v>
      </c>
      <c r="AO856" s="271">
        <f t="shared" ref="AO856:AO871" si="699">+AO855+1</f>
        <v>3</v>
      </c>
      <c r="AP856" s="271" t="str">
        <f t="shared" si="697"/>
        <v/>
      </c>
      <c r="AQ856" s="366" t="str">
        <f t="shared" si="698"/>
        <v/>
      </c>
    </row>
    <row r="857" spans="40:43" x14ac:dyDescent="0.25">
      <c r="AN857" s="365">
        <f t="shared" si="696"/>
        <v>8</v>
      </c>
      <c r="AO857" s="271">
        <f t="shared" si="699"/>
        <v>4</v>
      </c>
      <c r="AP857" s="271" t="str">
        <f t="shared" si="697"/>
        <v/>
      </c>
      <c r="AQ857" s="366" t="str">
        <f t="shared" si="698"/>
        <v/>
      </c>
    </row>
    <row r="858" spans="40:43" x14ac:dyDescent="0.25">
      <c r="AN858" s="365">
        <f t="shared" si="696"/>
        <v>8</v>
      </c>
      <c r="AO858" s="271">
        <f t="shared" si="699"/>
        <v>5</v>
      </c>
      <c r="AP858" s="271" t="str">
        <f t="shared" si="697"/>
        <v/>
      </c>
      <c r="AQ858" s="366" t="str">
        <f t="shared" si="698"/>
        <v/>
      </c>
    </row>
    <row r="859" spans="40:43" x14ac:dyDescent="0.25">
      <c r="AN859" s="365">
        <f t="shared" si="696"/>
        <v>8</v>
      </c>
      <c r="AO859" s="271">
        <f t="shared" si="699"/>
        <v>6</v>
      </c>
      <c r="AP859" s="271" t="str">
        <f t="shared" si="697"/>
        <v/>
      </c>
      <c r="AQ859" s="366" t="str">
        <f t="shared" si="698"/>
        <v/>
      </c>
    </row>
    <row r="860" spans="40:43" x14ac:dyDescent="0.25">
      <c r="AN860" s="365">
        <f t="shared" si="696"/>
        <v>8</v>
      </c>
      <c r="AO860" s="271">
        <f t="shared" si="699"/>
        <v>7</v>
      </c>
      <c r="AP860" s="271" t="str">
        <f t="shared" si="697"/>
        <v/>
      </c>
      <c r="AQ860" s="366" t="str">
        <f t="shared" si="698"/>
        <v/>
      </c>
    </row>
    <row r="861" spans="40:43" x14ac:dyDescent="0.25">
      <c r="AN861" s="365">
        <f t="shared" si="696"/>
        <v>8</v>
      </c>
      <c r="AO861" s="271">
        <f t="shared" si="699"/>
        <v>8</v>
      </c>
      <c r="AP861" s="271" t="str">
        <f t="shared" si="697"/>
        <v/>
      </c>
      <c r="AQ861" s="366" t="str">
        <f t="shared" si="698"/>
        <v/>
      </c>
    </row>
    <row r="862" spans="40:43" x14ac:dyDescent="0.25">
      <c r="AN862" s="365">
        <f t="shared" si="696"/>
        <v>8</v>
      </c>
      <c r="AO862" s="271">
        <f t="shared" si="699"/>
        <v>9</v>
      </c>
      <c r="AP862" s="271" t="str">
        <f t="shared" si="697"/>
        <v/>
      </c>
      <c r="AQ862" s="366" t="str">
        <f t="shared" si="698"/>
        <v/>
      </c>
    </row>
    <row r="863" spans="40:43" x14ac:dyDescent="0.25">
      <c r="AN863" s="365">
        <f t="shared" si="696"/>
        <v>8</v>
      </c>
      <c r="AO863" s="271">
        <f t="shared" si="699"/>
        <v>10</v>
      </c>
      <c r="AP863" s="271" t="str">
        <f t="shared" si="697"/>
        <v/>
      </c>
      <c r="AQ863" s="366" t="str">
        <f t="shared" si="698"/>
        <v/>
      </c>
    </row>
    <row r="864" spans="40:43" x14ac:dyDescent="0.25">
      <c r="AN864" s="365">
        <f t="shared" si="696"/>
        <v>8</v>
      </c>
      <c r="AO864" s="271">
        <f t="shared" si="699"/>
        <v>11</v>
      </c>
      <c r="AP864" s="271" t="str">
        <f t="shared" si="697"/>
        <v/>
      </c>
      <c r="AQ864" s="366" t="str">
        <f t="shared" si="698"/>
        <v/>
      </c>
    </row>
    <row r="865" spans="40:43" x14ac:dyDescent="0.25">
      <c r="AN865" s="365">
        <f t="shared" si="696"/>
        <v>8</v>
      </c>
      <c r="AO865" s="271">
        <f t="shared" si="699"/>
        <v>12</v>
      </c>
      <c r="AP865" s="271" t="str">
        <f t="shared" si="697"/>
        <v/>
      </c>
      <c r="AQ865" s="366" t="str">
        <f t="shared" si="698"/>
        <v/>
      </c>
    </row>
    <row r="866" spans="40:43" x14ac:dyDescent="0.25">
      <c r="AN866" s="365">
        <f t="shared" si="696"/>
        <v>8</v>
      </c>
      <c r="AO866" s="271">
        <f t="shared" si="699"/>
        <v>13</v>
      </c>
      <c r="AP866" s="271" t="str">
        <f t="shared" si="697"/>
        <v/>
      </c>
      <c r="AQ866" s="366" t="str">
        <f t="shared" si="698"/>
        <v/>
      </c>
    </row>
    <row r="867" spans="40:43" x14ac:dyDescent="0.25">
      <c r="AN867" s="365">
        <f t="shared" si="696"/>
        <v>8</v>
      </c>
      <c r="AO867" s="271">
        <f t="shared" si="699"/>
        <v>14</v>
      </c>
      <c r="AP867" s="271" t="str">
        <f t="shared" si="697"/>
        <v/>
      </c>
      <c r="AQ867" s="366" t="str">
        <f t="shared" si="698"/>
        <v/>
      </c>
    </row>
    <row r="868" spans="40:43" x14ac:dyDescent="0.25">
      <c r="AN868" s="365">
        <f t="shared" si="696"/>
        <v>8</v>
      </c>
      <c r="AO868" s="271">
        <f t="shared" si="699"/>
        <v>15</v>
      </c>
      <c r="AP868" s="271" t="str">
        <f t="shared" si="697"/>
        <v/>
      </c>
      <c r="AQ868" s="366" t="str">
        <f t="shared" si="698"/>
        <v/>
      </c>
    </row>
    <row r="869" spans="40:43" x14ac:dyDescent="0.25">
      <c r="AN869" s="365">
        <f t="shared" si="696"/>
        <v>8</v>
      </c>
      <c r="AO869" s="271">
        <f t="shared" si="699"/>
        <v>16</v>
      </c>
      <c r="AP869" s="271" t="str">
        <f t="shared" si="697"/>
        <v/>
      </c>
      <c r="AQ869" s="366" t="str">
        <f t="shared" si="698"/>
        <v/>
      </c>
    </row>
    <row r="870" spans="40:43" x14ac:dyDescent="0.25">
      <c r="AN870" s="365">
        <f t="shared" si="696"/>
        <v>8</v>
      </c>
      <c r="AO870" s="271">
        <f t="shared" si="699"/>
        <v>17</v>
      </c>
      <c r="AP870" s="271" t="str">
        <f t="shared" si="697"/>
        <v/>
      </c>
      <c r="AQ870" s="366" t="str">
        <f t="shared" si="698"/>
        <v/>
      </c>
    </row>
    <row r="871" spans="40:43" x14ac:dyDescent="0.25">
      <c r="AN871" s="365">
        <f t="shared" si="696"/>
        <v>8</v>
      </c>
      <c r="AO871" s="271">
        <f t="shared" si="699"/>
        <v>18</v>
      </c>
      <c r="AP871" s="271" t="str">
        <f t="shared" si="697"/>
        <v/>
      </c>
      <c r="AQ871" s="366" t="str">
        <f t="shared" si="698"/>
        <v/>
      </c>
    </row>
    <row r="872" spans="40:43" x14ac:dyDescent="0.25">
      <c r="AN872" s="365">
        <f t="shared" si="696"/>
        <v>8</v>
      </c>
      <c r="AO872" s="271">
        <f>+AO871+1</f>
        <v>19</v>
      </c>
      <c r="AP872" s="271" t="str">
        <f t="shared" si="697"/>
        <v/>
      </c>
      <c r="AQ872" s="366" t="str">
        <f t="shared" si="698"/>
        <v/>
      </c>
    </row>
    <row r="873" spans="40:43" x14ac:dyDescent="0.25">
      <c r="AN873" s="365">
        <f t="shared" si="696"/>
        <v>8</v>
      </c>
      <c r="AO873" s="271">
        <f t="shared" ref="AO873" si="700">+AO872+1</f>
        <v>20</v>
      </c>
      <c r="AP873" s="271" t="str">
        <f t="shared" si="697"/>
        <v/>
      </c>
      <c r="AQ873" s="366" t="str">
        <f t="shared" si="698"/>
        <v/>
      </c>
    </row>
    <row r="874" spans="40:43" x14ac:dyDescent="0.25">
      <c r="AN874" s="365">
        <v>9</v>
      </c>
      <c r="AO874" s="271">
        <v>1</v>
      </c>
      <c r="AP874" s="271" t="str">
        <f>+BF692</f>
        <v/>
      </c>
      <c r="AQ874" s="366" t="str">
        <f>+BG692</f>
        <v/>
      </c>
    </row>
    <row r="875" spans="40:43" x14ac:dyDescent="0.25">
      <c r="AN875" s="365">
        <f t="shared" ref="AN875:AN893" si="701">+AN874</f>
        <v>9</v>
      </c>
      <c r="AO875" s="271">
        <f>+AO874+1</f>
        <v>2</v>
      </c>
      <c r="AP875" s="271" t="str">
        <f t="shared" ref="AP875:AP893" si="702">+BF693</f>
        <v/>
      </c>
      <c r="AQ875" s="366" t="str">
        <f t="shared" ref="AQ875:AQ893" si="703">+BG693</f>
        <v/>
      </c>
    </row>
    <row r="876" spans="40:43" x14ac:dyDescent="0.25">
      <c r="AN876" s="365">
        <f t="shared" si="701"/>
        <v>9</v>
      </c>
      <c r="AO876" s="271">
        <f t="shared" ref="AO876:AO891" si="704">+AO875+1</f>
        <v>3</v>
      </c>
      <c r="AP876" s="271" t="str">
        <f t="shared" si="702"/>
        <v/>
      </c>
      <c r="AQ876" s="366" t="str">
        <f t="shared" si="703"/>
        <v/>
      </c>
    </row>
    <row r="877" spans="40:43" x14ac:dyDescent="0.25">
      <c r="AN877" s="365">
        <f t="shared" si="701"/>
        <v>9</v>
      </c>
      <c r="AO877" s="271">
        <f t="shared" si="704"/>
        <v>4</v>
      </c>
      <c r="AP877" s="271" t="str">
        <f t="shared" si="702"/>
        <v/>
      </c>
      <c r="AQ877" s="366" t="str">
        <f t="shared" si="703"/>
        <v/>
      </c>
    </row>
    <row r="878" spans="40:43" x14ac:dyDescent="0.25">
      <c r="AN878" s="365">
        <f t="shared" si="701"/>
        <v>9</v>
      </c>
      <c r="AO878" s="271">
        <f t="shared" si="704"/>
        <v>5</v>
      </c>
      <c r="AP878" s="271" t="str">
        <f t="shared" si="702"/>
        <v/>
      </c>
      <c r="AQ878" s="366" t="str">
        <f t="shared" si="703"/>
        <v/>
      </c>
    </row>
    <row r="879" spans="40:43" x14ac:dyDescent="0.25">
      <c r="AN879" s="365">
        <f t="shared" si="701"/>
        <v>9</v>
      </c>
      <c r="AO879" s="271">
        <f t="shared" si="704"/>
        <v>6</v>
      </c>
      <c r="AP879" s="271" t="str">
        <f t="shared" si="702"/>
        <v/>
      </c>
      <c r="AQ879" s="366" t="str">
        <f t="shared" si="703"/>
        <v/>
      </c>
    </row>
    <row r="880" spans="40:43" x14ac:dyDescent="0.25">
      <c r="AN880" s="365">
        <f t="shared" si="701"/>
        <v>9</v>
      </c>
      <c r="AO880" s="271">
        <f t="shared" si="704"/>
        <v>7</v>
      </c>
      <c r="AP880" s="271" t="str">
        <f t="shared" si="702"/>
        <v/>
      </c>
      <c r="AQ880" s="366" t="str">
        <f t="shared" si="703"/>
        <v/>
      </c>
    </row>
    <row r="881" spans="40:43" x14ac:dyDescent="0.25">
      <c r="AN881" s="365">
        <f t="shared" si="701"/>
        <v>9</v>
      </c>
      <c r="AO881" s="271">
        <f t="shared" si="704"/>
        <v>8</v>
      </c>
      <c r="AP881" s="271" t="str">
        <f t="shared" si="702"/>
        <v/>
      </c>
      <c r="AQ881" s="366" t="str">
        <f t="shared" si="703"/>
        <v/>
      </c>
    </row>
    <row r="882" spans="40:43" x14ac:dyDescent="0.25">
      <c r="AN882" s="365">
        <f t="shared" si="701"/>
        <v>9</v>
      </c>
      <c r="AO882" s="271">
        <f t="shared" si="704"/>
        <v>9</v>
      </c>
      <c r="AP882" s="271" t="str">
        <f t="shared" si="702"/>
        <v/>
      </c>
      <c r="AQ882" s="366" t="str">
        <f t="shared" si="703"/>
        <v/>
      </c>
    </row>
    <row r="883" spans="40:43" x14ac:dyDescent="0.25">
      <c r="AN883" s="365">
        <f t="shared" si="701"/>
        <v>9</v>
      </c>
      <c r="AO883" s="271">
        <f t="shared" si="704"/>
        <v>10</v>
      </c>
      <c r="AP883" s="271" t="str">
        <f t="shared" si="702"/>
        <v/>
      </c>
      <c r="AQ883" s="366" t="str">
        <f t="shared" si="703"/>
        <v/>
      </c>
    </row>
    <row r="884" spans="40:43" x14ac:dyDescent="0.25">
      <c r="AN884" s="365">
        <f t="shared" si="701"/>
        <v>9</v>
      </c>
      <c r="AO884" s="271">
        <f t="shared" si="704"/>
        <v>11</v>
      </c>
      <c r="AP884" s="271" t="str">
        <f t="shared" si="702"/>
        <v/>
      </c>
      <c r="AQ884" s="366" t="str">
        <f t="shared" si="703"/>
        <v/>
      </c>
    </row>
    <row r="885" spans="40:43" x14ac:dyDescent="0.25">
      <c r="AN885" s="365">
        <f t="shared" si="701"/>
        <v>9</v>
      </c>
      <c r="AO885" s="271">
        <f t="shared" si="704"/>
        <v>12</v>
      </c>
      <c r="AP885" s="271" t="str">
        <f t="shared" si="702"/>
        <v/>
      </c>
      <c r="AQ885" s="366" t="str">
        <f t="shared" si="703"/>
        <v/>
      </c>
    </row>
    <row r="886" spans="40:43" x14ac:dyDescent="0.25">
      <c r="AN886" s="365">
        <f t="shared" si="701"/>
        <v>9</v>
      </c>
      <c r="AO886" s="271">
        <f t="shared" si="704"/>
        <v>13</v>
      </c>
      <c r="AP886" s="271" t="str">
        <f t="shared" si="702"/>
        <v/>
      </c>
      <c r="AQ886" s="366" t="str">
        <f t="shared" si="703"/>
        <v/>
      </c>
    </row>
    <row r="887" spans="40:43" x14ac:dyDescent="0.25">
      <c r="AN887" s="365">
        <f t="shared" si="701"/>
        <v>9</v>
      </c>
      <c r="AO887" s="271">
        <f t="shared" si="704"/>
        <v>14</v>
      </c>
      <c r="AP887" s="271" t="str">
        <f t="shared" si="702"/>
        <v/>
      </c>
      <c r="AQ887" s="366" t="str">
        <f t="shared" si="703"/>
        <v/>
      </c>
    </row>
    <row r="888" spans="40:43" x14ac:dyDescent="0.25">
      <c r="AN888" s="365">
        <f t="shared" si="701"/>
        <v>9</v>
      </c>
      <c r="AO888" s="271">
        <f t="shared" si="704"/>
        <v>15</v>
      </c>
      <c r="AP888" s="271" t="str">
        <f t="shared" si="702"/>
        <v/>
      </c>
      <c r="AQ888" s="366" t="str">
        <f t="shared" si="703"/>
        <v/>
      </c>
    </row>
    <row r="889" spans="40:43" x14ac:dyDescent="0.25">
      <c r="AN889" s="365">
        <f t="shared" si="701"/>
        <v>9</v>
      </c>
      <c r="AO889" s="271">
        <f t="shared" si="704"/>
        <v>16</v>
      </c>
      <c r="AP889" s="271" t="str">
        <f t="shared" si="702"/>
        <v/>
      </c>
      <c r="AQ889" s="366" t="str">
        <f t="shared" si="703"/>
        <v/>
      </c>
    </row>
    <row r="890" spans="40:43" x14ac:dyDescent="0.25">
      <c r="AN890" s="365">
        <f t="shared" si="701"/>
        <v>9</v>
      </c>
      <c r="AO890" s="271">
        <f t="shared" si="704"/>
        <v>17</v>
      </c>
      <c r="AP890" s="271" t="str">
        <f t="shared" si="702"/>
        <v/>
      </c>
      <c r="AQ890" s="366" t="str">
        <f t="shared" si="703"/>
        <v/>
      </c>
    </row>
    <row r="891" spans="40:43" x14ac:dyDescent="0.25">
      <c r="AN891" s="365">
        <f t="shared" si="701"/>
        <v>9</v>
      </c>
      <c r="AO891" s="271">
        <f t="shared" si="704"/>
        <v>18</v>
      </c>
      <c r="AP891" s="271" t="str">
        <f t="shared" si="702"/>
        <v/>
      </c>
      <c r="AQ891" s="366" t="str">
        <f t="shared" si="703"/>
        <v/>
      </c>
    </row>
    <row r="892" spans="40:43" x14ac:dyDescent="0.25">
      <c r="AN892" s="365">
        <f t="shared" si="701"/>
        <v>9</v>
      </c>
      <c r="AO892" s="271">
        <f>+AO891+1</f>
        <v>19</v>
      </c>
      <c r="AP892" s="271" t="str">
        <f t="shared" si="702"/>
        <v/>
      </c>
      <c r="AQ892" s="366" t="str">
        <f t="shared" si="703"/>
        <v/>
      </c>
    </row>
    <row r="893" spans="40:43" x14ac:dyDescent="0.25">
      <c r="AN893" s="365">
        <f t="shared" si="701"/>
        <v>9</v>
      </c>
      <c r="AO893" s="271">
        <f t="shared" ref="AO893" si="705">+AO892+1</f>
        <v>20</v>
      </c>
      <c r="AP893" s="271" t="str">
        <f t="shared" si="702"/>
        <v/>
      </c>
      <c r="AQ893" s="366" t="str">
        <f t="shared" si="703"/>
        <v/>
      </c>
    </row>
    <row r="894" spans="40:43" x14ac:dyDescent="0.25">
      <c r="AN894" s="365">
        <v>10</v>
      </c>
      <c r="AO894" s="271">
        <v>1</v>
      </c>
      <c r="AP894" s="271" t="str">
        <f>+BH692</f>
        <v/>
      </c>
      <c r="AQ894" s="366" t="str">
        <f>+BI692</f>
        <v/>
      </c>
    </row>
    <row r="895" spans="40:43" x14ac:dyDescent="0.25">
      <c r="AN895" s="365">
        <f t="shared" ref="AN895:AN913" si="706">+AN894</f>
        <v>10</v>
      </c>
      <c r="AO895" s="271">
        <f>+AO894+1</f>
        <v>2</v>
      </c>
      <c r="AP895" s="271" t="str">
        <f t="shared" ref="AP895:AP913" si="707">+BH693</f>
        <v/>
      </c>
      <c r="AQ895" s="366" t="str">
        <f t="shared" ref="AQ895:AQ913" si="708">+BI693</f>
        <v/>
      </c>
    </row>
    <row r="896" spans="40:43" x14ac:dyDescent="0.25">
      <c r="AN896" s="365">
        <f t="shared" si="706"/>
        <v>10</v>
      </c>
      <c r="AO896" s="271">
        <f t="shared" ref="AO896:AO911" si="709">+AO895+1</f>
        <v>3</v>
      </c>
      <c r="AP896" s="271" t="str">
        <f t="shared" si="707"/>
        <v/>
      </c>
      <c r="AQ896" s="366" t="str">
        <f t="shared" si="708"/>
        <v/>
      </c>
    </row>
    <row r="897" spans="40:43" x14ac:dyDescent="0.25">
      <c r="AN897" s="365">
        <f t="shared" si="706"/>
        <v>10</v>
      </c>
      <c r="AO897" s="271">
        <f t="shared" si="709"/>
        <v>4</v>
      </c>
      <c r="AP897" s="271" t="str">
        <f t="shared" si="707"/>
        <v/>
      </c>
      <c r="AQ897" s="366" t="str">
        <f t="shared" si="708"/>
        <v/>
      </c>
    </row>
    <row r="898" spans="40:43" x14ac:dyDescent="0.25">
      <c r="AN898" s="365">
        <f t="shared" si="706"/>
        <v>10</v>
      </c>
      <c r="AO898" s="271">
        <f t="shared" si="709"/>
        <v>5</v>
      </c>
      <c r="AP898" s="271" t="str">
        <f t="shared" si="707"/>
        <v/>
      </c>
      <c r="AQ898" s="366" t="str">
        <f t="shared" si="708"/>
        <v/>
      </c>
    </row>
    <row r="899" spans="40:43" x14ac:dyDescent="0.25">
      <c r="AN899" s="365">
        <f t="shared" si="706"/>
        <v>10</v>
      </c>
      <c r="AO899" s="271">
        <f t="shared" si="709"/>
        <v>6</v>
      </c>
      <c r="AP899" s="271" t="str">
        <f t="shared" si="707"/>
        <v/>
      </c>
      <c r="AQ899" s="366" t="str">
        <f t="shared" si="708"/>
        <v/>
      </c>
    </row>
    <row r="900" spans="40:43" x14ac:dyDescent="0.25">
      <c r="AN900" s="365">
        <f t="shared" si="706"/>
        <v>10</v>
      </c>
      <c r="AO900" s="271">
        <f t="shared" si="709"/>
        <v>7</v>
      </c>
      <c r="AP900" s="271" t="str">
        <f t="shared" si="707"/>
        <v/>
      </c>
      <c r="AQ900" s="366" t="str">
        <f t="shared" si="708"/>
        <v/>
      </c>
    </row>
    <row r="901" spans="40:43" x14ac:dyDescent="0.25">
      <c r="AN901" s="365">
        <f t="shared" si="706"/>
        <v>10</v>
      </c>
      <c r="AO901" s="271">
        <f t="shared" si="709"/>
        <v>8</v>
      </c>
      <c r="AP901" s="271" t="str">
        <f t="shared" si="707"/>
        <v/>
      </c>
      <c r="AQ901" s="366" t="str">
        <f t="shared" si="708"/>
        <v/>
      </c>
    </row>
    <row r="902" spans="40:43" x14ac:dyDescent="0.25">
      <c r="AN902" s="365">
        <f t="shared" si="706"/>
        <v>10</v>
      </c>
      <c r="AO902" s="271">
        <f t="shared" si="709"/>
        <v>9</v>
      </c>
      <c r="AP902" s="271" t="str">
        <f t="shared" si="707"/>
        <v/>
      </c>
      <c r="AQ902" s="366" t="str">
        <f t="shared" si="708"/>
        <v/>
      </c>
    </row>
    <row r="903" spans="40:43" x14ac:dyDescent="0.25">
      <c r="AN903" s="365">
        <f t="shared" si="706"/>
        <v>10</v>
      </c>
      <c r="AO903" s="271">
        <f t="shared" si="709"/>
        <v>10</v>
      </c>
      <c r="AP903" s="271" t="str">
        <f t="shared" si="707"/>
        <v/>
      </c>
      <c r="AQ903" s="366" t="str">
        <f t="shared" si="708"/>
        <v/>
      </c>
    </row>
    <row r="904" spans="40:43" x14ac:dyDescent="0.25">
      <c r="AN904" s="365">
        <f t="shared" si="706"/>
        <v>10</v>
      </c>
      <c r="AO904" s="271">
        <f t="shared" si="709"/>
        <v>11</v>
      </c>
      <c r="AP904" s="271" t="str">
        <f t="shared" si="707"/>
        <v/>
      </c>
      <c r="AQ904" s="366" t="str">
        <f t="shared" si="708"/>
        <v/>
      </c>
    </row>
    <row r="905" spans="40:43" x14ac:dyDescent="0.25">
      <c r="AN905" s="365">
        <f t="shared" si="706"/>
        <v>10</v>
      </c>
      <c r="AO905" s="271">
        <f t="shared" si="709"/>
        <v>12</v>
      </c>
      <c r="AP905" s="271" t="str">
        <f t="shared" si="707"/>
        <v/>
      </c>
      <c r="AQ905" s="366" t="str">
        <f t="shared" si="708"/>
        <v/>
      </c>
    </row>
    <row r="906" spans="40:43" x14ac:dyDescent="0.25">
      <c r="AN906" s="365">
        <f t="shared" si="706"/>
        <v>10</v>
      </c>
      <c r="AO906" s="271">
        <f t="shared" si="709"/>
        <v>13</v>
      </c>
      <c r="AP906" s="271" t="str">
        <f t="shared" si="707"/>
        <v/>
      </c>
      <c r="AQ906" s="366" t="str">
        <f t="shared" si="708"/>
        <v/>
      </c>
    </row>
    <row r="907" spans="40:43" x14ac:dyDescent="0.25">
      <c r="AN907" s="365">
        <f t="shared" si="706"/>
        <v>10</v>
      </c>
      <c r="AO907" s="271">
        <f t="shared" si="709"/>
        <v>14</v>
      </c>
      <c r="AP907" s="271" t="str">
        <f t="shared" si="707"/>
        <v/>
      </c>
      <c r="AQ907" s="366" t="str">
        <f t="shared" si="708"/>
        <v/>
      </c>
    </row>
    <row r="908" spans="40:43" x14ac:dyDescent="0.25">
      <c r="AN908" s="365">
        <f t="shared" si="706"/>
        <v>10</v>
      </c>
      <c r="AO908" s="271">
        <f t="shared" si="709"/>
        <v>15</v>
      </c>
      <c r="AP908" s="271" t="str">
        <f t="shared" si="707"/>
        <v/>
      </c>
      <c r="AQ908" s="366" t="str">
        <f t="shared" si="708"/>
        <v/>
      </c>
    </row>
    <row r="909" spans="40:43" x14ac:dyDescent="0.25">
      <c r="AN909" s="365">
        <f t="shared" si="706"/>
        <v>10</v>
      </c>
      <c r="AO909" s="271">
        <f t="shared" si="709"/>
        <v>16</v>
      </c>
      <c r="AP909" s="271" t="str">
        <f t="shared" si="707"/>
        <v/>
      </c>
      <c r="AQ909" s="366" t="str">
        <f t="shared" si="708"/>
        <v/>
      </c>
    </row>
    <row r="910" spans="40:43" x14ac:dyDescent="0.25">
      <c r="AN910" s="365">
        <f t="shared" si="706"/>
        <v>10</v>
      </c>
      <c r="AO910" s="271">
        <f t="shared" si="709"/>
        <v>17</v>
      </c>
      <c r="AP910" s="271" t="str">
        <f t="shared" si="707"/>
        <v/>
      </c>
      <c r="AQ910" s="366" t="str">
        <f t="shared" si="708"/>
        <v/>
      </c>
    </row>
    <row r="911" spans="40:43" x14ac:dyDescent="0.25">
      <c r="AN911" s="365">
        <f t="shared" si="706"/>
        <v>10</v>
      </c>
      <c r="AO911" s="271">
        <f t="shared" si="709"/>
        <v>18</v>
      </c>
      <c r="AP911" s="271" t="str">
        <f t="shared" si="707"/>
        <v/>
      </c>
      <c r="AQ911" s="366" t="str">
        <f t="shared" si="708"/>
        <v/>
      </c>
    </row>
    <row r="912" spans="40:43" x14ac:dyDescent="0.25">
      <c r="AN912" s="365">
        <f t="shared" si="706"/>
        <v>10</v>
      </c>
      <c r="AO912" s="271">
        <f>+AO911+1</f>
        <v>19</v>
      </c>
      <c r="AP912" s="271" t="str">
        <f t="shared" si="707"/>
        <v/>
      </c>
      <c r="AQ912" s="366" t="str">
        <f t="shared" si="708"/>
        <v/>
      </c>
    </row>
    <row r="913" spans="17:102" x14ac:dyDescent="0.25">
      <c r="AN913" s="365">
        <f t="shared" si="706"/>
        <v>10</v>
      </c>
      <c r="AO913" s="271">
        <f t="shared" ref="AO913" si="710">+AO912+1</f>
        <v>20</v>
      </c>
      <c r="AP913" s="271" t="str">
        <f t="shared" si="707"/>
        <v/>
      </c>
      <c r="AQ913" s="366" t="str">
        <f t="shared" si="708"/>
        <v/>
      </c>
    </row>
    <row r="914" spans="17:102" ht="15.75" thickBot="1" x14ac:dyDescent="0.3">
      <c r="AN914" s="368"/>
      <c r="AO914" s="391" t="s">
        <v>51</v>
      </c>
      <c r="AP914" s="369">
        <f>COUNTIF(AP714:AP913,"&gt;0")</f>
        <v>0</v>
      </c>
      <c r="AQ914" s="370">
        <f>SUM(AQ714:AQ913)</f>
        <v>0</v>
      </c>
    </row>
    <row r="915" spans="17:102" s="139" customFormat="1" x14ac:dyDescent="0.25"/>
    <row r="916" spans="17:102" s="139" customFormat="1" x14ac:dyDescent="0.25"/>
    <row r="917" spans="17:102" ht="15.75" thickBot="1" x14ac:dyDescent="0.3"/>
    <row r="918" spans="17:102" ht="15.75" thickBot="1" x14ac:dyDescent="0.3">
      <c r="U918" s="355" t="s">
        <v>48</v>
      </c>
      <c r="V918" s="356"/>
      <c r="W918" s="357"/>
      <c r="X918" s="357"/>
      <c r="Y918" s="357"/>
      <c r="Z918" s="357"/>
      <c r="AA918" s="357"/>
      <c r="AB918" s="357"/>
      <c r="AC918" s="357"/>
      <c r="AD918" s="357"/>
      <c r="AE918" s="357"/>
      <c r="AF918" s="357"/>
      <c r="AG918" s="357"/>
      <c r="AH918" s="357"/>
      <c r="AI918" s="357"/>
      <c r="AJ918" s="357"/>
      <c r="AK918" s="357"/>
      <c r="AL918" s="357"/>
      <c r="AM918" s="357"/>
      <c r="AN918" s="358"/>
      <c r="AP918" s="359" t="s">
        <v>47</v>
      </c>
      <c r="AQ918" s="357"/>
      <c r="AR918" s="357"/>
      <c r="AS918" s="357"/>
      <c r="AT918" s="357"/>
      <c r="AU918" s="357"/>
      <c r="AV918" s="357"/>
      <c r="AW918" s="357"/>
      <c r="AX918" s="357"/>
      <c r="AY918" s="357"/>
      <c r="AZ918" s="357"/>
      <c r="BA918" s="357"/>
      <c r="BB918" s="357"/>
      <c r="BC918" s="357"/>
      <c r="BD918" s="357"/>
      <c r="BE918" s="357"/>
      <c r="BF918" s="357"/>
      <c r="BG918" s="357"/>
      <c r="BH918" s="357"/>
      <c r="BI918" s="358"/>
      <c r="BK918" s="114" t="s">
        <v>91</v>
      </c>
    </row>
    <row r="919" spans="17:102" ht="15.75" thickBot="1" x14ac:dyDescent="0.3">
      <c r="Q919" s="360" t="s">
        <v>0</v>
      </c>
      <c r="R919" s="358">
        <v>0</v>
      </c>
      <c r="U919" s="361">
        <f>+Decisions!D112</f>
        <v>1</v>
      </c>
      <c r="V919" s="362">
        <f>+Decisions!E112</f>
        <v>0</v>
      </c>
      <c r="W919" s="363">
        <f>+Decisions!F112</f>
        <v>2</v>
      </c>
      <c r="X919" s="363">
        <f>+Decisions!G112</f>
        <v>0</v>
      </c>
      <c r="Y919" s="362">
        <f>+Decisions!H112</f>
        <v>3</v>
      </c>
      <c r="Z919" s="362">
        <f>+Decisions!I112</f>
        <v>0</v>
      </c>
      <c r="AA919" s="363">
        <f>+Decisions!J112</f>
        <v>4</v>
      </c>
      <c r="AB919" s="363">
        <f>+Decisions!K112</f>
        <v>0</v>
      </c>
      <c r="AC919" s="362">
        <f>+Decisions!L112</f>
        <v>5</v>
      </c>
      <c r="AD919" s="362">
        <f>+Decisions!M112</f>
        <v>0</v>
      </c>
      <c r="AE919" s="363">
        <f>+Decisions!N112</f>
        <v>6</v>
      </c>
      <c r="AF919" s="363">
        <f>+Decisions!O112</f>
        <v>0</v>
      </c>
      <c r="AG919" s="362">
        <f>+Decisions!P112</f>
        <v>7</v>
      </c>
      <c r="AH919" s="362">
        <f>+Decisions!Q112</f>
        <v>0</v>
      </c>
      <c r="AI919" s="363">
        <f>+Decisions!R112</f>
        <v>8</v>
      </c>
      <c r="AJ919" s="363">
        <f>+Decisions!S112</f>
        <v>0</v>
      </c>
      <c r="AK919" s="362">
        <f>+Decisions!T112</f>
        <v>9</v>
      </c>
      <c r="AL919" s="362">
        <f>+Decisions!U112</f>
        <v>0</v>
      </c>
      <c r="AM919" s="363">
        <f>+Decisions!V112</f>
        <v>10</v>
      </c>
      <c r="AN919" s="364">
        <f>+Decisions!W112</f>
        <v>0</v>
      </c>
      <c r="AP919" s="365"/>
      <c r="AQ919" s="271"/>
      <c r="AR919" s="271"/>
      <c r="AS919" s="271"/>
      <c r="AT919" s="271"/>
      <c r="AU919" s="271"/>
      <c r="AV919" s="271"/>
      <c r="AW919" s="271"/>
      <c r="AX919" s="271"/>
      <c r="AY919" s="271"/>
      <c r="AZ919" s="271"/>
      <c r="BA919" s="271"/>
      <c r="BB919" s="271"/>
      <c r="BC919" s="271"/>
      <c r="BD919" s="271"/>
      <c r="BE919" s="271"/>
      <c r="BF919" s="271"/>
      <c r="BG919" s="271"/>
      <c r="BH919" s="271"/>
      <c r="BI919" s="366"/>
      <c r="BK919" s="114" t="s">
        <v>88</v>
      </c>
    </row>
    <row r="920" spans="17:102" ht="15.75" thickBot="1" x14ac:dyDescent="0.3">
      <c r="Q920" s="367" t="s">
        <v>1</v>
      </c>
      <c r="R920" s="366">
        <v>1</v>
      </c>
      <c r="U920" s="367" t="str">
        <f>+Decisions!D113</f>
        <v>L</v>
      </c>
      <c r="V920" s="363" t="str">
        <f>+Decisions!E113</f>
        <v>N</v>
      </c>
      <c r="W920" s="363" t="str">
        <f>+Decisions!F113</f>
        <v>L</v>
      </c>
      <c r="X920" s="363" t="str">
        <f>+Decisions!G113</f>
        <v>N</v>
      </c>
      <c r="Y920" s="363" t="str">
        <f>+Decisions!H113</f>
        <v>L</v>
      </c>
      <c r="Z920" s="363" t="str">
        <f>+Decisions!I113</f>
        <v>N</v>
      </c>
      <c r="AA920" s="363" t="str">
        <f>+Decisions!J113</f>
        <v>L</v>
      </c>
      <c r="AB920" s="363" t="str">
        <f>+Decisions!K113</f>
        <v>N</v>
      </c>
      <c r="AC920" s="363" t="str">
        <f>+Decisions!L113</f>
        <v>L</v>
      </c>
      <c r="AD920" s="363" t="str">
        <f>+Decisions!M113</f>
        <v>N</v>
      </c>
      <c r="AE920" s="363" t="str">
        <f>+Decisions!N113</f>
        <v>L</v>
      </c>
      <c r="AF920" s="363" t="str">
        <f>+Decisions!O113</f>
        <v>N</v>
      </c>
      <c r="AG920" s="363" t="str">
        <f>+Decisions!P113</f>
        <v>L</v>
      </c>
      <c r="AH920" s="363" t="str">
        <f>+Decisions!Q113</f>
        <v>N</v>
      </c>
      <c r="AI920" s="363" t="str">
        <f>+Decisions!R113</f>
        <v>L</v>
      </c>
      <c r="AJ920" s="363" t="str">
        <f>+Decisions!S113</f>
        <v>N</v>
      </c>
      <c r="AK920" s="363" t="str">
        <f>+Decisions!T113</f>
        <v>L</v>
      </c>
      <c r="AL920" s="363" t="str">
        <f>+Decisions!U113</f>
        <v>N</v>
      </c>
      <c r="AM920" s="363" t="str">
        <f>+Decisions!V113</f>
        <v>L</v>
      </c>
      <c r="AN920" s="364" t="str">
        <f>+Decisions!W113</f>
        <v>N</v>
      </c>
      <c r="AP920" s="368">
        <v>1</v>
      </c>
      <c r="AQ920" s="369"/>
      <c r="AR920" s="369">
        <v>2</v>
      </c>
      <c r="AS920" s="369"/>
      <c r="AT920" s="369">
        <v>3</v>
      </c>
      <c r="AU920" s="369"/>
      <c r="AV920" s="369">
        <v>4</v>
      </c>
      <c r="AW920" s="369"/>
      <c r="AX920" s="369">
        <v>5</v>
      </c>
      <c r="AY920" s="369"/>
      <c r="AZ920" s="369">
        <v>6</v>
      </c>
      <c r="BA920" s="369"/>
      <c r="BB920" s="369">
        <v>7</v>
      </c>
      <c r="BC920" s="369"/>
      <c r="BD920" s="369">
        <v>8</v>
      </c>
      <c r="BE920" s="369"/>
      <c r="BF920" s="369">
        <v>9</v>
      </c>
      <c r="BG920" s="369"/>
      <c r="BH920" s="369">
        <v>10</v>
      </c>
      <c r="BI920" s="370"/>
      <c r="BK920" s="371">
        <v>1</v>
      </c>
      <c r="BL920" s="372"/>
      <c r="BM920" s="372"/>
      <c r="BN920" s="372"/>
      <c r="BO920" s="372">
        <v>2</v>
      </c>
      <c r="BP920" s="372"/>
      <c r="BQ920" s="372"/>
      <c r="BR920" s="372"/>
      <c r="BS920" s="372">
        <v>3</v>
      </c>
      <c r="BT920" s="372"/>
      <c r="BU920" s="372"/>
      <c r="BV920" s="372"/>
      <c r="BW920" s="372">
        <v>4</v>
      </c>
      <c r="BX920" s="372"/>
      <c r="BY920" s="372"/>
      <c r="BZ920" s="372"/>
      <c r="CA920" s="372">
        <v>5</v>
      </c>
      <c r="CB920" s="372"/>
      <c r="CC920" s="372"/>
      <c r="CD920" s="372"/>
      <c r="CE920" s="372">
        <v>6</v>
      </c>
      <c r="CF920" s="372"/>
      <c r="CG920" s="372"/>
      <c r="CH920" s="372"/>
      <c r="CI920" s="372">
        <v>7</v>
      </c>
      <c r="CJ920" s="372"/>
      <c r="CK920" s="372"/>
      <c r="CL920" s="372"/>
      <c r="CM920" s="372">
        <v>8</v>
      </c>
      <c r="CN920" s="372"/>
      <c r="CO920" s="372"/>
      <c r="CP920" s="372"/>
      <c r="CQ920" s="372">
        <v>9</v>
      </c>
      <c r="CR920" s="372"/>
      <c r="CS920" s="372"/>
      <c r="CT920" s="372"/>
      <c r="CU920" s="372">
        <v>10</v>
      </c>
      <c r="CV920" s="372"/>
      <c r="CW920" s="372"/>
      <c r="CX920" s="356"/>
    </row>
    <row r="921" spans="17:102" x14ac:dyDescent="0.25">
      <c r="Q921" s="367" t="s">
        <v>2</v>
      </c>
      <c r="R921" s="366">
        <v>2</v>
      </c>
      <c r="U921" s="367">
        <f>+Decisions!D114</f>
        <v>0</v>
      </c>
      <c r="V921" s="363">
        <f>+Decisions!E114</f>
        <v>0</v>
      </c>
      <c r="W921" s="363">
        <f>+Decisions!F114</f>
        <v>0</v>
      </c>
      <c r="X921" s="363">
        <f>+Decisions!G114</f>
        <v>0</v>
      </c>
      <c r="Y921" s="363">
        <f>+Decisions!H114</f>
        <v>0</v>
      </c>
      <c r="Z921" s="363">
        <f>+Decisions!I114</f>
        <v>0</v>
      </c>
      <c r="AA921" s="363">
        <f>+Decisions!J114</f>
        <v>0</v>
      </c>
      <c r="AB921" s="363">
        <f>+Decisions!K114</f>
        <v>0</v>
      </c>
      <c r="AC921" s="363">
        <f>+Decisions!L114</f>
        <v>0</v>
      </c>
      <c r="AD921" s="363">
        <f>+Decisions!M114</f>
        <v>0</v>
      </c>
      <c r="AE921" s="363">
        <f>+Decisions!N114</f>
        <v>0</v>
      </c>
      <c r="AF921" s="363">
        <f>+Decisions!O114</f>
        <v>0</v>
      </c>
      <c r="AG921" s="363">
        <f>+Decisions!P114</f>
        <v>0</v>
      </c>
      <c r="AH921" s="363">
        <f>+Decisions!Q114</f>
        <v>0</v>
      </c>
      <c r="AI921" s="363">
        <f>+Decisions!R114</f>
        <v>0</v>
      </c>
      <c r="AJ921" s="363">
        <f>+Decisions!S114</f>
        <v>0</v>
      </c>
      <c r="AK921" s="363">
        <f>+Decisions!T114</f>
        <v>0</v>
      </c>
      <c r="AL921" s="363">
        <f>+Decisions!U114</f>
        <v>0</v>
      </c>
      <c r="AM921" s="363">
        <f>+Decisions!V114</f>
        <v>0</v>
      </c>
      <c r="AN921" s="364">
        <f>+Decisions!W114</f>
        <v>0</v>
      </c>
      <c r="AP921" s="365" t="str">
        <f t="shared" ref="AP921:AP940" si="711">IFERROR(LOOKUP(U921,letternum)*10+V921,"")</f>
        <v/>
      </c>
      <c r="AQ921" s="271" t="str">
        <f t="shared" ref="AQ921:AQ940" si="712">IFERROR(LOOKUP(AP921,cellscore),"")</f>
        <v/>
      </c>
      <c r="AR921" s="271" t="str">
        <f t="shared" ref="AR921:AR940" si="713">IFERROR(LOOKUP(W921,letternum)*10+X921,"")</f>
        <v/>
      </c>
      <c r="AS921" s="271" t="str">
        <f t="shared" ref="AS921:AS940" si="714">IFERROR(LOOKUP(AR921,cellscore),"")</f>
        <v/>
      </c>
      <c r="AT921" s="271" t="str">
        <f t="shared" ref="AT921:AT940" si="715">IFERROR(LOOKUP(Y921,letternum)*10+Z921,"")</f>
        <v/>
      </c>
      <c r="AU921" s="271" t="str">
        <f t="shared" ref="AU921:AU940" si="716">IFERROR(LOOKUP(AT921,cellscore),"")</f>
        <v/>
      </c>
      <c r="AV921" s="271" t="str">
        <f t="shared" ref="AV921:AV940" si="717">IFERROR(LOOKUP(AA921,letternum)*10+AB921,"")</f>
        <v/>
      </c>
      <c r="AW921" s="271" t="str">
        <f t="shared" ref="AW921:AW940" si="718">IFERROR(LOOKUP(AV921,cellscore),"")</f>
        <v/>
      </c>
      <c r="AX921" s="271" t="str">
        <f t="shared" ref="AX921:AX940" si="719">IFERROR(LOOKUP(AC921,letternum)*10+AD921,"")</f>
        <v/>
      </c>
      <c r="AY921" s="271" t="str">
        <f t="shared" ref="AY921:AY940" si="720">IFERROR(LOOKUP(AX921,cellscore),"")</f>
        <v/>
      </c>
      <c r="AZ921" s="271" t="str">
        <f t="shared" ref="AZ921:AZ940" si="721">IFERROR(LOOKUP(AE921,letternum)*10+AF921,"")</f>
        <v/>
      </c>
      <c r="BA921" s="271" t="str">
        <f t="shared" ref="BA921:BA940" si="722">IFERROR(LOOKUP(AZ921,cellscore),"")</f>
        <v/>
      </c>
      <c r="BB921" s="271" t="str">
        <f t="shared" ref="BB921:BB940" si="723">IFERROR(LOOKUP(AG921,letternum)*10+AH921,"")</f>
        <v/>
      </c>
      <c r="BC921" s="271" t="str">
        <f t="shared" ref="BC921:BC940" si="724">IFERROR(LOOKUP(BB921,cellscore),"")</f>
        <v/>
      </c>
      <c r="BD921" s="271" t="str">
        <f t="shared" ref="BD921:BD940" si="725">IFERROR(LOOKUP(AI921,letternum)*10+AJ921,"")</f>
        <v/>
      </c>
      <c r="BE921" s="271" t="str">
        <f t="shared" ref="BE921:BE940" si="726">IFERROR(LOOKUP(BD921,cellscore),"")</f>
        <v/>
      </c>
      <c r="BF921" s="271" t="str">
        <f t="shared" ref="BF921:BF940" si="727">IFERROR(LOOKUP(AK921,letternum)*10+AL921,"")</f>
        <v/>
      </c>
      <c r="BG921" s="271" t="str">
        <f t="shared" ref="BG921:BG940" si="728">IFERROR(LOOKUP(BF921,cellscore),"")</f>
        <v/>
      </c>
      <c r="BH921" s="271" t="str">
        <f t="shared" ref="BH921:BH940" si="729">IFERROR(LOOKUP(AM921,letternum)*10+AN921,"")</f>
        <v/>
      </c>
      <c r="BI921" s="366" t="str">
        <f t="shared" ref="BI921:BI940" si="730">IFERROR(LOOKUP(BH921,cellscore),"")</f>
        <v/>
      </c>
      <c r="BK921" s="114" t="str">
        <f>+AP921</f>
        <v/>
      </c>
      <c r="BL921" s="114" t="str">
        <f t="shared" ref="BL921:BL940" si="731">IF(BK921&lt;&gt;"",LOOKUP(U921,letternum),"")</f>
        <v/>
      </c>
      <c r="BM921" s="114">
        <f>IFERROR(BK921-BL921*10,1)</f>
        <v>1</v>
      </c>
      <c r="BN921" s="114">
        <f>IFERROR(IF(BK692&lt;&gt;"",ABS(BL692-BL921)*200+ABS(BM692-BM921)*200,ABS(9-BL921)*200+ABS(1-BM921)*200),0)</f>
        <v>0</v>
      </c>
      <c r="BO921" s="114" t="str">
        <f>+AR921</f>
        <v/>
      </c>
      <c r="BP921" s="114" t="str">
        <f t="shared" ref="BP921:BP940" si="732">IF(BO921&lt;&gt;"",LOOKUP(W921,letternum),"")</f>
        <v/>
      </c>
      <c r="BQ921" s="114">
        <f>IFERROR(BO921-BP921*10,1)</f>
        <v>1</v>
      </c>
      <c r="BR921" s="114">
        <f>IFERROR(IF(BO692&lt;&gt;"",ABS(BP692-BP921)*200+ABS(BQ692-BQ921)*200,ABS(9-BP921)*200+ABS(1-BQ921)*200),0)</f>
        <v>0</v>
      </c>
      <c r="BS921" s="114" t="str">
        <f>+AT921</f>
        <v/>
      </c>
      <c r="BT921" s="114" t="str">
        <f t="shared" ref="BT921:BT940" si="733">IF(BS921&lt;&gt;"",LOOKUP(Y921,letternum),"")</f>
        <v/>
      </c>
      <c r="BU921" s="114">
        <f>IFERROR(BS921-BT921*10,1)</f>
        <v>1</v>
      </c>
      <c r="BV921" s="114">
        <f>IFERROR(IF(BS692&lt;&gt;"",ABS(BT692-BT921)*200+ABS(BU692-BU921)*200,ABS(9-BT921)*200+ABS(1-BU921)*200),0)</f>
        <v>0</v>
      </c>
      <c r="BW921" s="114" t="str">
        <f>+AV921</f>
        <v/>
      </c>
      <c r="BX921" s="114" t="str">
        <f t="shared" ref="BX921:BX940" si="734">IF(BW921&lt;&gt;"",LOOKUP(AA921,letternum),"")</f>
        <v/>
      </c>
      <c r="BY921" s="114">
        <f>IFERROR(BW921-BX921*10,1)</f>
        <v>1</v>
      </c>
      <c r="BZ921" s="114">
        <f>IFERROR(IF(BW692&lt;&gt;"",ABS(BX692-BX921)*200+ABS(BY692-BY921)*200,ABS(9-BX921)*200+ABS(1-BY921)*200),0)</f>
        <v>0</v>
      </c>
      <c r="CA921" s="114" t="str">
        <f>+AX921</f>
        <v/>
      </c>
      <c r="CB921" s="114" t="str">
        <f t="shared" ref="CB921:CB940" si="735">IF(CA921&lt;&gt;"",LOOKUP(AC921,letternum),"")</f>
        <v/>
      </c>
      <c r="CC921" s="114">
        <f>IFERROR(CA921-CB921*10,1)</f>
        <v>1</v>
      </c>
      <c r="CD921" s="114">
        <f>IFERROR(IF(CA692&lt;&gt;"",ABS(CB692-CB921)*200+ABS(CC692-CC921)*200,ABS(9-CB921)*200+ABS(1-CC921)*200),0)</f>
        <v>0</v>
      </c>
      <c r="CE921" s="114" t="str">
        <f>+AZ921</f>
        <v/>
      </c>
      <c r="CF921" s="114" t="str">
        <f t="shared" ref="CF921:CF940" si="736">IF(CE921&lt;&gt;"",LOOKUP(AE921,letternum),"")</f>
        <v/>
      </c>
      <c r="CG921" s="114">
        <f>IFERROR(CE921-CF921*10,1)</f>
        <v>1</v>
      </c>
      <c r="CH921" s="114">
        <f>IFERROR(IF(CE692&lt;&gt;"",ABS(CF692-CF921)*200+ABS(CG692-CG921)*200,ABS(9-CF921)*200+ABS(1-CG921)*200),0)</f>
        <v>0</v>
      </c>
      <c r="CI921" s="114" t="str">
        <f>+BB921</f>
        <v/>
      </c>
      <c r="CJ921" s="114" t="str">
        <f t="shared" ref="CJ921:CJ940" si="737">IF(CI921&lt;&gt;"",LOOKUP(AG921,letternum),"")</f>
        <v/>
      </c>
      <c r="CK921" s="114">
        <f>IFERROR(CI921-CJ921*10,1)</f>
        <v>1</v>
      </c>
      <c r="CL921" s="114">
        <f>IFERROR(IF(CI692&lt;&gt;"",ABS(CJ692-CJ921)*200+ABS(CK692-CK921)*200,ABS(9-CJ921)*200+ABS(1-CK921)*200),0)</f>
        <v>0</v>
      </c>
      <c r="CM921" s="114" t="str">
        <f>+BD921</f>
        <v/>
      </c>
      <c r="CN921" s="114" t="str">
        <f t="shared" ref="CN921:CN940" si="738">IF(CM921&lt;&gt;"",LOOKUP(AI921,letternum),"")</f>
        <v/>
      </c>
      <c r="CO921" s="114">
        <f>IFERROR(CM921-CN921*10,1)</f>
        <v>1</v>
      </c>
      <c r="CP921" s="114">
        <f>IFERROR(IF(CM692&lt;&gt;"",ABS(CN692-CN921)*200+ABS(CO692-CO921)*200,ABS(9-CN921)*200+ABS(1-CO921)*200),0)</f>
        <v>0</v>
      </c>
      <c r="CQ921" s="114" t="str">
        <f>+BF921</f>
        <v/>
      </c>
      <c r="CR921" s="114" t="str">
        <f t="shared" ref="CR921:CR940" si="739">IF(CQ921&lt;&gt;"",LOOKUP(AK921,letternum),"")</f>
        <v/>
      </c>
      <c r="CS921" s="114">
        <f>IFERROR(CQ921-CR921*10,1)</f>
        <v>1</v>
      </c>
      <c r="CT921" s="114">
        <f>IFERROR(IF(CQ692&lt;&gt;"",ABS(CR692-CR921)*200+ABS(CS692-CS921)*200,ABS(9-CR921)*200+ABS(1-CS921)*200),0)</f>
        <v>0</v>
      </c>
      <c r="CU921" s="114" t="str">
        <f>+BH921</f>
        <v/>
      </c>
      <c r="CV921" s="114" t="str">
        <f t="shared" ref="CV921:CV940" si="740">IF(CU921&lt;&gt;"",LOOKUP(AM921,letternum),"")</f>
        <v/>
      </c>
      <c r="CW921" s="114">
        <f>IFERROR(CU921-CV921*10,1)</f>
        <v>1</v>
      </c>
      <c r="CX921" s="114">
        <f>IFERROR(IF(CU692&lt;&gt;"",ABS(CV692-CV921)*200+ABS(CW692-CW921)*200,ABS(9-CV921)*200+ABS(1-CW921)*200),0)</f>
        <v>0</v>
      </c>
    </row>
    <row r="922" spans="17:102" x14ac:dyDescent="0.25">
      <c r="Q922" s="367" t="s">
        <v>3</v>
      </c>
      <c r="R922" s="366">
        <v>3</v>
      </c>
      <c r="U922" s="367">
        <f>+Decisions!D115</f>
        <v>0</v>
      </c>
      <c r="V922" s="363">
        <f>+Decisions!E115</f>
        <v>0</v>
      </c>
      <c r="W922" s="363">
        <f>+Decisions!F115</f>
        <v>0</v>
      </c>
      <c r="X922" s="363">
        <f>+Decisions!G115</f>
        <v>0</v>
      </c>
      <c r="Y922" s="363">
        <f>+Decisions!H115</f>
        <v>0</v>
      </c>
      <c r="Z922" s="363">
        <f>+Decisions!I115</f>
        <v>0</v>
      </c>
      <c r="AA922" s="363">
        <f>+Decisions!J115</f>
        <v>0</v>
      </c>
      <c r="AB922" s="363">
        <f>+Decisions!K115</f>
        <v>0</v>
      </c>
      <c r="AC922" s="363">
        <f>+Decisions!L115</f>
        <v>0</v>
      </c>
      <c r="AD922" s="363">
        <f>+Decisions!M115</f>
        <v>0</v>
      </c>
      <c r="AE922" s="363">
        <f>+Decisions!N115</f>
        <v>0</v>
      </c>
      <c r="AF922" s="363">
        <f>+Decisions!O115</f>
        <v>0</v>
      </c>
      <c r="AG922" s="363">
        <f>+Decisions!P115</f>
        <v>0</v>
      </c>
      <c r="AH922" s="363">
        <f>+Decisions!Q115</f>
        <v>0</v>
      </c>
      <c r="AI922" s="363">
        <f>+Decisions!R115</f>
        <v>0</v>
      </c>
      <c r="AJ922" s="363">
        <f>+Decisions!S115</f>
        <v>0</v>
      </c>
      <c r="AK922" s="363">
        <f>+Decisions!T115</f>
        <v>0</v>
      </c>
      <c r="AL922" s="363">
        <f>+Decisions!U115</f>
        <v>0</v>
      </c>
      <c r="AM922" s="363">
        <f>+Decisions!V115</f>
        <v>0</v>
      </c>
      <c r="AN922" s="364">
        <f>+Decisions!W115</f>
        <v>0</v>
      </c>
      <c r="AP922" s="365" t="str">
        <f t="shared" si="711"/>
        <v/>
      </c>
      <c r="AQ922" s="271" t="str">
        <f t="shared" si="712"/>
        <v/>
      </c>
      <c r="AR922" s="271" t="str">
        <f t="shared" si="713"/>
        <v/>
      </c>
      <c r="AS922" s="271" t="str">
        <f t="shared" si="714"/>
        <v/>
      </c>
      <c r="AT922" s="271" t="str">
        <f t="shared" si="715"/>
        <v/>
      </c>
      <c r="AU922" s="271" t="str">
        <f t="shared" si="716"/>
        <v/>
      </c>
      <c r="AV922" s="271" t="str">
        <f t="shared" si="717"/>
        <v/>
      </c>
      <c r="AW922" s="271" t="str">
        <f t="shared" si="718"/>
        <v/>
      </c>
      <c r="AX922" s="271" t="str">
        <f t="shared" si="719"/>
        <v/>
      </c>
      <c r="AY922" s="271" t="str">
        <f t="shared" si="720"/>
        <v/>
      </c>
      <c r="AZ922" s="271" t="str">
        <f t="shared" si="721"/>
        <v/>
      </c>
      <c r="BA922" s="271" t="str">
        <f t="shared" si="722"/>
        <v/>
      </c>
      <c r="BB922" s="271" t="str">
        <f t="shared" si="723"/>
        <v/>
      </c>
      <c r="BC922" s="271" t="str">
        <f t="shared" si="724"/>
        <v/>
      </c>
      <c r="BD922" s="271" t="str">
        <f t="shared" si="725"/>
        <v/>
      </c>
      <c r="BE922" s="271" t="str">
        <f t="shared" si="726"/>
        <v/>
      </c>
      <c r="BF922" s="271" t="str">
        <f t="shared" si="727"/>
        <v/>
      </c>
      <c r="BG922" s="271" t="str">
        <f t="shared" si="728"/>
        <v/>
      </c>
      <c r="BH922" s="271" t="str">
        <f t="shared" si="729"/>
        <v/>
      </c>
      <c r="BI922" s="366" t="str">
        <f t="shared" si="730"/>
        <v/>
      </c>
      <c r="BK922" s="114" t="str">
        <f t="shared" ref="BK922:BK940" si="741">+AP922</f>
        <v/>
      </c>
      <c r="BL922" s="114" t="str">
        <f t="shared" si="731"/>
        <v/>
      </c>
      <c r="BM922" s="114">
        <f t="shared" ref="BM922:BM940" si="742">IFERROR(BK922-BL922*10,1)</f>
        <v>1</v>
      </c>
      <c r="BN922" s="114">
        <f t="shared" ref="BN922:BN940" si="743">IFERROR(IF(BK693&lt;&gt;"",ABS(BL693-BL922)*200+ABS(BM693-BM922)*200,ABS(9-BL922)*200+ABS(1-BM922)*200),0)</f>
        <v>0</v>
      </c>
      <c r="BO922" s="114" t="str">
        <f t="shared" ref="BO922:BO940" si="744">+AR922</f>
        <v/>
      </c>
      <c r="BP922" s="114" t="str">
        <f t="shared" si="732"/>
        <v/>
      </c>
      <c r="BQ922" s="114">
        <f t="shared" ref="BQ922:BQ940" si="745">IFERROR(BO922-BP922*10,1)</f>
        <v>1</v>
      </c>
      <c r="BR922" s="114">
        <f t="shared" ref="BR922:BR940" si="746">IFERROR(IF(BO693&lt;&gt;"",ABS(BP693-BP922)*200+ABS(BQ693-BQ922)*200,ABS(9-BP922)*200+ABS(1-BQ922)*200),0)</f>
        <v>0</v>
      </c>
      <c r="BS922" s="114" t="str">
        <f t="shared" ref="BS922:BS940" si="747">+AT922</f>
        <v/>
      </c>
      <c r="BT922" s="114" t="str">
        <f t="shared" si="733"/>
        <v/>
      </c>
      <c r="BU922" s="114">
        <f t="shared" ref="BU922:BU940" si="748">IFERROR(BS922-BT922*10,1)</f>
        <v>1</v>
      </c>
      <c r="BV922" s="114">
        <f t="shared" ref="BV922:BV940" si="749">IFERROR(IF(BS693&lt;&gt;"",ABS(BT693-BT922)*200+ABS(BU693-BU922)*200,ABS(9-BT922)*200+ABS(1-BU922)*200),0)</f>
        <v>0</v>
      </c>
      <c r="BW922" s="114" t="str">
        <f t="shared" ref="BW922:BW940" si="750">+AV922</f>
        <v/>
      </c>
      <c r="BX922" s="114" t="str">
        <f t="shared" si="734"/>
        <v/>
      </c>
      <c r="BY922" s="114">
        <f t="shared" ref="BY922:BY940" si="751">IFERROR(BW922-BX922*10,1)</f>
        <v>1</v>
      </c>
      <c r="BZ922" s="114">
        <f t="shared" ref="BZ922:BZ940" si="752">IFERROR(IF(BW693&lt;&gt;"",ABS(BX693-BX922)*200+ABS(BY693-BY922)*200,ABS(9-BX922)*200+ABS(1-BY922)*200),0)</f>
        <v>0</v>
      </c>
      <c r="CA922" s="114" t="str">
        <f t="shared" ref="CA922:CA940" si="753">+AX922</f>
        <v/>
      </c>
      <c r="CB922" s="114" t="str">
        <f t="shared" si="735"/>
        <v/>
      </c>
      <c r="CC922" s="114">
        <f t="shared" ref="CC922:CC940" si="754">IFERROR(CA922-CB922*10,1)</f>
        <v>1</v>
      </c>
      <c r="CD922" s="114">
        <f t="shared" ref="CD922:CD940" si="755">IFERROR(IF(CA693&lt;&gt;"",ABS(CB693-CB922)*200+ABS(CC693-CC922)*200,ABS(9-CB922)*200+ABS(1-CC922)*200),0)</f>
        <v>0</v>
      </c>
      <c r="CE922" s="114" t="str">
        <f t="shared" ref="CE922:CE940" si="756">+AZ922</f>
        <v/>
      </c>
      <c r="CF922" s="114" t="str">
        <f t="shared" si="736"/>
        <v/>
      </c>
      <c r="CG922" s="114">
        <f t="shared" ref="CG922:CG940" si="757">IFERROR(CE922-CF922*10,1)</f>
        <v>1</v>
      </c>
      <c r="CH922" s="114">
        <f t="shared" ref="CH922:CH940" si="758">IFERROR(IF(CE693&lt;&gt;"",ABS(CF693-CF922)*200+ABS(CG693-CG922)*200,ABS(9-CF922)*200+ABS(1-CG922)*200),0)</f>
        <v>0</v>
      </c>
      <c r="CI922" s="114" t="str">
        <f t="shared" ref="CI922:CI940" si="759">+BB922</f>
        <v/>
      </c>
      <c r="CJ922" s="114" t="str">
        <f t="shared" si="737"/>
        <v/>
      </c>
      <c r="CK922" s="114">
        <f t="shared" ref="CK922:CK940" si="760">IFERROR(CI922-CJ922*10,1)</f>
        <v>1</v>
      </c>
      <c r="CL922" s="114">
        <f t="shared" ref="CL922:CL940" si="761">IFERROR(IF(CI693&lt;&gt;"",ABS(CJ693-CJ922)*200+ABS(CK693-CK922)*200,ABS(9-CJ922)*200+ABS(1-CK922)*200),0)</f>
        <v>0</v>
      </c>
      <c r="CM922" s="114" t="str">
        <f t="shared" ref="CM922:CM940" si="762">+BD922</f>
        <v/>
      </c>
      <c r="CN922" s="114" t="str">
        <f t="shared" si="738"/>
        <v/>
      </c>
      <c r="CO922" s="114">
        <f t="shared" ref="CO922:CO940" si="763">IFERROR(CM922-CN922*10,1)</f>
        <v>1</v>
      </c>
      <c r="CP922" s="114">
        <f t="shared" ref="CP922:CP940" si="764">IFERROR(IF(CM693&lt;&gt;"",ABS(CN693-CN922)*200+ABS(CO693-CO922)*200,ABS(9-CN922)*200+ABS(1-CO922)*200),0)</f>
        <v>0</v>
      </c>
      <c r="CQ922" s="114" t="str">
        <f t="shared" ref="CQ922:CQ940" si="765">+BF922</f>
        <v/>
      </c>
      <c r="CR922" s="114" t="str">
        <f t="shared" si="739"/>
        <v/>
      </c>
      <c r="CS922" s="114">
        <f t="shared" ref="CS922:CS940" si="766">IFERROR(CQ922-CR922*10,1)</f>
        <v>1</v>
      </c>
      <c r="CT922" s="114">
        <f t="shared" ref="CT922:CT940" si="767">IFERROR(IF(CQ693&lt;&gt;"",ABS(CR693-CR922)*200+ABS(CS693-CS922)*200,ABS(9-CR922)*200+ABS(1-CS922)*200),0)</f>
        <v>0</v>
      </c>
      <c r="CU922" s="114" t="str">
        <f t="shared" ref="CU922:CU940" si="768">+BH922</f>
        <v/>
      </c>
      <c r="CV922" s="114" t="str">
        <f t="shared" si="740"/>
        <v/>
      </c>
      <c r="CW922" s="114">
        <f t="shared" ref="CW922:CW940" si="769">IFERROR(CU922-CV922*10,1)</f>
        <v>1</v>
      </c>
      <c r="CX922" s="114">
        <f t="shared" ref="CX922:CX940" si="770">IFERROR(IF(CU693&lt;&gt;"",ABS(CV693-CV922)*200+ABS(CW693-CW922)*200,ABS(9-CV922)*200+ABS(1-CW922)*200),0)</f>
        <v>0</v>
      </c>
    </row>
    <row r="923" spans="17:102" x14ac:dyDescent="0.25">
      <c r="Q923" s="367" t="s">
        <v>4</v>
      </c>
      <c r="R923" s="366">
        <v>4</v>
      </c>
      <c r="U923" s="367">
        <f>+Decisions!D116</f>
        <v>0</v>
      </c>
      <c r="V923" s="363">
        <f>+Decisions!E116</f>
        <v>0</v>
      </c>
      <c r="W923" s="363">
        <f>+Decisions!F116</f>
        <v>0</v>
      </c>
      <c r="X923" s="363">
        <f>+Decisions!G116</f>
        <v>0</v>
      </c>
      <c r="Y923" s="363">
        <f>+Decisions!H116</f>
        <v>0</v>
      </c>
      <c r="Z923" s="363">
        <f>+Decisions!I116</f>
        <v>0</v>
      </c>
      <c r="AA923" s="363">
        <f>+Decisions!J116</f>
        <v>0</v>
      </c>
      <c r="AB923" s="363">
        <f>+Decisions!K116</f>
        <v>0</v>
      </c>
      <c r="AC923" s="363">
        <f>+Decisions!L116</f>
        <v>0</v>
      </c>
      <c r="AD923" s="363">
        <f>+Decisions!M116</f>
        <v>0</v>
      </c>
      <c r="AE923" s="363">
        <f>+Decisions!N116</f>
        <v>0</v>
      </c>
      <c r="AF923" s="363">
        <f>+Decisions!O116</f>
        <v>0</v>
      </c>
      <c r="AG923" s="363">
        <f>+Decisions!P116</f>
        <v>0</v>
      </c>
      <c r="AH923" s="363">
        <f>+Decisions!Q116</f>
        <v>0</v>
      </c>
      <c r="AI923" s="363">
        <f>+Decisions!R116</f>
        <v>0</v>
      </c>
      <c r="AJ923" s="363">
        <f>+Decisions!S116</f>
        <v>0</v>
      </c>
      <c r="AK923" s="363">
        <f>+Decisions!T116</f>
        <v>0</v>
      </c>
      <c r="AL923" s="363">
        <f>+Decisions!U116</f>
        <v>0</v>
      </c>
      <c r="AM923" s="363">
        <f>+Decisions!V116</f>
        <v>0</v>
      </c>
      <c r="AN923" s="364">
        <f>+Decisions!W116</f>
        <v>0</v>
      </c>
      <c r="AP923" s="365" t="str">
        <f t="shared" si="711"/>
        <v/>
      </c>
      <c r="AQ923" s="271" t="str">
        <f t="shared" si="712"/>
        <v/>
      </c>
      <c r="AR923" s="271" t="str">
        <f t="shared" si="713"/>
        <v/>
      </c>
      <c r="AS923" s="271" t="str">
        <f t="shared" si="714"/>
        <v/>
      </c>
      <c r="AT923" s="271" t="str">
        <f t="shared" si="715"/>
        <v/>
      </c>
      <c r="AU923" s="271" t="str">
        <f t="shared" si="716"/>
        <v/>
      </c>
      <c r="AV923" s="271" t="str">
        <f t="shared" si="717"/>
        <v/>
      </c>
      <c r="AW923" s="271" t="str">
        <f t="shared" si="718"/>
        <v/>
      </c>
      <c r="AX923" s="271" t="str">
        <f t="shared" si="719"/>
        <v/>
      </c>
      <c r="AY923" s="271" t="str">
        <f t="shared" si="720"/>
        <v/>
      </c>
      <c r="AZ923" s="271" t="str">
        <f t="shared" si="721"/>
        <v/>
      </c>
      <c r="BA923" s="271" t="str">
        <f t="shared" si="722"/>
        <v/>
      </c>
      <c r="BB923" s="271" t="str">
        <f t="shared" si="723"/>
        <v/>
      </c>
      <c r="BC923" s="271" t="str">
        <f t="shared" si="724"/>
        <v/>
      </c>
      <c r="BD923" s="271" t="str">
        <f t="shared" si="725"/>
        <v/>
      </c>
      <c r="BE923" s="271" t="str">
        <f t="shared" si="726"/>
        <v/>
      </c>
      <c r="BF923" s="271" t="str">
        <f t="shared" si="727"/>
        <v/>
      </c>
      <c r="BG923" s="271" t="str">
        <f t="shared" si="728"/>
        <v/>
      </c>
      <c r="BH923" s="271" t="str">
        <f t="shared" si="729"/>
        <v/>
      </c>
      <c r="BI923" s="366" t="str">
        <f t="shared" si="730"/>
        <v/>
      </c>
      <c r="BK923" s="114" t="str">
        <f t="shared" si="741"/>
        <v/>
      </c>
      <c r="BL923" s="114" t="str">
        <f t="shared" si="731"/>
        <v/>
      </c>
      <c r="BM923" s="114">
        <f t="shared" si="742"/>
        <v>1</v>
      </c>
      <c r="BN923" s="114">
        <f t="shared" si="743"/>
        <v>0</v>
      </c>
      <c r="BO923" s="114" t="str">
        <f t="shared" si="744"/>
        <v/>
      </c>
      <c r="BP923" s="114" t="str">
        <f t="shared" si="732"/>
        <v/>
      </c>
      <c r="BQ923" s="114">
        <f t="shared" si="745"/>
        <v>1</v>
      </c>
      <c r="BR923" s="114">
        <f t="shared" si="746"/>
        <v>0</v>
      </c>
      <c r="BS923" s="114" t="str">
        <f t="shared" si="747"/>
        <v/>
      </c>
      <c r="BT923" s="114" t="str">
        <f t="shared" si="733"/>
        <v/>
      </c>
      <c r="BU923" s="114">
        <f t="shared" si="748"/>
        <v>1</v>
      </c>
      <c r="BV923" s="114">
        <f t="shared" si="749"/>
        <v>0</v>
      </c>
      <c r="BW923" s="114" t="str">
        <f t="shared" si="750"/>
        <v/>
      </c>
      <c r="BX923" s="114" t="str">
        <f t="shared" si="734"/>
        <v/>
      </c>
      <c r="BY923" s="114">
        <f t="shared" si="751"/>
        <v>1</v>
      </c>
      <c r="BZ923" s="114">
        <f t="shared" si="752"/>
        <v>0</v>
      </c>
      <c r="CA923" s="114" t="str">
        <f t="shared" si="753"/>
        <v/>
      </c>
      <c r="CB923" s="114" t="str">
        <f t="shared" si="735"/>
        <v/>
      </c>
      <c r="CC923" s="114">
        <f t="shared" si="754"/>
        <v>1</v>
      </c>
      <c r="CD923" s="114">
        <f t="shared" si="755"/>
        <v>0</v>
      </c>
      <c r="CE923" s="114" t="str">
        <f t="shared" si="756"/>
        <v/>
      </c>
      <c r="CF923" s="114" t="str">
        <f t="shared" si="736"/>
        <v/>
      </c>
      <c r="CG923" s="114">
        <f t="shared" si="757"/>
        <v>1</v>
      </c>
      <c r="CH923" s="114">
        <f t="shared" si="758"/>
        <v>0</v>
      </c>
      <c r="CI923" s="114" t="str">
        <f t="shared" si="759"/>
        <v/>
      </c>
      <c r="CJ923" s="114" t="str">
        <f t="shared" si="737"/>
        <v/>
      </c>
      <c r="CK923" s="114">
        <f t="shared" si="760"/>
        <v>1</v>
      </c>
      <c r="CL923" s="114">
        <f t="shared" si="761"/>
        <v>0</v>
      </c>
      <c r="CM923" s="114" t="str">
        <f t="shared" si="762"/>
        <v/>
      </c>
      <c r="CN923" s="114" t="str">
        <f t="shared" si="738"/>
        <v/>
      </c>
      <c r="CO923" s="114">
        <f t="shared" si="763"/>
        <v>1</v>
      </c>
      <c r="CP923" s="114">
        <f t="shared" si="764"/>
        <v>0</v>
      </c>
      <c r="CQ923" s="114" t="str">
        <f t="shared" si="765"/>
        <v/>
      </c>
      <c r="CR923" s="114" t="str">
        <f t="shared" si="739"/>
        <v/>
      </c>
      <c r="CS923" s="114">
        <f t="shared" si="766"/>
        <v>1</v>
      </c>
      <c r="CT923" s="114">
        <f t="shared" si="767"/>
        <v>0</v>
      </c>
      <c r="CU923" s="114" t="str">
        <f t="shared" si="768"/>
        <v/>
      </c>
      <c r="CV923" s="114" t="str">
        <f t="shared" si="740"/>
        <v/>
      </c>
      <c r="CW923" s="114">
        <f t="shared" si="769"/>
        <v>1</v>
      </c>
      <c r="CX923" s="114">
        <f t="shared" si="770"/>
        <v>0</v>
      </c>
    </row>
    <row r="924" spans="17:102" x14ac:dyDescent="0.25">
      <c r="Q924" s="367" t="s">
        <v>5</v>
      </c>
      <c r="R924" s="366">
        <v>5</v>
      </c>
      <c r="U924" s="367">
        <f>+Decisions!D117</f>
        <v>0</v>
      </c>
      <c r="V924" s="363">
        <f>+Decisions!E117</f>
        <v>0</v>
      </c>
      <c r="W924" s="363">
        <f>+Decisions!F117</f>
        <v>0</v>
      </c>
      <c r="X924" s="363">
        <f>+Decisions!G117</f>
        <v>0</v>
      </c>
      <c r="Y924" s="363">
        <f>+Decisions!H117</f>
        <v>0</v>
      </c>
      <c r="Z924" s="363">
        <f>+Decisions!I117</f>
        <v>0</v>
      </c>
      <c r="AA924" s="363">
        <f>+Decisions!J117</f>
        <v>0</v>
      </c>
      <c r="AB924" s="363">
        <f>+Decisions!K117</f>
        <v>0</v>
      </c>
      <c r="AC924" s="363">
        <f>+Decisions!L117</f>
        <v>0</v>
      </c>
      <c r="AD924" s="363">
        <f>+Decisions!M117</f>
        <v>0</v>
      </c>
      <c r="AE924" s="363">
        <f>+Decisions!N117</f>
        <v>0</v>
      </c>
      <c r="AF924" s="363">
        <f>+Decisions!O117</f>
        <v>0</v>
      </c>
      <c r="AG924" s="363">
        <f>+Decisions!P117</f>
        <v>0</v>
      </c>
      <c r="AH924" s="363">
        <f>+Decisions!Q117</f>
        <v>0</v>
      </c>
      <c r="AI924" s="363">
        <f>+Decisions!R117</f>
        <v>0</v>
      </c>
      <c r="AJ924" s="363">
        <f>+Decisions!S117</f>
        <v>0</v>
      </c>
      <c r="AK924" s="363">
        <f>+Decisions!T117</f>
        <v>0</v>
      </c>
      <c r="AL924" s="363">
        <f>+Decisions!U117</f>
        <v>0</v>
      </c>
      <c r="AM924" s="363">
        <f>+Decisions!V117</f>
        <v>0</v>
      </c>
      <c r="AN924" s="364">
        <f>+Decisions!W117</f>
        <v>0</v>
      </c>
      <c r="AP924" s="365" t="str">
        <f t="shared" si="711"/>
        <v/>
      </c>
      <c r="AQ924" s="271" t="str">
        <f t="shared" si="712"/>
        <v/>
      </c>
      <c r="AR924" s="271" t="str">
        <f t="shared" si="713"/>
        <v/>
      </c>
      <c r="AS924" s="271" t="str">
        <f t="shared" si="714"/>
        <v/>
      </c>
      <c r="AT924" s="271" t="str">
        <f t="shared" si="715"/>
        <v/>
      </c>
      <c r="AU924" s="271" t="str">
        <f t="shared" si="716"/>
        <v/>
      </c>
      <c r="AV924" s="271" t="str">
        <f t="shared" si="717"/>
        <v/>
      </c>
      <c r="AW924" s="271" t="str">
        <f t="shared" si="718"/>
        <v/>
      </c>
      <c r="AX924" s="271" t="str">
        <f t="shared" si="719"/>
        <v/>
      </c>
      <c r="AY924" s="271" t="str">
        <f t="shared" si="720"/>
        <v/>
      </c>
      <c r="AZ924" s="271" t="str">
        <f t="shared" si="721"/>
        <v/>
      </c>
      <c r="BA924" s="271" t="str">
        <f t="shared" si="722"/>
        <v/>
      </c>
      <c r="BB924" s="271" t="str">
        <f t="shared" si="723"/>
        <v/>
      </c>
      <c r="BC924" s="271" t="str">
        <f t="shared" si="724"/>
        <v/>
      </c>
      <c r="BD924" s="271" t="str">
        <f t="shared" si="725"/>
        <v/>
      </c>
      <c r="BE924" s="271" t="str">
        <f t="shared" si="726"/>
        <v/>
      </c>
      <c r="BF924" s="271" t="str">
        <f t="shared" si="727"/>
        <v/>
      </c>
      <c r="BG924" s="271" t="str">
        <f t="shared" si="728"/>
        <v/>
      </c>
      <c r="BH924" s="271" t="str">
        <f t="shared" si="729"/>
        <v/>
      </c>
      <c r="BI924" s="366" t="str">
        <f t="shared" si="730"/>
        <v/>
      </c>
      <c r="BK924" s="114" t="str">
        <f t="shared" si="741"/>
        <v/>
      </c>
      <c r="BL924" s="114" t="str">
        <f t="shared" si="731"/>
        <v/>
      </c>
      <c r="BM924" s="114">
        <f t="shared" si="742"/>
        <v>1</v>
      </c>
      <c r="BN924" s="114">
        <f t="shared" si="743"/>
        <v>0</v>
      </c>
      <c r="BO924" s="114" t="str">
        <f t="shared" si="744"/>
        <v/>
      </c>
      <c r="BP924" s="114" t="str">
        <f t="shared" si="732"/>
        <v/>
      </c>
      <c r="BQ924" s="114">
        <f t="shared" si="745"/>
        <v>1</v>
      </c>
      <c r="BR924" s="114">
        <f t="shared" si="746"/>
        <v>0</v>
      </c>
      <c r="BS924" s="114" t="str">
        <f t="shared" si="747"/>
        <v/>
      </c>
      <c r="BT924" s="114" t="str">
        <f t="shared" si="733"/>
        <v/>
      </c>
      <c r="BU924" s="114">
        <f t="shared" si="748"/>
        <v>1</v>
      </c>
      <c r="BV924" s="114">
        <f t="shared" si="749"/>
        <v>0</v>
      </c>
      <c r="BW924" s="114" t="str">
        <f t="shared" si="750"/>
        <v/>
      </c>
      <c r="BX924" s="114" t="str">
        <f t="shared" si="734"/>
        <v/>
      </c>
      <c r="BY924" s="114">
        <f t="shared" si="751"/>
        <v>1</v>
      </c>
      <c r="BZ924" s="114">
        <f t="shared" si="752"/>
        <v>0</v>
      </c>
      <c r="CA924" s="114" t="str">
        <f t="shared" si="753"/>
        <v/>
      </c>
      <c r="CB924" s="114" t="str">
        <f t="shared" si="735"/>
        <v/>
      </c>
      <c r="CC924" s="114">
        <f t="shared" si="754"/>
        <v>1</v>
      </c>
      <c r="CD924" s="114">
        <f t="shared" si="755"/>
        <v>0</v>
      </c>
      <c r="CE924" s="114" t="str">
        <f t="shared" si="756"/>
        <v/>
      </c>
      <c r="CF924" s="114" t="str">
        <f t="shared" si="736"/>
        <v/>
      </c>
      <c r="CG924" s="114">
        <f t="shared" si="757"/>
        <v>1</v>
      </c>
      <c r="CH924" s="114">
        <f t="shared" si="758"/>
        <v>0</v>
      </c>
      <c r="CI924" s="114" t="str">
        <f t="shared" si="759"/>
        <v/>
      </c>
      <c r="CJ924" s="114" t="str">
        <f t="shared" si="737"/>
        <v/>
      </c>
      <c r="CK924" s="114">
        <f t="shared" si="760"/>
        <v>1</v>
      </c>
      <c r="CL924" s="114">
        <f t="shared" si="761"/>
        <v>0</v>
      </c>
      <c r="CM924" s="114" t="str">
        <f t="shared" si="762"/>
        <v/>
      </c>
      <c r="CN924" s="114" t="str">
        <f t="shared" si="738"/>
        <v/>
      </c>
      <c r="CO924" s="114">
        <f t="shared" si="763"/>
        <v>1</v>
      </c>
      <c r="CP924" s="114">
        <f t="shared" si="764"/>
        <v>0</v>
      </c>
      <c r="CQ924" s="114" t="str">
        <f t="shared" si="765"/>
        <v/>
      </c>
      <c r="CR924" s="114" t="str">
        <f t="shared" si="739"/>
        <v/>
      </c>
      <c r="CS924" s="114">
        <f t="shared" si="766"/>
        <v>1</v>
      </c>
      <c r="CT924" s="114">
        <f t="shared" si="767"/>
        <v>0</v>
      </c>
      <c r="CU924" s="114" t="str">
        <f t="shared" si="768"/>
        <v/>
      </c>
      <c r="CV924" s="114" t="str">
        <f t="shared" si="740"/>
        <v/>
      </c>
      <c r="CW924" s="114">
        <f t="shared" si="769"/>
        <v>1</v>
      </c>
      <c r="CX924" s="114">
        <f t="shared" si="770"/>
        <v>0</v>
      </c>
    </row>
    <row r="925" spans="17:102" x14ac:dyDescent="0.25">
      <c r="Q925" s="367" t="s">
        <v>6</v>
      </c>
      <c r="R925" s="366">
        <v>6</v>
      </c>
      <c r="U925" s="367">
        <f>+Decisions!D118</f>
        <v>0</v>
      </c>
      <c r="V925" s="363">
        <f>+Decisions!E118</f>
        <v>0</v>
      </c>
      <c r="W925" s="363">
        <f>+Decisions!F118</f>
        <v>0</v>
      </c>
      <c r="X925" s="363">
        <f>+Decisions!G118</f>
        <v>0</v>
      </c>
      <c r="Y925" s="363">
        <f>+Decisions!H118</f>
        <v>0</v>
      </c>
      <c r="Z925" s="363">
        <f>+Decisions!I118</f>
        <v>0</v>
      </c>
      <c r="AA925" s="363">
        <f>+Decisions!J118</f>
        <v>0</v>
      </c>
      <c r="AB925" s="363">
        <f>+Decisions!K118</f>
        <v>0</v>
      </c>
      <c r="AC925" s="363">
        <f>+Decisions!L118</f>
        <v>0</v>
      </c>
      <c r="AD925" s="363">
        <f>+Decisions!M118</f>
        <v>0</v>
      </c>
      <c r="AE925" s="363">
        <f>+Decisions!N118</f>
        <v>0</v>
      </c>
      <c r="AF925" s="363">
        <f>+Decisions!O118</f>
        <v>0</v>
      </c>
      <c r="AG925" s="363">
        <f>+Decisions!P118</f>
        <v>0</v>
      </c>
      <c r="AH925" s="363">
        <f>+Decisions!Q118</f>
        <v>0</v>
      </c>
      <c r="AI925" s="363">
        <f>+Decisions!R118</f>
        <v>0</v>
      </c>
      <c r="AJ925" s="363">
        <f>+Decisions!S118</f>
        <v>0</v>
      </c>
      <c r="AK925" s="363">
        <f>+Decisions!T118</f>
        <v>0</v>
      </c>
      <c r="AL925" s="363">
        <f>+Decisions!U118</f>
        <v>0</v>
      </c>
      <c r="AM925" s="363">
        <f>+Decisions!V118</f>
        <v>0</v>
      </c>
      <c r="AN925" s="364">
        <f>+Decisions!W118</f>
        <v>0</v>
      </c>
      <c r="AP925" s="365" t="str">
        <f t="shared" si="711"/>
        <v/>
      </c>
      <c r="AQ925" s="271" t="str">
        <f t="shared" si="712"/>
        <v/>
      </c>
      <c r="AR925" s="271" t="str">
        <f t="shared" si="713"/>
        <v/>
      </c>
      <c r="AS925" s="271" t="str">
        <f t="shared" si="714"/>
        <v/>
      </c>
      <c r="AT925" s="271" t="str">
        <f t="shared" si="715"/>
        <v/>
      </c>
      <c r="AU925" s="271" t="str">
        <f t="shared" si="716"/>
        <v/>
      </c>
      <c r="AV925" s="271" t="str">
        <f t="shared" si="717"/>
        <v/>
      </c>
      <c r="AW925" s="271" t="str">
        <f t="shared" si="718"/>
        <v/>
      </c>
      <c r="AX925" s="271" t="str">
        <f t="shared" si="719"/>
        <v/>
      </c>
      <c r="AY925" s="271" t="str">
        <f t="shared" si="720"/>
        <v/>
      </c>
      <c r="AZ925" s="271" t="str">
        <f t="shared" si="721"/>
        <v/>
      </c>
      <c r="BA925" s="271" t="str">
        <f t="shared" si="722"/>
        <v/>
      </c>
      <c r="BB925" s="271" t="str">
        <f t="shared" si="723"/>
        <v/>
      </c>
      <c r="BC925" s="271" t="str">
        <f t="shared" si="724"/>
        <v/>
      </c>
      <c r="BD925" s="271" t="str">
        <f t="shared" si="725"/>
        <v/>
      </c>
      <c r="BE925" s="271" t="str">
        <f t="shared" si="726"/>
        <v/>
      </c>
      <c r="BF925" s="271" t="str">
        <f t="shared" si="727"/>
        <v/>
      </c>
      <c r="BG925" s="271" t="str">
        <f t="shared" si="728"/>
        <v/>
      </c>
      <c r="BH925" s="271" t="str">
        <f t="shared" si="729"/>
        <v/>
      </c>
      <c r="BI925" s="366" t="str">
        <f t="shared" si="730"/>
        <v/>
      </c>
      <c r="BK925" s="114" t="str">
        <f t="shared" si="741"/>
        <v/>
      </c>
      <c r="BL925" s="114" t="str">
        <f t="shared" si="731"/>
        <v/>
      </c>
      <c r="BM925" s="114">
        <f t="shared" si="742"/>
        <v>1</v>
      </c>
      <c r="BN925" s="114">
        <f t="shared" si="743"/>
        <v>0</v>
      </c>
      <c r="BO925" s="114" t="str">
        <f t="shared" si="744"/>
        <v/>
      </c>
      <c r="BP925" s="114" t="str">
        <f t="shared" si="732"/>
        <v/>
      </c>
      <c r="BQ925" s="114">
        <f t="shared" si="745"/>
        <v>1</v>
      </c>
      <c r="BR925" s="114">
        <f t="shared" si="746"/>
        <v>0</v>
      </c>
      <c r="BS925" s="114" t="str">
        <f t="shared" si="747"/>
        <v/>
      </c>
      <c r="BT925" s="114" t="str">
        <f t="shared" si="733"/>
        <v/>
      </c>
      <c r="BU925" s="114">
        <f t="shared" si="748"/>
        <v>1</v>
      </c>
      <c r="BV925" s="114">
        <f t="shared" si="749"/>
        <v>0</v>
      </c>
      <c r="BW925" s="114" t="str">
        <f t="shared" si="750"/>
        <v/>
      </c>
      <c r="BX925" s="114" t="str">
        <f t="shared" si="734"/>
        <v/>
      </c>
      <c r="BY925" s="114">
        <f t="shared" si="751"/>
        <v>1</v>
      </c>
      <c r="BZ925" s="114">
        <f t="shared" si="752"/>
        <v>0</v>
      </c>
      <c r="CA925" s="114" t="str">
        <f t="shared" si="753"/>
        <v/>
      </c>
      <c r="CB925" s="114" t="str">
        <f t="shared" si="735"/>
        <v/>
      </c>
      <c r="CC925" s="114">
        <f t="shared" si="754"/>
        <v>1</v>
      </c>
      <c r="CD925" s="114">
        <f t="shared" si="755"/>
        <v>0</v>
      </c>
      <c r="CE925" s="114" t="str">
        <f t="shared" si="756"/>
        <v/>
      </c>
      <c r="CF925" s="114" t="str">
        <f t="shared" si="736"/>
        <v/>
      </c>
      <c r="CG925" s="114">
        <f t="shared" si="757"/>
        <v>1</v>
      </c>
      <c r="CH925" s="114">
        <f t="shared" si="758"/>
        <v>0</v>
      </c>
      <c r="CI925" s="114" t="str">
        <f t="shared" si="759"/>
        <v/>
      </c>
      <c r="CJ925" s="114" t="str">
        <f t="shared" si="737"/>
        <v/>
      </c>
      <c r="CK925" s="114">
        <f t="shared" si="760"/>
        <v>1</v>
      </c>
      <c r="CL925" s="114">
        <f t="shared" si="761"/>
        <v>0</v>
      </c>
      <c r="CM925" s="114" t="str">
        <f t="shared" si="762"/>
        <v/>
      </c>
      <c r="CN925" s="114" t="str">
        <f t="shared" si="738"/>
        <v/>
      </c>
      <c r="CO925" s="114">
        <f t="shared" si="763"/>
        <v>1</v>
      </c>
      <c r="CP925" s="114">
        <f t="shared" si="764"/>
        <v>0</v>
      </c>
      <c r="CQ925" s="114" t="str">
        <f t="shared" si="765"/>
        <v/>
      </c>
      <c r="CR925" s="114" t="str">
        <f t="shared" si="739"/>
        <v/>
      </c>
      <c r="CS925" s="114">
        <f t="shared" si="766"/>
        <v>1</v>
      </c>
      <c r="CT925" s="114">
        <f t="shared" si="767"/>
        <v>0</v>
      </c>
      <c r="CU925" s="114" t="str">
        <f t="shared" si="768"/>
        <v/>
      </c>
      <c r="CV925" s="114" t="str">
        <f t="shared" si="740"/>
        <v/>
      </c>
      <c r="CW925" s="114">
        <f t="shared" si="769"/>
        <v>1</v>
      </c>
      <c r="CX925" s="114">
        <f t="shared" si="770"/>
        <v>0</v>
      </c>
    </row>
    <row r="926" spans="17:102" x14ac:dyDescent="0.25">
      <c r="Q926" s="367" t="s">
        <v>7</v>
      </c>
      <c r="R926" s="366">
        <v>7</v>
      </c>
      <c r="U926" s="367">
        <f>+Decisions!D119</f>
        <v>0</v>
      </c>
      <c r="V926" s="363">
        <f>+Decisions!E119</f>
        <v>0</v>
      </c>
      <c r="W926" s="363">
        <f>+Decisions!F119</f>
        <v>0</v>
      </c>
      <c r="X926" s="363">
        <f>+Decisions!G119</f>
        <v>0</v>
      </c>
      <c r="Y926" s="363">
        <f>+Decisions!H119</f>
        <v>0</v>
      </c>
      <c r="Z926" s="363">
        <f>+Decisions!I119</f>
        <v>0</v>
      </c>
      <c r="AA926" s="363">
        <f>+Decisions!J119</f>
        <v>0</v>
      </c>
      <c r="AB926" s="363">
        <f>+Decisions!K119</f>
        <v>0</v>
      </c>
      <c r="AC926" s="363">
        <f>+Decisions!L119</f>
        <v>0</v>
      </c>
      <c r="AD926" s="363">
        <f>+Decisions!M119</f>
        <v>0</v>
      </c>
      <c r="AE926" s="363">
        <f>+Decisions!N119</f>
        <v>0</v>
      </c>
      <c r="AF926" s="363">
        <f>+Decisions!O119</f>
        <v>0</v>
      </c>
      <c r="AG926" s="363">
        <f>+Decisions!P119</f>
        <v>0</v>
      </c>
      <c r="AH926" s="363">
        <f>+Decisions!Q119</f>
        <v>0</v>
      </c>
      <c r="AI926" s="363">
        <f>+Decisions!R119</f>
        <v>0</v>
      </c>
      <c r="AJ926" s="363">
        <f>+Decisions!S119</f>
        <v>0</v>
      </c>
      <c r="AK926" s="363">
        <f>+Decisions!T119</f>
        <v>0</v>
      </c>
      <c r="AL926" s="363">
        <f>+Decisions!U119</f>
        <v>0</v>
      </c>
      <c r="AM926" s="363">
        <f>+Decisions!V119</f>
        <v>0</v>
      </c>
      <c r="AN926" s="364">
        <f>+Decisions!W119</f>
        <v>0</v>
      </c>
      <c r="AP926" s="365" t="str">
        <f t="shared" si="711"/>
        <v/>
      </c>
      <c r="AQ926" s="271" t="str">
        <f t="shared" si="712"/>
        <v/>
      </c>
      <c r="AR926" s="271" t="str">
        <f t="shared" si="713"/>
        <v/>
      </c>
      <c r="AS926" s="271" t="str">
        <f t="shared" si="714"/>
        <v/>
      </c>
      <c r="AT926" s="271" t="str">
        <f t="shared" si="715"/>
        <v/>
      </c>
      <c r="AU926" s="271" t="str">
        <f t="shared" si="716"/>
        <v/>
      </c>
      <c r="AV926" s="271" t="str">
        <f t="shared" si="717"/>
        <v/>
      </c>
      <c r="AW926" s="271" t="str">
        <f t="shared" si="718"/>
        <v/>
      </c>
      <c r="AX926" s="271" t="str">
        <f t="shared" si="719"/>
        <v/>
      </c>
      <c r="AY926" s="271" t="str">
        <f t="shared" si="720"/>
        <v/>
      </c>
      <c r="AZ926" s="271" t="str">
        <f t="shared" si="721"/>
        <v/>
      </c>
      <c r="BA926" s="271" t="str">
        <f t="shared" si="722"/>
        <v/>
      </c>
      <c r="BB926" s="271" t="str">
        <f t="shared" si="723"/>
        <v/>
      </c>
      <c r="BC926" s="271" t="str">
        <f t="shared" si="724"/>
        <v/>
      </c>
      <c r="BD926" s="271" t="str">
        <f t="shared" si="725"/>
        <v/>
      </c>
      <c r="BE926" s="271" t="str">
        <f t="shared" si="726"/>
        <v/>
      </c>
      <c r="BF926" s="271" t="str">
        <f t="shared" si="727"/>
        <v/>
      </c>
      <c r="BG926" s="271" t="str">
        <f t="shared" si="728"/>
        <v/>
      </c>
      <c r="BH926" s="271" t="str">
        <f t="shared" si="729"/>
        <v/>
      </c>
      <c r="BI926" s="366" t="str">
        <f t="shared" si="730"/>
        <v/>
      </c>
      <c r="BK926" s="114" t="str">
        <f t="shared" si="741"/>
        <v/>
      </c>
      <c r="BL926" s="114" t="str">
        <f t="shared" si="731"/>
        <v/>
      </c>
      <c r="BM926" s="114">
        <f t="shared" si="742"/>
        <v>1</v>
      </c>
      <c r="BN926" s="114">
        <f t="shared" si="743"/>
        <v>0</v>
      </c>
      <c r="BO926" s="114" t="str">
        <f t="shared" si="744"/>
        <v/>
      </c>
      <c r="BP926" s="114" t="str">
        <f t="shared" si="732"/>
        <v/>
      </c>
      <c r="BQ926" s="114">
        <f t="shared" si="745"/>
        <v>1</v>
      </c>
      <c r="BR926" s="114">
        <f t="shared" si="746"/>
        <v>0</v>
      </c>
      <c r="BS926" s="114" t="str">
        <f t="shared" si="747"/>
        <v/>
      </c>
      <c r="BT926" s="114" t="str">
        <f t="shared" si="733"/>
        <v/>
      </c>
      <c r="BU926" s="114">
        <f t="shared" si="748"/>
        <v>1</v>
      </c>
      <c r="BV926" s="114">
        <f t="shared" si="749"/>
        <v>0</v>
      </c>
      <c r="BW926" s="114" t="str">
        <f t="shared" si="750"/>
        <v/>
      </c>
      <c r="BX926" s="114" t="str">
        <f t="shared" si="734"/>
        <v/>
      </c>
      <c r="BY926" s="114">
        <f t="shared" si="751"/>
        <v>1</v>
      </c>
      <c r="BZ926" s="114">
        <f t="shared" si="752"/>
        <v>0</v>
      </c>
      <c r="CA926" s="114" t="str">
        <f t="shared" si="753"/>
        <v/>
      </c>
      <c r="CB926" s="114" t="str">
        <f t="shared" si="735"/>
        <v/>
      </c>
      <c r="CC926" s="114">
        <f t="shared" si="754"/>
        <v>1</v>
      </c>
      <c r="CD926" s="114">
        <f t="shared" si="755"/>
        <v>0</v>
      </c>
      <c r="CE926" s="114" t="str">
        <f t="shared" si="756"/>
        <v/>
      </c>
      <c r="CF926" s="114" t="str">
        <f t="shared" si="736"/>
        <v/>
      </c>
      <c r="CG926" s="114">
        <f t="shared" si="757"/>
        <v>1</v>
      </c>
      <c r="CH926" s="114">
        <f t="shared" si="758"/>
        <v>0</v>
      </c>
      <c r="CI926" s="114" t="str">
        <f t="shared" si="759"/>
        <v/>
      </c>
      <c r="CJ926" s="114" t="str">
        <f t="shared" si="737"/>
        <v/>
      </c>
      <c r="CK926" s="114">
        <f t="shared" si="760"/>
        <v>1</v>
      </c>
      <c r="CL926" s="114">
        <f t="shared" si="761"/>
        <v>0</v>
      </c>
      <c r="CM926" s="114" t="str">
        <f t="shared" si="762"/>
        <v/>
      </c>
      <c r="CN926" s="114" t="str">
        <f t="shared" si="738"/>
        <v/>
      </c>
      <c r="CO926" s="114">
        <f t="shared" si="763"/>
        <v>1</v>
      </c>
      <c r="CP926" s="114">
        <f t="shared" si="764"/>
        <v>0</v>
      </c>
      <c r="CQ926" s="114" t="str">
        <f t="shared" si="765"/>
        <v/>
      </c>
      <c r="CR926" s="114" t="str">
        <f t="shared" si="739"/>
        <v/>
      </c>
      <c r="CS926" s="114">
        <f t="shared" si="766"/>
        <v>1</v>
      </c>
      <c r="CT926" s="114">
        <f t="shared" si="767"/>
        <v>0</v>
      </c>
      <c r="CU926" s="114" t="str">
        <f t="shared" si="768"/>
        <v/>
      </c>
      <c r="CV926" s="114" t="str">
        <f t="shared" si="740"/>
        <v/>
      </c>
      <c r="CW926" s="114">
        <f t="shared" si="769"/>
        <v>1</v>
      </c>
      <c r="CX926" s="114">
        <f t="shared" si="770"/>
        <v>0</v>
      </c>
    </row>
    <row r="927" spans="17:102" x14ac:dyDescent="0.25">
      <c r="Q927" s="367" t="s">
        <v>8</v>
      </c>
      <c r="R927" s="366">
        <v>8</v>
      </c>
      <c r="U927" s="367">
        <f>+Decisions!D120</f>
        <v>0</v>
      </c>
      <c r="V927" s="363">
        <f>+Decisions!E120</f>
        <v>0</v>
      </c>
      <c r="W927" s="363">
        <f>+Decisions!F120</f>
        <v>0</v>
      </c>
      <c r="X927" s="363">
        <f>+Decisions!G120</f>
        <v>0</v>
      </c>
      <c r="Y927" s="363">
        <f>+Decisions!H120</f>
        <v>0</v>
      </c>
      <c r="Z927" s="363">
        <f>+Decisions!I120</f>
        <v>0</v>
      </c>
      <c r="AA927" s="363">
        <f>+Decisions!J120</f>
        <v>0</v>
      </c>
      <c r="AB927" s="363">
        <f>+Decisions!K120</f>
        <v>0</v>
      </c>
      <c r="AC927" s="363">
        <f>+Decisions!L120</f>
        <v>0</v>
      </c>
      <c r="AD927" s="363">
        <f>+Decisions!M120</f>
        <v>0</v>
      </c>
      <c r="AE927" s="363">
        <f>+Decisions!N120</f>
        <v>0</v>
      </c>
      <c r="AF927" s="363">
        <f>+Decisions!O120</f>
        <v>0</v>
      </c>
      <c r="AG927" s="363">
        <f>+Decisions!P120</f>
        <v>0</v>
      </c>
      <c r="AH927" s="363">
        <f>+Decisions!Q120</f>
        <v>0</v>
      </c>
      <c r="AI927" s="363">
        <f>+Decisions!R120</f>
        <v>0</v>
      </c>
      <c r="AJ927" s="363">
        <f>+Decisions!S120</f>
        <v>0</v>
      </c>
      <c r="AK927" s="363">
        <f>+Decisions!T120</f>
        <v>0</v>
      </c>
      <c r="AL927" s="363">
        <f>+Decisions!U120</f>
        <v>0</v>
      </c>
      <c r="AM927" s="363">
        <f>+Decisions!V120</f>
        <v>0</v>
      </c>
      <c r="AN927" s="364">
        <f>+Decisions!W120</f>
        <v>0</v>
      </c>
      <c r="AP927" s="365" t="str">
        <f t="shared" si="711"/>
        <v/>
      </c>
      <c r="AQ927" s="271" t="str">
        <f t="shared" si="712"/>
        <v/>
      </c>
      <c r="AR927" s="271" t="str">
        <f t="shared" si="713"/>
        <v/>
      </c>
      <c r="AS927" s="271" t="str">
        <f t="shared" si="714"/>
        <v/>
      </c>
      <c r="AT927" s="271" t="str">
        <f t="shared" si="715"/>
        <v/>
      </c>
      <c r="AU927" s="271" t="str">
        <f t="shared" si="716"/>
        <v/>
      </c>
      <c r="AV927" s="271" t="str">
        <f t="shared" si="717"/>
        <v/>
      </c>
      <c r="AW927" s="271" t="str">
        <f t="shared" si="718"/>
        <v/>
      </c>
      <c r="AX927" s="271" t="str">
        <f t="shared" si="719"/>
        <v/>
      </c>
      <c r="AY927" s="271" t="str">
        <f t="shared" si="720"/>
        <v/>
      </c>
      <c r="AZ927" s="271" t="str">
        <f t="shared" si="721"/>
        <v/>
      </c>
      <c r="BA927" s="271" t="str">
        <f t="shared" si="722"/>
        <v/>
      </c>
      <c r="BB927" s="271" t="str">
        <f t="shared" si="723"/>
        <v/>
      </c>
      <c r="BC927" s="271" t="str">
        <f t="shared" si="724"/>
        <v/>
      </c>
      <c r="BD927" s="271" t="str">
        <f t="shared" si="725"/>
        <v/>
      </c>
      <c r="BE927" s="271" t="str">
        <f t="shared" si="726"/>
        <v/>
      </c>
      <c r="BF927" s="271" t="str">
        <f t="shared" si="727"/>
        <v/>
      </c>
      <c r="BG927" s="271" t="str">
        <f t="shared" si="728"/>
        <v/>
      </c>
      <c r="BH927" s="271" t="str">
        <f t="shared" si="729"/>
        <v/>
      </c>
      <c r="BI927" s="366" t="str">
        <f t="shared" si="730"/>
        <v/>
      </c>
      <c r="BK927" s="114" t="str">
        <f t="shared" si="741"/>
        <v/>
      </c>
      <c r="BL927" s="114" t="str">
        <f t="shared" si="731"/>
        <v/>
      </c>
      <c r="BM927" s="114">
        <f t="shared" si="742"/>
        <v>1</v>
      </c>
      <c r="BN927" s="114">
        <f t="shared" si="743"/>
        <v>0</v>
      </c>
      <c r="BO927" s="114" t="str">
        <f t="shared" si="744"/>
        <v/>
      </c>
      <c r="BP927" s="114" t="str">
        <f t="shared" si="732"/>
        <v/>
      </c>
      <c r="BQ927" s="114">
        <f t="shared" si="745"/>
        <v>1</v>
      </c>
      <c r="BR927" s="114">
        <f t="shared" si="746"/>
        <v>0</v>
      </c>
      <c r="BS927" s="114" t="str">
        <f t="shared" si="747"/>
        <v/>
      </c>
      <c r="BT927" s="114" t="str">
        <f t="shared" si="733"/>
        <v/>
      </c>
      <c r="BU927" s="114">
        <f t="shared" si="748"/>
        <v>1</v>
      </c>
      <c r="BV927" s="114">
        <f t="shared" si="749"/>
        <v>0</v>
      </c>
      <c r="BW927" s="114" t="str">
        <f t="shared" si="750"/>
        <v/>
      </c>
      <c r="BX927" s="114" t="str">
        <f t="shared" si="734"/>
        <v/>
      </c>
      <c r="BY927" s="114">
        <f t="shared" si="751"/>
        <v>1</v>
      </c>
      <c r="BZ927" s="114">
        <f t="shared" si="752"/>
        <v>0</v>
      </c>
      <c r="CA927" s="114" t="str">
        <f t="shared" si="753"/>
        <v/>
      </c>
      <c r="CB927" s="114" t="str">
        <f t="shared" si="735"/>
        <v/>
      </c>
      <c r="CC927" s="114">
        <f t="shared" si="754"/>
        <v>1</v>
      </c>
      <c r="CD927" s="114">
        <f t="shared" si="755"/>
        <v>0</v>
      </c>
      <c r="CE927" s="114" t="str">
        <f t="shared" si="756"/>
        <v/>
      </c>
      <c r="CF927" s="114" t="str">
        <f t="shared" si="736"/>
        <v/>
      </c>
      <c r="CG927" s="114">
        <f t="shared" si="757"/>
        <v>1</v>
      </c>
      <c r="CH927" s="114">
        <f t="shared" si="758"/>
        <v>0</v>
      </c>
      <c r="CI927" s="114" t="str">
        <f t="shared" si="759"/>
        <v/>
      </c>
      <c r="CJ927" s="114" t="str">
        <f t="shared" si="737"/>
        <v/>
      </c>
      <c r="CK927" s="114">
        <f t="shared" si="760"/>
        <v>1</v>
      </c>
      <c r="CL927" s="114">
        <f t="shared" si="761"/>
        <v>0</v>
      </c>
      <c r="CM927" s="114" t="str">
        <f t="shared" si="762"/>
        <v/>
      </c>
      <c r="CN927" s="114" t="str">
        <f t="shared" si="738"/>
        <v/>
      </c>
      <c r="CO927" s="114">
        <f t="shared" si="763"/>
        <v>1</v>
      </c>
      <c r="CP927" s="114">
        <f t="shared" si="764"/>
        <v>0</v>
      </c>
      <c r="CQ927" s="114" t="str">
        <f t="shared" si="765"/>
        <v/>
      </c>
      <c r="CR927" s="114" t="str">
        <f t="shared" si="739"/>
        <v/>
      </c>
      <c r="CS927" s="114">
        <f t="shared" si="766"/>
        <v>1</v>
      </c>
      <c r="CT927" s="114">
        <f t="shared" si="767"/>
        <v>0</v>
      </c>
      <c r="CU927" s="114" t="str">
        <f t="shared" si="768"/>
        <v/>
      </c>
      <c r="CV927" s="114" t="str">
        <f t="shared" si="740"/>
        <v/>
      </c>
      <c r="CW927" s="114">
        <f t="shared" si="769"/>
        <v>1</v>
      </c>
      <c r="CX927" s="114">
        <f t="shared" si="770"/>
        <v>0</v>
      </c>
    </row>
    <row r="928" spans="17:102" ht="15.75" thickBot="1" x14ac:dyDescent="0.3">
      <c r="Q928" s="373" t="s">
        <v>9</v>
      </c>
      <c r="R928" s="370">
        <v>9</v>
      </c>
      <c r="U928" s="367">
        <f>+Decisions!D121</f>
        <v>0</v>
      </c>
      <c r="V928" s="363">
        <f>+Decisions!E121</f>
        <v>0</v>
      </c>
      <c r="W928" s="363">
        <f>+Decisions!F121</f>
        <v>0</v>
      </c>
      <c r="X928" s="363">
        <f>+Decisions!G121</f>
        <v>0</v>
      </c>
      <c r="Y928" s="363">
        <f>+Decisions!H121</f>
        <v>0</v>
      </c>
      <c r="Z928" s="363">
        <f>+Decisions!I121</f>
        <v>0</v>
      </c>
      <c r="AA928" s="363">
        <f>+Decisions!J121</f>
        <v>0</v>
      </c>
      <c r="AB928" s="363">
        <f>+Decisions!K121</f>
        <v>0</v>
      </c>
      <c r="AC928" s="363">
        <f>+Decisions!L121</f>
        <v>0</v>
      </c>
      <c r="AD928" s="363">
        <f>+Decisions!M121</f>
        <v>0</v>
      </c>
      <c r="AE928" s="363">
        <f>+Decisions!N121</f>
        <v>0</v>
      </c>
      <c r="AF928" s="363">
        <f>+Decisions!O121</f>
        <v>0</v>
      </c>
      <c r="AG928" s="363">
        <f>+Decisions!P121</f>
        <v>0</v>
      </c>
      <c r="AH928" s="363">
        <f>+Decisions!Q121</f>
        <v>0</v>
      </c>
      <c r="AI928" s="363">
        <f>+Decisions!R121</f>
        <v>0</v>
      </c>
      <c r="AJ928" s="363">
        <f>+Decisions!S121</f>
        <v>0</v>
      </c>
      <c r="AK928" s="363">
        <f>+Decisions!T121</f>
        <v>0</v>
      </c>
      <c r="AL928" s="363">
        <f>+Decisions!U121</f>
        <v>0</v>
      </c>
      <c r="AM928" s="363">
        <f>+Decisions!V121</f>
        <v>0</v>
      </c>
      <c r="AN928" s="364">
        <f>+Decisions!W121</f>
        <v>0</v>
      </c>
      <c r="AP928" s="365" t="str">
        <f t="shared" si="711"/>
        <v/>
      </c>
      <c r="AQ928" s="271" t="str">
        <f t="shared" si="712"/>
        <v/>
      </c>
      <c r="AR928" s="271" t="str">
        <f t="shared" si="713"/>
        <v/>
      </c>
      <c r="AS928" s="271" t="str">
        <f t="shared" si="714"/>
        <v/>
      </c>
      <c r="AT928" s="271" t="str">
        <f t="shared" si="715"/>
        <v/>
      </c>
      <c r="AU928" s="271" t="str">
        <f t="shared" si="716"/>
        <v/>
      </c>
      <c r="AV928" s="271" t="str">
        <f t="shared" si="717"/>
        <v/>
      </c>
      <c r="AW928" s="271" t="str">
        <f t="shared" si="718"/>
        <v/>
      </c>
      <c r="AX928" s="271" t="str">
        <f t="shared" si="719"/>
        <v/>
      </c>
      <c r="AY928" s="271" t="str">
        <f t="shared" si="720"/>
        <v/>
      </c>
      <c r="AZ928" s="271" t="str">
        <f t="shared" si="721"/>
        <v/>
      </c>
      <c r="BA928" s="271" t="str">
        <f t="shared" si="722"/>
        <v/>
      </c>
      <c r="BB928" s="271" t="str">
        <f t="shared" si="723"/>
        <v/>
      </c>
      <c r="BC928" s="271" t="str">
        <f t="shared" si="724"/>
        <v/>
      </c>
      <c r="BD928" s="271" t="str">
        <f t="shared" si="725"/>
        <v/>
      </c>
      <c r="BE928" s="271" t="str">
        <f t="shared" si="726"/>
        <v/>
      </c>
      <c r="BF928" s="271" t="str">
        <f t="shared" si="727"/>
        <v/>
      </c>
      <c r="BG928" s="271" t="str">
        <f t="shared" si="728"/>
        <v/>
      </c>
      <c r="BH928" s="271" t="str">
        <f t="shared" si="729"/>
        <v/>
      </c>
      <c r="BI928" s="366" t="str">
        <f t="shared" si="730"/>
        <v/>
      </c>
      <c r="BK928" s="114" t="str">
        <f t="shared" si="741"/>
        <v/>
      </c>
      <c r="BL928" s="114" t="str">
        <f t="shared" si="731"/>
        <v/>
      </c>
      <c r="BM928" s="114">
        <f t="shared" si="742"/>
        <v>1</v>
      </c>
      <c r="BN928" s="114">
        <f t="shared" si="743"/>
        <v>0</v>
      </c>
      <c r="BO928" s="114" t="str">
        <f t="shared" si="744"/>
        <v/>
      </c>
      <c r="BP928" s="114" t="str">
        <f t="shared" si="732"/>
        <v/>
      </c>
      <c r="BQ928" s="114">
        <f t="shared" si="745"/>
        <v>1</v>
      </c>
      <c r="BR928" s="114">
        <f t="shared" si="746"/>
        <v>0</v>
      </c>
      <c r="BS928" s="114" t="str">
        <f t="shared" si="747"/>
        <v/>
      </c>
      <c r="BT928" s="114" t="str">
        <f t="shared" si="733"/>
        <v/>
      </c>
      <c r="BU928" s="114">
        <f t="shared" si="748"/>
        <v>1</v>
      </c>
      <c r="BV928" s="114">
        <f t="shared" si="749"/>
        <v>0</v>
      </c>
      <c r="BW928" s="114" t="str">
        <f t="shared" si="750"/>
        <v/>
      </c>
      <c r="BX928" s="114" t="str">
        <f t="shared" si="734"/>
        <v/>
      </c>
      <c r="BY928" s="114">
        <f t="shared" si="751"/>
        <v>1</v>
      </c>
      <c r="BZ928" s="114">
        <f t="shared" si="752"/>
        <v>0</v>
      </c>
      <c r="CA928" s="114" t="str">
        <f t="shared" si="753"/>
        <v/>
      </c>
      <c r="CB928" s="114" t="str">
        <f t="shared" si="735"/>
        <v/>
      </c>
      <c r="CC928" s="114">
        <f t="shared" si="754"/>
        <v>1</v>
      </c>
      <c r="CD928" s="114">
        <f t="shared" si="755"/>
        <v>0</v>
      </c>
      <c r="CE928" s="114" t="str">
        <f t="shared" si="756"/>
        <v/>
      </c>
      <c r="CF928" s="114" t="str">
        <f t="shared" si="736"/>
        <v/>
      </c>
      <c r="CG928" s="114">
        <f t="shared" si="757"/>
        <v>1</v>
      </c>
      <c r="CH928" s="114">
        <f t="shared" si="758"/>
        <v>0</v>
      </c>
      <c r="CI928" s="114" t="str">
        <f t="shared" si="759"/>
        <v/>
      </c>
      <c r="CJ928" s="114" t="str">
        <f t="shared" si="737"/>
        <v/>
      </c>
      <c r="CK928" s="114">
        <f t="shared" si="760"/>
        <v>1</v>
      </c>
      <c r="CL928" s="114">
        <f t="shared" si="761"/>
        <v>0</v>
      </c>
      <c r="CM928" s="114" t="str">
        <f t="shared" si="762"/>
        <v/>
      </c>
      <c r="CN928" s="114" t="str">
        <f t="shared" si="738"/>
        <v/>
      </c>
      <c r="CO928" s="114">
        <f t="shared" si="763"/>
        <v>1</v>
      </c>
      <c r="CP928" s="114">
        <f t="shared" si="764"/>
        <v>0</v>
      </c>
      <c r="CQ928" s="114" t="str">
        <f t="shared" si="765"/>
        <v/>
      </c>
      <c r="CR928" s="114" t="str">
        <f t="shared" si="739"/>
        <v/>
      </c>
      <c r="CS928" s="114">
        <f t="shared" si="766"/>
        <v>1</v>
      </c>
      <c r="CT928" s="114">
        <f t="shared" si="767"/>
        <v>0</v>
      </c>
      <c r="CU928" s="114" t="str">
        <f t="shared" si="768"/>
        <v/>
      </c>
      <c r="CV928" s="114" t="str">
        <f t="shared" si="740"/>
        <v/>
      </c>
      <c r="CW928" s="114">
        <f t="shared" si="769"/>
        <v>1</v>
      </c>
      <c r="CX928" s="114">
        <f t="shared" si="770"/>
        <v>0</v>
      </c>
    </row>
    <row r="929" spans="17:102" x14ac:dyDescent="0.25">
      <c r="U929" s="367">
        <f>+Decisions!D122</f>
        <v>0</v>
      </c>
      <c r="V929" s="363">
        <f>+Decisions!E122</f>
        <v>0</v>
      </c>
      <c r="W929" s="363">
        <f>+Decisions!F122</f>
        <v>0</v>
      </c>
      <c r="X929" s="363">
        <f>+Decisions!G122</f>
        <v>0</v>
      </c>
      <c r="Y929" s="363">
        <f>+Decisions!H122</f>
        <v>0</v>
      </c>
      <c r="Z929" s="363">
        <f>+Decisions!I122</f>
        <v>0</v>
      </c>
      <c r="AA929" s="363">
        <f>+Decisions!J122</f>
        <v>0</v>
      </c>
      <c r="AB929" s="363">
        <f>+Decisions!K122</f>
        <v>0</v>
      </c>
      <c r="AC929" s="363">
        <f>+Decisions!L122</f>
        <v>0</v>
      </c>
      <c r="AD929" s="363">
        <f>+Decisions!M122</f>
        <v>0</v>
      </c>
      <c r="AE929" s="363">
        <f>+Decisions!N122</f>
        <v>0</v>
      </c>
      <c r="AF929" s="363">
        <f>+Decisions!O122</f>
        <v>0</v>
      </c>
      <c r="AG929" s="363">
        <f>+Decisions!P122</f>
        <v>0</v>
      </c>
      <c r="AH929" s="363">
        <f>+Decisions!Q122</f>
        <v>0</v>
      </c>
      <c r="AI929" s="363">
        <f>+Decisions!R122</f>
        <v>0</v>
      </c>
      <c r="AJ929" s="363">
        <f>+Decisions!S122</f>
        <v>0</v>
      </c>
      <c r="AK929" s="363">
        <f>+Decisions!T122</f>
        <v>0</v>
      </c>
      <c r="AL929" s="363">
        <f>+Decisions!U122</f>
        <v>0</v>
      </c>
      <c r="AM929" s="363">
        <f>+Decisions!V122</f>
        <v>0</v>
      </c>
      <c r="AN929" s="364">
        <f>+Decisions!W122</f>
        <v>0</v>
      </c>
      <c r="AP929" s="365" t="str">
        <f t="shared" si="711"/>
        <v/>
      </c>
      <c r="AQ929" s="271" t="str">
        <f t="shared" si="712"/>
        <v/>
      </c>
      <c r="AR929" s="271" t="str">
        <f t="shared" si="713"/>
        <v/>
      </c>
      <c r="AS929" s="271" t="str">
        <f t="shared" si="714"/>
        <v/>
      </c>
      <c r="AT929" s="271" t="str">
        <f t="shared" si="715"/>
        <v/>
      </c>
      <c r="AU929" s="271" t="str">
        <f t="shared" si="716"/>
        <v/>
      </c>
      <c r="AV929" s="271" t="str">
        <f t="shared" si="717"/>
        <v/>
      </c>
      <c r="AW929" s="271" t="str">
        <f t="shared" si="718"/>
        <v/>
      </c>
      <c r="AX929" s="271" t="str">
        <f t="shared" si="719"/>
        <v/>
      </c>
      <c r="AY929" s="271" t="str">
        <f t="shared" si="720"/>
        <v/>
      </c>
      <c r="AZ929" s="271" t="str">
        <f t="shared" si="721"/>
        <v/>
      </c>
      <c r="BA929" s="271" t="str">
        <f t="shared" si="722"/>
        <v/>
      </c>
      <c r="BB929" s="271" t="str">
        <f t="shared" si="723"/>
        <v/>
      </c>
      <c r="BC929" s="271" t="str">
        <f t="shared" si="724"/>
        <v/>
      </c>
      <c r="BD929" s="271" t="str">
        <f t="shared" si="725"/>
        <v/>
      </c>
      <c r="BE929" s="271" t="str">
        <f t="shared" si="726"/>
        <v/>
      </c>
      <c r="BF929" s="271" t="str">
        <f t="shared" si="727"/>
        <v/>
      </c>
      <c r="BG929" s="271" t="str">
        <f t="shared" si="728"/>
        <v/>
      </c>
      <c r="BH929" s="271" t="str">
        <f t="shared" si="729"/>
        <v/>
      </c>
      <c r="BI929" s="366" t="str">
        <f t="shared" si="730"/>
        <v/>
      </c>
      <c r="BK929" s="114" t="str">
        <f t="shared" si="741"/>
        <v/>
      </c>
      <c r="BL929" s="114" t="str">
        <f t="shared" si="731"/>
        <v/>
      </c>
      <c r="BM929" s="114">
        <f t="shared" si="742"/>
        <v>1</v>
      </c>
      <c r="BN929" s="114">
        <f t="shared" si="743"/>
        <v>0</v>
      </c>
      <c r="BO929" s="114" t="str">
        <f t="shared" si="744"/>
        <v/>
      </c>
      <c r="BP929" s="114" t="str">
        <f t="shared" si="732"/>
        <v/>
      </c>
      <c r="BQ929" s="114">
        <f t="shared" si="745"/>
        <v>1</v>
      </c>
      <c r="BR929" s="114">
        <f t="shared" si="746"/>
        <v>0</v>
      </c>
      <c r="BS929" s="114" t="str">
        <f t="shared" si="747"/>
        <v/>
      </c>
      <c r="BT929" s="114" t="str">
        <f t="shared" si="733"/>
        <v/>
      </c>
      <c r="BU929" s="114">
        <f t="shared" si="748"/>
        <v>1</v>
      </c>
      <c r="BV929" s="114">
        <f t="shared" si="749"/>
        <v>0</v>
      </c>
      <c r="BW929" s="114" t="str">
        <f t="shared" si="750"/>
        <v/>
      </c>
      <c r="BX929" s="114" t="str">
        <f t="shared" si="734"/>
        <v/>
      </c>
      <c r="BY929" s="114">
        <f t="shared" si="751"/>
        <v>1</v>
      </c>
      <c r="BZ929" s="114">
        <f t="shared" si="752"/>
        <v>0</v>
      </c>
      <c r="CA929" s="114" t="str">
        <f t="shared" si="753"/>
        <v/>
      </c>
      <c r="CB929" s="114" t="str">
        <f t="shared" si="735"/>
        <v/>
      </c>
      <c r="CC929" s="114">
        <f t="shared" si="754"/>
        <v>1</v>
      </c>
      <c r="CD929" s="114">
        <f t="shared" si="755"/>
        <v>0</v>
      </c>
      <c r="CE929" s="114" t="str">
        <f t="shared" si="756"/>
        <v/>
      </c>
      <c r="CF929" s="114" t="str">
        <f t="shared" si="736"/>
        <v/>
      </c>
      <c r="CG929" s="114">
        <f t="shared" si="757"/>
        <v>1</v>
      </c>
      <c r="CH929" s="114">
        <f t="shared" si="758"/>
        <v>0</v>
      </c>
      <c r="CI929" s="114" t="str">
        <f t="shared" si="759"/>
        <v/>
      </c>
      <c r="CJ929" s="114" t="str">
        <f t="shared" si="737"/>
        <v/>
      </c>
      <c r="CK929" s="114">
        <f t="shared" si="760"/>
        <v>1</v>
      </c>
      <c r="CL929" s="114">
        <f t="shared" si="761"/>
        <v>0</v>
      </c>
      <c r="CM929" s="114" t="str">
        <f t="shared" si="762"/>
        <v/>
      </c>
      <c r="CN929" s="114" t="str">
        <f t="shared" si="738"/>
        <v/>
      </c>
      <c r="CO929" s="114">
        <f t="shared" si="763"/>
        <v>1</v>
      </c>
      <c r="CP929" s="114">
        <f t="shared" si="764"/>
        <v>0</v>
      </c>
      <c r="CQ929" s="114" t="str">
        <f t="shared" si="765"/>
        <v/>
      </c>
      <c r="CR929" s="114" t="str">
        <f t="shared" si="739"/>
        <v/>
      </c>
      <c r="CS929" s="114">
        <f t="shared" si="766"/>
        <v>1</v>
      </c>
      <c r="CT929" s="114">
        <f t="shared" si="767"/>
        <v>0</v>
      </c>
      <c r="CU929" s="114" t="str">
        <f t="shared" si="768"/>
        <v/>
      </c>
      <c r="CV929" s="114" t="str">
        <f t="shared" si="740"/>
        <v/>
      </c>
      <c r="CW929" s="114">
        <f t="shared" si="769"/>
        <v>1</v>
      </c>
      <c r="CX929" s="114">
        <f t="shared" si="770"/>
        <v>0</v>
      </c>
    </row>
    <row r="930" spans="17:102" x14ac:dyDescent="0.25">
      <c r="U930" s="367">
        <f>+Decisions!D123</f>
        <v>0</v>
      </c>
      <c r="V930" s="363">
        <f>+Decisions!E123</f>
        <v>0</v>
      </c>
      <c r="W930" s="363">
        <f>+Decisions!F123</f>
        <v>0</v>
      </c>
      <c r="X930" s="363">
        <f>+Decisions!G123</f>
        <v>0</v>
      </c>
      <c r="Y930" s="363">
        <f>+Decisions!H123</f>
        <v>0</v>
      </c>
      <c r="Z930" s="363">
        <f>+Decisions!I123</f>
        <v>0</v>
      </c>
      <c r="AA930" s="363">
        <f>+Decisions!J123</f>
        <v>0</v>
      </c>
      <c r="AB930" s="363">
        <f>+Decisions!K123</f>
        <v>0</v>
      </c>
      <c r="AC930" s="363">
        <f>+Decisions!L123</f>
        <v>0</v>
      </c>
      <c r="AD930" s="363">
        <f>+Decisions!M123</f>
        <v>0</v>
      </c>
      <c r="AE930" s="363">
        <f>+Decisions!N123</f>
        <v>0</v>
      </c>
      <c r="AF930" s="363">
        <f>+Decisions!O123</f>
        <v>0</v>
      </c>
      <c r="AG930" s="363">
        <f>+Decisions!P123</f>
        <v>0</v>
      </c>
      <c r="AH930" s="363">
        <f>+Decisions!Q123</f>
        <v>0</v>
      </c>
      <c r="AI930" s="363">
        <f>+Decisions!R123</f>
        <v>0</v>
      </c>
      <c r="AJ930" s="363">
        <f>+Decisions!S123</f>
        <v>0</v>
      </c>
      <c r="AK930" s="363">
        <f>+Decisions!T123</f>
        <v>0</v>
      </c>
      <c r="AL930" s="363">
        <f>+Decisions!U123</f>
        <v>0</v>
      </c>
      <c r="AM930" s="363">
        <f>+Decisions!V123</f>
        <v>0</v>
      </c>
      <c r="AN930" s="364">
        <f>+Decisions!W123</f>
        <v>0</v>
      </c>
      <c r="AP930" s="365" t="str">
        <f t="shared" si="711"/>
        <v/>
      </c>
      <c r="AQ930" s="271" t="str">
        <f t="shared" si="712"/>
        <v/>
      </c>
      <c r="AR930" s="271" t="str">
        <f t="shared" si="713"/>
        <v/>
      </c>
      <c r="AS930" s="271" t="str">
        <f t="shared" si="714"/>
        <v/>
      </c>
      <c r="AT930" s="271" t="str">
        <f t="shared" si="715"/>
        <v/>
      </c>
      <c r="AU930" s="271" t="str">
        <f t="shared" si="716"/>
        <v/>
      </c>
      <c r="AV930" s="271" t="str">
        <f t="shared" si="717"/>
        <v/>
      </c>
      <c r="AW930" s="271" t="str">
        <f t="shared" si="718"/>
        <v/>
      </c>
      <c r="AX930" s="271" t="str">
        <f t="shared" si="719"/>
        <v/>
      </c>
      <c r="AY930" s="271" t="str">
        <f t="shared" si="720"/>
        <v/>
      </c>
      <c r="AZ930" s="271" t="str">
        <f t="shared" si="721"/>
        <v/>
      </c>
      <c r="BA930" s="271" t="str">
        <f t="shared" si="722"/>
        <v/>
      </c>
      <c r="BB930" s="271" t="str">
        <f t="shared" si="723"/>
        <v/>
      </c>
      <c r="BC930" s="271" t="str">
        <f t="shared" si="724"/>
        <v/>
      </c>
      <c r="BD930" s="271" t="str">
        <f t="shared" si="725"/>
        <v/>
      </c>
      <c r="BE930" s="271" t="str">
        <f t="shared" si="726"/>
        <v/>
      </c>
      <c r="BF930" s="271" t="str">
        <f t="shared" si="727"/>
        <v/>
      </c>
      <c r="BG930" s="271" t="str">
        <f t="shared" si="728"/>
        <v/>
      </c>
      <c r="BH930" s="271" t="str">
        <f t="shared" si="729"/>
        <v/>
      </c>
      <c r="BI930" s="366" t="str">
        <f t="shared" si="730"/>
        <v/>
      </c>
      <c r="BK930" s="114" t="str">
        <f t="shared" si="741"/>
        <v/>
      </c>
      <c r="BL930" s="114" t="str">
        <f t="shared" si="731"/>
        <v/>
      </c>
      <c r="BM930" s="114">
        <f t="shared" si="742"/>
        <v>1</v>
      </c>
      <c r="BN930" s="114">
        <f t="shared" si="743"/>
        <v>0</v>
      </c>
      <c r="BO930" s="114" t="str">
        <f t="shared" si="744"/>
        <v/>
      </c>
      <c r="BP930" s="114" t="str">
        <f t="shared" si="732"/>
        <v/>
      </c>
      <c r="BQ930" s="114">
        <f t="shared" si="745"/>
        <v>1</v>
      </c>
      <c r="BR930" s="114">
        <f t="shared" si="746"/>
        <v>0</v>
      </c>
      <c r="BS930" s="114" t="str">
        <f t="shared" si="747"/>
        <v/>
      </c>
      <c r="BT930" s="114" t="str">
        <f t="shared" si="733"/>
        <v/>
      </c>
      <c r="BU930" s="114">
        <f t="shared" si="748"/>
        <v>1</v>
      </c>
      <c r="BV930" s="114">
        <f t="shared" si="749"/>
        <v>0</v>
      </c>
      <c r="BW930" s="114" t="str">
        <f t="shared" si="750"/>
        <v/>
      </c>
      <c r="BX930" s="114" t="str">
        <f t="shared" si="734"/>
        <v/>
      </c>
      <c r="BY930" s="114">
        <f t="shared" si="751"/>
        <v>1</v>
      </c>
      <c r="BZ930" s="114">
        <f t="shared" si="752"/>
        <v>0</v>
      </c>
      <c r="CA930" s="114" t="str">
        <f t="shared" si="753"/>
        <v/>
      </c>
      <c r="CB930" s="114" t="str">
        <f t="shared" si="735"/>
        <v/>
      </c>
      <c r="CC930" s="114">
        <f t="shared" si="754"/>
        <v>1</v>
      </c>
      <c r="CD930" s="114">
        <f t="shared" si="755"/>
        <v>0</v>
      </c>
      <c r="CE930" s="114" t="str">
        <f t="shared" si="756"/>
        <v/>
      </c>
      <c r="CF930" s="114" t="str">
        <f t="shared" si="736"/>
        <v/>
      </c>
      <c r="CG930" s="114">
        <f t="shared" si="757"/>
        <v>1</v>
      </c>
      <c r="CH930" s="114">
        <f t="shared" si="758"/>
        <v>0</v>
      </c>
      <c r="CI930" s="114" t="str">
        <f t="shared" si="759"/>
        <v/>
      </c>
      <c r="CJ930" s="114" t="str">
        <f t="shared" si="737"/>
        <v/>
      </c>
      <c r="CK930" s="114">
        <f t="shared" si="760"/>
        <v>1</v>
      </c>
      <c r="CL930" s="114">
        <f t="shared" si="761"/>
        <v>0</v>
      </c>
      <c r="CM930" s="114" t="str">
        <f t="shared" si="762"/>
        <v/>
      </c>
      <c r="CN930" s="114" t="str">
        <f t="shared" si="738"/>
        <v/>
      </c>
      <c r="CO930" s="114">
        <f t="shared" si="763"/>
        <v>1</v>
      </c>
      <c r="CP930" s="114">
        <f t="shared" si="764"/>
        <v>0</v>
      </c>
      <c r="CQ930" s="114" t="str">
        <f t="shared" si="765"/>
        <v/>
      </c>
      <c r="CR930" s="114" t="str">
        <f t="shared" si="739"/>
        <v/>
      </c>
      <c r="CS930" s="114">
        <f t="shared" si="766"/>
        <v>1</v>
      </c>
      <c r="CT930" s="114">
        <f t="shared" si="767"/>
        <v>0</v>
      </c>
      <c r="CU930" s="114" t="str">
        <f t="shared" si="768"/>
        <v/>
      </c>
      <c r="CV930" s="114" t="str">
        <f t="shared" si="740"/>
        <v/>
      </c>
      <c r="CW930" s="114">
        <f t="shared" si="769"/>
        <v>1</v>
      </c>
      <c r="CX930" s="114">
        <f t="shared" si="770"/>
        <v>0</v>
      </c>
    </row>
    <row r="931" spans="17:102" ht="15.75" thickBot="1" x14ac:dyDescent="0.3">
      <c r="U931" s="367">
        <f>+Decisions!D124</f>
        <v>0</v>
      </c>
      <c r="V931" s="363">
        <f>+Decisions!E124</f>
        <v>0</v>
      </c>
      <c r="W931" s="363">
        <f>+Decisions!F124</f>
        <v>0</v>
      </c>
      <c r="X931" s="363">
        <f>+Decisions!G124</f>
        <v>0</v>
      </c>
      <c r="Y931" s="363">
        <f>+Decisions!H124</f>
        <v>0</v>
      </c>
      <c r="Z931" s="363">
        <f>+Decisions!I124</f>
        <v>0</v>
      </c>
      <c r="AA931" s="363">
        <f>+Decisions!J124</f>
        <v>0</v>
      </c>
      <c r="AB931" s="363">
        <f>+Decisions!K124</f>
        <v>0</v>
      </c>
      <c r="AC931" s="363">
        <f>+Decisions!L124</f>
        <v>0</v>
      </c>
      <c r="AD931" s="363">
        <f>+Decisions!M124</f>
        <v>0</v>
      </c>
      <c r="AE931" s="363">
        <f>+Decisions!N124</f>
        <v>0</v>
      </c>
      <c r="AF931" s="363">
        <f>+Decisions!O124</f>
        <v>0</v>
      </c>
      <c r="AG931" s="363">
        <f>+Decisions!P124</f>
        <v>0</v>
      </c>
      <c r="AH931" s="363">
        <f>+Decisions!Q124</f>
        <v>0</v>
      </c>
      <c r="AI931" s="363">
        <f>+Decisions!R124</f>
        <v>0</v>
      </c>
      <c r="AJ931" s="363">
        <f>+Decisions!S124</f>
        <v>0</v>
      </c>
      <c r="AK931" s="363">
        <f>+Decisions!T124</f>
        <v>0</v>
      </c>
      <c r="AL931" s="363">
        <f>+Decisions!U124</f>
        <v>0</v>
      </c>
      <c r="AM931" s="363">
        <f>+Decisions!V124</f>
        <v>0</v>
      </c>
      <c r="AN931" s="364">
        <f>+Decisions!W124</f>
        <v>0</v>
      </c>
      <c r="AP931" s="365" t="str">
        <f t="shared" si="711"/>
        <v/>
      </c>
      <c r="AQ931" s="271" t="str">
        <f t="shared" si="712"/>
        <v/>
      </c>
      <c r="AR931" s="271" t="str">
        <f t="shared" si="713"/>
        <v/>
      </c>
      <c r="AS931" s="271" t="str">
        <f t="shared" si="714"/>
        <v/>
      </c>
      <c r="AT931" s="271" t="str">
        <f t="shared" si="715"/>
        <v/>
      </c>
      <c r="AU931" s="271" t="str">
        <f t="shared" si="716"/>
        <v/>
      </c>
      <c r="AV931" s="271" t="str">
        <f t="shared" si="717"/>
        <v/>
      </c>
      <c r="AW931" s="271" t="str">
        <f t="shared" si="718"/>
        <v/>
      </c>
      <c r="AX931" s="271" t="str">
        <f t="shared" si="719"/>
        <v/>
      </c>
      <c r="AY931" s="271" t="str">
        <f t="shared" si="720"/>
        <v/>
      </c>
      <c r="AZ931" s="271" t="str">
        <f t="shared" si="721"/>
        <v/>
      </c>
      <c r="BA931" s="271" t="str">
        <f t="shared" si="722"/>
        <v/>
      </c>
      <c r="BB931" s="271" t="str">
        <f t="shared" si="723"/>
        <v/>
      </c>
      <c r="BC931" s="271" t="str">
        <f t="shared" si="724"/>
        <v/>
      </c>
      <c r="BD931" s="271" t="str">
        <f t="shared" si="725"/>
        <v/>
      </c>
      <c r="BE931" s="271" t="str">
        <f t="shared" si="726"/>
        <v/>
      </c>
      <c r="BF931" s="271" t="str">
        <f t="shared" si="727"/>
        <v/>
      </c>
      <c r="BG931" s="271" t="str">
        <f t="shared" si="728"/>
        <v/>
      </c>
      <c r="BH931" s="271" t="str">
        <f t="shared" si="729"/>
        <v/>
      </c>
      <c r="BI931" s="366" t="str">
        <f t="shared" si="730"/>
        <v/>
      </c>
      <c r="BK931" s="114" t="str">
        <f t="shared" si="741"/>
        <v/>
      </c>
      <c r="BL931" s="114" t="str">
        <f t="shared" si="731"/>
        <v/>
      </c>
      <c r="BM931" s="114">
        <f t="shared" si="742"/>
        <v>1</v>
      </c>
      <c r="BN931" s="114">
        <f t="shared" si="743"/>
        <v>0</v>
      </c>
      <c r="BO931" s="114" t="str">
        <f t="shared" si="744"/>
        <v/>
      </c>
      <c r="BP931" s="114" t="str">
        <f t="shared" si="732"/>
        <v/>
      </c>
      <c r="BQ931" s="114">
        <f t="shared" si="745"/>
        <v>1</v>
      </c>
      <c r="BR931" s="114">
        <f t="shared" si="746"/>
        <v>0</v>
      </c>
      <c r="BS931" s="114" t="str">
        <f t="shared" si="747"/>
        <v/>
      </c>
      <c r="BT931" s="114" t="str">
        <f t="shared" si="733"/>
        <v/>
      </c>
      <c r="BU931" s="114">
        <f t="shared" si="748"/>
        <v>1</v>
      </c>
      <c r="BV931" s="114">
        <f t="shared" si="749"/>
        <v>0</v>
      </c>
      <c r="BW931" s="114" t="str">
        <f t="shared" si="750"/>
        <v/>
      </c>
      <c r="BX931" s="114" t="str">
        <f t="shared" si="734"/>
        <v/>
      </c>
      <c r="BY931" s="114">
        <f t="shared" si="751"/>
        <v>1</v>
      </c>
      <c r="BZ931" s="114">
        <f t="shared" si="752"/>
        <v>0</v>
      </c>
      <c r="CA931" s="114" t="str">
        <f t="shared" si="753"/>
        <v/>
      </c>
      <c r="CB931" s="114" t="str">
        <f t="shared" si="735"/>
        <v/>
      </c>
      <c r="CC931" s="114">
        <f t="shared" si="754"/>
        <v>1</v>
      </c>
      <c r="CD931" s="114">
        <f t="shared" si="755"/>
        <v>0</v>
      </c>
      <c r="CE931" s="114" t="str">
        <f t="shared" si="756"/>
        <v/>
      </c>
      <c r="CF931" s="114" t="str">
        <f t="shared" si="736"/>
        <v/>
      </c>
      <c r="CG931" s="114">
        <f t="shared" si="757"/>
        <v>1</v>
      </c>
      <c r="CH931" s="114">
        <f t="shared" si="758"/>
        <v>0</v>
      </c>
      <c r="CI931" s="114" t="str">
        <f t="shared" si="759"/>
        <v/>
      </c>
      <c r="CJ931" s="114" t="str">
        <f t="shared" si="737"/>
        <v/>
      </c>
      <c r="CK931" s="114">
        <f t="shared" si="760"/>
        <v>1</v>
      </c>
      <c r="CL931" s="114">
        <f t="shared" si="761"/>
        <v>0</v>
      </c>
      <c r="CM931" s="114" t="str">
        <f t="shared" si="762"/>
        <v/>
      </c>
      <c r="CN931" s="114" t="str">
        <f t="shared" si="738"/>
        <v/>
      </c>
      <c r="CO931" s="114">
        <f t="shared" si="763"/>
        <v>1</v>
      </c>
      <c r="CP931" s="114">
        <f t="shared" si="764"/>
        <v>0</v>
      </c>
      <c r="CQ931" s="114" t="str">
        <f t="shared" si="765"/>
        <v/>
      </c>
      <c r="CR931" s="114" t="str">
        <f t="shared" si="739"/>
        <v/>
      </c>
      <c r="CS931" s="114">
        <f t="shared" si="766"/>
        <v>1</v>
      </c>
      <c r="CT931" s="114">
        <f t="shared" si="767"/>
        <v>0</v>
      </c>
      <c r="CU931" s="114" t="str">
        <f t="shared" si="768"/>
        <v/>
      </c>
      <c r="CV931" s="114" t="str">
        <f t="shared" si="740"/>
        <v/>
      </c>
      <c r="CW931" s="114">
        <f t="shared" si="769"/>
        <v>1</v>
      </c>
      <c r="CX931" s="114">
        <f t="shared" si="770"/>
        <v>0</v>
      </c>
    </row>
    <row r="932" spans="17:102" x14ac:dyDescent="0.25">
      <c r="Q932" s="374">
        <v>1</v>
      </c>
      <c r="R932" s="275">
        <v>50</v>
      </c>
      <c r="U932" s="367">
        <f>+Decisions!D125</f>
        <v>0</v>
      </c>
      <c r="V932" s="363">
        <f>+Decisions!E125</f>
        <v>0</v>
      </c>
      <c r="W932" s="363">
        <f>+Decisions!F125</f>
        <v>0</v>
      </c>
      <c r="X932" s="363">
        <f>+Decisions!G125</f>
        <v>0</v>
      </c>
      <c r="Y932" s="363">
        <f>+Decisions!H125</f>
        <v>0</v>
      </c>
      <c r="Z932" s="363">
        <f>+Decisions!I125</f>
        <v>0</v>
      </c>
      <c r="AA932" s="363">
        <f>+Decisions!J125</f>
        <v>0</v>
      </c>
      <c r="AB932" s="363">
        <f>+Decisions!K125</f>
        <v>0</v>
      </c>
      <c r="AC932" s="363">
        <f>+Decisions!L125</f>
        <v>0</v>
      </c>
      <c r="AD932" s="363">
        <f>+Decisions!M125</f>
        <v>0</v>
      </c>
      <c r="AE932" s="363">
        <f>+Decisions!N125</f>
        <v>0</v>
      </c>
      <c r="AF932" s="363">
        <f>+Decisions!O125</f>
        <v>0</v>
      </c>
      <c r="AG932" s="363">
        <f>+Decisions!P125</f>
        <v>0</v>
      </c>
      <c r="AH932" s="363">
        <f>+Decisions!Q125</f>
        <v>0</v>
      </c>
      <c r="AI932" s="363">
        <f>+Decisions!R125</f>
        <v>0</v>
      </c>
      <c r="AJ932" s="363">
        <f>+Decisions!S125</f>
        <v>0</v>
      </c>
      <c r="AK932" s="363">
        <f>+Decisions!T125</f>
        <v>0</v>
      </c>
      <c r="AL932" s="363">
        <f>+Decisions!U125</f>
        <v>0</v>
      </c>
      <c r="AM932" s="363">
        <f>+Decisions!V125</f>
        <v>0</v>
      </c>
      <c r="AN932" s="364">
        <f>+Decisions!W125</f>
        <v>0</v>
      </c>
      <c r="AP932" s="365" t="str">
        <f t="shared" si="711"/>
        <v/>
      </c>
      <c r="AQ932" s="271" t="str">
        <f t="shared" si="712"/>
        <v/>
      </c>
      <c r="AR932" s="271" t="str">
        <f t="shared" si="713"/>
        <v/>
      </c>
      <c r="AS932" s="271" t="str">
        <f t="shared" si="714"/>
        <v/>
      </c>
      <c r="AT932" s="271" t="str">
        <f t="shared" si="715"/>
        <v/>
      </c>
      <c r="AU932" s="271" t="str">
        <f t="shared" si="716"/>
        <v/>
      </c>
      <c r="AV932" s="271" t="str">
        <f t="shared" si="717"/>
        <v/>
      </c>
      <c r="AW932" s="271" t="str">
        <f t="shared" si="718"/>
        <v/>
      </c>
      <c r="AX932" s="271" t="str">
        <f t="shared" si="719"/>
        <v/>
      </c>
      <c r="AY932" s="271" t="str">
        <f t="shared" si="720"/>
        <v/>
      </c>
      <c r="AZ932" s="271" t="str">
        <f t="shared" si="721"/>
        <v/>
      </c>
      <c r="BA932" s="271" t="str">
        <f t="shared" si="722"/>
        <v/>
      </c>
      <c r="BB932" s="271" t="str">
        <f t="shared" si="723"/>
        <v/>
      </c>
      <c r="BC932" s="271" t="str">
        <f t="shared" si="724"/>
        <v/>
      </c>
      <c r="BD932" s="271" t="str">
        <f t="shared" si="725"/>
        <v/>
      </c>
      <c r="BE932" s="271" t="str">
        <f t="shared" si="726"/>
        <v/>
      </c>
      <c r="BF932" s="271" t="str">
        <f t="shared" si="727"/>
        <v/>
      </c>
      <c r="BG932" s="271" t="str">
        <f t="shared" si="728"/>
        <v/>
      </c>
      <c r="BH932" s="271" t="str">
        <f t="shared" si="729"/>
        <v/>
      </c>
      <c r="BI932" s="366" t="str">
        <f t="shared" si="730"/>
        <v/>
      </c>
      <c r="BK932" s="114" t="str">
        <f t="shared" si="741"/>
        <v/>
      </c>
      <c r="BL932" s="114" t="str">
        <f t="shared" si="731"/>
        <v/>
      </c>
      <c r="BM932" s="114">
        <f t="shared" si="742"/>
        <v>1</v>
      </c>
      <c r="BN932" s="114">
        <f t="shared" si="743"/>
        <v>0</v>
      </c>
      <c r="BO932" s="114" t="str">
        <f t="shared" si="744"/>
        <v/>
      </c>
      <c r="BP932" s="114" t="str">
        <f t="shared" si="732"/>
        <v/>
      </c>
      <c r="BQ932" s="114">
        <f t="shared" si="745"/>
        <v>1</v>
      </c>
      <c r="BR932" s="114">
        <f t="shared" si="746"/>
        <v>0</v>
      </c>
      <c r="BS932" s="114" t="str">
        <f t="shared" si="747"/>
        <v/>
      </c>
      <c r="BT932" s="114" t="str">
        <f t="shared" si="733"/>
        <v/>
      </c>
      <c r="BU932" s="114">
        <f t="shared" si="748"/>
        <v>1</v>
      </c>
      <c r="BV932" s="114">
        <f t="shared" si="749"/>
        <v>0</v>
      </c>
      <c r="BW932" s="114" t="str">
        <f t="shared" si="750"/>
        <v/>
      </c>
      <c r="BX932" s="114" t="str">
        <f t="shared" si="734"/>
        <v/>
      </c>
      <c r="BY932" s="114">
        <f t="shared" si="751"/>
        <v>1</v>
      </c>
      <c r="BZ932" s="114">
        <f t="shared" si="752"/>
        <v>0</v>
      </c>
      <c r="CA932" s="114" t="str">
        <f t="shared" si="753"/>
        <v/>
      </c>
      <c r="CB932" s="114" t="str">
        <f t="shared" si="735"/>
        <v/>
      </c>
      <c r="CC932" s="114">
        <f t="shared" si="754"/>
        <v>1</v>
      </c>
      <c r="CD932" s="114">
        <f t="shared" si="755"/>
        <v>0</v>
      </c>
      <c r="CE932" s="114" t="str">
        <f t="shared" si="756"/>
        <v/>
      </c>
      <c r="CF932" s="114" t="str">
        <f t="shared" si="736"/>
        <v/>
      </c>
      <c r="CG932" s="114">
        <f t="shared" si="757"/>
        <v>1</v>
      </c>
      <c r="CH932" s="114">
        <f t="shared" si="758"/>
        <v>0</v>
      </c>
      <c r="CI932" s="114" t="str">
        <f t="shared" si="759"/>
        <v/>
      </c>
      <c r="CJ932" s="114" t="str">
        <f t="shared" si="737"/>
        <v/>
      </c>
      <c r="CK932" s="114">
        <f t="shared" si="760"/>
        <v>1</v>
      </c>
      <c r="CL932" s="114">
        <f t="shared" si="761"/>
        <v>0</v>
      </c>
      <c r="CM932" s="114" t="str">
        <f t="shared" si="762"/>
        <v/>
      </c>
      <c r="CN932" s="114" t="str">
        <f t="shared" si="738"/>
        <v/>
      </c>
      <c r="CO932" s="114">
        <f t="shared" si="763"/>
        <v>1</v>
      </c>
      <c r="CP932" s="114">
        <f t="shared" si="764"/>
        <v>0</v>
      </c>
      <c r="CQ932" s="114" t="str">
        <f t="shared" si="765"/>
        <v/>
      </c>
      <c r="CR932" s="114" t="str">
        <f t="shared" si="739"/>
        <v/>
      </c>
      <c r="CS932" s="114">
        <f t="shared" si="766"/>
        <v>1</v>
      </c>
      <c r="CT932" s="114">
        <f t="shared" si="767"/>
        <v>0</v>
      </c>
      <c r="CU932" s="114" t="str">
        <f t="shared" si="768"/>
        <v/>
      </c>
      <c r="CV932" s="114" t="str">
        <f t="shared" si="740"/>
        <v/>
      </c>
      <c r="CW932" s="114">
        <f t="shared" si="769"/>
        <v>1</v>
      </c>
      <c r="CX932" s="114">
        <f t="shared" si="770"/>
        <v>0</v>
      </c>
    </row>
    <row r="933" spans="17:102" x14ac:dyDescent="0.25">
      <c r="Q933" s="365">
        <f t="shared" ref="Q933:Q964" si="771">+Q932+1</f>
        <v>2</v>
      </c>
      <c r="R933" s="277">
        <v>50</v>
      </c>
      <c r="U933" s="367">
        <f>+Decisions!D126</f>
        <v>0</v>
      </c>
      <c r="V933" s="363">
        <f>+Decisions!E126</f>
        <v>0</v>
      </c>
      <c r="W933" s="363">
        <f>+Decisions!F126</f>
        <v>0</v>
      </c>
      <c r="X933" s="363">
        <f>+Decisions!G126</f>
        <v>0</v>
      </c>
      <c r="Y933" s="363">
        <f>+Decisions!H126</f>
        <v>0</v>
      </c>
      <c r="Z933" s="363">
        <f>+Decisions!I126</f>
        <v>0</v>
      </c>
      <c r="AA933" s="363">
        <f>+Decisions!J126</f>
        <v>0</v>
      </c>
      <c r="AB933" s="363">
        <f>+Decisions!K126</f>
        <v>0</v>
      </c>
      <c r="AC933" s="363">
        <f>+Decisions!L126</f>
        <v>0</v>
      </c>
      <c r="AD933" s="363">
        <f>+Decisions!M126</f>
        <v>0</v>
      </c>
      <c r="AE933" s="363">
        <f>+Decisions!N126</f>
        <v>0</v>
      </c>
      <c r="AF933" s="363">
        <f>+Decisions!O126</f>
        <v>0</v>
      </c>
      <c r="AG933" s="363">
        <f>+Decisions!P126</f>
        <v>0</v>
      </c>
      <c r="AH933" s="363">
        <f>+Decisions!Q126</f>
        <v>0</v>
      </c>
      <c r="AI933" s="363">
        <f>+Decisions!R126</f>
        <v>0</v>
      </c>
      <c r="AJ933" s="363">
        <f>+Decisions!S126</f>
        <v>0</v>
      </c>
      <c r="AK933" s="363">
        <f>+Decisions!T126</f>
        <v>0</v>
      </c>
      <c r="AL933" s="363">
        <f>+Decisions!U126</f>
        <v>0</v>
      </c>
      <c r="AM933" s="363">
        <f>+Decisions!V126</f>
        <v>0</v>
      </c>
      <c r="AN933" s="364">
        <f>+Decisions!W126</f>
        <v>0</v>
      </c>
      <c r="AP933" s="365" t="str">
        <f t="shared" si="711"/>
        <v/>
      </c>
      <c r="AQ933" s="271" t="str">
        <f t="shared" si="712"/>
        <v/>
      </c>
      <c r="AR933" s="271" t="str">
        <f t="shared" si="713"/>
        <v/>
      </c>
      <c r="AS933" s="271" t="str">
        <f t="shared" si="714"/>
        <v/>
      </c>
      <c r="AT933" s="271" t="str">
        <f t="shared" si="715"/>
        <v/>
      </c>
      <c r="AU933" s="271" t="str">
        <f t="shared" si="716"/>
        <v/>
      </c>
      <c r="AV933" s="271" t="str">
        <f t="shared" si="717"/>
        <v/>
      </c>
      <c r="AW933" s="271" t="str">
        <f t="shared" si="718"/>
        <v/>
      </c>
      <c r="AX933" s="271" t="str">
        <f t="shared" si="719"/>
        <v/>
      </c>
      <c r="AY933" s="271" t="str">
        <f t="shared" si="720"/>
        <v/>
      </c>
      <c r="AZ933" s="271" t="str">
        <f t="shared" si="721"/>
        <v/>
      </c>
      <c r="BA933" s="271" t="str">
        <f t="shared" si="722"/>
        <v/>
      </c>
      <c r="BB933" s="271" t="str">
        <f t="shared" si="723"/>
        <v/>
      </c>
      <c r="BC933" s="271" t="str">
        <f t="shared" si="724"/>
        <v/>
      </c>
      <c r="BD933" s="271" t="str">
        <f t="shared" si="725"/>
        <v/>
      </c>
      <c r="BE933" s="271" t="str">
        <f t="shared" si="726"/>
        <v/>
      </c>
      <c r="BF933" s="271" t="str">
        <f t="shared" si="727"/>
        <v/>
      </c>
      <c r="BG933" s="271" t="str">
        <f t="shared" si="728"/>
        <v/>
      </c>
      <c r="BH933" s="271" t="str">
        <f t="shared" si="729"/>
        <v/>
      </c>
      <c r="BI933" s="366" t="str">
        <f t="shared" si="730"/>
        <v/>
      </c>
      <c r="BK933" s="114" t="str">
        <f t="shared" si="741"/>
        <v/>
      </c>
      <c r="BL933" s="114" t="str">
        <f t="shared" si="731"/>
        <v/>
      </c>
      <c r="BM933" s="114">
        <f t="shared" si="742"/>
        <v>1</v>
      </c>
      <c r="BN933" s="114">
        <f t="shared" si="743"/>
        <v>0</v>
      </c>
      <c r="BO933" s="114" t="str">
        <f t="shared" si="744"/>
        <v/>
      </c>
      <c r="BP933" s="114" t="str">
        <f t="shared" si="732"/>
        <v/>
      </c>
      <c r="BQ933" s="114">
        <f t="shared" si="745"/>
        <v>1</v>
      </c>
      <c r="BR933" s="114">
        <f t="shared" si="746"/>
        <v>0</v>
      </c>
      <c r="BS933" s="114" t="str">
        <f t="shared" si="747"/>
        <v/>
      </c>
      <c r="BT933" s="114" t="str">
        <f t="shared" si="733"/>
        <v/>
      </c>
      <c r="BU933" s="114">
        <f t="shared" si="748"/>
        <v>1</v>
      </c>
      <c r="BV933" s="114">
        <f t="shared" si="749"/>
        <v>0</v>
      </c>
      <c r="BW933" s="114" t="str">
        <f t="shared" si="750"/>
        <v/>
      </c>
      <c r="BX933" s="114" t="str">
        <f t="shared" si="734"/>
        <v/>
      </c>
      <c r="BY933" s="114">
        <f t="shared" si="751"/>
        <v>1</v>
      </c>
      <c r="BZ933" s="114">
        <f t="shared" si="752"/>
        <v>0</v>
      </c>
      <c r="CA933" s="114" t="str">
        <f t="shared" si="753"/>
        <v/>
      </c>
      <c r="CB933" s="114" t="str">
        <f t="shared" si="735"/>
        <v/>
      </c>
      <c r="CC933" s="114">
        <f t="shared" si="754"/>
        <v>1</v>
      </c>
      <c r="CD933" s="114">
        <f t="shared" si="755"/>
        <v>0</v>
      </c>
      <c r="CE933" s="114" t="str">
        <f t="shared" si="756"/>
        <v/>
      </c>
      <c r="CF933" s="114" t="str">
        <f t="shared" si="736"/>
        <v/>
      </c>
      <c r="CG933" s="114">
        <f t="shared" si="757"/>
        <v>1</v>
      </c>
      <c r="CH933" s="114">
        <f t="shared" si="758"/>
        <v>0</v>
      </c>
      <c r="CI933" s="114" t="str">
        <f t="shared" si="759"/>
        <v/>
      </c>
      <c r="CJ933" s="114" t="str">
        <f t="shared" si="737"/>
        <v/>
      </c>
      <c r="CK933" s="114">
        <f t="shared" si="760"/>
        <v>1</v>
      </c>
      <c r="CL933" s="114">
        <f t="shared" si="761"/>
        <v>0</v>
      </c>
      <c r="CM933" s="114" t="str">
        <f t="shared" si="762"/>
        <v/>
      </c>
      <c r="CN933" s="114" t="str">
        <f t="shared" si="738"/>
        <v/>
      </c>
      <c r="CO933" s="114">
        <f t="shared" si="763"/>
        <v>1</v>
      </c>
      <c r="CP933" s="114">
        <f t="shared" si="764"/>
        <v>0</v>
      </c>
      <c r="CQ933" s="114" t="str">
        <f t="shared" si="765"/>
        <v/>
      </c>
      <c r="CR933" s="114" t="str">
        <f t="shared" si="739"/>
        <v/>
      </c>
      <c r="CS933" s="114">
        <f t="shared" si="766"/>
        <v>1</v>
      </c>
      <c r="CT933" s="114">
        <f t="shared" si="767"/>
        <v>0</v>
      </c>
      <c r="CU933" s="114" t="str">
        <f t="shared" si="768"/>
        <v/>
      </c>
      <c r="CV933" s="114" t="str">
        <f t="shared" si="740"/>
        <v/>
      </c>
      <c r="CW933" s="114">
        <f t="shared" si="769"/>
        <v>1</v>
      </c>
      <c r="CX933" s="114">
        <f t="shared" si="770"/>
        <v>0</v>
      </c>
    </row>
    <row r="934" spans="17:102" x14ac:dyDescent="0.25">
      <c r="Q934" s="365">
        <f t="shared" si="771"/>
        <v>3</v>
      </c>
      <c r="R934" s="277">
        <v>100</v>
      </c>
      <c r="U934" s="367">
        <f>+Decisions!D127</f>
        <v>0</v>
      </c>
      <c r="V934" s="363">
        <f>+Decisions!E127</f>
        <v>0</v>
      </c>
      <c r="W934" s="363">
        <f>+Decisions!F127</f>
        <v>0</v>
      </c>
      <c r="X934" s="363">
        <f>+Decisions!G127</f>
        <v>0</v>
      </c>
      <c r="Y934" s="363">
        <f>+Decisions!H127</f>
        <v>0</v>
      </c>
      <c r="Z934" s="363">
        <f>+Decisions!I127</f>
        <v>0</v>
      </c>
      <c r="AA934" s="363">
        <f>+Decisions!J127</f>
        <v>0</v>
      </c>
      <c r="AB934" s="363">
        <f>+Decisions!K127</f>
        <v>0</v>
      </c>
      <c r="AC934" s="363">
        <f>+Decisions!L127</f>
        <v>0</v>
      </c>
      <c r="AD934" s="363">
        <f>+Decisions!M127</f>
        <v>0</v>
      </c>
      <c r="AE934" s="363">
        <f>+Decisions!N127</f>
        <v>0</v>
      </c>
      <c r="AF934" s="363">
        <f>+Decisions!O127</f>
        <v>0</v>
      </c>
      <c r="AG934" s="363">
        <f>+Decisions!P127</f>
        <v>0</v>
      </c>
      <c r="AH934" s="363">
        <f>+Decisions!Q127</f>
        <v>0</v>
      </c>
      <c r="AI934" s="363">
        <f>+Decisions!R127</f>
        <v>0</v>
      </c>
      <c r="AJ934" s="363">
        <f>+Decisions!S127</f>
        <v>0</v>
      </c>
      <c r="AK934" s="363">
        <f>+Decisions!T127</f>
        <v>0</v>
      </c>
      <c r="AL934" s="363">
        <f>+Decisions!U127</f>
        <v>0</v>
      </c>
      <c r="AM934" s="363">
        <f>+Decisions!V127</f>
        <v>0</v>
      </c>
      <c r="AN934" s="364">
        <f>+Decisions!W127</f>
        <v>0</v>
      </c>
      <c r="AP934" s="365" t="str">
        <f t="shared" si="711"/>
        <v/>
      </c>
      <c r="AQ934" s="271" t="str">
        <f t="shared" si="712"/>
        <v/>
      </c>
      <c r="AR934" s="271" t="str">
        <f t="shared" si="713"/>
        <v/>
      </c>
      <c r="AS934" s="271" t="str">
        <f t="shared" si="714"/>
        <v/>
      </c>
      <c r="AT934" s="271" t="str">
        <f t="shared" si="715"/>
        <v/>
      </c>
      <c r="AU934" s="271" t="str">
        <f t="shared" si="716"/>
        <v/>
      </c>
      <c r="AV934" s="271" t="str">
        <f t="shared" si="717"/>
        <v/>
      </c>
      <c r="AW934" s="271" t="str">
        <f t="shared" si="718"/>
        <v/>
      </c>
      <c r="AX934" s="271" t="str">
        <f t="shared" si="719"/>
        <v/>
      </c>
      <c r="AY934" s="271" t="str">
        <f t="shared" si="720"/>
        <v/>
      </c>
      <c r="AZ934" s="271" t="str">
        <f t="shared" si="721"/>
        <v/>
      </c>
      <c r="BA934" s="271" t="str">
        <f t="shared" si="722"/>
        <v/>
      </c>
      <c r="BB934" s="271" t="str">
        <f t="shared" si="723"/>
        <v/>
      </c>
      <c r="BC934" s="271" t="str">
        <f t="shared" si="724"/>
        <v/>
      </c>
      <c r="BD934" s="271" t="str">
        <f t="shared" si="725"/>
        <v/>
      </c>
      <c r="BE934" s="271" t="str">
        <f t="shared" si="726"/>
        <v/>
      </c>
      <c r="BF934" s="271" t="str">
        <f t="shared" si="727"/>
        <v/>
      </c>
      <c r="BG934" s="271" t="str">
        <f t="shared" si="728"/>
        <v/>
      </c>
      <c r="BH934" s="271" t="str">
        <f t="shared" si="729"/>
        <v/>
      </c>
      <c r="BI934" s="366" t="str">
        <f t="shared" si="730"/>
        <v/>
      </c>
      <c r="BK934" s="114" t="str">
        <f t="shared" si="741"/>
        <v/>
      </c>
      <c r="BL934" s="114" t="str">
        <f t="shared" si="731"/>
        <v/>
      </c>
      <c r="BM934" s="114">
        <f t="shared" si="742"/>
        <v>1</v>
      </c>
      <c r="BN934" s="114">
        <f t="shared" si="743"/>
        <v>0</v>
      </c>
      <c r="BO934" s="114" t="str">
        <f t="shared" si="744"/>
        <v/>
      </c>
      <c r="BP934" s="114" t="str">
        <f t="shared" si="732"/>
        <v/>
      </c>
      <c r="BQ934" s="114">
        <f t="shared" si="745"/>
        <v>1</v>
      </c>
      <c r="BR934" s="114">
        <f t="shared" si="746"/>
        <v>0</v>
      </c>
      <c r="BS934" s="114" t="str">
        <f t="shared" si="747"/>
        <v/>
      </c>
      <c r="BT934" s="114" t="str">
        <f t="shared" si="733"/>
        <v/>
      </c>
      <c r="BU934" s="114">
        <f t="shared" si="748"/>
        <v>1</v>
      </c>
      <c r="BV934" s="114">
        <f t="shared" si="749"/>
        <v>0</v>
      </c>
      <c r="BW934" s="114" t="str">
        <f t="shared" si="750"/>
        <v/>
      </c>
      <c r="BX934" s="114" t="str">
        <f t="shared" si="734"/>
        <v/>
      </c>
      <c r="BY934" s="114">
        <f t="shared" si="751"/>
        <v>1</v>
      </c>
      <c r="BZ934" s="114">
        <f t="shared" si="752"/>
        <v>0</v>
      </c>
      <c r="CA934" s="114" t="str">
        <f t="shared" si="753"/>
        <v/>
      </c>
      <c r="CB934" s="114" t="str">
        <f t="shared" si="735"/>
        <v/>
      </c>
      <c r="CC934" s="114">
        <f t="shared" si="754"/>
        <v>1</v>
      </c>
      <c r="CD934" s="114">
        <f t="shared" si="755"/>
        <v>0</v>
      </c>
      <c r="CE934" s="114" t="str">
        <f t="shared" si="756"/>
        <v/>
      </c>
      <c r="CF934" s="114" t="str">
        <f t="shared" si="736"/>
        <v/>
      </c>
      <c r="CG934" s="114">
        <f t="shared" si="757"/>
        <v>1</v>
      </c>
      <c r="CH934" s="114">
        <f t="shared" si="758"/>
        <v>0</v>
      </c>
      <c r="CI934" s="114" t="str">
        <f t="shared" si="759"/>
        <v/>
      </c>
      <c r="CJ934" s="114" t="str">
        <f t="shared" si="737"/>
        <v/>
      </c>
      <c r="CK934" s="114">
        <f t="shared" si="760"/>
        <v>1</v>
      </c>
      <c r="CL934" s="114">
        <f t="shared" si="761"/>
        <v>0</v>
      </c>
      <c r="CM934" s="114" t="str">
        <f t="shared" si="762"/>
        <v/>
      </c>
      <c r="CN934" s="114" t="str">
        <f t="shared" si="738"/>
        <v/>
      </c>
      <c r="CO934" s="114">
        <f t="shared" si="763"/>
        <v>1</v>
      </c>
      <c r="CP934" s="114">
        <f t="shared" si="764"/>
        <v>0</v>
      </c>
      <c r="CQ934" s="114" t="str">
        <f t="shared" si="765"/>
        <v/>
      </c>
      <c r="CR934" s="114" t="str">
        <f t="shared" si="739"/>
        <v/>
      </c>
      <c r="CS934" s="114">
        <f t="shared" si="766"/>
        <v>1</v>
      </c>
      <c r="CT934" s="114">
        <f t="shared" si="767"/>
        <v>0</v>
      </c>
      <c r="CU934" s="114" t="str">
        <f t="shared" si="768"/>
        <v/>
      </c>
      <c r="CV934" s="114" t="str">
        <f t="shared" si="740"/>
        <v/>
      </c>
      <c r="CW934" s="114">
        <f t="shared" si="769"/>
        <v>1</v>
      </c>
      <c r="CX934" s="114">
        <f t="shared" si="770"/>
        <v>0</v>
      </c>
    </row>
    <row r="935" spans="17:102" x14ac:dyDescent="0.25">
      <c r="Q935" s="365">
        <f t="shared" si="771"/>
        <v>4</v>
      </c>
      <c r="R935" s="277">
        <v>50</v>
      </c>
      <c r="U935" s="367">
        <f>+Decisions!D128</f>
        <v>0</v>
      </c>
      <c r="V935" s="363">
        <f>+Decisions!E128</f>
        <v>0</v>
      </c>
      <c r="W935" s="363">
        <f>+Decisions!F128</f>
        <v>0</v>
      </c>
      <c r="X935" s="363">
        <f>+Decisions!G128</f>
        <v>0</v>
      </c>
      <c r="Y935" s="363">
        <f>+Decisions!H128</f>
        <v>0</v>
      </c>
      <c r="Z935" s="363">
        <f>+Decisions!I128</f>
        <v>0</v>
      </c>
      <c r="AA935" s="363">
        <f>+Decisions!J128</f>
        <v>0</v>
      </c>
      <c r="AB935" s="363">
        <f>+Decisions!K128</f>
        <v>0</v>
      </c>
      <c r="AC935" s="363">
        <f>+Decisions!L128</f>
        <v>0</v>
      </c>
      <c r="AD935" s="363">
        <f>+Decisions!M128</f>
        <v>0</v>
      </c>
      <c r="AE935" s="363">
        <f>+Decisions!N128</f>
        <v>0</v>
      </c>
      <c r="AF935" s="363">
        <f>+Decisions!O128</f>
        <v>0</v>
      </c>
      <c r="AG935" s="363">
        <f>+Decisions!P128</f>
        <v>0</v>
      </c>
      <c r="AH935" s="363">
        <f>+Decisions!Q128</f>
        <v>0</v>
      </c>
      <c r="AI935" s="363">
        <f>+Decisions!R128</f>
        <v>0</v>
      </c>
      <c r="AJ935" s="363">
        <f>+Decisions!S128</f>
        <v>0</v>
      </c>
      <c r="AK935" s="363">
        <f>+Decisions!T128</f>
        <v>0</v>
      </c>
      <c r="AL935" s="363">
        <f>+Decisions!U128</f>
        <v>0</v>
      </c>
      <c r="AM935" s="363">
        <f>+Decisions!V128</f>
        <v>0</v>
      </c>
      <c r="AN935" s="364">
        <f>+Decisions!W128</f>
        <v>0</v>
      </c>
      <c r="AP935" s="365" t="str">
        <f t="shared" si="711"/>
        <v/>
      </c>
      <c r="AQ935" s="271" t="str">
        <f t="shared" si="712"/>
        <v/>
      </c>
      <c r="AR935" s="271" t="str">
        <f t="shared" si="713"/>
        <v/>
      </c>
      <c r="AS935" s="271" t="str">
        <f t="shared" si="714"/>
        <v/>
      </c>
      <c r="AT935" s="271" t="str">
        <f t="shared" si="715"/>
        <v/>
      </c>
      <c r="AU935" s="271" t="str">
        <f t="shared" si="716"/>
        <v/>
      </c>
      <c r="AV935" s="271" t="str">
        <f t="shared" si="717"/>
        <v/>
      </c>
      <c r="AW935" s="271" t="str">
        <f t="shared" si="718"/>
        <v/>
      </c>
      <c r="AX935" s="271" t="str">
        <f t="shared" si="719"/>
        <v/>
      </c>
      <c r="AY935" s="271" t="str">
        <f t="shared" si="720"/>
        <v/>
      </c>
      <c r="AZ935" s="271" t="str">
        <f t="shared" si="721"/>
        <v/>
      </c>
      <c r="BA935" s="271" t="str">
        <f t="shared" si="722"/>
        <v/>
      </c>
      <c r="BB935" s="271" t="str">
        <f t="shared" si="723"/>
        <v/>
      </c>
      <c r="BC935" s="271" t="str">
        <f t="shared" si="724"/>
        <v/>
      </c>
      <c r="BD935" s="271" t="str">
        <f t="shared" si="725"/>
        <v/>
      </c>
      <c r="BE935" s="271" t="str">
        <f t="shared" si="726"/>
        <v/>
      </c>
      <c r="BF935" s="271" t="str">
        <f t="shared" si="727"/>
        <v/>
      </c>
      <c r="BG935" s="271" t="str">
        <f t="shared" si="728"/>
        <v/>
      </c>
      <c r="BH935" s="271" t="str">
        <f t="shared" si="729"/>
        <v/>
      </c>
      <c r="BI935" s="366" t="str">
        <f t="shared" si="730"/>
        <v/>
      </c>
      <c r="BK935" s="114" t="str">
        <f t="shared" si="741"/>
        <v/>
      </c>
      <c r="BL935" s="114" t="str">
        <f t="shared" si="731"/>
        <v/>
      </c>
      <c r="BM935" s="114">
        <f t="shared" si="742"/>
        <v>1</v>
      </c>
      <c r="BN935" s="114">
        <f t="shared" si="743"/>
        <v>0</v>
      </c>
      <c r="BO935" s="114" t="str">
        <f t="shared" si="744"/>
        <v/>
      </c>
      <c r="BP935" s="114" t="str">
        <f t="shared" si="732"/>
        <v/>
      </c>
      <c r="BQ935" s="114">
        <f t="shared" si="745"/>
        <v>1</v>
      </c>
      <c r="BR935" s="114">
        <f t="shared" si="746"/>
        <v>0</v>
      </c>
      <c r="BS935" s="114" t="str">
        <f t="shared" si="747"/>
        <v/>
      </c>
      <c r="BT935" s="114" t="str">
        <f t="shared" si="733"/>
        <v/>
      </c>
      <c r="BU935" s="114">
        <f t="shared" si="748"/>
        <v>1</v>
      </c>
      <c r="BV935" s="114">
        <f t="shared" si="749"/>
        <v>0</v>
      </c>
      <c r="BW935" s="114" t="str">
        <f t="shared" si="750"/>
        <v/>
      </c>
      <c r="BX935" s="114" t="str">
        <f t="shared" si="734"/>
        <v/>
      </c>
      <c r="BY935" s="114">
        <f t="shared" si="751"/>
        <v>1</v>
      </c>
      <c r="BZ935" s="114">
        <f t="shared" si="752"/>
        <v>0</v>
      </c>
      <c r="CA935" s="114" t="str">
        <f t="shared" si="753"/>
        <v/>
      </c>
      <c r="CB935" s="114" t="str">
        <f t="shared" si="735"/>
        <v/>
      </c>
      <c r="CC935" s="114">
        <f t="shared" si="754"/>
        <v>1</v>
      </c>
      <c r="CD935" s="114">
        <f t="shared" si="755"/>
        <v>0</v>
      </c>
      <c r="CE935" s="114" t="str">
        <f t="shared" si="756"/>
        <v/>
      </c>
      <c r="CF935" s="114" t="str">
        <f t="shared" si="736"/>
        <v/>
      </c>
      <c r="CG935" s="114">
        <f t="shared" si="757"/>
        <v>1</v>
      </c>
      <c r="CH935" s="114">
        <f t="shared" si="758"/>
        <v>0</v>
      </c>
      <c r="CI935" s="114" t="str">
        <f t="shared" si="759"/>
        <v/>
      </c>
      <c r="CJ935" s="114" t="str">
        <f t="shared" si="737"/>
        <v/>
      </c>
      <c r="CK935" s="114">
        <f t="shared" si="760"/>
        <v>1</v>
      </c>
      <c r="CL935" s="114">
        <f t="shared" si="761"/>
        <v>0</v>
      </c>
      <c r="CM935" s="114" t="str">
        <f t="shared" si="762"/>
        <v/>
      </c>
      <c r="CN935" s="114" t="str">
        <f t="shared" si="738"/>
        <v/>
      </c>
      <c r="CO935" s="114">
        <f t="shared" si="763"/>
        <v>1</v>
      </c>
      <c r="CP935" s="114">
        <f t="shared" si="764"/>
        <v>0</v>
      </c>
      <c r="CQ935" s="114" t="str">
        <f t="shared" si="765"/>
        <v/>
      </c>
      <c r="CR935" s="114" t="str">
        <f t="shared" si="739"/>
        <v/>
      </c>
      <c r="CS935" s="114">
        <f t="shared" si="766"/>
        <v>1</v>
      </c>
      <c r="CT935" s="114">
        <f t="shared" si="767"/>
        <v>0</v>
      </c>
      <c r="CU935" s="114" t="str">
        <f t="shared" si="768"/>
        <v/>
      </c>
      <c r="CV935" s="114" t="str">
        <f t="shared" si="740"/>
        <v/>
      </c>
      <c r="CW935" s="114">
        <f t="shared" si="769"/>
        <v>1</v>
      </c>
      <c r="CX935" s="114">
        <f t="shared" si="770"/>
        <v>0</v>
      </c>
    </row>
    <row r="936" spans="17:102" x14ac:dyDescent="0.25">
      <c r="Q936" s="365">
        <f t="shared" si="771"/>
        <v>5</v>
      </c>
      <c r="R936" s="277">
        <v>100</v>
      </c>
      <c r="U936" s="367">
        <f>+Decisions!D129</f>
        <v>0</v>
      </c>
      <c r="V936" s="363">
        <f>+Decisions!E129</f>
        <v>0</v>
      </c>
      <c r="W936" s="363">
        <f>+Decisions!F129</f>
        <v>0</v>
      </c>
      <c r="X936" s="363">
        <f>+Decisions!G129</f>
        <v>0</v>
      </c>
      <c r="Y936" s="363">
        <f>+Decisions!H129</f>
        <v>0</v>
      </c>
      <c r="Z936" s="363">
        <f>+Decisions!I129</f>
        <v>0</v>
      </c>
      <c r="AA936" s="363">
        <f>+Decisions!J129</f>
        <v>0</v>
      </c>
      <c r="AB936" s="363">
        <f>+Decisions!K129</f>
        <v>0</v>
      </c>
      <c r="AC936" s="363">
        <f>+Decisions!L129</f>
        <v>0</v>
      </c>
      <c r="AD936" s="363">
        <f>+Decisions!M129</f>
        <v>0</v>
      </c>
      <c r="AE936" s="363">
        <f>+Decisions!N129</f>
        <v>0</v>
      </c>
      <c r="AF936" s="363">
        <f>+Decisions!O129</f>
        <v>0</v>
      </c>
      <c r="AG936" s="363">
        <f>+Decisions!P129</f>
        <v>0</v>
      </c>
      <c r="AH936" s="363">
        <f>+Decisions!Q129</f>
        <v>0</v>
      </c>
      <c r="AI936" s="363">
        <f>+Decisions!R129</f>
        <v>0</v>
      </c>
      <c r="AJ936" s="363">
        <f>+Decisions!S129</f>
        <v>0</v>
      </c>
      <c r="AK936" s="363">
        <f>+Decisions!T129</f>
        <v>0</v>
      </c>
      <c r="AL936" s="363">
        <f>+Decisions!U129</f>
        <v>0</v>
      </c>
      <c r="AM936" s="363">
        <f>+Decisions!V129</f>
        <v>0</v>
      </c>
      <c r="AN936" s="364">
        <f>+Decisions!W129</f>
        <v>0</v>
      </c>
      <c r="AP936" s="365" t="str">
        <f t="shared" si="711"/>
        <v/>
      </c>
      <c r="AQ936" s="271" t="str">
        <f t="shared" si="712"/>
        <v/>
      </c>
      <c r="AR936" s="271" t="str">
        <f t="shared" si="713"/>
        <v/>
      </c>
      <c r="AS936" s="271" t="str">
        <f t="shared" si="714"/>
        <v/>
      </c>
      <c r="AT936" s="271" t="str">
        <f t="shared" si="715"/>
        <v/>
      </c>
      <c r="AU936" s="271" t="str">
        <f t="shared" si="716"/>
        <v/>
      </c>
      <c r="AV936" s="271" t="str">
        <f t="shared" si="717"/>
        <v/>
      </c>
      <c r="AW936" s="271" t="str">
        <f t="shared" si="718"/>
        <v/>
      </c>
      <c r="AX936" s="271" t="str">
        <f t="shared" si="719"/>
        <v/>
      </c>
      <c r="AY936" s="271" t="str">
        <f t="shared" si="720"/>
        <v/>
      </c>
      <c r="AZ936" s="271" t="str">
        <f t="shared" si="721"/>
        <v/>
      </c>
      <c r="BA936" s="271" t="str">
        <f t="shared" si="722"/>
        <v/>
      </c>
      <c r="BB936" s="271" t="str">
        <f t="shared" si="723"/>
        <v/>
      </c>
      <c r="BC936" s="271" t="str">
        <f t="shared" si="724"/>
        <v/>
      </c>
      <c r="BD936" s="271" t="str">
        <f t="shared" si="725"/>
        <v/>
      </c>
      <c r="BE936" s="271" t="str">
        <f t="shared" si="726"/>
        <v/>
      </c>
      <c r="BF936" s="271" t="str">
        <f t="shared" si="727"/>
        <v/>
      </c>
      <c r="BG936" s="271" t="str">
        <f t="shared" si="728"/>
        <v/>
      </c>
      <c r="BH936" s="271" t="str">
        <f t="shared" si="729"/>
        <v/>
      </c>
      <c r="BI936" s="366" t="str">
        <f t="shared" si="730"/>
        <v/>
      </c>
      <c r="BK936" s="114" t="str">
        <f t="shared" si="741"/>
        <v/>
      </c>
      <c r="BL936" s="114" t="str">
        <f t="shared" si="731"/>
        <v/>
      </c>
      <c r="BM936" s="114">
        <f t="shared" si="742"/>
        <v>1</v>
      </c>
      <c r="BN936" s="114">
        <f t="shared" si="743"/>
        <v>0</v>
      </c>
      <c r="BO936" s="114" t="str">
        <f t="shared" si="744"/>
        <v/>
      </c>
      <c r="BP936" s="114" t="str">
        <f t="shared" si="732"/>
        <v/>
      </c>
      <c r="BQ936" s="114">
        <f t="shared" si="745"/>
        <v>1</v>
      </c>
      <c r="BR936" s="114">
        <f t="shared" si="746"/>
        <v>0</v>
      </c>
      <c r="BS936" s="114" t="str">
        <f t="shared" si="747"/>
        <v/>
      </c>
      <c r="BT936" s="114" t="str">
        <f t="shared" si="733"/>
        <v/>
      </c>
      <c r="BU936" s="114">
        <f t="shared" si="748"/>
        <v>1</v>
      </c>
      <c r="BV936" s="114">
        <f t="shared" si="749"/>
        <v>0</v>
      </c>
      <c r="BW936" s="114" t="str">
        <f t="shared" si="750"/>
        <v/>
      </c>
      <c r="BX936" s="114" t="str">
        <f t="shared" si="734"/>
        <v/>
      </c>
      <c r="BY936" s="114">
        <f t="shared" si="751"/>
        <v>1</v>
      </c>
      <c r="BZ936" s="114">
        <f t="shared" si="752"/>
        <v>0</v>
      </c>
      <c r="CA936" s="114" t="str">
        <f t="shared" si="753"/>
        <v/>
      </c>
      <c r="CB936" s="114" t="str">
        <f t="shared" si="735"/>
        <v/>
      </c>
      <c r="CC936" s="114">
        <f t="shared" si="754"/>
        <v>1</v>
      </c>
      <c r="CD936" s="114">
        <f t="shared" si="755"/>
        <v>0</v>
      </c>
      <c r="CE936" s="114" t="str">
        <f t="shared" si="756"/>
        <v/>
      </c>
      <c r="CF936" s="114" t="str">
        <f t="shared" si="736"/>
        <v/>
      </c>
      <c r="CG936" s="114">
        <f t="shared" si="757"/>
        <v>1</v>
      </c>
      <c r="CH936" s="114">
        <f t="shared" si="758"/>
        <v>0</v>
      </c>
      <c r="CI936" s="114" t="str">
        <f t="shared" si="759"/>
        <v/>
      </c>
      <c r="CJ936" s="114" t="str">
        <f t="shared" si="737"/>
        <v/>
      </c>
      <c r="CK936" s="114">
        <f t="shared" si="760"/>
        <v>1</v>
      </c>
      <c r="CL936" s="114">
        <f t="shared" si="761"/>
        <v>0</v>
      </c>
      <c r="CM936" s="114" t="str">
        <f t="shared" si="762"/>
        <v/>
      </c>
      <c r="CN936" s="114" t="str">
        <f t="shared" si="738"/>
        <v/>
      </c>
      <c r="CO936" s="114">
        <f t="shared" si="763"/>
        <v>1</v>
      </c>
      <c r="CP936" s="114">
        <f t="shared" si="764"/>
        <v>0</v>
      </c>
      <c r="CQ936" s="114" t="str">
        <f t="shared" si="765"/>
        <v/>
      </c>
      <c r="CR936" s="114" t="str">
        <f t="shared" si="739"/>
        <v/>
      </c>
      <c r="CS936" s="114">
        <f t="shared" si="766"/>
        <v>1</v>
      </c>
      <c r="CT936" s="114">
        <f t="shared" si="767"/>
        <v>0</v>
      </c>
      <c r="CU936" s="114" t="str">
        <f t="shared" si="768"/>
        <v/>
      </c>
      <c r="CV936" s="114" t="str">
        <f t="shared" si="740"/>
        <v/>
      </c>
      <c r="CW936" s="114">
        <f t="shared" si="769"/>
        <v>1</v>
      </c>
      <c r="CX936" s="114">
        <f t="shared" si="770"/>
        <v>0</v>
      </c>
    </row>
    <row r="937" spans="17:102" x14ac:dyDescent="0.25">
      <c r="Q937" s="365">
        <f t="shared" si="771"/>
        <v>6</v>
      </c>
      <c r="R937" s="277">
        <v>150</v>
      </c>
      <c r="U937" s="367">
        <f>+Decisions!D130</f>
        <v>0</v>
      </c>
      <c r="V937" s="363">
        <f>+Decisions!E130</f>
        <v>0</v>
      </c>
      <c r="W937" s="363">
        <f>+Decisions!F130</f>
        <v>0</v>
      </c>
      <c r="X937" s="363">
        <f>+Decisions!G130</f>
        <v>0</v>
      </c>
      <c r="Y937" s="363">
        <f>+Decisions!H130</f>
        <v>0</v>
      </c>
      <c r="Z937" s="363">
        <f>+Decisions!I130</f>
        <v>0</v>
      </c>
      <c r="AA937" s="363">
        <f>+Decisions!J130</f>
        <v>0</v>
      </c>
      <c r="AB937" s="363">
        <f>+Decisions!K130</f>
        <v>0</v>
      </c>
      <c r="AC937" s="363">
        <f>+Decisions!L130</f>
        <v>0</v>
      </c>
      <c r="AD937" s="363">
        <f>+Decisions!M130</f>
        <v>0</v>
      </c>
      <c r="AE937" s="363">
        <f>+Decisions!N130</f>
        <v>0</v>
      </c>
      <c r="AF937" s="363">
        <f>+Decisions!O130</f>
        <v>0</v>
      </c>
      <c r="AG937" s="363">
        <f>+Decisions!P130</f>
        <v>0</v>
      </c>
      <c r="AH937" s="363">
        <f>+Decisions!Q130</f>
        <v>0</v>
      </c>
      <c r="AI937" s="363">
        <f>+Decisions!R130</f>
        <v>0</v>
      </c>
      <c r="AJ937" s="363">
        <f>+Decisions!S130</f>
        <v>0</v>
      </c>
      <c r="AK937" s="363">
        <f>+Decisions!T130</f>
        <v>0</v>
      </c>
      <c r="AL937" s="363">
        <f>+Decisions!U130</f>
        <v>0</v>
      </c>
      <c r="AM937" s="363">
        <f>+Decisions!V130</f>
        <v>0</v>
      </c>
      <c r="AN937" s="364">
        <f>+Decisions!W130</f>
        <v>0</v>
      </c>
      <c r="AP937" s="365" t="str">
        <f t="shared" si="711"/>
        <v/>
      </c>
      <c r="AQ937" s="271" t="str">
        <f t="shared" si="712"/>
        <v/>
      </c>
      <c r="AR937" s="271" t="str">
        <f t="shared" si="713"/>
        <v/>
      </c>
      <c r="AS937" s="271" t="str">
        <f t="shared" si="714"/>
        <v/>
      </c>
      <c r="AT937" s="271" t="str">
        <f t="shared" si="715"/>
        <v/>
      </c>
      <c r="AU937" s="271" t="str">
        <f t="shared" si="716"/>
        <v/>
      </c>
      <c r="AV937" s="271" t="str">
        <f t="shared" si="717"/>
        <v/>
      </c>
      <c r="AW937" s="271" t="str">
        <f t="shared" si="718"/>
        <v/>
      </c>
      <c r="AX937" s="271" t="str">
        <f t="shared" si="719"/>
        <v/>
      </c>
      <c r="AY937" s="271" t="str">
        <f t="shared" si="720"/>
        <v/>
      </c>
      <c r="AZ937" s="271" t="str">
        <f t="shared" si="721"/>
        <v/>
      </c>
      <c r="BA937" s="271" t="str">
        <f t="shared" si="722"/>
        <v/>
      </c>
      <c r="BB937" s="271" t="str">
        <f t="shared" si="723"/>
        <v/>
      </c>
      <c r="BC937" s="271" t="str">
        <f t="shared" si="724"/>
        <v/>
      </c>
      <c r="BD937" s="271" t="str">
        <f t="shared" si="725"/>
        <v/>
      </c>
      <c r="BE937" s="271" t="str">
        <f t="shared" si="726"/>
        <v/>
      </c>
      <c r="BF937" s="271" t="str">
        <f t="shared" si="727"/>
        <v/>
      </c>
      <c r="BG937" s="271" t="str">
        <f t="shared" si="728"/>
        <v/>
      </c>
      <c r="BH937" s="271" t="str">
        <f t="shared" si="729"/>
        <v/>
      </c>
      <c r="BI937" s="366" t="str">
        <f t="shared" si="730"/>
        <v/>
      </c>
      <c r="BK937" s="114" t="str">
        <f t="shared" si="741"/>
        <v/>
      </c>
      <c r="BL937" s="114" t="str">
        <f t="shared" si="731"/>
        <v/>
      </c>
      <c r="BM937" s="114">
        <f t="shared" si="742"/>
        <v>1</v>
      </c>
      <c r="BN937" s="114">
        <f t="shared" si="743"/>
        <v>0</v>
      </c>
      <c r="BO937" s="114" t="str">
        <f t="shared" si="744"/>
        <v/>
      </c>
      <c r="BP937" s="114" t="str">
        <f t="shared" si="732"/>
        <v/>
      </c>
      <c r="BQ937" s="114">
        <f t="shared" si="745"/>
        <v>1</v>
      </c>
      <c r="BR937" s="114">
        <f t="shared" si="746"/>
        <v>0</v>
      </c>
      <c r="BS937" s="114" t="str">
        <f t="shared" si="747"/>
        <v/>
      </c>
      <c r="BT937" s="114" t="str">
        <f t="shared" si="733"/>
        <v/>
      </c>
      <c r="BU937" s="114">
        <f t="shared" si="748"/>
        <v>1</v>
      </c>
      <c r="BV937" s="114">
        <f t="shared" si="749"/>
        <v>0</v>
      </c>
      <c r="BW937" s="114" t="str">
        <f t="shared" si="750"/>
        <v/>
      </c>
      <c r="BX937" s="114" t="str">
        <f t="shared" si="734"/>
        <v/>
      </c>
      <c r="BY937" s="114">
        <f t="shared" si="751"/>
        <v>1</v>
      </c>
      <c r="BZ937" s="114">
        <f t="shared" si="752"/>
        <v>0</v>
      </c>
      <c r="CA937" s="114" t="str">
        <f t="shared" si="753"/>
        <v/>
      </c>
      <c r="CB937" s="114" t="str">
        <f t="shared" si="735"/>
        <v/>
      </c>
      <c r="CC937" s="114">
        <f t="shared" si="754"/>
        <v>1</v>
      </c>
      <c r="CD937" s="114">
        <f t="shared" si="755"/>
        <v>0</v>
      </c>
      <c r="CE937" s="114" t="str">
        <f t="shared" si="756"/>
        <v/>
      </c>
      <c r="CF937" s="114" t="str">
        <f t="shared" si="736"/>
        <v/>
      </c>
      <c r="CG937" s="114">
        <f t="shared" si="757"/>
        <v>1</v>
      </c>
      <c r="CH937" s="114">
        <f t="shared" si="758"/>
        <v>0</v>
      </c>
      <c r="CI937" s="114" t="str">
        <f t="shared" si="759"/>
        <v/>
      </c>
      <c r="CJ937" s="114" t="str">
        <f t="shared" si="737"/>
        <v/>
      </c>
      <c r="CK937" s="114">
        <f t="shared" si="760"/>
        <v>1</v>
      </c>
      <c r="CL937" s="114">
        <f t="shared" si="761"/>
        <v>0</v>
      </c>
      <c r="CM937" s="114" t="str">
        <f t="shared" si="762"/>
        <v/>
      </c>
      <c r="CN937" s="114" t="str">
        <f t="shared" si="738"/>
        <v/>
      </c>
      <c r="CO937" s="114">
        <f t="shared" si="763"/>
        <v>1</v>
      </c>
      <c r="CP937" s="114">
        <f t="shared" si="764"/>
        <v>0</v>
      </c>
      <c r="CQ937" s="114" t="str">
        <f t="shared" si="765"/>
        <v/>
      </c>
      <c r="CR937" s="114" t="str">
        <f t="shared" si="739"/>
        <v/>
      </c>
      <c r="CS937" s="114">
        <f t="shared" si="766"/>
        <v>1</v>
      </c>
      <c r="CT937" s="114">
        <f t="shared" si="767"/>
        <v>0</v>
      </c>
      <c r="CU937" s="114" t="str">
        <f t="shared" si="768"/>
        <v/>
      </c>
      <c r="CV937" s="114" t="str">
        <f t="shared" si="740"/>
        <v/>
      </c>
      <c r="CW937" s="114">
        <f t="shared" si="769"/>
        <v>1</v>
      </c>
      <c r="CX937" s="114">
        <f t="shared" si="770"/>
        <v>0</v>
      </c>
    </row>
    <row r="938" spans="17:102" x14ac:dyDescent="0.25">
      <c r="Q938" s="365">
        <f t="shared" si="771"/>
        <v>7</v>
      </c>
      <c r="R938" s="277">
        <v>300</v>
      </c>
      <c r="U938" s="367">
        <f>+Decisions!D131</f>
        <v>0</v>
      </c>
      <c r="V938" s="363">
        <f>+Decisions!E131</f>
        <v>0</v>
      </c>
      <c r="W938" s="363">
        <f>+Decisions!F131</f>
        <v>0</v>
      </c>
      <c r="X938" s="363">
        <f>+Decisions!G131</f>
        <v>0</v>
      </c>
      <c r="Y938" s="363">
        <f>+Decisions!H131</f>
        <v>0</v>
      </c>
      <c r="Z938" s="363">
        <f>+Decisions!I131</f>
        <v>0</v>
      </c>
      <c r="AA938" s="363">
        <f>+Decisions!J131</f>
        <v>0</v>
      </c>
      <c r="AB938" s="363">
        <f>+Decisions!K131</f>
        <v>0</v>
      </c>
      <c r="AC938" s="363">
        <f>+Decisions!L131</f>
        <v>0</v>
      </c>
      <c r="AD938" s="363">
        <f>+Decisions!M131</f>
        <v>0</v>
      </c>
      <c r="AE938" s="363">
        <f>+Decisions!N131</f>
        <v>0</v>
      </c>
      <c r="AF938" s="363">
        <f>+Decisions!O131</f>
        <v>0</v>
      </c>
      <c r="AG938" s="363">
        <f>+Decisions!P131</f>
        <v>0</v>
      </c>
      <c r="AH938" s="363">
        <f>+Decisions!Q131</f>
        <v>0</v>
      </c>
      <c r="AI938" s="363">
        <f>+Decisions!R131</f>
        <v>0</v>
      </c>
      <c r="AJ938" s="363">
        <f>+Decisions!S131</f>
        <v>0</v>
      </c>
      <c r="AK938" s="363">
        <f>+Decisions!T131</f>
        <v>0</v>
      </c>
      <c r="AL938" s="363">
        <f>+Decisions!U131</f>
        <v>0</v>
      </c>
      <c r="AM938" s="363">
        <f>+Decisions!V131</f>
        <v>0</v>
      </c>
      <c r="AN938" s="364">
        <f>+Decisions!W131</f>
        <v>0</v>
      </c>
      <c r="AP938" s="365" t="str">
        <f t="shared" si="711"/>
        <v/>
      </c>
      <c r="AQ938" s="271" t="str">
        <f t="shared" si="712"/>
        <v/>
      </c>
      <c r="AR938" s="271" t="str">
        <f t="shared" si="713"/>
        <v/>
      </c>
      <c r="AS938" s="271" t="str">
        <f t="shared" si="714"/>
        <v/>
      </c>
      <c r="AT938" s="271" t="str">
        <f t="shared" si="715"/>
        <v/>
      </c>
      <c r="AU938" s="271" t="str">
        <f t="shared" si="716"/>
        <v/>
      </c>
      <c r="AV938" s="271" t="str">
        <f t="shared" si="717"/>
        <v/>
      </c>
      <c r="AW938" s="271" t="str">
        <f t="shared" si="718"/>
        <v/>
      </c>
      <c r="AX938" s="271" t="str">
        <f t="shared" si="719"/>
        <v/>
      </c>
      <c r="AY938" s="271" t="str">
        <f t="shared" si="720"/>
        <v/>
      </c>
      <c r="AZ938" s="271" t="str">
        <f t="shared" si="721"/>
        <v/>
      </c>
      <c r="BA938" s="271" t="str">
        <f t="shared" si="722"/>
        <v/>
      </c>
      <c r="BB938" s="271" t="str">
        <f t="shared" si="723"/>
        <v/>
      </c>
      <c r="BC938" s="271" t="str">
        <f t="shared" si="724"/>
        <v/>
      </c>
      <c r="BD938" s="271" t="str">
        <f t="shared" si="725"/>
        <v/>
      </c>
      <c r="BE938" s="271" t="str">
        <f t="shared" si="726"/>
        <v/>
      </c>
      <c r="BF938" s="271" t="str">
        <f t="shared" si="727"/>
        <v/>
      </c>
      <c r="BG938" s="271" t="str">
        <f t="shared" si="728"/>
        <v/>
      </c>
      <c r="BH938" s="271" t="str">
        <f t="shared" si="729"/>
        <v/>
      </c>
      <c r="BI938" s="366" t="str">
        <f t="shared" si="730"/>
        <v/>
      </c>
      <c r="BK938" s="114" t="str">
        <f t="shared" si="741"/>
        <v/>
      </c>
      <c r="BL938" s="114" t="str">
        <f t="shared" si="731"/>
        <v/>
      </c>
      <c r="BM938" s="114">
        <f t="shared" si="742"/>
        <v>1</v>
      </c>
      <c r="BN938" s="114">
        <f t="shared" si="743"/>
        <v>0</v>
      </c>
      <c r="BO938" s="114" t="str">
        <f t="shared" si="744"/>
        <v/>
      </c>
      <c r="BP938" s="114" t="str">
        <f t="shared" si="732"/>
        <v/>
      </c>
      <c r="BQ938" s="114">
        <f t="shared" si="745"/>
        <v>1</v>
      </c>
      <c r="BR938" s="114">
        <f t="shared" si="746"/>
        <v>0</v>
      </c>
      <c r="BS938" s="114" t="str">
        <f t="shared" si="747"/>
        <v/>
      </c>
      <c r="BT938" s="114" t="str">
        <f t="shared" si="733"/>
        <v/>
      </c>
      <c r="BU938" s="114">
        <f t="shared" si="748"/>
        <v>1</v>
      </c>
      <c r="BV938" s="114">
        <f t="shared" si="749"/>
        <v>0</v>
      </c>
      <c r="BW938" s="114" t="str">
        <f t="shared" si="750"/>
        <v/>
      </c>
      <c r="BX938" s="114" t="str">
        <f t="shared" si="734"/>
        <v/>
      </c>
      <c r="BY938" s="114">
        <f t="shared" si="751"/>
        <v>1</v>
      </c>
      <c r="BZ938" s="114">
        <f t="shared" si="752"/>
        <v>0</v>
      </c>
      <c r="CA938" s="114" t="str">
        <f t="shared" si="753"/>
        <v/>
      </c>
      <c r="CB938" s="114" t="str">
        <f t="shared" si="735"/>
        <v/>
      </c>
      <c r="CC938" s="114">
        <f t="shared" si="754"/>
        <v>1</v>
      </c>
      <c r="CD938" s="114">
        <f t="shared" si="755"/>
        <v>0</v>
      </c>
      <c r="CE938" s="114" t="str">
        <f t="shared" si="756"/>
        <v/>
      </c>
      <c r="CF938" s="114" t="str">
        <f t="shared" si="736"/>
        <v/>
      </c>
      <c r="CG938" s="114">
        <f t="shared" si="757"/>
        <v>1</v>
      </c>
      <c r="CH938" s="114">
        <f t="shared" si="758"/>
        <v>0</v>
      </c>
      <c r="CI938" s="114" t="str">
        <f t="shared" si="759"/>
        <v/>
      </c>
      <c r="CJ938" s="114" t="str">
        <f t="shared" si="737"/>
        <v/>
      </c>
      <c r="CK938" s="114">
        <f t="shared" si="760"/>
        <v>1</v>
      </c>
      <c r="CL938" s="114">
        <f t="shared" si="761"/>
        <v>0</v>
      </c>
      <c r="CM938" s="114" t="str">
        <f t="shared" si="762"/>
        <v/>
      </c>
      <c r="CN938" s="114" t="str">
        <f t="shared" si="738"/>
        <v/>
      </c>
      <c r="CO938" s="114">
        <f t="shared" si="763"/>
        <v>1</v>
      </c>
      <c r="CP938" s="114">
        <f t="shared" si="764"/>
        <v>0</v>
      </c>
      <c r="CQ938" s="114" t="str">
        <f t="shared" si="765"/>
        <v/>
      </c>
      <c r="CR938" s="114" t="str">
        <f t="shared" si="739"/>
        <v/>
      </c>
      <c r="CS938" s="114">
        <f t="shared" si="766"/>
        <v>1</v>
      </c>
      <c r="CT938" s="114">
        <f t="shared" si="767"/>
        <v>0</v>
      </c>
      <c r="CU938" s="114" t="str">
        <f t="shared" si="768"/>
        <v/>
      </c>
      <c r="CV938" s="114" t="str">
        <f t="shared" si="740"/>
        <v/>
      </c>
      <c r="CW938" s="114">
        <f t="shared" si="769"/>
        <v>1</v>
      </c>
      <c r="CX938" s="114">
        <f t="shared" si="770"/>
        <v>0</v>
      </c>
    </row>
    <row r="939" spans="17:102" x14ac:dyDescent="0.25">
      <c r="Q939" s="365">
        <f t="shared" si="771"/>
        <v>8</v>
      </c>
      <c r="R939" s="277">
        <v>600</v>
      </c>
      <c r="U939" s="367">
        <f>+Decisions!D132</f>
        <v>0</v>
      </c>
      <c r="V939" s="363">
        <f>+Decisions!E132</f>
        <v>0</v>
      </c>
      <c r="W939" s="363">
        <f>+Decisions!F132</f>
        <v>0</v>
      </c>
      <c r="X939" s="363">
        <f>+Decisions!G132</f>
        <v>0</v>
      </c>
      <c r="Y939" s="363">
        <f>+Decisions!H132</f>
        <v>0</v>
      </c>
      <c r="Z939" s="363">
        <f>+Decisions!I132</f>
        <v>0</v>
      </c>
      <c r="AA939" s="363">
        <f>+Decisions!J132</f>
        <v>0</v>
      </c>
      <c r="AB939" s="363">
        <f>+Decisions!K132</f>
        <v>0</v>
      </c>
      <c r="AC939" s="363">
        <f>+Decisions!L132</f>
        <v>0</v>
      </c>
      <c r="AD939" s="363">
        <f>+Decisions!M132</f>
        <v>0</v>
      </c>
      <c r="AE939" s="363">
        <f>+Decisions!N132</f>
        <v>0</v>
      </c>
      <c r="AF939" s="363">
        <f>+Decisions!O132</f>
        <v>0</v>
      </c>
      <c r="AG939" s="363">
        <f>+Decisions!P132</f>
        <v>0</v>
      </c>
      <c r="AH939" s="363">
        <f>+Decisions!Q132</f>
        <v>0</v>
      </c>
      <c r="AI939" s="363">
        <f>+Decisions!R132</f>
        <v>0</v>
      </c>
      <c r="AJ939" s="363">
        <f>+Decisions!S132</f>
        <v>0</v>
      </c>
      <c r="AK939" s="363">
        <f>+Decisions!T132</f>
        <v>0</v>
      </c>
      <c r="AL939" s="363">
        <f>+Decisions!U132</f>
        <v>0</v>
      </c>
      <c r="AM939" s="363">
        <f>+Decisions!V132</f>
        <v>0</v>
      </c>
      <c r="AN939" s="364">
        <f>+Decisions!W132</f>
        <v>0</v>
      </c>
      <c r="AP939" s="365" t="str">
        <f t="shared" si="711"/>
        <v/>
      </c>
      <c r="AQ939" s="271" t="str">
        <f t="shared" si="712"/>
        <v/>
      </c>
      <c r="AR939" s="271" t="str">
        <f t="shared" si="713"/>
        <v/>
      </c>
      <c r="AS939" s="271" t="str">
        <f t="shared" si="714"/>
        <v/>
      </c>
      <c r="AT939" s="271" t="str">
        <f t="shared" si="715"/>
        <v/>
      </c>
      <c r="AU939" s="271" t="str">
        <f t="shared" si="716"/>
        <v/>
      </c>
      <c r="AV939" s="271" t="str">
        <f t="shared" si="717"/>
        <v/>
      </c>
      <c r="AW939" s="271" t="str">
        <f t="shared" si="718"/>
        <v/>
      </c>
      <c r="AX939" s="271" t="str">
        <f t="shared" si="719"/>
        <v/>
      </c>
      <c r="AY939" s="271" t="str">
        <f t="shared" si="720"/>
        <v/>
      </c>
      <c r="AZ939" s="271" t="str">
        <f t="shared" si="721"/>
        <v/>
      </c>
      <c r="BA939" s="271" t="str">
        <f t="shared" si="722"/>
        <v/>
      </c>
      <c r="BB939" s="271" t="str">
        <f t="shared" si="723"/>
        <v/>
      </c>
      <c r="BC939" s="271" t="str">
        <f t="shared" si="724"/>
        <v/>
      </c>
      <c r="BD939" s="271" t="str">
        <f t="shared" si="725"/>
        <v/>
      </c>
      <c r="BE939" s="271" t="str">
        <f t="shared" si="726"/>
        <v/>
      </c>
      <c r="BF939" s="271" t="str">
        <f t="shared" si="727"/>
        <v/>
      </c>
      <c r="BG939" s="271" t="str">
        <f t="shared" si="728"/>
        <v/>
      </c>
      <c r="BH939" s="271" t="str">
        <f t="shared" si="729"/>
        <v/>
      </c>
      <c r="BI939" s="366" t="str">
        <f t="shared" si="730"/>
        <v/>
      </c>
      <c r="BK939" s="114" t="str">
        <f t="shared" si="741"/>
        <v/>
      </c>
      <c r="BL939" s="114" t="str">
        <f t="shared" si="731"/>
        <v/>
      </c>
      <c r="BM939" s="114">
        <f t="shared" si="742"/>
        <v>1</v>
      </c>
      <c r="BN939" s="114">
        <f t="shared" si="743"/>
        <v>0</v>
      </c>
      <c r="BO939" s="114" t="str">
        <f t="shared" si="744"/>
        <v/>
      </c>
      <c r="BP939" s="114" t="str">
        <f t="shared" si="732"/>
        <v/>
      </c>
      <c r="BQ939" s="114">
        <f t="shared" si="745"/>
        <v>1</v>
      </c>
      <c r="BR939" s="114">
        <f t="shared" si="746"/>
        <v>0</v>
      </c>
      <c r="BS939" s="114" t="str">
        <f t="shared" si="747"/>
        <v/>
      </c>
      <c r="BT939" s="114" t="str">
        <f t="shared" si="733"/>
        <v/>
      </c>
      <c r="BU939" s="114">
        <f t="shared" si="748"/>
        <v>1</v>
      </c>
      <c r="BV939" s="114">
        <f t="shared" si="749"/>
        <v>0</v>
      </c>
      <c r="BW939" s="114" t="str">
        <f t="shared" si="750"/>
        <v/>
      </c>
      <c r="BX939" s="114" t="str">
        <f t="shared" si="734"/>
        <v/>
      </c>
      <c r="BY939" s="114">
        <f t="shared" si="751"/>
        <v>1</v>
      </c>
      <c r="BZ939" s="114">
        <f t="shared" si="752"/>
        <v>0</v>
      </c>
      <c r="CA939" s="114" t="str">
        <f t="shared" si="753"/>
        <v/>
      </c>
      <c r="CB939" s="114" t="str">
        <f t="shared" si="735"/>
        <v/>
      </c>
      <c r="CC939" s="114">
        <f t="shared" si="754"/>
        <v>1</v>
      </c>
      <c r="CD939" s="114">
        <f t="shared" si="755"/>
        <v>0</v>
      </c>
      <c r="CE939" s="114" t="str">
        <f t="shared" si="756"/>
        <v/>
      </c>
      <c r="CF939" s="114" t="str">
        <f t="shared" si="736"/>
        <v/>
      </c>
      <c r="CG939" s="114">
        <f t="shared" si="757"/>
        <v>1</v>
      </c>
      <c r="CH939" s="114">
        <f t="shared" si="758"/>
        <v>0</v>
      </c>
      <c r="CI939" s="114" t="str">
        <f t="shared" si="759"/>
        <v/>
      </c>
      <c r="CJ939" s="114" t="str">
        <f t="shared" si="737"/>
        <v/>
      </c>
      <c r="CK939" s="114">
        <f t="shared" si="760"/>
        <v>1</v>
      </c>
      <c r="CL939" s="114">
        <f t="shared" si="761"/>
        <v>0</v>
      </c>
      <c r="CM939" s="114" t="str">
        <f t="shared" si="762"/>
        <v/>
      </c>
      <c r="CN939" s="114" t="str">
        <f t="shared" si="738"/>
        <v/>
      </c>
      <c r="CO939" s="114">
        <f t="shared" si="763"/>
        <v>1</v>
      </c>
      <c r="CP939" s="114">
        <f t="shared" si="764"/>
        <v>0</v>
      </c>
      <c r="CQ939" s="114" t="str">
        <f t="shared" si="765"/>
        <v/>
      </c>
      <c r="CR939" s="114" t="str">
        <f t="shared" si="739"/>
        <v/>
      </c>
      <c r="CS939" s="114">
        <f t="shared" si="766"/>
        <v>1</v>
      </c>
      <c r="CT939" s="114">
        <f t="shared" si="767"/>
        <v>0</v>
      </c>
      <c r="CU939" s="114" t="str">
        <f t="shared" si="768"/>
        <v/>
      </c>
      <c r="CV939" s="114" t="str">
        <f t="shared" si="740"/>
        <v/>
      </c>
      <c r="CW939" s="114">
        <f t="shared" si="769"/>
        <v>1</v>
      </c>
      <c r="CX939" s="114">
        <f t="shared" si="770"/>
        <v>0</v>
      </c>
    </row>
    <row r="940" spans="17:102" ht="15.75" thickBot="1" x14ac:dyDescent="0.3">
      <c r="Q940" s="365">
        <f t="shared" si="771"/>
        <v>9</v>
      </c>
      <c r="R940" s="277">
        <v>1000</v>
      </c>
      <c r="U940" s="373">
        <f>+Decisions!D133</f>
        <v>0</v>
      </c>
      <c r="V940" s="375">
        <f>+Decisions!E133</f>
        <v>0</v>
      </c>
      <c r="W940" s="375">
        <f>+Decisions!F133</f>
        <v>0</v>
      </c>
      <c r="X940" s="375">
        <f>+Decisions!G133</f>
        <v>0</v>
      </c>
      <c r="Y940" s="375">
        <f>+Decisions!H133</f>
        <v>0</v>
      </c>
      <c r="Z940" s="375">
        <f>+Decisions!I133</f>
        <v>0</v>
      </c>
      <c r="AA940" s="375">
        <f>+Decisions!J133</f>
        <v>0</v>
      </c>
      <c r="AB940" s="375">
        <f>+Decisions!K133</f>
        <v>0</v>
      </c>
      <c r="AC940" s="375">
        <f>+Decisions!L133</f>
        <v>0</v>
      </c>
      <c r="AD940" s="375">
        <f>+Decisions!M133</f>
        <v>0</v>
      </c>
      <c r="AE940" s="375">
        <f>+Decisions!N133</f>
        <v>0</v>
      </c>
      <c r="AF940" s="375">
        <f>+Decisions!O133</f>
        <v>0</v>
      </c>
      <c r="AG940" s="375">
        <f>+Decisions!P133</f>
        <v>0</v>
      </c>
      <c r="AH940" s="375">
        <f>+Decisions!Q133</f>
        <v>0</v>
      </c>
      <c r="AI940" s="375">
        <f>+Decisions!R133</f>
        <v>0</v>
      </c>
      <c r="AJ940" s="375">
        <f>+Decisions!S133</f>
        <v>0</v>
      </c>
      <c r="AK940" s="375">
        <f>+Decisions!T133</f>
        <v>0</v>
      </c>
      <c r="AL940" s="375">
        <f>+Decisions!U133</f>
        <v>0</v>
      </c>
      <c r="AM940" s="375">
        <f>+Decisions!V133</f>
        <v>0</v>
      </c>
      <c r="AN940" s="376">
        <f>+Decisions!W133</f>
        <v>0</v>
      </c>
      <c r="AP940" s="368" t="str">
        <f t="shared" si="711"/>
        <v/>
      </c>
      <c r="AQ940" s="369" t="str">
        <f t="shared" si="712"/>
        <v/>
      </c>
      <c r="AR940" s="369" t="str">
        <f t="shared" si="713"/>
        <v/>
      </c>
      <c r="AS940" s="369" t="str">
        <f t="shared" si="714"/>
        <v/>
      </c>
      <c r="AT940" s="369" t="str">
        <f t="shared" si="715"/>
        <v/>
      </c>
      <c r="AU940" s="369" t="str">
        <f t="shared" si="716"/>
        <v/>
      </c>
      <c r="AV940" s="369" t="str">
        <f t="shared" si="717"/>
        <v/>
      </c>
      <c r="AW940" s="369" t="str">
        <f t="shared" si="718"/>
        <v/>
      </c>
      <c r="AX940" s="369" t="str">
        <f t="shared" si="719"/>
        <v/>
      </c>
      <c r="AY940" s="369" t="str">
        <f t="shared" si="720"/>
        <v/>
      </c>
      <c r="AZ940" s="369" t="str">
        <f t="shared" si="721"/>
        <v/>
      </c>
      <c r="BA940" s="369" t="str">
        <f t="shared" si="722"/>
        <v/>
      </c>
      <c r="BB940" s="369" t="str">
        <f t="shared" si="723"/>
        <v/>
      </c>
      <c r="BC940" s="369" t="str">
        <f t="shared" si="724"/>
        <v/>
      </c>
      <c r="BD940" s="369" t="str">
        <f t="shared" si="725"/>
        <v/>
      </c>
      <c r="BE940" s="369" t="str">
        <f t="shared" si="726"/>
        <v/>
      </c>
      <c r="BF940" s="369" t="str">
        <f t="shared" si="727"/>
        <v/>
      </c>
      <c r="BG940" s="369" t="str">
        <f t="shared" si="728"/>
        <v/>
      </c>
      <c r="BH940" s="369" t="str">
        <f t="shared" si="729"/>
        <v/>
      </c>
      <c r="BI940" s="370" t="str">
        <f t="shared" si="730"/>
        <v/>
      </c>
      <c r="BK940" s="114" t="str">
        <f t="shared" si="741"/>
        <v/>
      </c>
      <c r="BL940" s="114" t="str">
        <f t="shared" si="731"/>
        <v/>
      </c>
      <c r="BM940" s="114">
        <f t="shared" si="742"/>
        <v>1</v>
      </c>
      <c r="BN940" s="114">
        <f t="shared" si="743"/>
        <v>0</v>
      </c>
      <c r="BO940" s="114" t="str">
        <f t="shared" si="744"/>
        <v/>
      </c>
      <c r="BP940" s="114" t="str">
        <f t="shared" si="732"/>
        <v/>
      </c>
      <c r="BQ940" s="114">
        <f t="shared" si="745"/>
        <v>1</v>
      </c>
      <c r="BR940" s="114">
        <f t="shared" si="746"/>
        <v>0</v>
      </c>
      <c r="BS940" s="114" t="str">
        <f t="shared" si="747"/>
        <v/>
      </c>
      <c r="BT940" s="114" t="str">
        <f t="shared" si="733"/>
        <v/>
      </c>
      <c r="BU940" s="114">
        <f t="shared" si="748"/>
        <v>1</v>
      </c>
      <c r="BV940" s="114">
        <f t="shared" si="749"/>
        <v>0</v>
      </c>
      <c r="BW940" s="114" t="str">
        <f t="shared" si="750"/>
        <v/>
      </c>
      <c r="BX940" s="114" t="str">
        <f t="shared" si="734"/>
        <v/>
      </c>
      <c r="BY940" s="114">
        <f t="shared" si="751"/>
        <v>1</v>
      </c>
      <c r="BZ940" s="114">
        <f t="shared" si="752"/>
        <v>0</v>
      </c>
      <c r="CA940" s="114" t="str">
        <f t="shared" si="753"/>
        <v/>
      </c>
      <c r="CB940" s="114" t="str">
        <f t="shared" si="735"/>
        <v/>
      </c>
      <c r="CC940" s="114">
        <f t="shared" si="754"/>
        <v>1</v>
      </c>
      <c r="CD940" s="114">
        <f t="shared" si="755"/>
        <v>0</v>
      </c>
      <c r="CE940" s="114" t="str">
        <f t="shared" si="756"/>
        <v/>
      </c>
      <c r="CF940" s="114" t="str">
        <f t="shared" si="736"/>
        <v/>
      </c>
      <c r="CG940" s="114">
        <f t="shared" si="757"/>
        <v>1</v>
      </c>
      <c r="CH940" s="114">
        <f t="shared" si="758"/>
        <v>0</v>
      </c>
      <c r="CI940" s="114" t="str">
        <f t="shared" si="759"/>
        <v/>
      </c>
      <c r="CJ940" s="114" t="str">
        <f t="shared" si="737"/>
        <v/>
      </c>
      <c r="CK940" s="114">
        <f t="shared" si="760"/>
        <v>1</v>
      </c>
      <c r="CL940" s="114">
        <f t="shared" si="761"/>
        <v>0</v>
      </c>
      <c r="CM940" s="114" t="str">
        <f t="shared" si="762"/>
        <v/>
      </c>
      <c r="CN940" s="114" t="str">
        <f t="shared" si="738"/>
        <v/>
      </c>
      <c r="CO940" s="114">
        <f t="shared" si="763"/>
        <v>1</v>
      </c>
      <c r="CP940" s="114">
        <f t="shared" si="764"/>
        <v>0</v>
      </c>
      <c r="CQ940" s="114" t="str">
        <f t="shared" si="765"/>
        <v/>
      </c>
      <c r="CR940" s="114" t="str">
        <f t="shared" si="739"/>
        <v/>
      </c>
      <c r="CS940" s="114">
        <f t="shared" si="766"/>
        <v>1</v>
      </c>
      <c r="CT940" s="114">
        <f t="shared" si="767"/>
        <v>0</v>
      </c>
      <c r="CU940" s="114" t="str">
        <f t="shared" si="768"/>
        <v/>
      </c>
      <c r="CV940" s="114" t="str">
        <f t="shared" si="740"/>
        <v/>
      </c>
      <c r="CW940" s="114">
        <f t="shared" si="769"/>
        <v>1</v>
      </c>
      <c r="CX940" s="114">
        <f t="shared" si="770"/>
        <v>0</v>
      </c>
    </row>
    <row r="941" spans="17:102" ht="15.75" thickBot="1" x14ac:dyDescent="0.3">
      <c r="Q941" s="365">
        <f t="shared" si="771"/>
        <v>10</v>
      </c>
      <c r="R941" s="277">
        <v>1500</v>
      </c>
      <c r="U941" s="197"/>
      <c r="V941" s="197"/>
      <c r="W941" s="197"/>
      <c r="X941" s="197"/>
      <c r="Y941" s="197"/>
      <c r="Z941" s="197"/>
      <c r="AA941" s="197"/>
      <c r="AB941" s="197"/>
      <c r="AC941" s="197"/>
      <c r="AD941" s="197"/>
      <c r="AE941" s="197"/>
      <c r="AF941" s="197"/>
      <c r="AG941" s="197"/>
      <c r="AH941" s="197"/>
      <c r="AI941" s="197"/>
      <c r="AJ941" s="197"/>
      <c r="AK941" s="197"/>
      <c r="AL941" s="197"/>
      <c r="AM941" s="197"/>
      <c r="AN941" s="197"/>
      <c r="AO941" s="197"/>
      <c r="AP941" s="197"/>
      <c r="AQ941" s="197"/>
      <c r="AR941" s="197"/>
      <c r="AS941" s="197"/>
      <c r="AT941" s="197"/>
      <c r="AU941" s="197"/>
      <c r="AV941" s="197"/>
      <c r="AW941" s="197"/>
      <c r="AX941" s="197"/>
      <c r="AY941" s="197"/>
      <c r="AZ941" s="197"/>
      <c r="BA941" s="197"/>
      <c r="BB941" s="197"/>
      <c r="BC941" s="197"/>
      <c r="BD941" s="197"/>
      <c r="BE941" s="197"/>
      <c r="BF941" s="197"/>
      <c r="BG941" s="197"/>
      <c r="BH941" s="197"/>
      <c r="BI941" s="197"/>
      <c r="BJ941" s="197"/>
      <c r="BK941" s="197"/>
      <c r="BL941" s="197"/>
      <c r="BM941" s="197"/>
      <c r="BN941" s="197">
        <f>SUM(BN921:BN940)</f>
        <v>0</v>
      </c>
      <c r="BO941" s="197"/>
      <c r="BP941" s="197"/>
      <c r="BQ941" s="197"/>
      <c r="BR941" s="197">
        <f>SUM(BR921:BR940)</f>
        <v>0</v>
      </c>
      <c r="BS941" s="197"/>
      <c r="BT941" s="197"/>
      <c r="BU941" s="197"/>
      <c r="BV941" s="197">
        <f>SUM(BV921:BV940)</f>
        <v>0</v>
      </c>
      <c r="BW941" s="197"/>
      <c r="BX941" s="197"/>
      <c r="BY941" s="197"/>
      <c r="BZ941" s="197">
        <f>SUM(BZ921:BZ940)</f>
        <v>0</v>
      </c>
      <c r="CA941" s="197"/>
      <c r="CB941" s="197"/>
      <c r="CC941" s="197"/>
      <c r="CD941" s="197">
        <f>SUM(CD921:CD940)</f>
        <v>0</v>
      </c>
      <c r="CE941" s="197"/>
      <c r="CF941" s="197"/>
      <c r="CG941" s="197"/>
      <c r="CH941" s="197">
        <f>SUM(CH921:CH940)</f>
        <v>0</v>
      </c>
      <c r="CI941" s="197"/>
      <c r="CJ941" s="197"/>
      <c r="CK941" s="197"/>
      <c r="CL941" s="197">
        <f>SUM(CL921:CL940)</f>
        <v>0</v>
      </c>
      <c r="CM941" s="197"/>
      <c r="CN941" s="197"/>
      <c r="CO941" s="197"/>
      <c r="CP941" s="197">
        <f>SUM(CP921:CP940)</f>
        <v>0</v>
      </c>
      <c r="CQ941" s="197"/>
      <c r="CR941" s="197"/>
      <c r="CS941" s="197"/>
      <c r="CT941" s="197">
        <f>SUM(CT921:CT940)</f>
        <v>0</v>
      </c>
      <c r="CU941" s="197"/>
      <c r="CV941" s="197"/>
      <c r="CW941" s="197"/>
      <c r="CX941" s="197">
        <f>SUM(CX921:CX940)</f>
        <v>0</v>
      </c>
    </row>
    <row r="942" spans="17:102" ht="15.75" thickBot="1" x14ac:dyDescent="0.3">
      <c r="Q942" s="365">
        <f t="shared" si="771"/>
        <v>11</v>
      </c>
      <c r="R942" s="277">
        <v>50</v>
      </c>
      <c r="AN942" s="374"/>
      <c r="AO942" s="357"/>
      <c r="AP942" s="377" t="s">
        <v>13</v>
      </c>
      <c r="AQ942" s="378" t="s">
        <v>50</v>
      </c>
      <c r="AS942" s="371"/>
      <c r="AT942" s="379" t="s">
        <v>49</v>
      </c>
      <c r="AU942" s="379" t="s">
        <v>50</v>
      </c>
      <c r="AV942" s="380" t="s">
        <v>52</v>
      </c>
      <c r="AW942" s="381" t="s">
        <v>53</v>
      </c>
      <c r="AX942" s="382" t="s">
        <v>64</v>
      </c>
      <c r="AY942" s="383">
        <v>1</v>
      </c>
      <c r="AZ942" s="383">
        <v>2</v>
      </c>
      <c r="BA942" s="383">
        <v>3</v>
      </c>
      <c r="BB942" s="383">
        <v>4</v>
      </c>
      <c r="BC942" s="383">
        <v>5</v>
      </c>
      <c r="BD942" s="383">
        <v>6</v>
      </c>
      <c r="BE942" s="383">
        <v>7</v>
      </c>
      <c r="BF942" s="383">
        <v>8</v>
      </c>
      <c r="BG942" s="383">
        <v>9</v>
      </c>
      <c r="BH942" s="384">
        <v>10</v>
      </c>
    </row>
    <row r="943" spans="17:102" x14ac:dyDescent="0.25">
      <c r="Q943" s="365">
        <f t="shared" si="771"/>
        <v>12</v>
      </c>
      <c r="R943" s="277">
        <v>100</v>
      </c>
      <c r="AN943" s="365">
        <v>1</v>
      </c>
      <c r="AO943" s="271">
        <v>1</v>
      </c>
      <c r="AP943" s="271" t="str">
        <f>+AP921</f>
        <v/>
      </c>
      <c r="AQ943" s="366" t="str">
        <f>+AQ921</f>
        <v/>
      </c>
      <c r="AS943" s="365">
        <v>1</v>
      </c>
      <c r="AT943" s="366">
        <f>COUNTIF(AP$943:AP$1142,AS943)</f>
        <v>0</v>
      </c>
      <c r="AU943" s="271">
        <f t="shared" ref="AU943:AU974" si="772">+R932</f>
        <v>50</v>
      </c>
      <c r="AV943" s="366">
        <f>ROUND(IF(AT943&gt;0,AU943/AT943,0),0)</f>
        <v>0</v>
      </c>
      <c r="AW943" s="385">
        <f>+AV943*AT943</f>
        <v>0</v>
      </c>
      <c r="AX943" s="367">
        <v>1</v>
      </c>
      <c r="AY943" s="363">
        <f t="shared" ref="AY943:AY962" si="773">IFERROR(VLOOKUP(AP943,realsales5,4),0)</f>
        <v>0</v>
      </c>
      <c r="AZ943" s="363">
        <f t="shared" ref="AZ943:AZ962" si="774">IFERROR(VLOOKUP(AP963,realsales5,4),0)</f>
        <v>0</v>
      </c>
      <c r="BA943" s="363">
        <f t="shared" ref="BA943:BA962" si="775">IFERROR(VLOOKUP(AP983,realsales5,4),0)</f>
        <v>0</v>
      </c>
      <c r="BB943" s="363">
        <f t="shared" ref="BB943:BB962" si="776">IFERROR(VLOOKUP(AP1003,realsales5,4),0)</f>
        <v>0</v>
      </c>
      <c r="BC943" s="363">
        <f t="shared" ref="BC943:BC962" si="777">IFERROR(VLOOKUP(AP1023,realsales5,4),0)</f>
        <v>0</v>
      </c>
      <c r="BD943" s="363">
        <f t="shared" ref="BD943:BD962" si="778">IFERROR(VLOOKUP(AP1043,realsales5,4),0)</f>
        <v>0</v>
      </c>
      <c r="BE943" s="363">
        <f t="shared" ref="BE943:BE962" si="779">IFERROR(VLOOKUP(AP1063,realsales5,4),0)</f>
        <v>0</v>
      </c>
      <c r="BF943" s="363">
        <f t="shared" ref="BF943:BF962" si="780">IFERROR(VLOOKUP(AP1083,realsales5,4),0)</f>
        <v>0</v>
      </c>
      <c r="BG943" s="363">
        <f t="shared" ref="BG943:BG962" si="781">IFERROR(VLOOKUP(AP1103,realsales5,4),0)</f>
        <v>0</v>
      </c>
      <c r="BH943" s="364">
        <f t="shared" ref="BH943:BH962" si="782">IFERROR(VLOOKUP(AP1123,realsales5,4),0)</f>
        <v>0</v>
      </c>
      <c r="BM943" s="114" t="s">
        <v>90</v>
      </c>
      <c r="BN943" s="114">
        <f>+BN941</f>
        <v>0</v>
      </c>
      <c r="BO943" s="114">
        <f>+BR941</f>
        <v>0</v>
      </c>
      <c r="BP943" s="114">
        <f>+BV941</f>
        <v>0</v>
      </c>
      <c r="BQ943" s="114">
        <f>+BZ941</f>
        <v>0</v>
      </c>
      <c r="BR943" s="114">
        <f>+CD941</f>
        <v>0</v>
      </c>
      <c r="BS943" s="114">
        <f>+CH941</f>
        <v>0</v>
      </c>
      <c r="BT943" s="114">
        <f>+CL941</f>
        <v>0</v>
      </c>
      <c r="BU943" s="114">
        <f>+CP941</f>
        <v>0</v>
      </c>
      <c r="BV943" s="114">
        <f>+CT941</f>
        <v>0</v>
      </c>
      <c r="BW943" s="114">
        <f>+CX941</f>
        <v>0</v>
      </c>
    </row>
    <row r="944" spans="17:102" ht="15.75" thickBot="1" x14ac:dyDescent="0.3">
      <c r="Q944" s="365">
        <f t="shared" si="771"/>
        <v>13</v>
      </c>
      <c r="R944" s="277">
        <v>200</v>
      </c>
      <c r="AN944" s="365">
        <v>1</v>
      </c>
      <c r="AO944" s="271">
        <f>+AO943+1</f>
        <v>2</v>
      </c>
      <c r="AP944" s="271" t="str">
        <f t="shared" ref="AP944:AQ944" si="783">+AP922</f>
        <v/>
      </c>
      <c r="AQ944" s="366" t="str">
        <f t="shared" si="783"/>
        <v/>
      </c>
      <c r="AS944" s="365">
        <f t="shared" ref="AS944:AS975" si="784">+AS943+1</f>
        <v>2</v>
      </c>
      <c r="AT944" s="366">
        <f t="shared" ref="AT944:AT1007" si="785">COUNTIF(AP$943:AP$1142,AS944)</f>
        <v>0</v>
      </c>
      <c r="AU944" s="271">
        <f t="shared" si="772"/>
        <v>50</v>
      </c>
      <c r="AV944" s="366">
        <f t="shared" ref="AV944:AV1007" si="786">ROUND(IF(AT944&gt;0,AU944/AT944,0),0)</f>
        <v>0</v>
      </c>
      <c r="AW944" s="385">
        <f t="shared" ref="AW944:AW1007" si="787">+AV944*AT944</f>
        <v>0</v>
      </c>
      <c r="AX944" s="367">
        <f>+AX943+1</f>
        <v>2</v>
      </c>
      <c r="AY944" s="363">
        <f t="shared" si="773"/>
        <v>0</v>
      </c>
      <c r="AZ944" s="363">
        <f t="shared" si="774"/>
        <v>0</v>
      </c>
      <c r="BA944" s="363">
        <f t="shared" si="775"/>
        <v>0</v>
      </c>
      <c r="BB944" s="363">
        <f t="shared" si="776"/>
        <v>0</v>
      </c>
      <c r="BC944" s="363">
        <f t="shared" si="777"/>
        <v>0</v>
      </c>
      <c r="BD944" s="363">
        <f t="shared" si="778"/>
        <v>0</v>
      </c>
      <c r="BE944" s="363">
        <f t="shared" si="779"/>
        <v>0</v>
      </c>
      <c r="BF944" s="363">
        <f t="shared" si="780"/>
        <v>0</v>
      </c>
      <c r="BG944" s="363">
        <f t="shared" si="781"/>
        <v>0</v>
      </c>
      <c r="BH944" s="364">
        <f t="shared" si="782"/>
        <v>0</v>
      </c>
    </row>
    <row r="945" spans="17:102" x14ac:dyDescent="0.25">
      <c r="Q945" s="365">
        <f t="shared" si="771"/>
        <v>14</v>
      </c>
      <c r="R945" s="277">
        <v>100</v>
      </c>
      <c r="AN945" s="365">
        <v>1</v>
      </c>
      <c r="AO945" s="271">
        <f t="shared" ref="AO945:AO960" si="788">+AO944+1</f>
        <v>3</v>
      </c>
      <c r="AP945" s="271" t="str">
        <f t="shared" ref="AP945:AQ945" si="789">+AP923</f>
        <v/>
      </c>
      <c r="AQ945" s="366" t="str">
        <f t="shared" si="789"/>
        <v/>
      </c>
      <c r="AS945" s="365">
        <f t="shared" si="784"/>
        <v>3</v>
      </c>
      <c r="AT945" s="366">
        <f t="shared" si="785"/>
        <v>0</v>
      </c>
      <c r="AU945" s="271">
        <f t="shared" si="772"/>
        <v>100</v>
      </c>
      <c r="AV945" s="366">
        <f t="shared" si="786"/>
        <v>0</v>
      </c>
      <c r="AW945" s="385">
        <f t="shared" si="787"/>
        <v>0</v>
      </c>
      <c r="AX945" s="367">
        <f t="shared" ref="AX945:AX960" si="790">+AX944+1</f>
        <v>3</v>
      </c>
      <c r="AY945" s="363">
        <f t="shared" si="773"/>
        <v>0</v>
      </c>
      <c r="AZ945" s="363">
        <f t="shared" si="774"/>
        <v>0</v>
      </c>
      <c r="BA945" s="363">
        <f t="shared" si="775"/>
        <v>0</v>
      </c>
      <c r="BB945" s="363">
        <f t="shared" si="776"/>
        <v>0</v>
      </c>
      <c r="BC945" s="363">
        <f t="shared" si="777"/>
        <v>0</v>
      </c>
      <c r="BD945" s="363">
        <f t="shared" si="778"/>
        <v>0</v>
      </c>
      <c r="BE945" s="363">
        <f t="shared" si="779"/>
        <v>0</v>
      </c>
      <c r="BF945" s="363">
        <f t="shared" si="780"/>
        <v>0</v>
      </c>
      <c r="BG945" s="363">
        <f t="shared" si="781"/>
        <v>0</v>
      </c>
      <c r="BH945" s="364">
        <f t="shared" si="782"/>
        <v>0</v>
      </c>
      <c r="BK945" s="374">
        <f>IFERROR(ROUNDDOWN(BK921/10,0),9)</f>
        <v>9</v>
      </c>
      <c r="BL945" s="358">
        <f>IFERROR(BK921-BK945*10,1)</f>
        <v>1</v>
      </c>
      <c r="BM945" s="374">
        <f>IF(BL945=0,-1,0)</f>
        <v>0</v>
      </c>
      <c r="BN945" s="358">
        <f>IF(BL945=0,-11,0)</f>
        <v>0</v>
      </c>
      <c r="BO945" s="374">
        <f>IFERROR(ROUNDDOWN(BO921/10,0),9)</f>
        <v>9</v>
      </c>
      <c r="BP945" s="358">
        <f>IFERROR(BO921-BO945*10,1)</f>
        <v>1</v>
      </c>
      <c r="BQ945" s="374">
        <f>IF(BP945=0,-1,0)</f>
        <v>0</v>
      </c>
      <c r="BR945" s="358">
        <f>IF(BP945=0,-11,0)</f>
        <v>0</v>
      </c>
      <c r="BS945" s="374">
        <f>IFERROR(ROUNDDOWN(BS921/10,0),9)</f>
        <v>9</v>
      </c>
      <c r="BT945" s="358">
        <f>IFERROR(BS921-BS945*10,1)</f>
        <v>1</v>
      </c>
      <c r="BU945" s="374">
        <f>IF(BT945=0,-1,0)</f>
        <v>0</v>
      </c>
      <c r="BV945" s="358">
        <f>IF(BT945=0,-11,0)</f>
        <v>0</v>
      </c>
      <c r="BW945" s="374">
        <f>IFERROR(ROUNDDOWN(BW921/10,0),9)</f>
        <v>9</v>
      </c>
      <c r="BX945" s="358">
        <f>IFERROR(BW921-BW945*10,1)</f>
        <v>1</v>
      </c>
      <c r="BY945" s="374">
        <f>IF(BX945=0,-1,0)</f>
        <v>0</v>
      </c>
      <c r="BZ945" s="358">
        <f>IF(BX945=0,-11,0)</f>
        <v>0</v>
      </c>
      <c r="CA945" s="374">
        <f>IFERROR(ROUNDDOWN(CA921/10,0),9)</f>
        <v>9</v>
      </c>
      <c r="CB945" s="358">
        <f>IFERROR(CA921-CA945*10,1)</f>
        <v>1</v>
      </c>
      <c r="CC945" s="374">
        <f>IF(CB945=0,-1,0)</f>
        <v>0</v>
      </c>
      <c r="CD945" s="358">
        <f>IF(CB945=0,-11,0)</f>
        <v>0</v>
      </c>
      <c r="CE945" s="374">
        <f>IFERROR(ROUNDDOWN(CE921/10,0),9)</f>
        <v>9</v>
      </c>
      <c r="CF945" s="358">
        <f>IFERROR(CE921-CE945*10,1)</f>
        <v>1</v>
      </c>
      <c r="CG945" s="374">
        <f>IF(CF945=0,-1,0)</f>
        <v>0</v>
      </c>
      <c r="CH945" s="358">
        <f>IF(CF945=0,-11,0)</f>
        <v>0</v>
      </c>
      <c r="CI945" s="374">
        <f>IFERROR(ROUNDDOWN(CI921/10,0),9)</f>
        <v>9</v>
      </c>
      <c r="CJ945" s="358">
        <f>IFERROR(CI921-CI945*10,1)</f>
        <v>1</v>
      </c>
      <c r="CK945" s="374">
        <f>IF(CJ945=0,-1,0)</f>
        <v>0</v>
      </c>
      <c r="CL945" s="358">
        <f>IF(CJ945=0,-11,0)</f>
        <v>0</v>
      </c>
      <c r="CM945" s="374">
        <f>IFERROR(ROUNDDOWN(CM921/10,0),9)</f>
        <v>9</v>
      </c>
      <c r="CN945" s="358">
        <f>IFERROR(CM921-CM945*10,1)</f>
        <v>1</v>
      </c>
      <c r="CO945" s="374">
        <f>IF(CN945=0,-1,0)</f>
        <v>0</v>
      </c>
      <c r="CP945" s="358">
        <f>IF(CN945=0,-11,0)</f>
        <v>0</v>
      </c>
      <c r="CQ945" s="374">
        <f>IFERROR(ROUNDDOWN(CQ921/10,0),9)</f>
        <v>9</v>
      </c>
      <c r="CR945" s="358">
        <f>IFERROR(CQ921-CQ945*10,1)</f>
        <v>1</v>
      </c>
      <c r="CS945" s="374">
        <f>IF(CR945=0,-1,0)</f>
        <v>0</v>
      </c>
      <c r="CT945" s="358">
        <f>IF(CR945=0,-11,0)</f>
        <v>0</v>
      </c>
      <c r="CU945" s="374">
        <f>IFERROR(ROUNDDOWN(CU921/10,0),9)</f>
        <v>9</v>
      </c>
      <c r="CV945" s="358">
        <f>IFERROR(CU921-CU945*10,1)</f>
        <v>1</v>
      </c>
      <c r="CW945" s="374">
        <f>IF(CV945=0,-1,0)</f>
        <v>0</v>
      </c>
      <c r="CX945" s="358">
        <f>IF(CV945=0,-11,0)</f>
        <v>0</v>
      </c>
    </row>
    <row r="946" spans="17:102" x14ac:dyDescent="0.25">
      <c r="Q946" s="365">
        <f t="shared" si="771"/>
        <v>15</v>
      </c>
      <c r="R946" s="277">
        <v>50</v>
      </c>
      <c r="AN946" s="365">
        <v>1</v>
      </c>
      <c r="AO946" s="271">
        <f t="shared" si="788"/>
        <v>4</v>
      </c>
      <c r="AP946" s="271" t="str">
        <f t="shared" ref="AP946:AQ946" si="791">+AP924</f>
        <v/>
      </c>
      <c r="AQ946" s="366" t="str">
        <f t="shared" si="791"/>
        <v/>
      </c>
      <c r="AS946" s="365">
        <f t="shared" si="784"/>
        <v>4</v>
      </c>
      <c r="AT946" s="366">
        <f t="shared" si="785"/>
        <v>0</v>
      </c>
      <c r="AU946" s="271">
        <f t="shared" si="772"/>
        <v>50</v>
      </c>
      <c r="AV946" s="366">
        <f t="shared" si="786"/>
        <v>0</v>
      </c>
      <c r="AW946" s="385">
        <f t="shared" si="787"/>
        <v>0</v>
      </c>
      <c r="AX946" s="367">
        <f t="shared" si="790"/>
        <v>4</v>
      </c>
      <c r="AY946" s="363">
        <f t="shared" si="773"/>
        <v>0</v>
      </c>
      <c r="AZ946" s="363">
        <f t="shared" si="774"/>
        <v>0</v>
      </c>
      <c r="BA946" s="363">
        <f t="shared" si="775"/>
        <v>0</v>
      </c>
      <c r="BB946" s="363">
        <f t="shared" si="776"/>
        <v>0</v>
      </c>
      <c r="BC946" s="363">
        <f t="shared" si="777"/>
        <v>0</v>
      </c>
      <c r="BD946" s="363">
        <f t="shared" si="778"/>
        <v>0</v>
      </c>
      <c r="BE946" s="363">
        <f t="shared" si="779"/>
        <v>0</v>
      </c>
      <c r="BF946" s="363">
        <f t="shared" si="780"/>
        <v>0</v>
      </c>
      <c r="BG946" s="363">
        <f t="shared" si="781"/>
        <v>0</v>
      </c>
      <c r="BH946" s="364">
        <f t="shared" si="782"/>
        <v>0</v>
      </c>
      <c r="BK946" s="365">
        <f t="shared" ref="BK946:BK964" si="792">IFERROR(ROUNDDOWN(BK922/10,0),9)</f>
        <v>9</v>
      </c>
      <c r="BL946" s="366">
        <f t="shared" ref="BL946:BL964" si="793">IFERROR(BK922-BK946*10,1)</f>
        <v>1</v>
      </c>
      <c r="BM946" s="365">
        <f t="shared" ref="BM946:BM964" si="794">IF(BL946=0,-1,0)</f>
        <v>0</v>
      </c>
      <c r="BN946" s="366">
        <f t="shared" ref="BN946:BN964" si="795">IF(BL946=0,-11,0)</f>
        <v>0</v>
      </c>
      <c r="BO946" s="365">
        <f t="shared" ref="BO946:BO964" si="796">IFERROR(ROUNDDOWN(BO922/10,0),9)</f>
        <v>9</v>
      </c>
      <c r="BP946" s="366">
        <f t="shared" ref="BP946:BP964" si="797">IFERROR(BO922-BO946*10,1)</f>
        <v>1</v>
      </c>
      <c r="BQ946" s="365">
        <f t="shared" ref="BQ946:BQ964" si="798">IF(BP946=0,-1,0)</f>
        <v>0</v>
      </c>
      <c r="BR946" s="366">
        <f t="shared" ref="BR946:BR964" si="799">IF(BP946=0,-11,0)</f>
        <v>0</v>
      </c>
      <c r="BS946" s="365">
        <f t="shared" ref="BS946:BS964" si="800">IFERROR(ROUNDDOWN(BS922/10,0),9)</f>
        <v>9</v>
      </c>
      <c r="BT946" s="366">
        <f t="shared" ref="BT946:BT964" si="801">IFERROR(BS922-BS946*10,1)</f>
        <v>1</v>
      </c>
      <c r="BU946" s="365">
        <f t="shared" ref="BU946:BU964" si="802">IF(BT946=0,-1,0)</f>
        <v>0</v>
      </c>
      <c r="BV946" s="366">
        <f t="shared" ref="BV946:BV964" si="803">IF(BT946=0,-11,0)</f>
        <v>0</v>
      </c>
      <c r="BW946" s="365">
        <f t="shared" ref="BW946:BW964" si="804">IFERROR(ROUNDDOWN(BW922/10,0),9)</f>
        <v>9</v>
      </c>
      <c r="BX946" s="366">
        <f t="shared" ref="BX946:BX964" si="805">IFERROR(BW922-BW946*10,1)</f>
        <v>1</v>
      </c>
      <c r="BY946" s="365">
        <f t="shared" ref="BY946:BY964" si="806">IF(BX946=0,-1,0)</f>
        <v>0</v>
      </c>
      <c r="BZ946" s="366">
        <f t="shared" ref="BZ946:BZ964" si="807">IF(BX946=0,-11,0)</f>
        <v>0</v>
      </c>
      <c r="CA946" s="365">
        <f t="shared" ref="CA946:CA964" si="808">IFERROR(ROUNDDOWN(CA922/10,0),9)</f>
        <v>9</v>
      </c>
      <c r="CB946" s="366">
        <f t="shared" ref="CB946:CB964" si="809">IFERROR(CA922-CA946*10,1)</f>
        <v>1</v>
      </c>
      <c r="CC946" s="365">
        <f t="shared" ref="CC946:CC964" si="810">IF(CB946=0,-1,0)</f>
        <v>0</v>
      </c>
      <c r="CD946" s="366">
        <f t="shared" ref="CD946:CD964" si="811">IF(CB946=0,-11,0)</f>
        <v>0</v>
      </c>
      <c r="CE946" s="365">
        <f t="shared" ref="CE946:CE964" si="812">IFERROR(ROUNDDOWN(CE922/10,0),9)</f>
        <v>9</v>
      </c>
      <c r="CF946" s="366">
        <f t="shared" ref="CF946:CF964" si="813">IFERROR(CE922-CE946*10,1)</f>
        <v>1</v>
      </c>
      <c r="CG946" s="365">
        <f t="shared" ref="CG946:CG964" si="814">IF(CF946=0,-1,0)</f>
        <v>0</v>
      </c>
      <c r="CH946" s="366">
        <f t="shared" ref="CH946:CH964" si="815">IF(CF946=0,-11,0)</f>
        <v>0</v>
      </c>
      <c r="CI946" s="365">
        <f t="shared" ref="CI946:CI964" si="816">IFERROR(ROUNDDOWN(CI922/10,0),9)</f>
        <v>9</v>
      </c>
      <c r="CJ946" s="366">
        <f t="shared" ref="CJ946:CJ964" si="817">IFERROR(CI922-CI946*10,1)</f>
        <v>1</v>
      </c>
      <c r="CK946" s="365">
        <f t="shared" ref="CK946:CK964" si="818">IF(CJ946=0,-1,0)</f>
        <v>0</v>
      </c>
      <c r="CL946" s="366">
        <f t="shared" ref="CL946:CL964" si="819">IF(CJ946=0,-11,0)</f>
        <v>0</v>
      </c>
      <c r="CM946" s="365">
        <f t="shared" ref="CM946:CM964" si="820">IFERROR(ROUNDDOWN(CM922/10,0),9)</f>
        <v>9</v>
      </c>
      <c r="CN946" s="366">
        <f t="shared" ref="CN946:CN964" si="821">IFERROR(CM922-CM946*10,1)</f>
        <v>1</v>
      </c>
      <c r="CO946" s="365">
        <f t="shared" ref="CO946:CO964" si="822">IF(CN946=0,-1,0)</f>
        <v>0</v>
      </c>
      <c r="CP946" s="366">
        <f t="shared" ref="CP946:CP964" si="823">IF(CN946=0,-11,0)</f>
        <v>0</v>
      </c>
      <c r="CQ946" s="365">
        <f t="shared" ref="CQ946:CQ964" si="824">IFERROR(ROUNDDOWN(CQ922/10,0),9)</f>
        <v>9</v>
      </c>
      <c r="CR946" s="366">
        <f t="shared" ref="CR946:CR964" si="825">IFERROR(CQ922-CQ946*10,1)</f>
        <v>1</v>
      </c>
      <c r="CS946" s="365">
        <f t="shared" ref="CS946:CS964" si="826">IF(CR946=0,-1,0)</f>
        <v>0</v>
      </c>
      <c r="CT946" s="366">
        <f t="shared" ref="CT946:CT964" si="827">IF(CR946=0,-11,0)</f>
        <v>0</v>
      </c>
      <c r="CU946" s="365">
        <f t="shared" ref="CU946:CU964" si="828">IFERROR(ROUNDDOWN(CU922/10,0),9)</f>
        <v>9</v>
      </c>
      <c r="CV946" s="366">
        <f t="shared" ref="CV946:CV964" si="829">IFERROR(CU922-CU946*10,1)</f>
        <v>1</v>
      </c>
      <c r="CW946" s="365">
        <f t="shared" ref="CW946:CW964" si="830">IF(CV946=0,-1,0)</f>
        <v>0</v>
      </c>
      <c r="CX946" s="366">
        <f t="shared" ref="CX946:CX964" si="831">IF(CV946=0,-11,0)</f>
        <v>0</v>
      </c>
    </row>
    <row r="947" spans="17:102" x14ac:dyDescent="0.25">
      <c r="Q947" s="365">
        <f t="shared" si="771"/>
        <v>16</v>
      </c>
      <c r="R947" s="277">
        <v>100</v>
      </c>
      <c r="AN947" s="365">
        <v>1</v>
      </c>
      <c r="AO947" s="271">
        <f t="shared" si="788"/>
        <v>5</v>
      </c>
      <c r="AP947" s="271" t="str">
        <f t="shared" ref="AP947:AQ947" si="832">+AP925</f>
        <v/>
      </c>
      <c r="AQ947" s="366" t="str">
        <f t="shared" si="832"/>
        <v/>
      </c>
      <c r="AS947" s="365">
        <f t="shared" si="784"/>
        <v>5</v>
      </c>
      <c r="AT947" s="366">
        <f t="shared" si="785"/>
        <v>0</v>
      </c>
      <c r="AU947" s="271">
        <f t="shared" si="772"/>
        <v>100</v>
      </c>
      <c r="AV947" s="366">
        <f t="shared" si="786"/>
        <v>0</v>
      </c>
      <c r="AW947" s="385">
        <f t="shared" si="787"/>
        <v>0</v>
      </c>
      <c r="AX947" s="367">
        <f t="shared" si="790"/>
        <v>5</v>
      </c>
      <c r="AY947" s="363">
        <f t="shared" si="773"/>
        <v>0</v>
      </c>
      <c r="AZ947" s="363">
        <f t="shared" si="774"/>
        <v>0</v>
      </c>
      <c r="BA947" s="363">
        <f t="shared" si="775"/>
        <v>0</v>
      </c>
      <c r="BB947" s="363">
        <f t="shared" si="776"/>
        <v>0</v>
      </c>
      <c r="BC947" s="363">
        <f t="shared" si="777"/>
        <v>0</v>
      </c>
      <c r="BD947" s="363">
        <f t="shared" si="778"/>
        <v>0</v>
      </c>
      <c r="BE947" s="363">
        <f t="shared" si="779"/>
        <v>0</v>
      </c>
      <c r="BF947" s="363">
        <f t="shared" si="780"/>
        <v>0</v>
      </c>
      <c r="BG947" s="363">
        <f t="shared" si="781"/>
        <v>0</v>
      </c>
      <c r="BH947" s="364">
        <f t="shared" si="782"/>
        <v>0</v>
      </c>
      <c r="BK947" s="365">
        <f t="shared" si="792"/>
        <v>9</v>
      </c>
      <c r="BL947" s="366">
        <f t="shared" si="793"/>
        <v>1</v>
      </c>
      <c r="BM947" s="365">
        <f t="shared" si="794"/>
        <v>0</v>
      </c>
      <c r="BN947" s="366">
        <f t="shared" si="795"/>
        <v>0</v>
      </c>
      <c r="BO947" s="365">
        <f t="shared" si="796"/>
        <v>9</v>
      </c>
      <c r="BP947" s="366">
        <f t="shared" si="797"/>
        <v>1</v>
      </c>
      <c r="BQ947" s="365">
        <f t="shared" si="798"/>
        <v>0</v>
      </c>
      <c r="BR947" s="366">
        <f t="shared" si="799"/>
        <v>0</v>
      </c>
      <c r="BS947" s="365">
        <f t="shared" si="800"/>
        <v>9</v>
      </c>
      <c r="BT947" s="366">
        <f t="shared" si="801"/>
        <v>1</v>
      </c>
      <c r="BU947" s="365">
        <f t="shared" si="802"/>
        <v>0</v>
      </c>
      <c r="BV947" s="366">
        <f t="shared" si="803"/>
        <v>0</v>
      </c>
      <c r="BW947" s="365">
        <f t="shared" si="804"/>
        <v>9</v>
      </c>
      <c r="BX947" s="366">
        <f t="shared" si="805"/>
        <v>1</v>
      </c>
      <c r="BY947" s="365">
        <f t="shared" si="806"/>
        <v>0</v>
      </c>
      <c r="BZ947" s="366">
        <f t="shared" si="807"/>
        <v>0</v>
      </c>
      <c r="CA947" s="365">
        <f t="shared" si="808"/>
        <v>9</v>
      </c>
      <c r="CB947" s="366">
        <f t="shared" si="809"/>
        <v>1</v>
      </c>
      <c r="CC947" s="365">
        <f t="shared" si="810"/>
        <v>0</v>
      </c>
      <c r="CD947" s="366">
        <f t="shared" si="811"/>
        <v>0</v>
      </c>
      <c r="CE947" s="365">
        <f t="shared" si="812"/>
        <v>9</v>
      </c>
      <c r="CF947" s="366">
        <f t="shared" si="813"/>
        <v>1</v>
      </c>
      <c r="CG947" s="365">
        <f t="shared" si="814"/>
        <v>0</v>
      </c>
      <c r="CH947" s="366">
        <f t="shared" si="815"/>
        <v>0</v>
      </c>
      <c r="CI947" s="365">
        <f t="shared" si="816"/>
        <v>9</v>
      </c>
      <c r="CJ947" s="366">
        <f t="shared" si="817"/>
        <v>1</v>
      </c>
      <c r="CK947" s="365">
        <f t="shared" si="818"/>
        <v>0</v>
      </c>
      <c r="CL947" s="366">
        <f t="shared" si="819"/>
        <v>0</v>
      </c>
      <c r="CM947" s="365">
        <f t="shared" si="820"/>
        <v>9</v>
      </c>
      <c r="CN947" s="366">
        <f t="shared" si="821"/>
        <v>1</v>
      </c>
      <c r="CO947" s="365">
        <f t="shared" si="822"/>
        <v>0</v>
      </c>
      <c r="CP947" s="366">
        <f t="shared" si="823"/>
        <v>0</v>
      </c>
      <c r="CQ947" s="365">
        <f t="shared" si="824"/>
        <v>9</v>
      </c>
      <c r="CR947" s="366">
        <f t="shared" si="825"/>
        <v>1</v>
      </c>
      <c r="CS947" s="365">
        <f t="shared" si="826"/>
        <v>0</v>
      </c>
      <c r="CT947" s="366">
        <f t="shared" si="827"/>
        <v>0</v>
      </c>
      <c r="CU947" s="365">
        <f t="shared" si="828"/>
        <v>9</v>
      </c>
      <c r="CV947" s="366">
        <f t="shared" si="829"/>
        <v>1</v>
      </c>
      <c r="CW947" s="365">
        <f t="shared" si="830"/>
        <v>0</v>
      </c>
      <c r="CX947" s="366">
        <f t="shared" si="831"/>
        <v>0</v>
      </c>
    </row>
    <row r="948" spans="17:102" x14ac:dyDescent="0.25">
      <c r="Q948" s="365">
        <f t="shared" si="771"/>
        <v>17</v>
      </c>
      <c r="R948" s="277">
        <v>150</v>
      </c>
      <c r="AN948" s="365">
        <v>1</v>
      </c>
      <c r="AO948" s="271">
        <f t="shared" si="788"/>
        <v>6</v>
      </c>
      <c r="AP948" s="271" t="str">
        <f t="shared" ref="AP948:AQ948" si="833">+AP926</f>
        <v/>
      </c>
      <c r="AQ948" s="366" t="str">
        <f t="shared" si="833"/>
        <v/>
      </c>
      <c r="AS948" s="365">
        <f t="shared" si="784"/>
        <v>6</v>
      </c>
      <c r="AT948" s="366">
        <f t="shared" si="785"/>
        <v>0</v>
      </c>
      <c r="AU948" s="271">
        <f t="shared" si="772"/>
        <v>150</v>
      </c>
      <c r="AV948" s="366">
        <f t="shared" si="786"/>
        <v>0</v>
      </c>
      <c r="AW948" s="385">
        <f t="shared" si="787"/>
        <v>0</v>
      </c>
      <c r="AX948" s="367">
        <f t="shared" si="790"/>
        <v>6</v>
      </c>
      <c r="AY948" s="363">
        <f t="shared" si="773"/>
        <v>0</v>
      </c>
      <c r="AZ948" s="363">
        <f t="shared" si="774"/>
        <v>0</v>
      </c>
      <c r="BA948" s="363">
        <f t="shared" si="775"/>
        <v>0</v>
      </c>
      <c r="BB948" s="363">
        <f t="shared" si="776"/>
        <v>0</v>
      </c>
      <c r="BC948" s="363">
        <f t="shared" si="777"/>
        <v>0</v>
      </c>
      <c r="BD948" s="363">
        <f t="shared" si="778"/>
        <v>0</v>
      </c>
      <c r="BE948" s="363">
        <f t="shared" si="779"/>
        <v>0</v>
      </c>
      <c r="BF948" s="363">
        <f t="shared" si="780"/>
        <v>0</v>
      </c>
      <c r="BG948" s="363">
        <f t="shared" si="781"/>
        <v>0</v>
      </c>
      <c r="BH948" s="364">
        <f t="shared" si="782"/>
        <v>0</v>
      </c>
      <c r="BK948" s="365">
        <f t="shared" si="792"/>
        <v>9</v>
      </c>
      <c r="BL948" s="366">
        <f t="shared" si="793"/>
        <v>1</v>
      </c>
      <c r="BM948" s="365">
        <f t="shared" si="794"/>
        <v>0</v>
      </c>
      <c r="BN948" s="366">
        <f t="shared" si="795"/>
        <v>0</v>
      </c>
      <c r="BO948" s="365">
        <f t="shared" si="796"/>
        <v>9</v>
      </c>
      <c r="BP948" s="366">
        <f t="shared" si="797"/>
        <v>1</v>
      </c>
      <c r="BQ948" s="365">
        <f t="shared" si="798"/>
        <v>0</v>
      </c>
      <c r="BR948" s="366">
        <f t="shared" si="799"/>
        <v>0</v>
      </c>
      <c r="BS948" s="365">
        <f t="shared" si="800"/>
        <v>9</v>
      </c>
      <c r="BT948" s="366">
        <f t="shared" si="801"/>
        <v>1</v>
      </c>
      <c r="BU948" s="365">
        <f t="shared" si="802"/>
        <v>0</v>
      </c>
      <c r="BV948" s="366">
        <f t="shared" si="803"/>
        <v>0</v>
      </c>
      <c r="BW948" s="365">
        <f t="shared" si="804"/>
        <v>9</v>
      </c>
      <c r="BX948" s="366">
        <f t="shared" si="805"/>
        <v>1</v>
      </c>
      <c r="BY948" s="365">
        <f t="shared" si="806"/>
        <v>0</v>
      </c>
      <c r="BZ948" s="366">
        <f t="shared" si="807"/>
        <v>0</v>
      </c>
      <c r="CA948" s="365">
        <f t="shared" si="808"/>
        <v>9</v>
      </c>
      <c r="CB948" s="366">
        <f t="shared" si="809"/>
        <v>1</v>
      </c>
      <c r="CC948" s="365">
        <f t="shared" si="810"/>
        <v>0</v>
      </c>
      <c r="CD948" s="366">
        <f t="shared" si="811"/>
        <v>0</v>
      </c>
      <c r="CE948" s="365">
        <f t="shared" si="812"/>
        <v>9</v>
      </c>
      <c r="CF948" s="366">
        <f t="shared" si="813"/>
        <v>1</v>
      </c>
      <c r="CG948" s="365">
        <f t="shared" si="814"/>
        <v>0</v>
      </c>
      <c r="CH948" s="366">
        <f t="shared" si="815"/>
        <v>0</v>
      </c>
      <c r="CI948" s="365">
        <f t="shared" si="816"/>
        <v>9</v>
      </c>
      <c r="CJ948" s="366">
        <f t="shared" si="817"/>
        <v>1</v>
      </c>
      <c r="CK948" s="365">
        <f t="shared" si="818"/>
        <v>0</v>
      </c>
      <c r="CL948" s="366">
        <f t="shared" si="819"/>
        <v>0</v>
      </c>
      <c r="CM948" s="365">
        <f t="shared" si="820"/>
        <v>9</v>
      </c>
      <c r="CN948" s="366">
        <f t="shared" si="821"/>
        <v>1</v>
      </c>
      <c r="CO948" s="365">
        <f t="shared" si="822"/>
        <v>0</v>
      </c>
      <c r="CP948" s="366">
        <f t="shared" si="823"/>
        <v>0</v>
      </c>
      <c r="CQ948" s="365">
        <f t="shared" si="824"/>
        <v>9</v>
      </c>
      <c r="CR948" s="366">
        <f t="shared" si="825"/>
        <v>1</v>
      </c>
      <c r="CS948" s="365">
        <f t="shared" si="826"/>
        <v>0</v>
      </c>
      <c r="CT948" s="366">
        <f t="shared" si="827"/>
        <v>0</v>
      </c>
      <c r="CU948" s="365">
        <f t="shared" si="828"/>
        <v>9</v>
      </c>
      <c r="CV948" s="366">
        <f t="shared" si="829"/>
        <v>1</v>
      </c>
      <c r="CW948" s="365">
        <f t="shared" si="830"/>
        <v>0</v>
      </c>
      <c r="CX948" s="366">
        <f t="shared" si="831"/>
        <v>0</v>
      </c>
    </row>
    <row r="949" spans="17:102" x14ac:dyDescent="0.25">
      <c r="Q949" s="365">
        <f t="shared" si="771"/>
        <v>18</v>
      </c>
      <c r="R949" s="277">
        <v>300</v>
      </c>
      <c r="AN949" s="365">
        <v>1</v>
      </c>
      <c r="AO949" s="271">
        <f t="shared" si="788"/>
        <v>7</v>
      </c>
      <c r="AP949" s="271" t="str">
        <f t="shared" ref="AP949:AQ949" si="834">+AP927</f>
        <v/>
      </c>
      <c r="AQ949" s="366" t="str">
        <f t="shared" si="834"/>
        <v/>
      </c>
      <c r="AS949" s="365">
        <f t="shared" si="784"/>
        <v>7</v>
      </c>
      <c r="AT949" s="366">
        <f t="shared" si="785"/>
        <v>0</v>
      </c>
      <c r="AU949" s="271">
        <f t="shared" si="772"/>
        <v>300</v>
      </c>
      <c r="AV949" s="366">
        <f t="shared" si="786"/>
        <v>0</v>
      </c>
      <c r="AW949" s="385">
        <f t="shared" si="787"/>
        <v>0</v>
      </c>
      <c r="AX949" s="367">
        <f t="shared" si="790"/>
        <v>7</v>
      </c>
      <c r="AY949" s="363">
        <f t="shared" si="773"/>
        <v>0</v>
      </c>
      <c r="AZ949" s="363">
        <f t="shared" si="774"/>
        <v>0</v>
      </c>
      <c r="BA949" s="363">
        <f t="shared" si="775"/>
        <v>0</v>
      </c>
      <c r="BB949" s="363">
        <f t="shared" si="776"/>
        <v>0</v>
      </c>
      <c r="BC949" s="363">
        <f t="shared" si="777"/>
        <v>0</v>
      </c>
      <c r="BD949" s="363">
        <f t="shared" si="778"/>
        <v>0</v>
      </c>
      <c r="BE949" s="363">
        <f t="shared" si="779"/>
        <v>0</v>
      </c>
      <c r="BF949" s="363">
        <f t="shared" si="780"/>
        <v>0</v>
      </c>
      <c r="BG949" s="363">
        <f t="shared" si="781"/>
        <v>0</v>
      </c>
      <c r="BH949" s="364">
        <f t="shared" si="782"/>
        <v>0</v>
      </c>
      <c r="BK949" s="365">
        <f t="shared" si="792"/>
        <v>9</v>
      </c>
      <c r="BL949" s="366">
        <f t="shared" si="793"/>
        <v>1</v>
      </c>
      <c r="BM949" s="365">
        <f t="shared" si="794"/>
        <v>0</v>
      </c>
      <c r="BN949" s="366">
        <f t="shared" si="795"/>
        <v>0</v>
      </c>
      <c r="BO949" s="365">
        <f t="shared" si="796"/>
        <v>9</v>
      </c>
      <c r="BP949" s="366">
        <f t="shared" si="797"/>
        <v>1</v>
      </c>
      <c r="BQ949" s="365">
        <f t="shared" si="798"/>
        <v>0</v>
      </c>
      <c r="BR949" s="366">
        <f t="shared" si="799"/>
        <v>0</v>
      </c>
      <c r="BS949" s="365">
        <f t="shared" si="800"/>
        <v>9</v>
      </c>
      <c r="BT949" s="366">
        <f t="shared" si="801"/>
        <v>1</v>
      </c>
      <c r="BU949" s="365">
        <f t="shared" si="802"/>
        <v>0</v>
      </c>
      <c r="BV949" s="366">
        <f t="shared" si="803"/>
        <v>0</v>
      </c>
      <c r="BW949" s="365">
        <f t="shared" si="804"/>
        <v>9</v>
      </c>
      <c r="BX949" s="366">
        <f t="shared" si="805"/>
        <v>1</v>
      </c>
      <c r="BY949" s="365">
        <f t="shared" si="806"/>
        <v>0</v>
      </c>
      <c r="BZ949" s="366">
        <f t="shared" si="807"/>
        <v>0</v>
      </c>
      <c r="CA949" s="365">
        <f t="shared" si="808"/>
        <v>9</v>
      </c>
      <c r="CB949" s="366">
        <f t="shared" si="809"/>
        <v>1</v>
      </c>
      <c r="CC949" s="365">
        <f t="shared" si="810"/>
        <v>0</v>
      </c>
      <c r="CD949" s="366">
        <f t="shared" si="811"/>
        <v>0</v>
      </c>
      <c r="CE949" s="365">
        <f t="shared" si="812"/>
        <v>9</v>
      </c>
      <c r="CF949" s="366">
        <f t="shared" si="813"/>
        <v>1</v>
      </c>
      <c r="CG949" s="365">
        <f t="shared" si="814"/>
        <v>0</v>
      </c>
      <c r="CH949" s="366">
        <f t="shared" si="815"/>
        <v>0</v>
      </c>
      <c r="CI949" s="365">
        <f t="shared" si="816"/>
        <v>9</v>
      </c>
      <c r="CJ949" s="366">
        <f t="shared" si="817"/>
        <v>1</v>
      </c>
      <c r="CK949" s="365">
        <f t="shared" si="818"/>
        <v>0</v>
      </c>
      <c r="CL949" s="366">
        <f t="shared" si="819"/>
        <v>0</v>
      </c>
      <c r="CM949" s="365">
        <f t="shared" si="820"/>
        <v>9</v>
      </c>
      <c r="CN949" s="366">
        <f t="shared" si="821"/>
        <v>1</v>
      </c>
      <c r="CO949" s="365">
        <f t="shared" si="822"/>
        <v>0</v>
      </c>
      <c r="CP949" s="366">
        <f t="shared" si="823"/>
        <v>0</v>
      </c>
      <c r="CQ949" s="365">
        <f t="shared" si="824"/>
        <v>9</v>
      </c>
      <c r="CR949" s="366">
        <f t="shared" si="825"/>
        <v>1</v>
      </c>
      <c r="CS949" s="365">
        <f t="shared" si="826"/>
        <v>0</v>
      </c>
      <c r="CT949" s="366">
        <f t="shared" si="827"/>
        <v>0</v>
      </c>
      <c r="CU949" s="365">
        <f t="shared" si="828"/>
        <v>9</v>
      </c>
      <c r="CV949" s="366">
        <f t="shared" si="829"/>
        <v>1</v>
      </c>
      <c r="CW949" s="365">
        <f t="shared" si="830"/>
        <v>0</v>
      </c>
      <c r="CX949" s="366">
        <f t="shared" si="831"/>
        <v>0</v>
      </c>
    </row>
    <row r="950" spans="17:102" x14ac:dyDescent="0.25">
      <c r="Q950" s="365">
        <f t="shared" si="771"/>
        <v>19</v>
      </c>
      <c r="R950" s="277">
        <v>600</v>
      </c>
      <c r="AN950" s="365">
        <v>1</v>
      </c>
      <c r="AO950" s="271">
        <f t="shared" si="788"/>
        <v>8</v>
      </c>
      <c r="AP950" s="271" t="str">
        <f t="shared" ref="AP950:AQ950" si="835">+AP928</f>
        <v/>
      </c>
      <c r="AQ950" s="366" t="str">
        <f t="shared" si="835"/>
        <v/>
      </c>
      <c r="AS950" s="365">
        <f t="shared" si="784"/>
        <v>8</v>
      </c>
      <c r="AT950" s="366">
        <f t="shared" si="785"/>
        <v>0</v>
      </c>
      <c r="AU950" s="271">
        <f t="shared" si="772"/>
        <v>600</v>
      </c>
      <c r="AV950" s="366">
        <f t="shared" si="786"/>
        <v>0</v>
      </c>
      <c r="AW950" s="385">
        <f t="shared" si="787"/>
        <v>0</v>
      </c>
      <c r="AX950" s="367">
        <f t="shared" si="790"/>
        <v>8</v>
      </c>
      <c r="AY950" s="363">
        <f t="shared" si="773"/>
        <v>0</v>
      </c>
      <c r="AZ950" s="363">
        <f t="shared" si="774"/>
        <v>0</v>
      </c>
      <c r="BA950" s="363">
        <f t="shared" si="775"/>
        <v>0</v>
      </c>
      <c r="BB950" s="363">
        <f t="shared" si="776"/>
        <v>0</v>
      </c>
      <c r="BC950" s="363">
        <f t="shared" si="777"/>
        <v>0</v>
      </c>
      <c r="BD950" s="363">
        <f t="shared" si="778"/>
        <v>0</v>
      </c>
      <c r="BE950" s="363">
        <f t="shared" si="779"/>
        <v>0</v>
      </c>
      <c r="BF950" s="363">
        <f t="shared" si="780"/>
        <v>0</v>
      </c>
      <c r="BG950" s="363">
        <f t="shared" si="781"/>
        <v>0</v>
      </c>
      <c r="BH950" s="364">
        <f t="shared" si="782"/>
        <v>0</v>
      </c>
      <c r="BK950" s="365">
        <f t="shared" si="792"/>
        <v>9</v>
      </c>
      <c r="BL950" s="366">
        <f t="shared" si="793"/>
        <v>1</v>
      </c>
      <c r="BM950" s="365">
        <f t="shared" si="794"/>
        <v>0</v>
      </c>
      <c r="BN950" s="366">
        <f t="shared" si="795"/>
        <v>0</v>
      </c>
      <c r="BO950" s="365">
        <f t="shared" si="796"/>
        <v>9</v>
      </c>
      <c r="BP950" s="366">
        <f t="shared" si="797"/>
        <v>1</v>
      </c>
      <c r="BQ950" s="365">
        <f t="shared" si="798"/>
        <v>0</v>
      </c>
      <c r="BR950" s="366">
        <f t="shared" si="799"/>
        <v>0</v>
      </c>
      <c r="BS950" s="365">
        <f t="shared" si="800"/>
        <v>9</v>
      </c>
      <c r="BT950" s="366">
        <f t="shared" si="801"/>
        <v>1</v>
      </c>
      <c r="BU950" s="365">
        <f t="shared" si="802"/>
        <v>0</v>
      </c>
      <c r="BV950" s="366">
        <f t="shared" si="803"/>
        <v>0</v>
      </c>
      <c r="BW950" s="365">
        <f t="shared" si="804"/>
        <v>9</v>
      </c>
      <c r="BX950" s="366">
        <f t="shared" si="805"/>
        <v>1</v>
      </c>
      <c r="BY950" s="365">
        <f t="shared" si="806"/>
        <v>0</v>
      </c>
      <c r="BZ950" s="366">
        <f t="shared" si="807"/>
        <v>0</v>
      </c>
      <c r="CA950" s="365">
        <f t="shared" si="808"/>
        <v>9</v>
      </c>
      <c r="CB950" s="366">
        <f t="shared" si="809"/>
        <v>1</v>
      </c>
      <c r="CC950" s="365">
        <f t="shared" si="810"/>
        <v>0</v>
      </c>
      <c r="CD950" s="366">
        <f t="shared" si="811"/>
        <v>0</v>
      </c>
      <c r="CE950" s="365">
        <f t="shared" si="812"/>
        <v>9</v>
      </c>
      <c r="CF950" s="366">
        <f t="shared" si="813"/>
        <v>1</v>
      </c>
      <c r="CG950" s="365">
        <f t="shared" si="814"/>
        <v>0</v>
      </c>
      <c r="CH950" s="366">
        <f t="shared" si="815"/>
        <v>0</v>
      </c>
      <c r="CI950" s="365">
        <f t="shared" si="816"/>
        <v>9</v>
      </c>
      <c r="CJ950" s="366">
        <f t="shared" si="817"/>
        <v>1</v>
      </c>
      <c r="CK950" s="365">
        <f t="shared" si="818"/>
        <v>0</v>
      </c>
      <c r="CL950" s="366">
        <f t="shared" si="819"/>
        <v>0</v>
      </c>
      <c r="CM950" s="365">
        <f t="shared" si="820"/>
        <v>9</v>
      </c>
      <c r="CN950" s="366">
        <f t="shared" si="821"/>
        <v>1</v>
      </c>
      <c r="CO950" s="365">
        <f t="shared" si="822"/>
        <v>0</v>
      </c>
      <c r="CP950" s="366">
        <f t="shared" si="823"/>
        <v>0</v>
      </c>
      <c r="CQ950" s="365">
        <f t="shared" si="824"/>
        <v>9</v>
      </c>
      <c r="CR950" s="366">
        <f t="shared" si="825"/>
        <v>1</v>
      </c>
      <c r="CS950" s="365">
        <f t="shared" si="826"/>
        <v>0</v>
      </c>
      <c r="CT950" s="366">
        <f t="shared" si="827"/>
        <v>0</v>
      </c>
      <c r="CU950" s="365">
        <f t="shared" si="828"/>
        <v>9</v>
      </c>
      <c r="CV950" s="366">
        <f t="shared" si="829"/>
        <v>1</v>
      </c>
      <c r="CW950" s="365">
        <f t="shared" si="830"/>
        <v>0</v>
      </c>
      <c r="CX950" s="366">
        <f t="shared" si="831"/>
        <v>0</v>
      </c>
    </row>
    <row r="951" spans="17:102" x14ac:dyDescent="0.25">
      <c r="Q951" s="365">
        <f t="shared" si="771"/>
        <v>20</v>
      </c>
      <c r="R951" s="277">
        <v>1000</v>
      </c>
      <c r="AN951" s="365">
        <v>1</v>
      </c>
      <c r="AO951" s="271">
        <f t="shared" si="788"/>
        <v>9</v>
      </c>
      <c r="AP951" s="271" t="str">
        <f t="shared" ref="AP951:AQ951" si="836">+AP929</f>
        <v/>
      </c>
      <c r="AQ951" s="366" t="str">
        <f t="shared" si="836"/>
        <v/>
      </c>
      <c r="AS951" s="365">
        <f t="shared" si="784"/>
        <v>9</v>
      </c>
      <c r="AT951" s="366">
        <f t="shared" si="785"/>
        <v>0</v>
      </c>
      <c r="AU951" s="271">
        <f t="shared" si="772"/>
        <v>1000</v>
      </c>
      <c r="AV951" s="366">
        <f t="shared" si="786"/>
        <v>0</v>
      </c>
      <c r="AW951" s="385">
        <f t="shared" si="787"/>
        <v>0</v>
      </c>
      <c r="AX951" s="367">
        <f t="shared" si="790"/>
        <v>9</v>
      </c>
      <c r="AY951" s="363">
        <f t="shared" si="773"/>
        <v>0</v>
      </c>
      <c r="AZ951" s="363">
        <f t="shared" si="774"/>
        <v>0</v>
      </c>
      <c r="BA951" s="363">
        <f t="shared" si="775"/>
        <v>0</v>
      </c>
      <c r="BB951" s="363">
        <f t="shared" si="776"/>
        <v>0</v>
      </c>
      <c r="BC951" s="363">
        <f t="shared" si="777"/>
        <v>0</v>
      </c>
      <c r="BD951" s="363">
        <f t="shared" si="778"/>
        <v>0</v>
      </c>
      <c r="BE951" s="363">
        <f t="shared" si="779"/>
        <v>0</v>
      </c>
      <c r="BF951" s="363">
        <f t="shared" si="780"/>
        <v>0</v>
      </c>
      <c r="BG951" s="363">
        <f t="shared" si="781"/>
        <v>0</v>
      </c>
      <c r="BH951" s="364">
        <f t="shared" si="782"/>
        <v>0</v>
      </c>
      <c r="BK951" s="365">
        <f t="shared" si="792"/>
        <v>9</v>
      </c>
      <c r="BL951" s="366">
        <f t="shared" si="793"/>
        <v>1</v>
      </c>
      <c r="BM951" s="365">
        <f t="shared" si="794"/>
        <v>0</v>
      </c>
      <c r="BN951" s="366">
        <f t="shared" si="795"/>
        <v>0</v>
      </c>
      <c r="BO951" s="365">
        <f t="shared" si="796"/>
        <v>9</v>
      </c>
      <c r="BP951" s="366">
        <f t="shared" si="797"/>
        <v>1</v>
      </c>
      <c r="BQ951" s="365">
        <f t="shared" si="798"/>
        <v>0</v>
      </c>
      <c r="BR951" s="366">
        <f t="shared" si="799"/>
        <v>0</v>
      </c>
      <c r="BS951" s="365">
        <f t="shared" si="800"/>
        <v>9</v>
      </c>
      <c r="BT951" s="366">
        <f t="shared" si="801"/>
        <v>1</v>
      </c>
      <c r="BU951" s="365">
        <f t="shared" si="802"/>
        <v>0</v>
      </c>
      <c r="BV951" s="366">
        <f t="shared" si="803"/>
        <v>0</v>
      </c>
      <c r="BW951" s="365">
        <f t="shared" si="804"/>
        <v>9</v>
      </c>
      <c r="BX951" s="366">
        <f t="shared" si="805"/>
        <v>1</v>
      </c>
      <c r="BY951" s="365">
        <f t="shared" si="806"/>
        <v>0</v>
      </c>
      <c r="BZ951" s="366">
        <f t="shared" si="807"/>
        <v>0</v>
      </c>
      <c r="CA951" s="365">
        <f t="shared" si="808"/>
        <v>9</v>
      </c>
      <c r="CB951" s="366">
        <f t="shared" si="809"/>
        <v>1</v>
      </c>
      <c r="CC951" s="365">
        <f t="shared" si="810"/>
        <v>0</v>
      </c>
      <c r="CD951" s="366">
        <f t="shared" si="811"/>
        <v>0</v>
      </c>
      <c r="CE951" s="365">
        <f t="shared" si="812"/>
        <v>9</v>
      </c>
      <c r="CF951" s="366">
        <f t="shared" si="813"/>
        <v>1</v>
      </c>
      <c r="CG951" s="365">
        <f t="shared" si="814"/>
        <v>0</v>
      </c>
      <c r="CH951" s="366">
        <f t="shared" si="815"/>
        <v>0</v>
      </c>
      <c r="CI951" s="365">
        <f t="shared" si="816"/>
        <v>9</v>
      </c>
      <c r="CJ951" s="366">
        <f t="shared" si="817"/>
        <v>1</v>
      </c>
      <c r="CK951" s="365">
        <f t="shared" si="818"/>
        <v>0</v>
      </c>
      <c r="CL951" s="366">
        <f t="shared" si="819"/>
        <v>0</v>
      </c>
      <c r="CM951" s="365">
        <f t="shared" si="820"/>
        <v>9</v>
      </c>
      <c r="CN951" s="366">
        <f t="shared" si="821"/>
        <v>1</v>
      </c>
      <c r="CO951" s="365">
        <f t="shared" si="822"/>
        <v>0</v>
      </c>
      <c r="CP951" s="366">
        <f t="shared" si="823"/>
        <v>0</v>
      </c>
      <c r="CQ951" s="365">
        <f t="shared" si="824"/>
        <v>9</v>
      </c>
      <c r="CR951" s="366">
        <f t="shared" si="825"/>
        <v>1</v>
      </c>
      <c r="CS951" s="365">
        <f t="shared" si="826"/>
        <v>0</v>
      </c>
      <c r="CT951" s="366">
        <f t="shared" si="827"/>
        <v>0</v>
      </c>
      <c r="CU951" s="365">
        <f t="shared" si="828"/>
        <v>9</v>
      </c>
      <c r="CV951" s="366">
        <f t="shared" si="829"/>
        <v>1</v>
      </c>
      <c r="CW951" s="365">
        <f t="shared" si="830"/>
        <v>0</v>
      </c>
      <c r="CX951" s="366">
        <f t="shared" si="831"/>
        <v>0</v>
      </c>
    </row>
    <row r="952" spans="17:102" x14ac:dyDescent="0.25">
      <c r="Q952" s="365">
        <f t="shared" si="771"/>
        <v>21</v>
      </c>
      <c r="R952" s="277">
        <v>100</v>
      </c>
      <c r="AN952" s="365">
        <v>1</v>
      </c>
      <c r="AO952" s="271">
        <f t="shared" si="788"/>
        <v>10</v>
      </c>
      <c r="AP952" s="271" t="str">
        <f t="shared" ref="AP952:AQ952" si="837">+AP930</f>
        <v/>
      </c>
      <c r="AQ952" s="366" t="str">
        <f t="shared" si="837"/>
        <v/>
      </c>
      <c r="AS952" s="365">
        <f t="shared" si="784"/>
        <v>10</v>
      </c>
      <c r="AT952" s="366">
        <f t="shared" si="785"/>
        <v>0</v>
      </c>
      <c r="AU952" s="271">
        <f t="shared" si="772"/>
        <v>1500</v>
      </c>
      <c r="AV952" s="366">
        <f t="shared" si="786"/>
        <v>0</v>
      </c>
      <c r="AW952" s="385">
        <f t="shared" si="787"/>
        <v>0</v>
      </c>
      <c r="AX952" s="367">
        <f t="shared" si="790"/>
        <v>10</v>
      </c>
      <c r="AY952" s="363">
        <f t="shared" si="773"/>
        <v>0</v>
      </c>
      <c r="AZ952" s="363">
        <f t="shared" si="774"/>
        <v>0</v>
      </c>
      <c r="BA952" s="363">
        <f t="shared" si="775"/>
        <v>0</v>
      </c>
      <c r="BB952" s="363">
        <f t="shared" si="776"/>
        <v>0</v>
      </c>
      <c r="BC952" s="363">
        <f t="shared" si="777"/>
        <v>0</v>
      </c>
      <c r="BD952" s="363">
        <f t="shared" si="778"/>
        <v>0</v>
      </c>
      <c r="BE952" s="363">
        <f t="shared" si="779"/>
        <v>0</v>
      </c>
      <c r="BF952" s="363">
        <f t="shared" si="780"/>
        <v>0</v>
      </c>
      <c r="BG952" s="363">
        <f t="shared" si="781"/>
        <v>0</v>
      </c>
      <c r="BH952" s="364">
        <f t="shared" si="782"/>
        <v>0</v>
      </c>
      <c r="BK952" s="365">
        <f t="shared" si="792"/>
        <v>9</v>
      </c>
      <c r="BL952" s="366">
        <f t="shared" si="793"/>
        <v>1</v>
      </c>
      <c r="BM952" s="365">
        <f t="shared" si="794"/>
        <v>0</v>
      </c>
      <c r="BN952" s="366">
        <f t="shared" si="795"/>
        <v>0</v>
      </c>
      <c r="BO952" s="365">
        <f t="shared" si="796"/>
        <v>9</v>
      </c>
      <c r="BP952" s="366">
        <f t="shared" si="797"/>
        <v>1</v>
      </c>
      <c r="BQ952" s="365">
        <f t="shared" si="798"/>
        <v>0</v>
      </c>
      <c r="BR952" s="366">
        <f t="shared" si="799"/>
        <v>0</v>
      </c>
      <c r="BS952" s="365">
        <f t="shared" si="800"/>
        <v>9</v>
      </c>
      <c r="BT952" s="366">
        <f t="shared" si="801"/>
        <v>1</v>
      </c>
      <c r="BU952" s="365">
        <f t="shared" si="802"/>
        <v>0</v>
      </c>
      <c r="BV952" s="366">
        <f t="shared" si="803"/>
        <v>0</v>
      </c>
      <c r="BW952" s="365">
        <f t="shared" si="804"/>
        <v>9</v>
      </c>
      <c r="BX952" s="366">
        <f t="shared" si="805"/>
        <v>1</v>
      </c>
      <c r="BY952" s="365">
        <f t="shared" si="806"/>
        <v>0</v>
      </c>
      <c r="BZ952" s="366">
        <f t="shared" si="807"/>
        <v>0</v>
      </c>
      <c r="CA952" s="365">
        <f t="shared" si="808"/>
        <v>9</v>
      </c>
      <c r="CB952" s="366">
        <f t="shared" si="809"/>
        <v>1</v>
      </c>
      <c r="CC952" s="365">
        <f t="shared" si="810"/>
        <v>0</v>
      </c>
      <c r="CD952" s="366">
        <f t="shared" si="811"/>
        <v>0</v>
      </c>
      <c r="CE952" s="365">
        <f t="shared" si="812"/>
        <v>9</v>
      </c>
      <c r="CF952" s="366">
        <f t="shared" si="813"/>
        <v>1</v>
      </c>
      <c r="CG952" s="365">
        <f t="shared" si="814"/>
        <v>0</v>
      </c>
      <c r="CH952" s="366">
        <f t="shared" si="815"/>
        <v>0</v>
      </c>
      <c r="CI952" s="365">
        <f t="shared" si="816"/>
        <v>9</v>
      </c>
      <c r="CJ952" s="366">
        <f t="shared" si="817"/>
        <v>1</v>
      </c>
      <c r="CK952" s="365">
        <f t="shared" si="818"/>
        <v>0</v>
      </c>
      <c r="CL952" s="366">
        <f t="shared" si="819"/>
        <v>0</v>
      </c>
      <c r="CM952" s="365">
        <f t="shared" si="820"/>
        <v>9</v>
      </c>
      <c r="CN952" s="366">
        <f t="shared" si="821"/>
        <v>1</v>
      </c>
      <c r="CO952" s="365">
        <f t="shared" si="822"/>
        <v>0</v>
      </c>
      <c r="CP952" s="366">
        <f t="shared" si="823"/>
        <v>0</v>
      </c>
      <c r="CQ952" s="365">
        <f t="shared" si="824"/>
        <v>9</v>
      </c>
      <c r="CR952" s="366">
        <f t="shared" si="825"/>
        <v>1</v>
      </c>
      <c r="CS952" s="365">
        <f t="shared" si="826"/>
        <v>0</v>
      </c>
      <c r="CT952" s="366">
        <f t="shared" si="827"/>
        <v>0</v>
      </c>
      <c r="CU952" s="365">
        <f t="shared" si="828"/>
        <v>9</v>
      </c>
      <c r="CV952" s="366">
        <f t="shared" si="829"/>
        <v>1</v>
      </c>
      <c r="CW952" s="365">
        <f t="shared" si="830"/>
        <v>0</v>
      </c>
      <c r="CX952" s="366">
        <f t="shared" si="831"/>
        <v>0</v>
      </c>
    </row>
    <row r="953" spans="17:102" x14ac:dyDescent="0.25">
      <c r="Q953" s="365">
        <f t="shared" si="771"/>
        <v>22</v>
      </c>
      <c r="R953" s="277">
        <v>200</v>
      </c>
      <c r="AN953" s="365">
        <v>1</v>
      </c>
      <c r="AO953" s="271">
        <f t="shared" si="788"/>
        <v>11</v>
      </c>
      <c r="AP953" s="271" t="str">
        <f t="shared" ref="AP953:AQ953" si="838">+AP931</f>
        <v/>
      </c>
      <c r="AQ953" s="366" t="str">
        <f t="shared" si="838"/>
        <v/>
      </c>
      <c r="AS953" s="365">
        <f t="shared" si="784"/>
        <v>11</v>
      </c>
      <c r="AT953" s="366">
        <f t="shared" si="785"/>
        <v>0</v>
      </c>
      <c r="AU953" s="271">
        <f t="shared" si="772"/>
        <v>50</v>
      </c>
      <c r="AV953" s="366">
        <f t="shared" si="786"/>
        <v>0</v>
      </c>
      <c r="AW953" s="385">
        <f t="shared" si="787"/>
        <v>0</v>
      </c>
      <c r="AX953" s="367">
        <f t="shared" si="790"/>
        <v>11</v>
      </c>
      <c r="AY953" s="363">
        <f t="shared" si="773"/>
        <v>0</v>
      </c>
      <c r="AZ953" s="363">
        <f t="shared" si="774"/>
        <v>0</v>
      </c>
      <c r="BA953" s="363">
        <f t="shared" si="775"/>
        <v>0</v>
      </c>
      <c r="BB953" s="363">
        <f t="shared" si="776"/>
        <v>0</v>
      </c>
      <c r="BC953" s="363">
        <f t="shared" si="777"/>
        <v>0</v>
      </c>
      <c r="BD953" s="363">
        <f t="shared" si="778"/>
        <v>0</v>
      </c>
      <c r="BE953" s="363">
        <f t="shared" si="779"/>
        <v>0</v>
      </c>
      <c r="BF953" s="363">
        <f t="shared" si="780"/>
        <v>0</v>
      </c>
      <c r="BG953" s="363">
        <f t="shared" si="781"/>
        <v>0</v>
      </c>
      <c r="BH953" s="364">
        <f t="shared" si="782"/>
        <v>0</v>
      </c>
      <c r="BK953" s="365">
        <f t="shared" si="792"/>
        <v>9</v>
      </c>
      <c r="BL953" s="366">
        <f t="shared" si="793"/>
        <v>1</v>
      </c>
      <c r="BM953" s="365">
        <f t="shared" si="794"/>
        <v>0</v>
      </c>
      <c r="BN953" s="366">
        <f t="shared" si="795"/>
        <v>0</v>
      </c>
      <c r="BO953" s="365">
        <f t="shared" si="796"/>
        <v>9</v>
      </c>
      <c r="BP953" s="366">
        <f t="shared" si="797"/>
        <v>1</v>
      </c>
      <c r="BQ953" s="365">
        <f t="shared" si="798"/>
        <v>0</v>
      </c>
      <c r="BR953" s="366">
        <f t="shared" si="799"/>
        <v>0</v>
      </c>
      <c r="BS953" s="365">
        <f t="shared" si="800"/>
        <v>9</v>
      </c>
      <c r="BT953" s="366">
        <f t="shared" si="801"/>
        <v>1</v>
      </c>
      <c r="BU953" s="365">
        <f t="shared" si="802"/>
        <v>0</v>
      </c>
      <c r="BV953" s="366">
        <f t="shared" si="803"/>
        <v>0</v>
      </c>
      <c r="BW953" s="365">
        <f t="shared" si="804"/>
        <v>9</v>
      </c>
      <c r="BX953" s="366">
        <f t="shared" si="805"/>
        <v>1</v>
      </c>
      <c r="BY953" s="365">
        <f t="shared" si="806"/>
        <v>0</v>
      </c>
      <c r="BZ953" s="366">
        <f t="shared" si="807"/>
        <v>0</v>
      </c>
      <c r="CA953" s="365">
        <f t="shared" si="808"/>
        <v>9</v>
      </c>
      <c r="CB953" s="366">
        <f t="shared" si="809"/>
        <v>1</v>
      </c>
      <c r="CC953" s="365">
        <f t="shared" si="810"/>
        <v>0</v>
      </c>
      <c r="CD953" s="366">
        <f t="shared" si="811"/>
        <v>0</v>
      </c>
      <c r="CE953" s="365">
        <f t="shared" si="812"/>
        <v>9</v>
      </c>
      <c r="CF953" s="366">
        <f t="shared" si="813"/>
        <v>1</v>
      </c>
      <c r="CG953" s="365">
        <f t="shared" si="814"/>
        <v>0</v>
      </c>
      <c r="CH953" s="366">
        <f t="shared" si="815"/>
        <v>0</v>
      </c>
      <c r="CI953" s="365">
        <f t="shared" si="816"/>
        <v>9</v>
      </c>
      <c r="CJ953" s="366">
        <f t="shared" si="817"/>
        <v>1</v>
      </c>
      <c r="CK953" s="365">
        <f t="shared" si="818"/>
        <v>0</v>
      </c>
      <c r="CL953" s="366">
        <f t="shared" si="819"/>
        <v>0</v>
      </c>
      <c r="CM953" s="365">
        <f t="shared" si="820"/>
        <v>9</v>
      </c>
      <c r="CN953" s="366">
        <f t="shared" si="821"/>
        <v>1</v>
      </c>
      <c r="CO953" s="365">
        <f t="shared" si="822"/>
        <v>0</v>
      </c>
      <c r="CP953" s="366">
        <f t="shared" si="823"/>
        <v>0</v>
      </c>
      <c r="CQ953" s="365">
        <f t="shared" si="824"/>
        <v>9</v>
      </c>
      <c r="CR953" s="366">
        <f t="shared" si="825"/>
        <v>1</v>
      </c>
      <c r="CS953" s="365">
        <f t="shared" si="826"/>
        <v>0</v>
      </c>
      <c r="CT953" s="366">
        <f t="shared" si="827"/>
        <v>0</v>
      </c>
      <c r="CU953" s="365">
        <f t="shared" si="828"/>
        <v>9</v>
      </c>
      <c r="CV953" s="366">
        <f t="shared" si="829"/>
        <v>1</v>
      </c>
      <c r="CW953" s="365">
        <f t="shared" si="830"/>
        <v>0</v>
      </c>
      <c r="CX953" s="366">
        <f t="shared" si="831"/>
        <v>0</v>
      </c>
    </row>
    <row r="954" spans="17:102" x14ac:dyDescent="0.25">
      <c r="Q954" s="365">
        <f t="shared" si="771"/>
        <v>23</v>
      </c>
      <c r="R954" s="277">
        <v>400</v>
      </c>
      <c r="AN954" s="365">
        <v>1</v>
      </c>
      <c r="AO954" s="271">
        <f t="shared" si="788"/>
        <v>12</v>
      </c>
      <c r="AP954" s="271" t="str">
        <f t="shared" ref="AP954:AQ954" si="839">+AP932</f>
        <v/>
      </c>
      <c r="AQ954" s="366" t="str">
        <f t="shared" si="839"/>
        <v/>
      </c>
      <c r="AS954" s="365">
        <f t="shared" si="784"/>
        <v>12</v>
      </c>
      <c r="AT954" s="366">
        <f t="shared" si="785"/>
        <v>0</v>
      </c>
      <c r="AU954" s="271">
        <f t="shared" si="772"/>
        <v>100</v>
      </c>
      <c r="AV954" s="366">
        <f t="shared" si="786"/>
        <v>0</v>
      </c>
      <c r="AW954" s="385">
        <f t="shared" si="787"/>
        <v>0</v>
      </c>
      <c r="AX954" s="367">
        <f t="shared" si="790"/>
        <v>12</v>
      </c>
      <c r="AY954" s="363">
        <f t="shared" si="773"/>
        <v>0</v>
      </c>
      <c r="AZ954" s="363">
        <f t="shared" si="774"/>
        <v>0</v>
      </c>
      <c r="BA954" s="363">
        <f t="shared" si="775"/>
        <v>0</v>
      </c>
      <c r="BB954" s="363">
        <f t="shared" si="776"/>
        <v>0</v>
      </c>
      <c r="BC954" s="363">
        <f t="shared" si="777"/>
        <v>0</v>
      </c>
      <c r="BD954" s="363">
        <f t="shared" si="778"/>
        <v>0</v>
      </c>
      <c r="BE954" s="363">
        <f t="shared" si="779"/>
        <v>0</v>
      </c>
      <c r="BF954" s="363">
        <f t="shared" si="780"/>
        <v>0</v>
      </c>
      <c r="BG954" s="363">
        <f t="shared" si="781"/>
        <v>0</v>
      </c>
      <c r="BH954" s="364">
        <f t="shared" si="782"/>
        <v>0</v>
      </c>
      <c r="BK954" s="365">
        <f t="shared" si="792"/>
        <v>9</v>
      </c>
      <c r="BL954" s="366">
        <f t="shared" si="793"/>
        <v>1</v>
      </c>
      <c r="BM954" s="365">
        <f t="shared" si="794"/>
        <v>0</v>
      </c>
      <c r="BN954" s="366">
        <f t="shared" si="795"/>
        <v>0</v>
      </c>
      <c r="BO954" s="365">
        <f t="shared" si="796"/>
        <v>9</v>
      </c>
      <c r="BP954" s="366">
        <f t="shared" si="797"/>
        <v>1</v>
      </c>
      <c r="BQ954" s="365">
        <f t="shared" si="798"/>
        <v>0</v>
      </c>
      <c r="BR954" s="366">
        <f t="shared" si="799"/>
        <v>0</v>
      </c>
      <c r="BS954" s="365">
        <f t="shared" si="800"/>
        <v>9</v>
      </c>
      <c r="BT954" s="366">
        <f t="shared" si="801"/>
        <v>1</v>
      </c>
      <c r="BU954" s="365">
        <f t="shared" si="802"/>
        <v>0</v>
      </c>
      <c r="BV954" s="366">
        <f t="shared" si="803"/>
        <v>0</v>
      </c>
      <c r="BW954" s="365">
        <f t="shared" si="804"/>
        <v>9</v>
      </c>
      <c r="BX954" s="366">
        <f t="shared" si="805"/>
        <v>1</v>
      </c>
      <c r="BY954" s="365">
        <f t="shared" si="806"/>
        <v>0</v>
      </c>
      <c r="BZ954" s="366">
        <f t="shared" si="807"/>
        <v>0</v>
      </c>
      <c r="CA954" s="365">
        <f t="shared" si="808"/>
        <v>9</v>
      </c>
      <c r="CB954" s="366">
        <f t="shared" si="809"/>
        <v>1</v>
      </c>
      <c r="CC954" s="365">
        <f t="shared" si="810"/>
        <v>0</v>
      </c>
      <c r="CD954" s="366">
        <f t="shared" si="811"/>
        <v>0</v>
      </c>
      <c r="CE954" s="365">
        <f t="shared" si="812"/>
        <v>9</v>
      </c>
      <c r="CF954" s="366">
        <f t="shared" si="813"/>
        <v>1</v>
      </c>
      <c r="CG954" s="365">
        <f t="shared" si="814"/>
        <v>0</v>
      </c>
      <c r="CH954" s="366">
        <f t="shared" si="815"/>
        <v>0</v>
      </c>
      <c r="CI954" s="365">
        <f t="shared" si="816"/>
        <v>9</v>
      </c>
      <c r="CJ954" s="366">
        <f t="shared" si="817"/>
        <v>1</v>
      </c>
      <c r="CK954" s="365">
        <f t="shared" si="818"/>
        <v>0</v>
      </c>
      <c r="CL954" s="366">
        <f t="shared" si="819"/>
        <v>0</v>
      </c>
      <c r="CM954" s="365">
        <f t="shared" si="820"/>
        <v>9</v>
      </c>
      <c r="CN954" s="366">
        <f t="shared" si="821"/>
        <v>1</v>
      </c>
      <c r="CO954" s="365">
        <f t="shared" si="822"/>
        <v>0</v>
      </c>
      <c r="CP954" s="366">
        <f t="shared" si="823"/>
        <v>0</v>
      </c>
      <c r="CQ954" s="365">
        <f t="shared" si="824"/>
        <v>9</v>
      </c>
      <c r="CR954" s="366">
        <f t="shared" si="825"/>
        <v>1</v>
      </c>
      <c r="CS954" s="365">
        <f t="shared" si="826"/>
        <v>0</v>
      </c>
      <c r="CT954" s="366">
        <f t="shared" si="827"/>
        <v>0</v>
      </c>
      <c r="CU954" s="365">
        <f t="shared" si="828"/>
        <v>9</v>
      </c>
      <c r="CV954" s="366">
        <f t="shared" si="829"/>
        <v>1</v>
      </c>
      <c r="CW954" s="365">
        <f t="shared" si="830"/>
        <v>0</v>
      </c>
      <c r="CX954" s="366">
        <f t="shared" si="831"/>
        <v>0</v>
      </c>
    </row>
    <row r="955" spans="17:102" x14ac:dyDescent="0.25">
      <c r="Q955" s="365">
        <f t="shared" si="771"/>
        <v>24</v>
      </c>
      <c r="R955" s="277">
        <v>200</v>
      </c>
      <c r="AN955" s="365">
        <v>1</v>
      </c>
      <c r="AO955" s="271">
        <f t="shared" si="788"/>
        <v>13</v>
      </c>
      <c r="AP955" s="271" t="str">
        <f t="shared" ref="AP955:AQ955" si="840">+AP933</f>
        <v/>
      </c>
      <c r="AQ955" s="366" t="str">
        <f t="shared" si="840"/>
        <v/>
      </c>
      <c r="AS955" s="365">
        <f t="shared" si="784"/>
        <v>13</v>
      </c>
      <c r="AT955" s="366">
        <f t="shared" si="785"/>
        <v>0</v>
      </c>
      <c r="AU955" s="271">
        <f t="shared" si="772"/>
        <v>200</v>
      </c>
      <c r="AV955" s="366">
        <f t="shared" si="786"/>
        <v>0</v>
      </c>
      <c r="AW955" s="385">
        <f t="shared" si="787"/>
        <v>0</v>
      </c>
      <c r="AX955" s="367">
        <f t="shared" si="790"/>
        <v>13</v>
      </c>
      <c r="AY955" s="363">
        <f t="shared" si="773"/>
        <v>0</v>
      </c>
      <c r="AZ955" s="363">
        <f t="shared" si="774"/>
        <v>0</v>
      </c>
      <c r="BA955" s="363">
        <f t="shared" si="775"/>
        <v>0</v>
      </c>
      <c r="BB955" s="363">
        <f t="shared" si="776"/>
        <v>0</v>
      </c>
      <c r="BC955" s="363">
        <f t="shared" si="777"/>
        <v>0</v>
      </c>
      <c r="BD955" s="363">
        <f t="shared" si="778"/>
        <v>0</v>
      </c>
      <c r="BE955" s="363">
        <f t="shared" si="779"/>
        <v>0</v>
      </c>
      <c r="BF955" s="363">
        <f t="shared" si="780"/>
        <v>0</v>
      </c>
      <c r="BG955" s="363">
        <f t="shared" si="781"/>
        <v>0</v>
      </c>
      <c r="BH955" s="364">
        <f t="shared" si="782"/>
        <v>0</v>
      </c>
      <c r="BK955" s="365">
        <f t="shared" si="792"/>
        <v>9</v>
      </c>
      <c r="BL955" s="366">
        <f t="shared" si="793"/>
        <v>1</v>
      </c>
      <c r="BM955" s="365">
        <f t="shared" si="794"/>
        <v>0</v>
      </c>
      <c r="BN955" s="366">
        <f t="shared" si="795"/>
        <v>0</v>
      </c>
      <c r="BO955" s="365">
        <f t="shared" si="796"/>
        <v>9</v>
      </c>
      <c r="BP955" s="366">
        <f t="shared" si="797"/>
        <v>1</v>
      </c>
      <c r="BQ955" s="365">
        <f t="shared" si="798"/>
        <v>0</v>
      </c>
      <c r="BR955" s="366">
        <f t="shared" si="799"/>
        <v>0</v>
      </c>
      <c r="BS955" s="365">
        <f t="shared" si="800"/>
        <v>9</v>
      </c>
      <c r="BT955" s="366">
        <f t="shared" si="801"/>
        <v>1</v>
      </c>
      <c r="BU955" s="365">
        <f t="shared" si="802"/>
        <v>0</v>
      </c>
      <c r="BV955" s="366">
        <f t="shared" si="803"/>
        <v>0</v>
      </c>
      <c r="BW955" s="365">
        <f t="shared" si="804"/>
        <v>9</v>
      </c>
      <c r="BX955" s="366">
        <f t="shared" si="805"/>
        <v>1</v>
      </c>
      <c r="BY955" s="365">
        <f t="shared" si="806"/>
        <v>0</v>
      </c>
      <c r="BZ955" s="366">
        <f t="shared" si="807"/>
        <v>0</v>
      </c>
      <c r="CA955" s="365">
        <f t="shared" si="808"/>
        <v>9</v>
      </c>
      <c r="CB955" s="366">
        <f t="shared" si="809"/>
        <v>1</v>
      </c>
      <c r="CC955" s="365">
        <f t="shared" si="810"/>
        <v>0</v>
      </c>
      <c r="CD955" s="366">
        <f t="shared" si="811"/>
        <v>0</v>
      </c>
      <c r="CE955" s="365">
        <f t="shared" si="812"/>
        <v>9</v>
      </c>
      <c r="CF955" s="366">
        <f t="shared" si="813"/>
        <v>1</v>
      </c>
      <c r="CG955" s="365">
        <f t="shared" si="814"/>
        <v>0</v>
      </c>
      <c r="CH955" s="366">
        <f t="shared" si="815"/>
        <v>0</v>
      </c>
      <c r="CI955" s="365">
        <f t="shared" si="816"/>
        <v>9</v>
      </c>
      <c r="CJ955" s="366">
        <f t="shared" si="817"/>
        <v>1</v>
      </c>
      <c r="CK955" s="365">
        <f t="shared" si="818"/>
        <v>0</v>
      </c>
      <c r="CL955" s="366">
        <f t="shared" si="819"/>
        <v>0</v>
      </c>
      <c r="CM955" s="365">
        <f t="shared" si="820"/>
        <v>9</v>
      </c>
      <c r="CN955" s="366">
        <f t="shared" si="821"/>
        <v>1</v>
      </c>
      <c r="CO955" s="365">
        <f t="shared" si="822"/>
        <v>0</v>
      </c>
      <c r="CP955" s="366">
        <f t="shared" si="823"/>
        <v>0</v>
      </c>
      <c r="CQ955" s="365">
        <f t="shared" si="824"/>
        <v>9</v>
      </c>
      <c r="CR955" s="366">
        <f t="shared" si="825"/>
        <v>1</v>
      </c>
      <c r="CS955" s="365">
        <f t="shared" si="826"/>
        <v>0</v>
      </c>
      <c r="CT955" s="366">
        <f t="shared" si="827"/>
        <v>0</v>
      </c>
      <c r="CU955" s="365">
        <f t="shared" si="828"/>
        <v>9</v>
      </c>
      <c r="CV955" s="366">
        <f t="shared" si="829"/>
        <v>1</v>
      </c>
      <c r="CW955" s="365">
        <f t="shared" si="830"/>
        <v>0</v>
      </c>
      <c r="CX955" s="366">
        <f t="shared" si="831"/>
        <v>0</v>
      </c>
    </row>
    <row r="956" spans="17:102" x14ac:dyDescent="0.25">
      <c r="Q956" s="365">
        <f t="shared" si="771"/>
        <v>25</v>
      </c>
      <c r="R956" s="277">
        <v>100</v>
      </c>
      <c r="AN956" s="365">
        <v>1</v>
      </c>
      <c r="AO956" s="271">
        <f t="shared" si="788"/>
        <v>14</v>
      </c>
      <c r="AP956" s="271" t="str">
        <f t="shared" ref="AP956:AQ956" si="841">+AP934</f>
        <v/>
      </c>
      <c r="AQ956" s="366" t="str">
        <f t="shared" si="841"/>
        <v/>
      </c>
      <c r="AS956" s="365">
        <f t="shared" si="784"/>
        <v>14</v>
      </c>
      <c r="AT956" s="366">
        <f t="shared" si="785"/>
        <v>0</v>
      </c>
      <c r="AU956" s="271">
        <f t="shared" si="772"/>
        <v>100</v>
      </c>
      <c r="AV956" s="366">
        <f t="shared" si="786"/>
        <v>0</v>
      </c>
      <c r="AW956" s="385">
        <f t="shared" si="787"/>
        <v>0</v>
      </c>
      <c r="AX956" s="367">
        <f t="shared" si="790"/>
        <v>14</v>
      </c>
      <c r="AY956" s="363">
        <f t="shared" si="773"/>
        <v>0</v>
      </c>
      <c r="AZ956" s="363">
        <f t="shared" si="774"/>
        <v>0</v>
      </c>
      <c r="BA956" s="363">
        <f t="shared" si="775"/>
        <v>0</v>
      </c>
      <c r="BB956" s="363">
        <f t="shared" si="776"/>
        <v>0</v>
      </c>
      <c r="BC956" s="363">
        <f t="shared" si="777"/>
        <v>0</v>
      </c>
      <c r="BD956" s="363">
        <f t="shared" si="778"/>
        <v>0</v>
      </c>
      <c r="BE956" s="363">
        <f t="shared" si="779"/>
        <v>0</v>
      </c>
      <c r="BF956" s="363">
        <f t="shared" si="780"/>
        <v>0</v>
      </c>
      <c r="BG956" s="363">
        <f t="shared" si="781"/>
        <v>0</v>
      </c>
      <c r="BH956" s="364">
        <f t="shared" si="782"/>
        <v>0</v>
      </c>
      <c r="BK956" s="365">
        <f t="shared" si="792"/>
        <v>9</v>
      </c>
      <c r="BL956" s="366">
        <f t="shared" si="793"/>
        <v>1</v>
      </c>
      <c r="BM956" s="365">
        <f t="shared" si="794"/>
        <v>0</v>
      </c>
      <c r="BN956" s="366">
        <f t="shared" si="795"/>
        <v>0</v>
      </c>
      <c r="BO956" s="365">
        <f t="shared" si="796"/>
        <v>9</v>
      </c>
      <c r="BP956" s="366">
        <f t="shared" si="797"/>
        <v>1</v>
      </c>
      <c r="BQ956" s="365">
        <f t="shared" si="798"/>
        <v>0</v>
      </c>
      <c r="BR956" s="366">
        <f t="shared" si="799"/>
        <v>0</v>
      </c>
      <c r="BS956" s="365">
        <f t="shared" si="800"/>
        <v>9</v>
      </c>
      <c r="BT956" s="366">
        <f t="shared" si="801"/>
        <v>1</v>
      </c>
      <c r="BU956" s="365">
        <f t="shared" si="802"/>
        <v>0</v>
      </c>
      <c r="BV956" s="366">
        <f t="shared" si="803"/>
        <v>0</v>
      </c>
      <c r="BW956" s="365">
        <f t="shared" si="804"/>
        <v>9</v>
      </c>
      <c r="BX956" s="366">
        <f t="shared" si="805"/>
        <v>1</v>
      </c>
      <c r="BY956" s="365">
        <f t="shared" si="806"/>
        <v>0</v>
      </c>
      <c r="BZ956" s="366">
        <f t="shared" si="807"/>
        <v>0</v>
      </c>
      <c r="CA956" s="365">
        <f t="shared" si="808"/>
        <v>9</v>
      </c>
      <c r="CB956" s="366">
        <f t="shared" si="809"/>
        <v>1</v>
      </c>
      <c r="CC956" s="365">
        <f t="shared" si="810"/>
        <v>0</v>
      </c>
      <c r="CD956" s="366">
        <f t="shared" si="811"/>
        <v>0</v>
      </c>
      <c r="CE956" s="365">
        <f t="shared" si="812"/>
        <v>9</v>
      </c>
      <c r="CF956" s="366">
        <f t="shared" si="813"/>
        <v>1</v>
      </c>
      <c r="CG956" s="365">
        <f t="shared" si="814"/>
        <v>0</v>
      </c>
      <c r="CH956" s="366">
        <f t="shared" si="815"/>
        <v>0</v>
      </c>
      <c r="CI956" s="365">
        <f t="shared" si="816"/>
        <v>9</v>
      </c>
      <c r="CJ956" s="366">
        <f t="shared" si="817"/>
        <v>1</v>
      </c>
      <c r="CK956" s="365">
        <f t="shared" si="818"/>
        <v>0</v>
      </c>
      <c r="CL956" s="366">
        <f t="shared" si="819"/>
        <v>0</v>
      </c>
      <c r="CM956" s="365">
        <f t="shared" si="820"/>
        <v>9</v>
      </c>
      <c r="CN956" s="366">
        <f t="shared" si="821"/>
        <v>1</v>
      </c>
      <c r="CO956" s="365">
        <f t="shared" si="822"/>
        <v>0</v>
      </c>
      <c r="CP956" s="366">
        <f t="shared" si="823"/>
        <v>0</v>
      </c>
      <c r="CQ956" s="365">
        <f t="shared" si="824"/>
        <v>9</v>
      </c>
      <c r="CR956" s="366">
        <f t="shared" si="825"/>
        <v>1</v>
      </c>
      <c r="CS956" s="365">
        <f t="shared" si="826"/>
        <v>0</v>
      </c>
      <c r="CT956" s="366">
        <f t="shared" si="827"/>
        <v>0</v>
      </c>
      <c r="CU956" s="365">
        <f t="shared" si="828"/>
        <v>9</v>
      </c>
      <c r="CV956" s="366">
        <f t="shared" si="829"/>
        <v>1</v>
      </c>
      <c r="CW956" s="365">
        <f t="shared" si="830"/>
        <v>0</v>
      </c>
      <c r="CX956" s="366">
        <f t="shared" si="831"/>
        <v>0</v>
      </c>
    </row>
    <row r="957" spans="17:102" x14ac:dyDescent="0.25">
      <c r="Q957" s="365">
        <f t="shared" si="771"/>
        <v>26</v>
      </c>
      <c r="R957" s="277">
        <v>50</v>
      </c>
      <c r="AN957" s="365">
        <v>1</v>
      </c>
      <c r="AO957" s="271">
        <f t="shared" si="788"/>
        <v>15</v>
      </c>
      <c r="AP957" s="271" t="str">
        <f t="shared" ref="AP957:AQ957" si="842">+AP935</f>
        <v/>
      </c>
      <c r="AQ957" s="366" t="str">
        <f t="shared" si="842"/>
        <v/>
      </c>
      <c r="AS957" s="365">
        <f t="shared" si="784"/>
        <v>15</v>
      </c>
      <c r="AT957" s="366">
        <f t="shared" si="785"/>
        <v>0</v>
      </c>
      <c r="AU957" s="271">
        <f t="shared" si="772"/>
        <v>50</v>
      </c>
      <c r="AV957" s="366">
        <f t="shared" si="786"/>
        <v>0</v>
      </c>
      <c r="AW957" s="385">
        <f t="shared" si="787"/>
        <v>0</v>
      </c>
      <c r="AX957" s="367">
        <f t="shared" si="790"/>
        <v>15</v>
      </c>
      <c r="AY957" s="363">
        <f t="shared" si="773"/>
        <v>0</v>
      </c>
      <c r="AZ957" s="363">
        <f t="shared" si="774"/>
        <v>0</v>
      </c>
      <c r="BA957" s="363">
        <f t="shared" si="775"/>
        <v>0</v>
      </c>
      <c r="BB957" s="363">
        <f t="shared" si="776"/>
        <v>0</v>
      </c>
      <c r="BC957" s="363">
        <f t="shared" si="777"/>
        <v>0</v>
      </c>
      <c r="BD957" s="363">
        <f t="shared" si="778"/>
        <v>0</v>
      </c>
      <c r="BE957" s="363">
        <f t="shared" si="779"/>
        <v>0</v>
      </c>
      <c r="BF957" s="363">
        <f t="shared" si="780"/>
        <v>0</v>
      </c>
      <c r="BG957" s="363">
        <f t="shared" si="781"/>
        <v>0</v>
      </c>
      <c r="BH957" s="364">
        <f t="shared" si="782"/>
        <v>0</v>
      </c>
      <c r="BK957" s="365">
        <f t="shared" si="792"/>
        <v>9</v>
      </c>
      <c r="BL957" s="366">
        <f t="shared" si="793"/>
        <v>1</v>
      </c>
      <c r="BM957" s="365">
        <f t="shared" si="794"/>
        <v>0</v>
      </c>
      <c r="BN957" s="366">
        <f t="shared" si="795"/>
        <v>0</v>
      </c>
      <c r="BO957" s="365">
        <f t="shared" si="796"/>
        <v>9</v>
      </c>
      <c r="BP957" s="366">
        <f t="shared" si="797"/>
        <v>1</v>
      </c>
      <c r="BQ957" s="365">
        <f t="shared" si="798"/>
        <v>0</v>
      </c>
      <c r="BR957" s="366">
        <f t="shared" si="799"/>
        <v>0</v>
      </c>
      <c r="BS957" s="365">
        <f t="shared" si="800"/>
        <v>9</v>
      </c>
      <c r="BT957" s="366">
        <f t="shared" si="801"/>
        <v>1</v>
      </c>
      <c r="BU957" s="365">
        <f t="shared" si="802"/>
        <v>0</v>
      </c>
      <c r="BV957" s="366">
        <f t="shared" si="803"/>
        <v>0</v>
      </c>
      <c r="BW957" s="365">
        <f t="shared" si="804"/>
        <v>9</v>
      </c>
      <c r="BX957" s="366">
        <f t="shared" si="805"/>
        <v>1</v>
      </c>
      <c r="BY957" s="365">
        <f t="shared" si="806"/>
        <v>0</v>
      </c>
      <c r="BZ957" s="366">
        <f t="shared" si="807"/>
        <v>0</v>
      </c>
      <c r="CA957" s="365">
        <f t="shared" si="808"/>
        <v>9</v>
      </c>
      <c r="CB957" s="366">
        <f t="shared" si="809"/>
        <v>1</v>
      </c>
      <c r="CC957" s="365">
        <f t="shared" si="810"/>
        <v>0</v>
      </c>
      <c r="CD957" s="366">
        <f t="shared" si="811"/>
        <v>0</v>
      </c>
      <c r="CE957" s="365">
        <f t="shared" si="812"/>
        <v>9</v>
      </c>
      <c r="CF957" s="366">
        <f t="shared" si="813"/>
        <v>1</v>
      </c>
      <c r="CG957" s="365">
        <f t="shared" si="814"/>
        <v>0</v>
      </c>
      <c r="CH957" s="366">
        <f t="shared" si="815"/>
        <v>0</v>
      </c>
      <c r="CI957" s="365">
        <f t="shared" si="816"/>
        <v>9</v>
      </c>
      <c r="CJ957" s="366">
        <f t="shared" si="817"/>
        <v>1</v>
      </c>
      <c r="CK957" s="365">
        <f t="shared" si="818"/>
        <v>0</v>
      </c>
      <c r="CL957" s="366">
        <f t="shared" si="819"/>
        <v>0</v>
      </c>
      <c r="CM957" s="365">
        <f t="shared" si="820"/>
        <v>9</v>
      </c>
      <c r="CN957" s="366">
        <f t="shared" si="821"/>
        <v>1</v>
      </c>
      <c r="CO957" s="365">
        <f t="shared" si="822"/>
        <v>0</v>
      </c>
      <c r="CP957" s="366">
        <f t="shared" si="823"/>
        <v>0</v>
      </c>
      <c r="CQ957" s="365">
        <f t="shared" si="824"/>
        <v>9</v>
      </c>
      <c r="CR957" s="366">
        <f t="shared" si="825"/>
        <v>1</v>
      </c>
      <c r="CS957" s="365">
        <f t="shared" si="826"/>
        <v>0</v>
      </c>
      <c r="CT957" s="366">
        <f t="shared" si="827"/>
        <v>0</v>
      </c>
      <c r="CU957" s="365">
        <f t="shared" si="828"/>
        <v>9</v>
      </c>
      <c r="CV957" s="366">
        <f t="shared" si="829"/>
        <v>1</v>
      </c>
      <c r="CW957" s="365">
        <f t="shared" si="830"/>
        <v>0</v>
      </c>
      <c r="CX957" s="366">
        <f t="shared" si="831"/>
        <v>0</v>
      </c>
    </row>
    <row r="958" spans="17:102" x14ac:dyDescent="0.25">
      <c r="Q958" s="365">
        <f t="shared" si="771"/>
        <v>27</v>
      </c>
      <c r="R958" s="277">
        <v>100</v>
      </c>
      <c r="AN958" s="365">
        <v>1</v>
      </c>
      <c r="AO958" s="271">
        <f t="shared" si="788"/>
        <v>16</v>
      </c>
      <c r="AP958" s="271" t="str">
        <f t="shared" ref="AP958:AQ958" si="843">+AP936</f>
        <v/>
      </c>
      <c r="AQ958" s="366" t="str">
        <f t="shared" si="843"/>
        <v/>
      </c>
      <c r="AS958" s="365">
        <f t="shared" si="784"/>
        <v>16</v>
      </c>
      <c r="AT958" s="366">
        <f t="shared" si="785"/>
        <v>0</v>
      </c>
      <c r="AU958" s="271">
        <f t="shared" si="772"/>
        <v>100</v>
      </c>
      <c r="AV958" s="366">
        <f t="shared" si="786"/>
        <v>0</v>
      </c>
      <c r="AW958" s="385">
        <f t="shared" si="787"/>
        <v>0</v>
      </c>
      <c r="AX958" s="367">
        <f t="shared" si="790"/>
        <v>16</v>
      </c>
      <c r="AY958" s="363">
        <f t="shared" si="773"/>
        <v>0</v>
      </c>
      <c r="AZ958" s="363">
        <f t="shared" si="774"/>
        <v>0</v>
      </c>
      <c r="BA958" s="363">
        <f t="shared" si="775"/>
        <v>0</v>
      </c>
      <c r="BB958" s="363">
        <f t="shared" si="776"/>
        <v>0</v>
      </c>
      <c r="BC958" s="363">
        <f t="shared" si="777"/>
        <v>0</v>
      </c>
      <c r="BD958" s="363">
        <f t="shared" si="778"/>
        <v>0</v>
      </c>
      <c r="BE958" s="363">
        <f t="shared" si="779"/>
        <v>0</v>
      </c>
      <c r="BF958" s="363">
        <f t="shared" si="780"/>
        <v>0</v>
      </c>
      <c r="BG958" s="363">
        <f t="shared" si="781"/>
        <v>0</v>
      </c>
      <c r="BH958" s="364">
        <f t="shared" si="782"/>
        <v>0</v>
      </c>
      <c r="BK958" s="365">
        <f t="shared" si="792"/>
        <v>9</v>
      </c>
      <c r="BL958" s="366">
        <f t="shared" si="793"/>
        <v>1</v>
      </c>
      <c r="BM958" s="365">
        <f t="shared" si="794"/>
        <v>0</v>
      </c>
      <c r="BN958" s="366">
        <f t="shared" si="795"/>
        <v>0</v>
      </c>
      <c r="BO958" s="365">
        <f t="shared" si="796"/>
        <v>9</v>
      </c>
      <c r="BP958" s="366">
        <f t="shared" si="797"/>
        <v>1</v>
      </c>
      <c r="BQ958" s="365">
        <f t="shared" si="798"/>
        <v>0</v>
      </c>
      <c r="BR958" s="366">
        <f t="shared" si="799"/>
        <v>0</v>
      </c>
      <c r="BS958" s="365">
        <f t="shared" si="800"/>
        <v>9</v>
      </c>
      <c r="BT958" s="366">
        <f t="shared" si="801"/>
        <v>1</v>
      </c>
      <c r="BU958" s="365">
        <f t="shared" si="802"/>
        <v>0</v>
      </c>
      <c r="BV958" s="366">
        <f t="shared" si="803"/>
        <v>0</v>
      </c>
      <c r="BW958" s="365">
        <f t="shared" si="804"/>
        <v>9</v>
      </c>
      <c r="BX958" s="366">
        <f t="shared" si="805"/>
        <v>1</v>
      </c>
      <c r="BY958" s="365">
        <f t="shared" si="806"/>
        <v>0</v>
      </c>
      <c r="BZ958" s="366">
        <f t="shared" si="807"/>
        <v>0</v>
      </c>
      <c r="CA958" s="365">
        <f t="shared" si="808"/>
        <v>9</v>
      </c>
      <c r="CB958" s="366">
        <f t="shared" si="809"/>
        <v>1</v>
      </c>
      <c r="CC958" s="365">
        <f t="shared" si="810"/>
        <v>0</v>
      </c>
      <c r="CD958" s="366">
        <f t="shared" si="811"/>
        <v>0</v>
      </c>
      <c r="CE958" s="365">
        <f t="shared" si="812"/>
        <v>9</v>
      </c>
      <c r="CF958" s="366">
        <f t="shared" si="813"/>
        <v>1</v>
      </c>
      <c r="CG958" s="365">
        <f t="shared" si="814"/>
        <v>0</v>
      </c>
      <c r="CH958" s="366">
        <f t="shared" si="815"/>
        <v>0</v>
      </c>
      <c r="CI958" s="365">
        <f t="shared" si="816"/>
        <v>9</v>
      </c>
      <c r="CJ958" s="366">
        <f t="shared" si="817"/>
        <v>1</v>
      </c>
      <c r="CK958" s="365">
        <f t="shared" si="818"/>
        <v>0</v>
      </c>
      <c r="CL958" s="366">
        <f t="shared" si="819"/>
        <v>0</v>
      </c>
      <c r="CM958" s="365">
        <f t="shared" si="820"/>
        <v>9</v>
      </c>
      <c r="CN958" s="366">
        <f t="shared" si="821"/>
        <v>1</v>
      </c>
      <c r="CO958" s="365">
        <f t="shared" si="822"/>
        <v>0</v>
      </c>
      <c r="CP958" s="366">
        <f t="shared" si="823"/>
        <v>0</v>
      </c>
      <c r="CQ958" s="365">
        <f t="shared" si="824"/>
        <v>9</v>
      </c>
      <c r="CR958" s="366">
        <f t="shared" si="825"/>
        <v>1</v>
      </c>
      <c r="CS958" s="365">
        <f t="shared" si="826"/>
        <v>0</v>
      </c>
      <c r="CT958" s="366">
        <f t="shared" si="827"/>
        <v>0</v>
      </c>
      <c r="CU958" s="365">
        <f t="shared" si="828"/>
        <v>9</v>
      </c>
      <c r="CV958" s="366">
        <f t="shared" si="829"/>
        <v>1</v>
      </c>
      <c r="CW958" s="365">
        <f t="shared" si="830"/>
        <v>0</v>
      </c>
      <c r="CX958" s="366">
        <f t="shared" si="831"/>
        <v>0</v>
      </c>
    </row>
    <row r="959" spans="17:102" x14ac:dyDescent="0.25">
      <c r="Q959" s="365">
        <f t="shared" si="771"/>
        <v>28</v>
      </c>
      <c r="R959" s="277">
        <v>150</v>
      </c>
      <c r="AN959" s="365">
        <v>1</v>
      </c>
      <c r="AO959" s="271">
        <f t="shared" si="788"/>
        <v>17</v>
      </c>
      <c r="AP959" s="271" t="str">
        <f t="shared" ref="AP959:AQ959" si="844">+AP937</f>
        <v/>
      </c>
      <c r="AQ959" s="366" t="str">
        <f t="shared" si="844"/>
        <v/>
      </c>
      <c r="AS959" s="365">
        <f t="shared" si="784"/>
        <v>17</v>
      </c>
      <c r="AT959" s="366">
        <f t="shared" si="785"/>
        <v>0</v>
      </c>
      <c r="AU959" s="271">
        <f t="shared" si="772"/>
        <v>150</v>
      </c>
      <c r="AV959" s="366">
        <f t="shared" si="786"/>
        <v>0</v>
      </c>
      <c r="AW959" s="385">
        <f t="shared" si="787"/>
        <v>0</v>
      </c>
      <c r="AX959" s="367">
        <f t="shared" si="790"/>
        <v>17</v>
      </c>
      <c r="AY959" s="363">
        <f t="shared" si="773"/>
        <v>0</v>
      </c>
      <c r="AZ959" s="363">
        <f t="shared" si="774"/>
        <v>0</v>
      </c>
      <c r="BA959" s="363">
        <f t="shared" si="775"/>
        <v>0</v>
      </c>
      <c r="BB959" s="363">
        <f t="shared" si="776"/>
        <v>0</v>
      </c>
      <c r="BC959" s="363">
        <f t="shared" si="777"/>
        <v>0</v>
      </c>
      <c r="BD959" s="363">
        <f t="shared" si="778"/>
        <v>0</v>
      </c>
      <c r="BE959" s="363">
        <f t="shared" si="779"/>
        <v>0</v>
      </c>
      <c r="BF959" s="363">
        <f t="shared" si="780"/>
        <v>0</v>
      </c>
      <c r="BG959" s="363">
        <f t="shared" si="781"/>
        <v>0</v>
      </c>
      <c r="BH959" s="364">
        <f t="shared" si="782"/>
        <v>0</v>
      </c>
      <c r="BK959" s="365">
        <f t="shared" si="792"/>
        <v>9</v>
      </c>
      <c r="BL959" s="366">
        <f t="shared" si="793"/>
        <v>1</v>
      </c>
      <c r="BM959" s="365">
        <f t="shared" si="794"/>
        <v>0</v>
      </c>
      <c r="BN959" s="366">
        <f t="shared" si="795"/>
        <v>0</v>
      </c>
      <c r="BO959" s="365">
        <f t="shared" si="796"/>
        <v>9</v>
      </c>
      <c r="BP959" s="366">
        <f t="shared" si="797"/>
        <v>1</v>
      </c>
      <c r="BQ959" s="365">
        <f t="shared" si="798"/>
        <v>0</v>
      </c>
      <c r="BR959" s="366">
        <f t="shared" si="799"/>
        <v>0</v>
      </c>
      <c r="BS959" s="365">
        <f t="shared" si="800"/>
        <v>9</v>
      </c>
      <c r="BT959" s="366">
        <f t="shared" si="801"/>
        <v>1</v>
      </c>
      <c r="BU959" s="365">
        <f t="shared" si="802"/>
        <v>0</v>
      </c>
      <c r="BV959" s="366">
        <f t="shared" si="803"/>
        <v>0</v>
      </c>
      <c r="BW959" s="365">
        <f t="shared" si="804"/>
        <v>9</v>
      </c>
      <c r="BX959" s="366">
        <f t="shared" si="805"/>
        <v>1</v>
      </c>
      <c r="BY959" s="365">
        <f t="shared" si="806"/>
        <v>0</v>
      </c>
      <c r="BZ959" s="366">
        <f t="shared" si="807"/>
        <v>0</v>
      </c>
      <c r="CA959" s="365">
        <f t="shared" si="808"/>
        <v>9</v>
      </c>
      <c r="CB959" s="366">
        <f t="shared" si="809"/>
        <v>1</v>
      </c>
      <c r="CC959" s="365">
        <f t="shared" si="810"/>
        <v>0</v>
      </c>
      <c r="CD959" s="366">
        <f t="shared" si="811"/>
        <v>0</v>
      </c>
      <c r="CE959" s="365">
        <f t="shared" si="812"/>
        <v>9</v>
      </c>
      <c r="CF959" s="366">
        <f t="shared" si="813"/>
        <v>1</v>
      </c>
      <c r="CG959" s="365">
        <f t="shared" si="814"/>
        <v>0</v>
      </c>
      <c r="CH959" s="366">
        <f t="shared" si="815"/>
        <v>0</v>
      </c>
      <c r="CI959" s="365">
        <f t="shared" si="816"/>
        <v>9</v>
      </c>
      <c r="CJ959" s="366">
        <f t="shared" si="817"/>
        <v>1</v>
      </c>
      <c r="CK959" s="365">
        <f t="shared" si="818"/>
        <v>0</v>
      </c>
      <c r="CL959" s="366">
        <f t="shared" si="819"/>
        <v>0</v>
      </c>
      <c r="CM959" s="365">
        <f t="shared" si="820"/>
        <v>9</v>
      </c>
      <c r="CN959" s="366">
        <f t="shared" si="821"/>
        <v>1</v>
      </c>
      <c r="CO959" s="365">
        <f t="shared" si="822"/>
        <v>0</v>
      </c>
      <c r="CP959" s="366">
        <f t="shared" si="823"/>
        <v>0</v>
      </c>
      <c r="CQ959" s="365">
        <f t="shared" si="824"/>
        <v>9</v>
      </c>
      <c r="CR959" s="366">
        <f t="shared" si="825"/>
        <v>1</v>
      </c>
      <c r="CS959" s="365">
        <f t="shared" si="826"/>
        <v>0</v>
      </c>
      <c r="CT959" s="366">
        <f t="shared" si="827"/>
        <v>0</v>
      </c>
      <c r="CU959" s="365">
        <f t="shared" si="828"/>
        <v>9</v>
      </c>
      <c r="CV959" s="366">
        <f t="shared" si="829"/>
        <v>1</v>
      </c>
      <c r="CW959" s="365">
        <f t="shared" si="830"/>
        <v>0</v>
      </c>
      <c r="CX959" s="366">
        <f t="shared" si="831"/>
        <v>0</v>
      </c>
    </row>
    <row r="960" spans="17:102" x14ac:dyDescent="0.25">
      <c r="Q960" s="365">
        <f t="shared" si="771"/>
        <v>29</v>
      </c>
      <c r="R960" s="277">
        <v>300</v>
      </c>
      <c r="AN960" s="365">
        <v>1</v>
      </c>
      <c r="AO960" s="271">
        <f t="shared" si="788"/>
        <v>18</v>
      </c>
      <c r="AP960" s="271" t="str">
        <f t="shared" ref="AP960:AQ960" si="845">+AP938</f>
        <v/>
      </c>
      <c r="AQ960" s="366" t="str">
        <f t="shared" si="845"/>
        <v/>
      </c>
      <c r="AS960" s="365">
        <f t="shared" si="784"/>
        <v>18</v>
      </c>
      <c r="AT960" s="366">
        <f t="shared" si="785"/>
        <v>0</v>
      </c>
      <c r="AU960" s="271">
        <f t="shared" si="772"/>
        <v>300</v>
      </c>
      <c r="AV960" s="366">
        <f t="shared" si="786"/>
        <v>0</v>
      </c>
      <c r="AW960" s="385">
        <f t="shared" si="787"/>
        <v>0</v>
      </c>
      <c r="AX960" s="367">
        <f t="shared" si="790"/>
        <v>18</v>
      </c>
      <c r="AY960" s="363">
        <f t="shared" si="773"/>
        <v>0</v>
      </c>
      <c r="AZ960" s="363">
        <f t="shared" si="774"/>
        <v>0</v>
      </c>
      <c r="BA960" s="363">
        <f t="shared" si="775"/>
        <v>0</v>
      </c>
      <c r="BB960" s="363">
        <f t="shared" si="776"/>
        <v>0</v>
      </c>
      <c r="BC960" s="363">
        <f t="shared" si="777"/>
        <v>0</v>
      </c>
      <c r="BD960" s="363">
        <f t="shared" si="778"/>
        <v>0</v>
      </c>
      <c r="BE960" s="363">
        <f t="shared" si="779"/>
        <v>0</v>
      </c>
      <c r="BF960" s="363">
        <f t="shared" si="780"/>
        <v>0</v>
      </c>
      <c r="BG960" s="363">
        <f t="shared" si="781"/>
        <v>0</v>
      </c>
      <c r="BH960" s="364">
        <f t="shared" si="782"/>
        <v>0</v>
      </c>
      <c r="BK960" s="365">
        <f t="shared" si="792"/>
        <v>9</v>
      </c>
      <c r="BL960" s="366">
        <f t="shared" si="793"/>
        <v>1</v>
      </c>
      <c r="BM960" s="365">
        <f t="shared" si="794"/>
        <v>0</v>
      </c>
      <c r="BN960" s="366">
        <f t="shared" si="795"/>
        <v>0</v>
      </c>
      <c r="BO960" s="365">
        <f t="shared" si="796"/>
        <v>9</v>
      </c>
      <c r="BP960" s="366">
        <f t="shared" si="797"/>
        <v>1</v>
      </c>
      <c r="BQ960" s="365">
        <f t="shared" si="798"/>
        <v>0</v>
      </c>
      <c r="BR960" s="366">
        <f t="shared" si="799"/>
        <v>0</v>
      </c>
      <c r="BS960" s="365">
        <f t="shared" si="800"/>
        <v>9</v>
      </c>
      <c r="BT960" s="366">
        <f t="shared" si="801"/>
        <v>1</v>
      </c>
      <c r="BU960" s="365">
        <f t="shared" si="802"/>
        <v>0</v>
      </c>
      <c r="BV960" s="366">
        <f t="shared" si="803"/>
        <v>0</v>
      </c>
      <c r="BW960" s="365">
        <f t="shared" si="804"/>
        <v>9</v>
      </c>
      <c r="BX960" s="366">
        <f t="shared" si="805"/>
        <v>1</v>
      </c>
      <c r="BY960" s="365">
        <f t="shared" si="806"/>
        <v>0</v>
      </c>
      <c r="BZ960" s="366">
        <f t="shared" si="807"/>
        <v>0</v>
      </c>
      <c r="CA960" s="365">
        <f t="shared" si="808"/>
        <v>9</v>
      </c>
      <c r="CB960" s="366">
        <f t="shared" si="809"/>
        <v>1</v>
      </c>
      <c r="CC960" s="365">
        <f t="shared" si="810"/>
        <v>0</v>
      </c>
      <c r="CD960" s="366">
        <f t="shared" si="811"/>
        <v>0</v>
      </c>
      <c r="CE960" s="365">
        <f t="shared" si="812"/>
        <v>9</v>
      </c>
      <c r="CF960" s="366">
        <f t="shared" si="813"/>
        <v>1</v>
      </c>
      <c r="CG960" s="365">
        <f t="shared" si="814"/>
        <v>0</v>
      </c>
      <c r="CH960" s="366">
        <f t="shared" si="815"/>
        <v>0</v>
      </c>
      <c r="CI960" s="365">
        <f t="shared" si="816"/>
        <v>9</v>
      </c>
      <c r="CJ960" s="366">
        <f t="shared" si="817"/>
        <v>1</v>
      </c>
      <c r="CK960" s="365">
        <f t="shared" si="818"/>
        <v>0</v>
      </c>
      <c r="CL960" s="366">
        <f t="shared" si="819"/>
        <v>0</v>
      </c>
      <c r="CM960" s="365">
        <f t="shared" si="820"/>
        <v>9</v>
      </c>
      <c r="CN960" s="366">
        <f t="shared" si="821"/>
        <v>1</v>
      </c>
      <c r="CO960" s="365">
        <f t="shared" si="822"/>
        <v>0</v>
      </c>
      <c r="CP960" s="366">
        <f t="shared" si="823"/>
        <v>0</v>
      </c>
      <c r="CQ960" s="365">
        <f t="shared" si="824"/>
        <v>9</v>
      </c>
      <c r="CR960" s="366">
        <f t="shared" si="825"/>
        <v>1</v>
      </c>
      <c r="CS960" s="365">
        <f t="shared" si="826"/>
        <v>0</v>
      </c>
      <c r="CT960" s="366">
        <f t="shared" si="827"/>
        <v>0</v>
      </c>
      <c r="CU960" s="365">
        <f t="shared" si="828"/>
        <v>9</v>
      </c>
      <c r="CV960" s="366">
        <f t="shared" si="829"/>
        <v>1</v>
      </c>
      <c r="CW960" s="365">
        <f t="shared" si="830"/>
        <v>0</v>
      </c>
      <c r="CX960" s="366">
        <f t="shared" si="831"/>
        <v>0</v>
      </c>
    </row>
    <row r="961" spans="17:102" x14ac:dyDescent="0.25">
      <c r="Q961" s="365">
        <f t="shared" si="771"/>
        <v>30</v>
      </c>
      <c r="R961" s="277">
        <v>600</v>
      </c>
      <c r="AN961" s="365">
        <v>1</v>
      </c>
      <c r="AO961" s="271">
        <f>+AO960+1</f>
        <v>19</v>
      </c>
      <c r="AP961" s="271" t="str">
        <f t="shared" ref="AP961:AQ961" si="846">+AP939</f>
        <v/>
      </c>
      <c r="AQ961" s="366" t="str">
        <f t="shared" si="846"/>
        <v/>
      </c>
      <c r="AS961" s="365">
        <f t="shared" si="784"/>
        <v>19</v>
      </c>
      <c r="AT961" s="366">
        <f t="shared" si="785"/>
        <v>0</v>
      </c>
      <c r="AU961" s="271">
        <f t="shared" si="772"/>
        <v>600</v>
      </c>
      <c r="AV961" s="366">
        <f t="shared" si="786"/>
        <v>0</v>
      </c>
      <c r="AW961" s="385">
        <f t="shared" si="787"/>
        <v>0</v>
      </c>
      <c r="AX961" s="367">
        <f>+AX960+1</f>
        <v>19</v>
      </c>
      <c r="AY961" s="363">
        <f t="shared" si="773"/>
        <v>0</v>
      </c>
      <c r="AZ961" s="363">
        <f t="shared" si="774"/>
        <v>0</v>
      </c>
      <c r="BA961" s="363">
        <f t="shared" si="775"/>
        <v>0</v>
      </c>
      <c r="BB961" s="363">
        <f t="shared" si="776"/>
        <v>0</v>
      </c>
      <c r="BC961" s="363">
        <f t="shared" si="777"/>
        <v>0</v>
      </c>
      <c r="BD961" s="363">
        <f t="shared" si="778"/>
        <v>0</v>
      </c>
      <c r="BE961" s="363">
        <f t="shared" si="779"/>
        <v>0</v>
      </c>
      <c r="BF961" s="363">
        <f t="shared" si="780"/>
        <v>0</v>
      </c>
      <c r="BG961" s="363">
        <f t="shared" si="781"/>
        <v>0</v>
      </c>
      <c r="BH961" s="364">
        <f t="shared" si="782"/>
        <v>0</v>
      </c>
      <c r="BK961" s="365">
        <f t="shared" si="792"/>
        <v>9</v>
      </c>
      <c r="BL961" s="366">
        <f t="shared" si="793"/>
        <v>1</v>
      </c>
      <c r="BM961" s="365">
        <f t="shared" si="794"/>
        <v>0</v>
      </c>
      <c r="BN961" s="366">
        <f t="shared" si="795"/>
        <v>0</v>
      </c>
      <c r="BO961" s="365">
        <f t="shared" si="796"/>
        <v>9</v>
      </c>
      <c r="BP961" s="366">
        <f t="shared" si="797"/>
        <v>1</v>
      </c>
      <c r="BQ961" s="365">
        <f t="shared" si="798"/>
        <v>0</v>
      </c>
      <c r="BR961" s="366">
        <f t="shared" si="799"/>
        <v>0</v>
      </c>
      <c r="BS961" s="365">
        <f t="shared" si="800"/>
        <v>9</v>
      </c>
      <c r="BT961" s="366">
        <f t="shared" si="801"/>
        <v>1</v>
      </c>
      <c r="BU961" s="365">
        <f t="shared" si="802"/>
        <v>0</v>
      </c>
      <c r="BV961" s="366">
        <f t="shared" si="803"/>
        <v>0</v>
      </c>
      <c r="BW961" s="365">
        <f t="shared" si="804"/>
        <v>9</v>
      </c>
      <c r="BX961" s="366">
        <f t="shared" si="805"/>
        <v>1</v>
      </c>
      <c r="BY961" s="365">
        <f t="shared" si="806"/>
        <v>0</v>
      </c>
      <c r="BZ961" s="366">
        <f t="shared" si="807"/>
        <v>0</v>
      </c>
      <c r="CA961" s="365">
        <f t="shared" si="808"/>
        <v>9</v>
      </c>
      <c r="CB961" s="366">
        <f t="shared" si="809"/>
        <v>1</v>
      </c>
      <c r="CC961" s="365">
        <f t="shared" si="810"/>
        <v>0</v>
      </c>
      <c r="CD961" s="366">
        <f t="shared" si="811"/>
        <v>0</v>
      </c>
      <c r="CE961" s="365">
        <f t="shared" si="812"/>
        <v>9</v>
      </c>
      <c r="CF961" s="366">
        <f t="shared" si="813"/>
        <v>1</v>
      </c>
      <c r="CG961" s="365">
        <f t="shared" si="814"/>
        <v>0</v>
      </c>
      <c r="CH961" s="366">
        <f t="shared" si="815"/>
        <v>0</v>
      </c>
      <c r="CI961" s="365">
        <f t="shared" si="816"/>
        <v>9</v>
      </c>
      <c r="CJ961" s="366">
        <f t="shared" si="817"/>
        <v>1</v>
      </c>
      <c r="CK961" s="365">
        <f t="shared" si="818"/>
        <v>0</v>
      </c>
      <c r="CL961" s="366">
        <f t="shared" si="819"/>
        <v>0</v>
      </c>
      <c r="CM961" s="365">
        <f t="shared" si="820"/>
        <v>9</v>
      </c>
      <c r="CN961" s="366">
        <f t="shared" si="821"/>
        <v>1</v>
      </c>
      <c r="CO961" s="365">
        <f t="shared" si="822"/>
        <v>0</v>
      </c>
      <c r="CP961" s="366">
        <f t="shared" si="823"/>
        <v>0</v>
      </c>
      <c r="CQ961" s="365">
        <f t="shared" si="824"/>
        <v>9</v>
      </c>
      <c r="CR961" s="366">
        <f t="shared" si="825"/>
        <v>1</v>
      </c>
      <c r="CS961" s="365">
        <f t="shared" si="826"/>
        <v>0</v>
      </c>
      <c r="CT961" s="366">
        <f t="shared" si="827"/>
        <v>0</v>
      </c>
      <c r="CU961" s="365">
        <f t="shared" si="828"/>
        <v>9</v>
      </c>
      <c r="CV961" s="366">
        <f t="shared" si="829"/>
        <v>1</v>
      </c>
      <c r="CW961" s="365">
        <f t="shared" si="830"/>
        <v>0</v>
      </c>
      <c r="CX961" s="366">
        <f t="shared" si="831"/>
        <v>0</v>
      </c>
    </row>
    <row r="962" spans="17:102" ht="15.75" thickBot="1" x14ac:dyDescent="0.3">
      <c r="Q962" s="365">
        <f t="shared" si="771"/>
        <v>31</v>
      </c>
      <c r="R962" s="277">
        <v>200</v>
      </c>
      <c r="AN962" s="365">
        <v>1</v>
      </c>
      <c r="AO962" s="271">
        <f t="shared" ref="AO962" si="847">+AO961+1</f>
        <v>20</v>
      </c>
      <c r="AP962" s="271" t="str">
        <f t="shared" ref="AP962:AQ962" si="848">+AP940</f>
        <v/>
      </c>
      <c r="AQ962" s="366" t="str">
        <f t="shared" si="848"/>
        <v/>
      </c>
      <c r="AS962" s="365">
        <f t="shared" si="784"/>
        <v>20</v>
      </c>
      <c r="AT962" s="366">
        <f t="shared" si="785"/>
        <v>0</v>
      </c>
      <c r="AU962" s="271">
        <f t="shared" si="772"/>
        <v>1000</v>
      </c>
      <c r="AV962" s="366">
        <f t="shared" si="786"/>
        <v>0</v>
      </c>
      <c r="AW962" s="385">
        <f t="shared" si="787"/>
        <v>0</v>
      </c>
      <c r="AX962" s="373">
        <f t="shared" ref="AX962" si="849">+AX961+1</f>
        <v>20</v>
      </c>
      <c r="AY962" s="375">
        <f t="shared" si="773"/>
        <v>0</v>
      </c>
      <c r="AZ962" s="375">
        <f t="shared" si="774"/>
        <v>0</v>
      </c>
      <c r="BA962" s="375">
        <f t="shared" si="775"/>
        <v>0</v>
      </c>
      <c r="BB962" s="375">
        <f t="shared" si="776"/>
        <v>0</v>
      </c>
      <c r="BC962" s="375">
        <f t="shared" si="777"/>
        <v>0</v>
      </c>
      <c r="BD962" s="375">
        <f t="shared" si="778"/>
        <v>0</v>
      </c>
      <c r="BE962" s="375">
        <f t="shared" si="779"/>
        <v>0</v>
      </c>
      <c r="BF962" s="375">
        <f t="shared" si="780"/>
        <v>0</v>
      </c>
      <c r="BG962" s="375">
        <f t="shared" si="781"/>
        <v>0</v>
      </c>
      <c r="BH962" s="376">
        <f t="shared" si="782"/>
        <v>0</v>
      </c>
      <c r="BK962" s="365">
        <f t="shared" si="792"/>
        <v>9</v>
      </c>
      <c r="BL962" s="366">
        <f t="shared" si="793"/>
        <v>1</v>
      </c>
      <c r="BM962" s="365">
        <f t="shared" si="794"/>
        <v>0</v>
      </c>
      <c r="BN962" s="366">
        <f t="shared" si="795"/>
        <v>0</v>
      </c>
      <c r="BO962" s="365">
        <f t="shared" si="796"/>
        <v>9</v>
      </c>
      <c r="BP962" s="366">
        <f t="shared" si="797"/>
        <v>1</v>
      </c>
      <c r="BQ962" s="365">
        <f t="shared" si="798"/>
        <v>0</v>
      </c>
      <c r="BR962" s="366">
        <f t="shared" si="799"/>
        <v>0</v>
      </c>
      <c r="BS962" s="365">
        <f t="shared" si="800"/>
        <v>9</v>
      </c>
      <c r="BT962" s="366">
        <f t="shared" si="801"/>
        <v>1</v>
      </c>
      <c r="BU962" s="365">
        <f t="shared" si="802"/>
        <v>0</v>
      </c>
      <c r="BV962" s="366">
        <f t="shared" si="803"/>
        <v>0</v>
      </c>
      <c r="BW962" s="365">
        <f t="shared" si="804"/>
        <v>9</v>
      </c>
      <c r="BX962" s="366">
        <f t="shared" si="805"/>
        <v>1</v>
      </c>
      <c r="BY962" s="365">
        <f t="shared" si="806"/>
        <v>0</v>
      </c>
      <c r="BZ962" s="366">
        <f t="shared" si="807"/>
        <v>0</v>
      </c>
      <c r="CA962" s="365">
        <f t="shared" si="808"/>
        <v>9</v>
      </c>
      <c r="CB962" s="366">
        <f t="shared" si="809"/>
        <v>1</v>
      </c>
      <c r="CC962" s="365">
        <f t="shared" si="810"/>
        <v>0</v>
      </c>
      <c r="CD962" s="366">
        <f t="shared" si="811"/>
        <v>0</v>
      </c>
      <c r="CE962" s="365">
        <f t="shared" si="812"/>
        <v>9</v>
      </c>
      <c r="CF962" s="366">
        <f t="shared" si="813"/>
        <v>1</v>
      </c>
      <c r="CG962" s="365">
        <f t="shared" si="814"/>
        <v>0</v>
      </c>
      <c r="CH962" s="366">
        <f t="shared" si="815"/>
        <v>0</v>
      </c>
      <c r="CI962" s="365">
        <f t="shared" si="816"/>
        <v>9</v>
      </c>
      <c r="CJ962" s="366">
        <f t="shared" si="817"/>
        <v>1</v>
      </c>
      <c r="CK962" s="365">
        <f t="shared" si="818"/>
        <v>0</v>
      </c>
      <c r="CL962" s="366">
        <f t="shared" si="819"/>
        <v>0</v>
      </c>
      <c r="CM962" s="365">
        <f t="shared" si="820"/>
        <v>9</v>
      </c>
      <c r="CN962" s="366">
        <f t="shared" si="821"/>
        <v>1</v>
      </c>
      <c r="CO962" s="365">
        <f t="shared" si="822"/>
        <v>0</v>
      </c>
      <c r="CP962" s="366">
        <f t="shared" si="823"/>
        <v>0</v>
      </c>
      <c r="CQ962" s="365">
        <f t="shared" si="824"/>
        <v>9</v>
      </c>
      <c r="CR962" s="366">
        <f t="shared" si="825"/>
        <v>1</v>
      </c>
      <c r="CS962" s="365">
        <f t="shared" si="826"/>
        <v>0</v>
      </c>
      <c r="CT962" s="366">
        <f t="shared" si="827"/>
        <v>0</v>
      </c>
      <c r="CU962" s="365">
        <f t="shared" si="828"/>
        <v>9</v>
      </c>
      <c r="CV962" s="366">
        <f t="shared" si="829"/>
        <v>1</v>
      </c>
      <c r="CW962" s="365">
        <f t="shared" si="830"/>
        <v>0</v>
      </c>
      <c r="CX962" s="366">
        <f t="shared" si="831"/>
        <v>0</v>
      </c>
    </row>
    <row r="963" spans="17:102" x14ac:dyDescent="0.25">
      <c r="Q963" s="365">
        <f t="shared" si="771"/>
        <v>32</v>
      </c>
      <c r="R963" s="277">
        <v>400</v>
      </c>
      <c r="AN963" s="365">
        <v>2</v>
      </c>
      <c r="AO963" s="271">
        <v>1</v>
      </c>
      <c r="AP963" s="271" t="str">
        <f>+AR921</f>
        <v/>
      </c>
      <c r="AQ963" s="366" t="str">
        <f>+AS921</f>
        <v/>
      </c>
      <c r="AS963" s="365">
        <f t="shared" si="784"/>
        <v>21</v>
      </c>
      <c r="AT963" s="366">
        <f t="shared" si="785"/>
        <v>0</v>
      </c>
      <c r="AU963" s="271">
        <f t="shared" si="772"/>
        <v>100</v>
      </c>
      <c r="AV963" s="366">
        <f t="shared" si="786"/>
        <v>0</v>
      </c>
      <c r="AW963" s="385">
        <f t="shared" si="787"/>
        <v>0</v>
      </c>
      <c r="BK963" s="365">
        <f t="shared" si="792"/>
        <v>9</v>
      </c>
      <c r="BL963" s="366">
        <f t="shared" si="793"/>
        <v>1</v>
      </c>
      <c r="BM963" s="365">
        <f t="shared" si="794"/>
        <v>0</v>
      </c>
      <c r="BN963" s="366">
        <f t="shared" si="795"/>
        <v>0</v>
      </c>
      <c r="BO963" s="365">
        <f t="shared" si="796"/>
        <v>9</v>
      </c>
      <c r="BP963" s="366">
        <f t="shared" si="797"/>
        <v>1</v>
      </c>
      <c r="BQ963" s="365">
        <f t="shared" si="798"/>
        <v>0</v>
      </c>
      <c r="BR963" s="366">
        <f t="shared" si="799"/>
        <v>0</v>
      </c>
      <c r="BS963" s="365">
        <f t="shared" si="800"/>
        <v>9</v>
      </c>
      <c r="BT963" s="366">
        <f t="shared" si="801"/>
        <v>1</v>
      </c>
      <c r="BU963" s="365">
        <f t="shared" si="802"/>
        <v>0</v>
      </c>
      <c r="BV963" s="366">
        <f t="shared" si="803"/>
        <v>0</v>
      </c>
      <c r="BW963" s="365">
        <f t="shared" si="804"/>
        <v>9</v>
      </c>
      <c r="BX963" s="366">
        <f t="shared" si="805"/>
        <v>1</v>
      </c>
      <c r="BY963" s="365">
        <f t="shared" si="806"/>
        <v>0</v>
      </c>
      <c r="BZ963" s="366">
        <f t="shared" si="807"/>
        <v>0</v>
      </c>
      <c r="CA963" s="365">
        <f t="shared" si="808"/>
        <v>9</v>
      </c>
      <c r="CB963" s="366">
        <f t="shared" si="809"/>
        <v>1</v>
      </c>
      <c r="CC963" s="365">
        <f t="shared" si="810"/>
        <v>0</v>
      </c>
      <c r="CD963" s="366">
        <f t="shared" si="811"/>
        <v>0</v>
      </c>
      <c r="CE963" s="365">
        <f t="shared" si="812"/>
        <v>9</v>
      </c>
      <c r="CF963" s="366">
        <f t="shared" si="813"/>
        <v>1</v>
      </c>
      <c r="CG963" s="365">
        <f t="shared" si="814"/>
        <v>0</v>
      </c>
      <c r="CH963" s="366">
        <f t="shared" si="815"/>
        <v>0</v>
      </c>
      <c r="CI963" s="365">
        <f t="shared" si="816"/>
        <v>9</v>
      </c>
      <c r="CJ963" s="366">
        <f t="shared" si="817"/>
        <v>1</v>
      </c>
      <c r="CK963" s="365">
        <f t="shared" si="818"/>
        <v>0</v>
      </c>
      <c r="CL963" s="366">
        <f t="shared" si="819"/>
        <v>0</v>
      </c>
      <c r="CM963" s="365">
        <f t="shared" si="820"/>
        <v>9</v>
      </c>
      <c r="CN963" s="366">
        <f t="shared" si="821"/>
        <v>1</v>
      </c>
      <c r="CO963" s="365">
        <f t="shared" si="822"/>
        <v>0</v>
      </c>
      <c r="CP963" s="366">
        <f t="shared" si="823"/>
        <v>0</v>
      </c>
      <c r="CQ963" s="365">
        <f t="shared" si="824"/>
        <v>9</v>
      </c>
      <c r="CR963" s="366">
        <f t="shared" si="825"/>
        <v>1</v>
      </c>
      <c r="CS963" s="365">
        <f t="shared" si="826"/>
        <v>0</v>
      </c>
      <c r="CT963" s="366">
        <f t="shared" si="827"/>
        <v>0</v>
      </c>
      <c r="CU963" s="365">
        <f t="shared" si="828"/>
        <v>9</v>
      </c>
      <c r="CV963" s="366">
        <f t="shared" si="829"/>
        <v>1</v>
      </c>
      <c r="CW963" s="365">
        <f t="shared" si="830"/>
        <v>0</v>
      </c>
      <c r="CX963" s="366">
        <f t="shared" si="831"/>
        <v>0</v>
      </c>
    </row>
    <row r="964" spans="17:102" ht="15.75" thickBot="1" x14ac:dyDescent="0.3">
      <c r="Q964" s="365">
        <f t="shared" si="771"/>
        <v>33</v>
      </c>
      <c r="R964" s="277">
        <v>800</v>
      </c>
      <c r="AN964" s="365">
        <f>+AN963</f>
        <v>2</v>
      </c>
      <c r="AO964" s="271">
        <f>+AO963+1</f>
        <v>2</v>
      </c>
      <c r="AP964" s="271" t="str">
        <f t="shared" ref="AP964:AP982" si="850">+AR922</f>
        <v/>
      </c>
      <c r="AQ964" s="366" t="str">
        <f t="shared" ref="AQ964:AQ982" si="851">+AS922</f>
        <v/>
      </c>
      <c r="AS964" s="365">
        <f t="shared" si="784"/>
        <v>22</v>
      </c>
      <c r="AT964" s="366">
        <f t="shared" si="785"/>
        <v>0</v>
      </c>
      <c r="AU964" s="271">
        <f t="shared" si="772"/>
        <v>200</v>
      </c>
      <c r="AV964" s="366">
        <f t="shared" si="786"/>
        <v>0</v>
      </c>
      <c r="AW964" s="385">
        <f t="shared" si="787"/>
        <v>0</v>
      </c>
      <c r="BK964" s="368">
        <f t="shared" si="792"/>
        <v>9</v>
      </c>
      <c r="BL964" s="370">
        <f t="shared" si="793"/>
        <v>1</v>
      </c>
      <c r="BM964" s="368">
        <f t="shared" si="794"/>
        <v>0</v>
      </c>
      <c r="BN964" s="370">
        <f t="shared" si="795"/>
        <v>0</v>
      </c>
      <c r="BO964" s="368">
        <f t="shared" si="796"/>
        <v>9</v>
      </c>
      <c r="BP964" s="370">
        <f t="shared" si="797"/>
        <v>1</v>
      </c>
      <c r="BQ964" s="368">
        <f t="shared" si="798"/>
        <v>0</v>
      </c>
      <c r="BR964" s="370">
        <f t="shared" si="799"/>
        <v>0</v>
      </c>
      <c r="BS964" s="368">
        <f t="shared" si="800"/>
        <v>9</v>
      </c>
      <c r="BT964" s="370">
        <f t="shared" si="801"/>
        <v>1</v>
      </c>
      <c r="BU964" s="368">
        <f t="shared" si="802"/>
        <v>0</v>
      </c>
      <c r="BV964" s="370">
        <f t="shared" si="803"/>
        <v>0</v>
      </c>
      <c r="BW964" s="368">
        <f t="shared" si="804"/>
        <v>9</v>
      </c>
      <c r="BX964" s="370">
        <f t="shared" si="805"/>
        <v>1</v>
      </c>
      <c r="BY964" s="368">
        <f t="shared" si="806"/>
        <v>0</v>
      </c>
      <c r="BZ964" s="370">
        <f t="shared" si="807"/>
        <v>0</v>
      </c>
      <c r="CA964" s="368">
        <f t="shared" si="808"/>
        <v>9</v>
      </c>
      <c r="CB964" s="370">
        <f t="shared" si="809"/>
        <v>1</v>
      </c>
      <c r="CC964" s="368">
        <f t="shared" si="810"/>
        <v>0</v>
      </c>
      <c r="CD964" s="370">
        <f t="shared" si="811"/>
        <v>0</v>
      </c>
      <c r="CE964" s="368">
        <f t="shared" si="812"/>
        <v>9</v>
      </c>
      <c r="CF964" s="370">
        <f t="shared" si="813"/>
        <v>1</v>
      </c>
      <c r="CG964" s="368">
        <f t="shared" si="814"/>
        <v>0</v>
      </c>
      <c r="CH964" s="370">
        <f t="shared" si="815"/>
        <v>0</v>
      </c>
      <c r="CI964" s="368">
        <f t="shared" si="816"/>
        <v>9</v>
      </c>
      <c r="CJ964" s="370">
        <f t="shared" si="817"/>
        <v>1</v>
      </c>
      <c r="CK964" s="368">
        <f t="shared" si="818"/>
        <v>0</v>
      </c>
      <c r="CL964" s="370">
        <f t="shared" si="819"/>
        <v>0</v>
      </c>
      <c r="CM964" s="368">
        <f t="shared" si="820"/>
        <v>9</v>
      </c>
      <c r="CN964" s="370">
        <f t="shared" si="821"/>
        <v>1</v>
      </c>
      <c r="CO964" s="368">
        <f t="shared" si="822"/>
        <v>0</v>
      </c>
      <c r="CP964" s="370">
        <f t="shared" si="823"/>
        <v>0</v>
      </c>
      <c r="CQ964" s="368">
        <f t="shared" si="824"/>
        <v>9</v>
      </c>
      <c r="CR964" s="370">
        <f t="shared" si="825"/>
        <v>1</v>
      </c>
      <c r="CS964" s="368">
        <f t="shared" si="826"/>
        <v>0</v>
      </c>
      <c r="CT964" s="370">
        <f t="shared" si="827"/>
        <v>0</v>
      </c>
      <c r="CU964" s="368">
        <f t="shared" si="828"/>
        <v>9</v>
      </c>
      <c r="CV964" s="370">
        <f t="shared" si="829"/>
        <v>1</v>
      </c>
      <c r="CW964" s="368">
        <f t="shared" si="830"/>
        <v>0</v>
      </c>
      <c r="CX964" s="370">
        <f t="shared" si="831"/>
        <v>0</v>
      </c>
    </row>
    <row r="965" spans="17:102" x14ac:dyDescent="0.25">
      <c r="Q965" s="365">
        <f t="shared" ref="Q965:Q996" si="852">+Q964+1</f>
        <v>34</v>
      </c>
      <c r="R965" s="277">
        <v>400</v>
      </c>
      <c r="AN965" s="365">
        <f t="shared" ref="AN965:AN982" si="853">+AN964</f>
        <v>2</v>
      </c>
      <c r="AO965" s="271">
        <f t="shared" ref="AO965:AO980" si="854">+AO964+1</f>
        <v>3</v>
      </c>
      <c r="AP965" s="271" t="str">
        <f t="shared" si="850"/>
        <v/>
      </c>
      <c r="AQ965" s="366" t="str">
        <f t="shared" si="851"/>
        <v/>
      </c>
      <c r="AS965" s="365">
        <f t="shared" si="784"/>
        <v>23</v>
      </c>
      <c r="AT965" s="366">
        <f t="shared" si="785"/>
        <v>0</v>
      </c>
      <c r="AU965" s="271">
        <f t="shared" si="772"/>
        <v>400</v>
      </c>
      <c r="AV965" s="366">
        <f t="shared" si="786"/>
        <v>0</v>
      </c>
      <c r="AW965" s="385">
        <f t="shared" si="787"/>
        <v>0</v>
      </c>
      <c r="BK965" s="394"/>
      <c r="BL965" s="394"/>
      <c r="BM965" s="394"/>
      <c r="BN965" s="394"/>
      <c r="BO965" s="394"/>
      <c r="BP965" s="394"/>
      <c r="BQ965" s="394"/>
      <c r="BR965" s="394"/>
      <c r="BS965" s="394"/>
      <c r="BT965" s="394"/>
      <c r="BU965" s="394"/>
      <c r="BV965" s="394"/>
      <c r="BW965" s="394"/>
      <c r="BX965" s="394"/>
      <c r="BY965" s="394"/>
      <c r="BZ965" s="394"/>
      <c r="CA965" s="394"/>
      <c r="CB965" s="394"/>
      <c r="CC965" s="394"/>
      <c r="CD965" s="394"/>
      <c r="CE965" s="394"/>
      <c r="CF965" s="394"/>
      <c r="CG965" s="394"/>
      <c r="CH965" s="394"/>
      <c r="CI965" s="394"/>
      <c r="CJ965" s="394"/>
      <c r="CK965" s="394"/>
      <c r="CL965" s="394"/>
      <c r="CM965" s="394"/>
      <c r="CN965" s="394"/>
      <c r="CO965" s="394"/>
      <c r="CP965" s="394"/>
      <c r="CQ965" s="394"/>
      <c r="CR965" s="394"/>
      <c r="CS965" s="394"/>
      <c r="CT965" s="394"/>
      <c r="CU965" s="394"/>
      <c r="CV965" s="394"/>
      <c r="CW965" s="394"/>
      <c r="CX965" s="394"/>
    </row>
    <row r="966" spans="17:102" x14ac:dyDescent="0.25">
      <c r="Q966" s="365">
        <f t="shared" si="852"/>
        <v>35</v>
      </c>
      <c r="R966" s="277">
        <v>200</v>
      </c>
      <c r="AN966" s="365">
        <f t="shared" si="853"/>
        <v>2</v>
      </c>
      <c r="AO966" s="271">
        <f t="shared" si="854"/>
        <v>4</v>
      </c>
      <c r="AP966" s="271" t="str">
        <f t="shared" si="850"/>
        <v/>
      </c>
      <c r="AQ966" s="366" t="str">
        <f t="shared" si="851"/>
        <v/>
      </c>
      <c r="AS966" s="365">
        <f t="shared" si="784"/>
        <v>24</v>
      </c>
      <c r="AT966" s="366">
        <f t="shared" si="785"/>
        <v>0</v>
      </c>
      <c r="AU966" s="271">
        <f t="shared" si="772"/>
        <v>200</v>
      </c>
      <c r="AV966" s="366">
        <f t="shared" si="786"/>
        <v>0</v>
      </c>
      <c r="AW966" s="385">
        <f t="shared" si="787"/>
        <v>0</v>
      </c>
    </row>
    <row r="967" spans="17:102" x14ac:dyDescent="0.25">
      <c r="Q967" s="365">
        <f t="shared" si="852"/>
        <v>36</v>
      </c>
      <c r="R967" s="277">
        <v>100</v>
      </c>
      <c r="AN967" s="365">
        <f t="shared" si="853"/>
        <v>2</v>
      </c>
      <c r="AO967" s="271">
        <f t="shared" si="854"/>
        <v>5</v>
      </c>
      <c r="AP967" s="271" t="str">
        <f t="shared" si="850"/>
        <v/>
      </c>
      <c r="AQ967" s="366" t="str">
        <f t="shared" si="851"/>
        <v/>
      </c>
      <c r="AS967" s="365">
        <f t="shared" si="784"/>
        <v>25</v>
      </c>
      <c r="AT967" s="366">
        <f t="shared" si="785"/>
        <v>0</v>
      </c>
      <c r="AU967" s="271">
        <f t="shared" si="772"/>
        <v>100</v>
      </c>
      <c r="AV967" s="366">
        <f t="shared" si="786"/>
        <v>0</v>
      </c>
      <c r="AW967" s="385">
        <f t="shared" si="787"/>
        <v>0</v>
      </c>
    </row>
    <row r="968" spans="17:102" x14ac:dyDescent="0.25">
      <c r="Q968" s="365">
        <f t="shared" si="852"/>
        <v>37</v>
      </c>
      <c r="R968" s="277">
        <v>50</v>
      </c>
      <c r="AN968" s="365">
        <f t="shared" si="853"/>
        <v>2</v>
      </c>
      <c r="AO968" s="271">
        <f t="shared" si="854"/>
        <v>6</v>
      </c>
      <c r="AP968" s="271" t="str">
        <f t="shared" si="850"/>
        <v/>
      </c>
      <c r="AQ968" s="366" t="str">
        <f t="shared" si="851"/>
        <v/>
      </c>
      <c r="AS968" s="365">
        <f t="shared" si="784"/>
        <v>26</v>
      </c>
      <c r="AT968" s="366">
        <f t="shared" si="785"/>
        <v>0</v>
      </c>
      <c r="AU968" s="271">
        <f t="shared" si="772"/>
        <v>50</v>
      </c>
      <c r="AV968" s="366">
        <f t="shared" si="786"/>
        <v>0</v>
      </c>
      <c r="AW968" s="385">
        <f t="shared" si="787"/>
        <v>0</v>
      </c>
    </row>
    <row r="969" spans="17:102" x14ac:dyDescent="0.25">
      <c r="Q969" s="365">
        <f t="shared" si="852"/>
        <v>38</v>
      </c>
      <c r="R969" s="277">
        <v>100</v>
      </c>
      <c r="AN969" s="365">
        <f t="shared" si="853"/>
        <v>2</v>
      </c>
      <c r="AO969" s="271">
        <f t="shared" si="854"/>
        <v>7</v>
      </c>
      <c r="AP969" s="271" t="str">
        <f t="shared" si="850"/>
        <v/>
      </c>
      <c r="AQ969" s="366" t="str">
        <f t="shared" si="851"/>
        <v/>
      </c>
      <c r="AS969" s="365">
        <f t="shared" si="784"/>
        <v>27</v>
      </c>
      <c r="AT969" s="366">
        <f t="shared" si="785"/>
        <v>0</v>
      </c>
      <c r="AU969" s="271">
        <f t="shared" si="772"/>
        <v>100</v>
      </c>
      <c r="AV969" s="366">
        <f t="shared" si="786"/>
        <v>0</v>
      </c>
      <c r="AW969" s="385">
        <f t="shared" si="787"/>
        <v>0</v>
      </c>
    </row>
    <row r="970" spans="17:102" x14ac:dyDescent="0.25">
      <c r="Q970" s="365">
        <f t="shared" si="852"/>
        <v>39</v>
      </c>
      <c r="R970" s="277">
        <v>150</v>
      </c>
      <c r="AN970" s="365">
        <f t="shared" si="853"/>
        <v>2</v>
      </c>
      <c r="AO970" s="271">
        <f t="shared" si="854"/>
        <v>8</v>
      </c>
      <c r="AP970" s="271" t="str">
        <f t="shared" si="850"/>
        <v/>
      </c>
      <c r="AQ970" s="366" t="str">
        <f t="shared" si="851"/>
        <v/>
      </c>
      <c r="AS970" s="365">
        <f t="shared" si="784"/>
        <v>28</v>
      </c>
      <c r="AT970" s="366">
        <f t="shared" si="785"/>
        <v>0</v>
      </c>
      <c r="AU970" s="271">
        <f t="shared" si="772"/>
        <v>150</v>
      </c>
      <c r="AV970" s="366">
        <f t="shared" si="786"/>
        <v>0</v>
      </c>
      <c r="AW970" s="385">
        <f t="shared" si="787"/>
        <v>0</v>
      </c>
    </row>
    <row r="971" spans="17:102" x14ac:dyDescent="0.25">
      <c r="Q971" s="365">
        <f t="shared" si="852"/>
        <v>40</v>
      </c>
      <c r="R971" s="277">
        <v>300</v>
      </c>
      <c r="AN971" s="365">
        <f t="shared" si="853"/>
        <v>2</v>
      </c>
      <c r="AO971" s="271">
        <f t="shared" si="854"/>
        <v>9</v>
      </c>
      <c r="AP971" s="271" t="str">
        <f t="shared" si="850"/>
        <v/>
      </c>
      <c r="AQ971" s="366" t="str">
        <f t="shared" si="851"/>
        <v/>
      </c>
      <c r="AS971" s="365">
        <f t="shared" si="784"/>
        <v>29</v>
      </c>
      <c r="AT971" s="366">
        <f t="shared" si="785"/>
        <v>0</v>
      </c>
      <c r="AU971" s="271">
        <f t="shared" si="772"/>
        <v>300</v>
      </c>
      <c r="AV971" s="366">
        <f t="shared" si="786"/>
        <v>0</v>
      </c>
      <c r="AW971" s="385">
        <f t="shared" si="787"/>
        <v>0</v>
      </c>
    </row>
    <row r="972" spans="17:102" x14ac:dyDescent="0.25">
      <c r="Q972" s="365">
        <f t="shared" si="852"/>
        <v>41</v>
      </c>
      <c r="R972" s="277">
        <v>100</v>
      </c>
      <c r="AN972" s="365">
        <f t="shared" si="853"/>
        <v>2</v>
      </c>
      <c r="AO972" s="271">
        <f t="shared" si="854"/>
        <v>10</v>
      </c>
      <c r="AP972" s="271" t="str">
        <f t="shared" si="850"/>
        <v/>
      </c>
      <c r="AQ972" s="366" t="str">
        <f t="shared" si="851"/>
        <v/>
      </c>
      <c r="AS972" s="365">
        <f t="shared" si="784"/>
        <v>30</v>
      </c>
      <c r="AT972" s="366">
        <f t="shared" si="785"/>
        <v>0</v>
      </c>
      <c r="AU972" s="271">
        <f t="shared" si="772"/>
        <v>600</v>
      </c>
      <c r="AV972" s="366">
        <f t="shared" si="786"/>
        <v>0</v>
      </c>
      <c r="AW972" s="385">
        <f t="shared" si="787"/>
        <v>0</v>
      </c>
    </row>
    <row r="973" spans="17:102" x14ac:dyDescent="0.25">
      <c r="Q973" s="365">
        <f t="shared" si="852"/>
        <v>42</v>
      </c>
      <c r="R973" s="277">
        <v>200</v>
      </c>
      <c r="AN973" s="365">
        <f t="shared" si="853"/>
        <v>2</v>
      </c>
      <c r="AO973" s="271">
        <f t="shared" si="854"/>
        <v>11</v>
      </c>
      <c r="AP973" s="271" t="str">
        <f t="shared" si="850"/>
        <v/>
      </c>
      <c r="AQ973" s="366" t="str">
        <f t="shared" si="851"/>
        <v/>
      </c>
      <c r="AS973" s="365">
        <f t="shared" si="784"/>
        <v>31</v>
      </c>
      <c r="AT973" s="366">
        <f t="shared" si="785"/>
        <v>0</v>
      </c>
      <c r="AU973" s="271">
        <f t="shared" si="772"/>
        <v>200</v>
      </c>
      <c r="AV973" s="366">
        <f t="shared" si="786"/>
        <v>0</v>
      </c>
      <c r="AW973" s="385">
        <f t="shared" si="787"/>
        <v>0</v>
      </c>
    </row>
    <row r="974" spans="17:102" x14ac:dyDescent="0.25">
      <c r="Q974" s="365">
        <f t="shared" si="852"/>
        <v>43</v>
      </c>
      <c r="R974" s="277">
        <v>400</v>
      </c>
      <c r="AN974" s="365">
        <f t="shared" si="853"/>
        <v>2</v>
      </c>
      <c r="AO974" s="271">
        <f t="shared" si="854"/>
        <v>12</v>
      </c>
      <c r="AP974" s="271" t="str">
        <f t="shared" si="850"/>
        <v/>
      </c>
      <c r="AQ974" s="366" t="str">
        <f t="shared" si="851"/>
        <v/>
      </c>
      <c r="AS974" s="365">
        <f t="shared" si="784"/>
        <v>32</v>
      </c>
      <c r="AT974" s="366">
        <f t="shared" si="785"/>
        <v>0</v>
      </c>
      <c r="AU974" s="271">
        <f t="shared" si="772"/>
        <v>400</v>
      </c>
      <c r="AV974" s="366">
        <f t="shared" si="786"/>
        <v>0</v>
      </c>
      <c r="AW974" s="385">
        <f t="shared" si="787"/>
        <v>0</v>
      </c>
    </row>
    <row r="975" spans="17:102" x14ac:dyDescent="0.25">
      <c r="Q975" s="365">
        <f t="shared" si="852"/>
        <v>44</v>
      </c>
      <c r="R975" s="277">
        <v>200</v>
      </c>
      <c r="AN975" s="365">
        <f t="shared" si="853"/>
        <v>2</v>
      </c>
      <c r="AO975" s="271">
        <f t="shared" si="854"/>
        <v>13</v>
      </c>
      <c r="AP975" s="271" t="str">
        <f t="shared" si="850"/>
        <v/>
      </c>
      <c r="AQ975" s="366" t="str">
        <f t="shared" si="851"/>
        <v/>
      </c>
      <c r="AS975" s="365">
        <f t="shared" si="784"/>
        <v>33</v>
      </c>
      <c r="AT975" s="366">
        <f t="shared" si="785"/>
        <v>0</v>
      </c>
      <c r="AU975" s="271">
        <f t="shared" ref="AU975:AU1006" si="855">+R964</f>
        <v>800</v>
      </c>
      <c r="AV975" s="366">
        <f t="shared" si="786"/>
        <v>0</v>
      </c>
      <c r="AW975" s="385">
        <f t="shared" si="787"/>
        <v>0</v>
      </c>
    </row>
    <row r="976" spans="17:102" x14ac:dyDescent="0.25">
      <c r="Q976" s="365">
        <f t="shared" si="852"/>
        <v>45</v>
      </c>
      <c r="R976" s="277">
        <v>100</v>
      </c>
      <c r="AN976" s="365">
        <f t="shared" si="853"/>
        <v>2</v>
      </c>
      <c r="AO976" s="271">
        <f t="shared" si="854"/>
        <v>14</v>
      </c>
      <c r="AP976" s="271" t="str">
        <f t="shared" si="850"/>
        <v/>
      </c>
      <c r="AQ976" s="366" t="str">
        <f t="shared" si="851"/>
        <v/>
      </c>
      <c r="AS976" s="365">
        <f t="shared" ref="AS976:AS1007" si="856">+AS975+1</f>
        <v>34</v>
      </c>
      <c r="AT976" s="366">
        <f t="shared" si="785"/>
        <v>0</v>
      </c>
      <c r="AU976" s="271">
        <f t="shared" si="855"/>
        <v>400</v>
      </c>
      <c r="AV976" s="366">
        <f t="shared" si="786"/>
        <v>0</v>
      </c>
      <c r="AW976" s="385">
        <f t="shared" si="787"/>
        <v>0</v>
      </c>
    </row>
    <row r="977" spans="17:49" x14ac:dyDescent="0.25">
      <c r="Q977" s="365">
        <f t="shared" si="852"/>
        <v>46</v>
      </c>
      <c r="R977" s="277">
        <v>50</v>
      </c>
      <c r="AN977" s="365">
        <f t="shared" si="853"/>
        <v>2</v>
      </c>
      <c r="AO977" s="271">
        <f t="shared" si="854"/>
        <v>15</v>
      </c>
      <c r="AP977" s="271" t="str">
        <f t="shared" si="850"/>
        <v/>
      </c>
      <c r="AQ977" s="366" t="str">
        <f t="shared" si="851"/>
        <v/>
      </c>
      <c r="AS977" s="365">
        <f t="shared" si="856"/>
        <v>35</v>
      </c>
      <c r="AT977" s="366">
        <f t="shared" si="785"/>
        <v>0</v>
      </c>
      <c r="AU977" s="271">
        <f t="shared" si="855"/>
        <v>200</v>
      </c>
      <c r="AV977" s="366">
        <f t="shared" si="786"/>
        <v>0</v>
      </c>
      <c r="AW977" s="385">
        <f t="shared" si="787"/>
        <v>0</v>
      </c>
    </row>
    <row r="978" spans="17:49" x14ac:dyDescent="0.25">
      <c r="Q978" s="365">
        <f t="shared" si="852"/>
        <v>47</v>
      </c>
      <c r="R978" s="277">
        <v>100</v>
      </c>
      <c r="AN978" s="365">
        <f t="shared" si="853"/>
        <v>2</v>
      </c>
      <c r="AO978" s="271">
        <f t="shared" si="854"/>
        <v>16</v>
      </c>
      <c r="AP978" s="271" t="str">
        <f t="shared" si="850"/>
        <v/>
      </c>
      <c r="AQ978" s="366" t="str">
        <f t="shared" si="851"/>
        <v/>
      </c>
      <c r="AS978" s="365">
        <f t="shared" si="856"/>
        <v>36</v>
      </c>
      <c r="AT978" s="366">
        <f t="shared" si="785"/>
        <v>0</v>
      </c>
      <c r="AU978" s="271">
        <f t="shared" si="855"/>
        <v>100</v>
      </c>
      <c r="AV978" s="366">
        <f t="shared" si="786"/>
        <v>0</v>
      </c>
      <c r="AW978" s="385">
        <f t="shared" si="787"/>
        <v>0</v>
      </c>
    </row>
    <row r="979" spans="17:49" x14ac:dyDescent="0.25">
      <c r="Q979" s="365">
        <f t="shared" si="852"/>
        <v>48</v>
      </c>
      <c r="R979" s="277">
        <v>50</v>
      </c>
      <c r="AN979" s="365">
        <f t="shared" si="853"/>
        <v>2</v>
      </c>
      <c r="AO979" s="271">
        <f t="shared" si="854"/>
        <v>17</v>
      </c>
      <c r="AP979" s="271" t="str">
        <f t="shared" si="850"/>
        <v/>
      </c>
      <c r="AQ979" s="366" t="str">
        <f t="shared" si="851"/>
        <v/>
      </c>
      <c r="AS979" s="365">
        <f t="shared" si="856"/>
        <v>37</v>
      </c>
      <c r="AT979" s="366">
        <f t="shared" si="785"/>
        <v>0</v>
      </c>
      <c r="AU979" s="271">
        <f t="shared" si="855"/>
        <v>50</v>
      </c>
      <c r="AV979" s="366">
        <f t="shared" si="786"/>
        <v>0</v>
      </c>
      <c r="AW979" s="385">
        <f t="shared" si="787"/>
        <v>0</v>
      </c>
    </row>
    <row r="980" spans="17:49" x14ac:dyDescent="0.25">
      <c r="Q980" s="365">
        <f t="shared" si="852"/>
        <v>49</v>
      </c>
      <c r="R980" s="277">
        <v>100</v>
      </c>
      <c r="AN980" s="365">
        <f t="shared" si="853"/>
        <v>2</v>
      </c>
      <c r="AO980" s="271">
        <f t="shared" si="854"/>
        <v>18</v>
      </c>
      <c r="AP980" s="271" t="str">
        <f t="shared" si="850"/>
        <v/>
      </c>
      <c r="AQ980" s="366" t="str">
        <f t="shared" si="851"/>
        <v/>
      </c>
      <c r="AS980" s="365">
        <f t="shared" si="856"/>
        <v>38</v>
      </c>
      <c r="AT980" s="366">
        <f t="shared" si="785"/>
        <v>0</v>
      </c>
      <c r="AU980" s="271">
        <f t="shared" si="855"/>
        <v>100</v>
      </c>
      <c r="AV980" s="366">
        <f t="shared" si="786"/>
        <v>0</v>
      </c>
      <c r="AW980" s="385">
        <f t="shared" si="787"/>
        <v>0</v>
      </c>
    </row>
    <row r="981" spans="17:49" x14ac:dyDescent="0.25">
      <c r="Q981" s="365">
        <f t="shared" si="852"/>
        <v>50</v>
      </c>
      <c r="R981" s="277">
        <v>150</v>
      </c>
      <c r="AN981" s="365">
        <f t="shared" si="853"/>
        <v>2</v>
      </c>
      <c r="AO981" s="271">
        <f>+AO980+1</f>
        <v>19</v>
      </c>
      <c r="AP981" s="271" t="str">
        <f t="shared" si="850"/>
        <v/>
      </c>
      <c r="AQ981" s="366" t="str">
        <f t="shared" si="851"/>
        <v/>
      </c>
      <c r="AS981" s="365">
        <f t="shared" si="856"/>
        <v>39</v>
      </c>
      <c r="AT981" s="366">
        <f t="shared" si="785"/>
        <v>0</v>
      </c>
      <c r="AU981" s="271">
        <f t="shared" si="855"/>
        <v>150</v>
      </c>
      <c r="AV981" s="366">
        <f t="shared" si="786"/>
        <v>0</v>
      </c>
      <c r="AW981" s="385">
        <f t="shared" si="787"/>
        <v>0</v>
      </c>
    </row>
    <row r="982" spans="17:49" x14ac:dyDescent="0.25">
      <c r="Q982" s="365">
        <f t="shared" si="852"/>
        <v>51</v>
      </c>
      <c r="R982" s="277">
        <v>100</v>
      </c>
      <c r="AN982" s="365">
        <f t="shared" si="853"/>
        <v>2</v>
      </c>
      <c r="AO982" s="271">
        <f t="shared" ref="AO982" si="857">+AO981+1</f>
        <v>20</v>
      </c>
      <c r="AP982" s="271" t="str">
        <f t="shared" si="850"/>
        <v/>
      </c>
      <c r="AQ982" s="366" t="str">
        <f t="shared" si="851"/>
        <v/>
      </c>
      <c r="AS982" s="365">
        <f t="shared" si="856"/>
        <v>40</v>
      </c>
      <c r="AT982" s="366">
        <f t="shared" si="785"/>
        <v>0</v>
      </c>
      <c r="AU982" s="271">
        <f t="shared" si="855"/>
        <v>300</v>
      </c>
      <c r="AV982" s="366">
        <f t="shared" si="786"/>
        <v>0</v>
      </c>
      <c r="AW982" s="385">
        <f t="shared" si="787"/>
        <v>0</v>
      </c>
    </row>
    <row r="983" spans="17:49" x14ac:dyDescent="0.25">
      <c r="Q983" s="365">
        <f t="shared" si="852"/>
        <v>52</v>
      </c>
      <c r="R983" s="277">
        <v>150</v>
      </c>
      <c r="AN983" s="365">
        <v>3</v>
      </c>
      <c r="AO983" s="271">
        <v>1</v>
      </c>
      <c r="AP983" s="271" t="str">
        <f>+AT921</f>
        <v/>
      </c>
      <c r="AQ983" s="366" t="str">
        <f>+AU921</f>
        <v/>
      </c>
      <c r="AS983" s="365">
        <f t="shared" si="856"/>
        <v>41</v>
      </c>
      <c r="AT983" s="366">
        <f t="shared" si="785"/>
        <v>0</v>
      </c>
      <c r="AU983" s="271">
        <f t="shared" si="855"/>
        <v>100</v>
      </c>
      <c r="AV983" s="366">
        <f t="shared" si="786"/>
        <v>0</v>
      </c>
      <c r="AW983" s="385">
        <f t="shared" si="787"/>
        <v>0</v>
      </c>
    </row>
    <row r="984" spans="17:49" x14ac:dyDescent="0.25">
      <c r="Q984" s="365">
        <f t="shared" si="852"/>
        <v>53</v>
      </c>
      <c r="R984" s="277">
        <v>300</v>
      </c>
      <c r="AN984" s="365">
        <f t="shared" ref="AN984:AN1002" si="858">+AN983</f>
        <v>3</v>
      </c>
      <c r="AO984" s="271">
        <f>+AO983+1</f>
        <v>2</v>
      </c>
      <c r="AP984" s="271" t="str">
        <f t="shared" ref="AP984:AP1002" si="859">+AT922</f>
        <v/>
      </c>
      <c r="AQ984" s="366" t="str">
        <f t="shared" ref="AQ984:AQ1002" si="860">+AU922</f>
        <v/>
      </c>
      <c r="AS984" s="365">
        <f t="shared" si="856"/>
        <v>42</v>
      </c>
      <c r="AT984" s="366">
        <f t="shared" si="785"/>
        <v>0</v>
      </c>
      <c r="AU984" s="271">
        <f t="shared" si="855"/>
        <v>200</v>
      </c>
      <c r="AV984" s="366">
        <f t="shared" si="786"/>
        <v>0</v>
      </c>
      <c r="AW984" s="385">
        <f t="shared" si="787"/>
        <v>0</v>
      </c>
    </row>
    <row r="985" spans="17:49" x14ac:dyDescent="0.25">
      <c r="Q985" s="365">
        <f t="shared" si="852"/>
        <v>54</v>
      </c>
      <c r="R985" s="277">
        <v>150</v>
      </c>
      <c r="AN985" s="365">
        <f t="shared" si="858"/>
        <v>3</v>
      </c>
      <c r="AO985" s="271">
        <f t="shared" ref="AO985:AO1000" si="861">+AO984+1</f>
        <v>3</v>
      </c>
      <c r="AP985" s="271" t="str">
        <f t="shared" si="859"/>
        <v/>
      </c>
      <c r="AQ985" s="366" t="str">
        <f t="shared" si="860"/>
        <v/>
      </c>
      <c r="AS985" s="365">
        <f t="shared" si="856"/>
        <v>43</v>
      </c>
      <c r="AT985" s="366">
        <f t="shared" si="785"/>
        <v>0</v>
      </c>
      <c r="AU985" s="271">
        <f t="shared" si="855"/>
        <v>400</v>
      </c>
      <c r="AV985" s="366">
        <f t="shared" si="786"/>
        <v>0</v>
      </c>
      <c r="AW985" s="385">
        <f t="shared" si="787"/>
        <v>0</v>
      </c>
    </row>
    <row r="986" spans="17:49" x14ac:dyDescent="0.25">
      <c r="Q986" s="365">
        <f t="shared" si="852"/>
        <v>55</v>
      </c>
      <c r="R986" s="386">
        <v>100</v>
      </c>
      <c r="AN986" s="365">
        <f t="shared" si="858"/>
        <v>3</v>
      </c>
      <c r="AO986" s="271">
        <f t="shared" si="861"/>
        <v>4</v>
      </c>
      <c r="AP986" s="271" t="str">
        <f t="shared" si="859"/>
        <v/>
      </c>
      <c r="AQ986" s="366" t="str">
        <f t="shared" si="860"/>
        <v/>
      </c>
      <c r="AS986" s="365">
        <f t="shared" si="856"/>
        <v>44</v>
      </c>
      <c r="AT986" s="366">
        <f t="shared" si="785"/>
        <v>0</v>
      </c>
      <c r="AU986" s="271">
        <f t="shared" si="855"/>
        <v>200</v>
      </c>
      <c r="AV986" s="366">
        <f t="shared" si="786"/>
        <v>0</v>
      </c>
      <c r="AW986" s="385">
        <f t="shared" si="787"/>
        <v>0</v>
      </c>
    </row>
    <row r="987" spans="17:49" x14ac:dyDescent="0.25">
      <c r="Q987" s="365">
        <f t="shared" si="852"/>
        <v>56</v>
      </c>
      <c r="R987" s="277">
        <v>50</v>
      </c>
      <c r="AN987" s="365">
        <f t="shared" si="858"/>
        <v>3</v>
      </c>
      <c r="AO987" s="271">
        <f t="shared" si="861"/>
        <v>5</v>
      </c>
      <c r="AP987" s="271" t="str">
        <f t="shared" si="859"/>
        <v/>
      </c>
      <c r="AQ987" s="366" t="str">
        <f t="shared" si="860"/>
        <v/>
      </c>
      <c r="AS987" s="365">
        <f t="shared" si="856"/>
        <v>45</v>
      </c>
      <c r="AT987" s="366">
        <f t="shared" si="785"/>
        <v>0</v>
      </c>
      <c r="AU987" s="271">
        <f t="shared" si="855"/>
        <v>100</v>
      </c>
      <c r="AV987" s="366">
        <f t="shared" si="786"/>
        <v>0</v>
      </c>
      <c r="AW987" s="385">
        <f t="shared" si="787"/>
        <v>0</v>
      </c>
    </row>
    <row r="988" spans="17:49" x14ac:dyDescent="0.25">
      <c r="Q988" s="365">
        <f t="shared" si="852"/>
        <v>57</v>
      </c>
      <c r="R988" s="277">
        <v>50</v>
      </c>
      <c r="AN988" s="365">
        <f t="shared" si="858"/>
        <v>3</v>
      </c>
      <c r="AO988" s="271">
        <f t="shared" si="861"/>
        <v>6</v>
      </c>
      <c r="AP988" s="271" t="str">
        <f t="shared" si="859"/>
        <v/>
      </c>
      <c r="AQ988" s="366" t="str">
        <f t="shared" si="860"/>
        <v/>
      </c>
      <c r="AS988" s="365">
        <f t="shared" si="856"/>
        <v>46</v>
      </c>
      <c r="AT988" s="366">
        <f t="shared" si="785"/>
        <v>0</v>
      </c>
      <c r="AU988" s="271">
        <f t="shared" si="855"/>
        <v>50</v>
      </c>
      <c r="AV988" s="366">
        <f t="shared" si="786"/>
        <v>0</v>
      </c>
      <c r="AW988" s="385">
        <f t="shared" si="787"/>
        <v>0</v>
      </c>
    </row>
    <row r="989" spans="17:49" x14ac:dyDescent="0.25">
      <c r="Q989" s="365">
        <f t="shared" si="852"/>
        <v>58</v>
      </c>
      <c r="R989" s="277">
        <v>100</v>
      </c>
      <c r="AN989" s="365">
        <f t="shared" si="858"/>
        <v>3</v>
      </c>
      <c r="AO989" s="271">
        <f t="shared" si="861"/>
        <v>7</v>
      </c>
      <c r="AP989" s="271" t="str">
        <f t="shared" si="859"/>
        <v/>
      </c>
      <c r="AQ989" s="366" t="str">
        <f t="shared" si="860"/>
        <v/>
      </c>
      <c r="AS989" s="365">
        <f t="shared" si="856"/>
        <v>47</v>
      </c>
      <c r="AT989" s="366">
        <f t="shared" si="785"/>
        <v>0</v>
      </c>
      <c r="AU989" s="271">
        <f t="shared" si="855"/>
        <v>100</v>
      </c>
      <c r="AV989" s="366">
        <f t="shared" si="786"/>
        <v>0</v>
      </c>
      <c r="AW989" s="385">
        <f t="shared" si="787"/>
        <v>0</v>
      </c>
    </row>
    <row r="990" spans="17:49" x14ac:dyDescent="0.25">
      <c r="Q990" s="365">
        <f t="shared" si="852"/>
        <v>59</v>
      </c>
      <c r="R990" s="277">
        <v>50</v>
      </c>
      <c r="AN990" s="365">
        <f t="shared" si="858"/>
        <v>3</v>
      </c>
      <c r="AO990" s="271">
        <f t="shared" si="861"/>
        <v>8</v>
      </c>
      <c r="AP990" s="271" t="str">
        <f t="shared" si="859"/>
        <v/>
      </c>
      <c r="AQ990" s="366" t="str">
        <f t="shared" si="860"/>
        <v/>
      </c>
      <c r="AS990" s="365">
        <f t="shared" si="856"/>
        <v>48</v>
      </c>
      <c r="AT990" s="366">
        <f t="shared" si="785"/>
        <v>0</v>
      </c>
      <c r="AU990" s="271">
        <f t="shared" si="855"/>
        <v>50</v>
      </c>
      <c r="AV990" s="366">
        <f t="shared" si="786"/>
        <v>0</v>
      </c>
      <c r="AW990" s="385">
        <f t="shared" si="787"/>
        <v>0</v>
      </c>
    </row>
    <row r="991" spans="17:49" x14ac:dyDescent="0.25">
      <c r="Q991" s="365">
        <f t="shared" si="852"/>
        <v>60</v>
      </c>
      <c r="R991" s="277">
        <v>100</v>
      </c>
      <c r="AN991" s="365">
        <f t="shared" si="858"/>
        <v>3</v>
      </c>
      <c r="AO991" s="271">
        <f t="shared" si="861"/>
        <v>9</v>
      </c>
      <c r="AP991" s="271" t="str">
        <f t="shared" si="859"/>
        <v/>
      </c>
      <c r="AQ991" s="366" t="str">
        <f t="shared" si="860"/>
        <v/>
      </c>
      <c r="AS991" s="365">
        <f t="shared" si="856"/>
        <v>49</v>
      </c>
      <c r="AT991" s="366">
        <f t="shared" si="785"/>
        <v>0</v>
      </c>
      <c r="AU991" s="271">
        <f t="shared" si="855"/>
        <v>100</v>
      </c>
      <c r="AV991" s="366">
        <f t="shared" si="786"/>
        <v>0</v>
      </c>
      <c r="AW991" s="385">
        <f t="shared" si="787"/>
        <v>0</v>
      </c>
    </row>
    <row r="992" spans="17:49" x14ac:dyDescent="0.25">
      <c r="Q992" s="365">
        <f t="shared" si="852"/>
        <v>61</v>
      </c>
      <c r="R992" s="277">
        <v>150</v>
      </c>
      <c r="AN992" s="365">
        <f t="shared" si="858"/>
        <v>3</v>
      </c>
      <c r="AO992" s="271">
        <f t="shared" si="861"/>
        <v>10</v>
      </c>
      <c r="AP992" s="271" t="str">
        <f t="shared" si="859"/>
        <v/>
      </c>
      <c r="AQ992" s="366" t="str">
        <f t="shared" si="860"/>
        <v/>
      </c>
      <c r="AS992" s="365">
        <f t="shared" si="856"/>
        <v>50</v>
      </c>
      <c r="AT992" s="366">
        <f t="shared" si="785"/>
        <v>0</v>
      </c>
      <c r="AU992" s="271">
        <f t="shared" si="855"/>
        <v>150</v>
      </c>
      <c r="AV992" s="366">
        <f t="shared" si="786"/>
        <v>0</v>
      </c>
      <c r="AW992" s="385">
        <f t="shared" si="787"/>
        <v>0</v>
      </c>
    </row>
    <row r="993" spans="17:49" x14ac:dyDescent="0.25">
      <c r="Q993" s="365">
        <f t="shared" si="852"/>
        <v>62</v>
      </c>
      <c r="R993" s="277">
        <v>300</v>
      </c>
      <c r="AN993" s="365">
        <f t="shared" si="858"/>
        <v>3</v>
      </c>
      <c r="AO993" s="271">
        <f t="shared" si="861"/>
        <v>11</v>
      </c>
      <c r="AP993" s="271" t="str">
        <f t="shared" si="859"/>
        <v/>
      </c>
      <c r="AQ993" s="366" t="str">
        <f t="shared" si="860"/>
        <v/>
      </c>
      <c r="AS993" s="365">
        <f t="shared" si="856"/>
        <v>51</v>
      </c>
      <c r="AT993" s="366">
        <f t="shared" si="785"/>
        <v>0</v>
      </c>
      <c r="AU993" s="271">
        <f t="shared" si="855"/>
        <v>100</v>
      </c>
      <c r="AV993" s="366">
        <f t="shared" si="786"/>
        <v>0</v>
      </c>
      <c r="AW993" s="385">
        <f t="shared" si="787"/>
        <v>0</v>
      </c>
    </row>
    <row r="994" spans="17:49" x14ac:dyDescent="0.25">
      <c r="Q994" s="365">
        <f t="shared" si="852"/>
        <v>63</v>
      </c>
      <c r="R994" s="277">
        <v>600</v>
      </c>
      <c r="AN994" s="365">
        <f t="shared" si="858"/>
        <v>3</v>
      </c>
      <c r="AO994" s="271">
        <f t="shared" si="861"/>
        <v>12</v>
      </c>
      <c r="AP994" s="271" t="str">
        <f t="shared" si="859"/>
        <v/>
      </c>
      <c r="AQ994" s="366" t="str">
        <f t="shared" si="860"/>
        <v/>
      </c>
      <c r="AS994" s="365">
        <f t="shared" si="856"/>
        <v>52</v>
      </c>
      <c r="AT994" s="366">
        <f t="shared" si="785"/>
        <v>0</v>
      </c>
      <c r="AU994" s="271">
        <f t="shared" si="855"/>
        <v>150</v>
      </c>
      <c r="AV994" s="366">
        <f t="shared" si="786"/>
        <v>0</v>
      </c>
      <c r="AW994" s="385">
        <f t="shared" si="787"/>
        <v>0</v>
      </c>
    </row>
    <row r="995" spans="17:49" x14ac:dyDescent="0.25">
      <c r="Q995" s="365">
        <f t="shared" si="852"/>
        <v>64</v>
      </c>
      <c r="R995" s="277">
        <v>300</v>
      </c>
      <c r="AN995" s="365">
        <f t="shared" si="858"/>
        <v>3</v>
      </c>
      <c r="AO995" s="271">
        <f t="shared" si="861"/>
        <v>13</v>
      </c>
      <c r="AP995" s="271" t="str">
        <f t="shared" si="859"/>
        <v/>
      </c>
      <c r="AQ995" s="366" t="str">
        <f t="shared" si="860"/>
        <v/>
      </c>
      <c r="AS995" s="365">
        <f t="shared" si="856"/>
        <v>53</v>
      </c>
      <c r="AT995" s="366">
        <f t="shared" si="785"/>
        <v>0</v>
      </c>
      <c r="AU995" s="271">
        <f t="shared" si="855"/>
        <v>300</v>
      </c>
      <c r="AV995" s="366">
        <f t="shared" si="786"/>
        <v>0</v>
      </c>
      <c r="AW995" s="385">
        <f t="shared" si="787"/>
        <v>0</v>
      </c>
    </row>
    <row r="996" spans="17:49" x14ac:dyDescent="0.25">
      <c r="Q996" s="365">
        <f t="shared" si="852"/>
        <v>65</v>
      </c>
      <c r="R996" s="277">
        <v>150</v>
      </c>
      <c r="AN996" s="365">
        <f t="shared" si="858"/>
        <v>3</v>
      </c>
      <c r="AO996" s="271">
        <f t="shared" si="861"/>
        <v>14</v>
      </c>
      <c r="AP996" s="271" t="str">
        <f t="shared" si="859"/>
        <v/>
      </c>
      <c r="AQ996" s="366" t="str">
        <f t="shared" si="860"/>
        <v/>
      </c>
      <c r="AS996" s="365">
        <f t="shared" si="856"/>
        <v>54</v>
      </c>
      <c r="AT996" s="366">
        <f t="shared" si="785"/>
        <v>0</v>
      </c>
      <c r="AU996" s="271">
        <f t="shared" si="855"/>
        <v>150</v>
      </c>
      <c r="AV996" s="366">
        <f t="shared" si="786"/>
        <v>0</v>
      </c>
      <c r="AW996" s="385">
        <f t="shared" si="787"/>
        <v>0</v>
      </c>
    </row>
    <row r="997" spans="17:49" x14ac:dyDescent="0.25">
      <c r="Q997" s="365">
        <f t="shared" ref="Q997:Q1031" si="862">+Q996+1</f>
        <v>66</v>
      </c>
      <c r="R997" s="277">
        <v>50</v>
      </c>
      <c r="AN997" s="365">
        <f t="shared" si="858"/>
        <v>3</v>
      </c>
      <c r="AO997" s="271">
        <f t="shared" si="861"/>
        <v>15</v>
      </c>
      <c r="AP997" s="271" t="str">
        <f t="shared" si="859"/>
        <v/>
      </c>
      <c r="AQ997" s="366" t="str">
        <f t="shared" si="860"/>
        <v/>
      </c>
      <c r="AS997" s="365">
        <f t="shared" si="856"/>
        <v>55</v>
      </c>
      <c r="AT997" s="366">
        <f t="shared" si="785"/>
        <v>0</v>
      </c>
      <c r="AU997" s="271">
        <f t="shared" si="855"/>
        <v>100</v>
      </c>
      <c r="AV997" s="366">
        <f t="shared" si="786"/>
        <v>0</v>
      </c>
      <c r="AW997" s="385">
        <f t="shared" si="787"/>
        <v>0</v>
      </c>
    </row>
    <row r="998" spans="17:49" x14ac:dyDescent="0.25">
      <c r="Q998" s="365">
        <f t="shared" si="862"/>
        <v>67</v>
      </c>
      <c r="R998" s="277">
        <v>100</v>
      </c>
      <c r="AN998" s="365">
        <f t="shared" si="858"/>
        <v>3</v>
      </c>
      <c r="AO998" s="271">
        <f t="shared" si="861"/>
        <v>16</v>
      </c>
      <c r="AP998" s="271" t="str">
        <f t="shared" si="859"/>
        <v/>
      </c>
      <c r="AQ998" s="366" t="str">
        <f t="shared" si="860"/>
        <v/>
      </c>
      <c r="AS998" s="365">
        <f t="shared" si="856"/>
        <v>56</v>
      </c>
      <c r="AT998" s="366">
        <f t="shared" si="785"/>
        <v>0</v>
      </c>
      <c r="AU998" s="271">
        <f t="shared" si="855"/>
        <v>50</v>
      </c>
      <c r="AV998" s="366">
        <f t="shared" si="786"/>
        <v>0</v>
      </c>
      <c r="AW998" s="385">
        <f t="shared" si="787"/>
        <v>0</v>
      </c>
    </row>
    <row r="999" spans="17:49" x14ac:dyDescent="0.25">
      <c r="Q999" s="365">
        <f t="shared" si="862"/>
        <v>68</v>
      </c>
      <c r="R999" s="277">
        <v>200</v>
      </c>
      <c r="AN999" s="365">
        <f t="shared" si="858"/>
        <v>3</v>
      </c>
      <c r="AO999" s="271">
        <f t="shared" si="861"/>
        <v>17</v>
      </c>
      <c r="AP999" s="271" t="str">
        <f t="shared" si="859"/>
        <v/>
      </c>
      <c r="AQ999" s="366" t="str">
        <f t="shared" si="860"/>
        <v/>
      </c>
      <c r="AS999" s="365">
        <f t="shared" si="856"/>
        <v>57</v>
      </c>
      <c r="AT999" s="366">
        <f t="shared" si="785"/>
        <v>0</v>
      </c>
      <c r="AU999" s="271">
        <f t="shared" si="855"/>
        <v>50</v>
      </c>
      <c r="AV999" s="366">
        <f t="shared" si="786"/>
        <v>0</v>
      </c>
      <c r="AW999" s="385">
        <f t="shared" si="787"/>
        <v>0</v>
      </c>
    </row>
    <row r="1000" spans="17:49" x14ac:dyDescent="0.25">
      <c r="Q1000" s="365">
        <f t="shared" si="862"/>
        <v>69</v>
      </c>
      <c r="R1000" s="277">
        <v>100</v>
      </c>
      <c r="AN1000" s="365">
        <f t="shared" si="858"/>
        <v>3</v>
      </c>
      <c r="AO1000" s="271">
        <f t="shared" si="861"/>
        <v>18</v>
      </c>
      <c r="AP1000" s="271" t="str">
        <f t="shared" si="859"/>
        <v/>
      </c>
      <c r="AQ1000" s="366" t="str">
        <f t="shared" si="860"/>
        <v/>
      </c>
      <c r="AS1000" s="365">
        <f t="shared" si="856"/>
        <v>58</v>
      </c>
      <c r="AT1000" s="366">
        <f t="shared" si="785"/>
        <v>0</v>
      </c>
      <c r="AU1000" s="271">
        <f t="shared" si="855"/>
        <v>100</v>
      </c>
      <c r="AV1000" s="366">
        <f t="shared" si="786"/>
        <v>0</v>
      </c>
      <c r="AW1000" s="385">
        <f t="shared" si="787"/>
        <v>0</v>
      </c>
    </row>
    <row r="1001" spans="17:49" x14ac:dyDescent="0.25">
      <c r="Q1001" s="365">
        <f t="shared" si="862"/>
        <v>70</v>
      </c>
      <c r="R1001" s="277">
        <v>50</v>
      </c>
      <c r="AN1001" s="365">
        <f t="shared" si="858"/>
        <v>3</v>
      </c>
      <c r="AO1001" s="271">
        <f>+AO1000+1</f>
        <v>19</v>
      </c>
      <c r="AP1001" s="271" t="str">
        <f t="shared" si="859"/>
        <v/>
      </c>
      <c r="AQ1001" s="366" t="str">
        <f t="shared" si="860"/>
        <v/>
      </c>
      <c r="AS1001" s="365">
        <f t="shared" si="856"/>
        <v>59</v>
      </c>
      <c r="AT1001" s="366">
        <f t="shared" si="785"/>
        <v>0</v>
      </c>
      <c r="AU1001" s="271">
        <f t="shared" si="855"/>
        <v>50</v>
      </c>
      <c r="AV1001" s="366">
        <f t="shared" si="786"/>
        <v>0</v>
      </c>
      <c r="AW1001" s="385">
        <f t="shared" si="787"/>
        <v>0</v>
      </c>
    </row>
    <row r="1002" spans="17:49" x14ac:dyDescent="0.25">
      <c r="Q1002" s="365">
        <f t="shared" si="862"/>
        <v>71</v>
      </c>
      <c r="R1002" s="277">
        <v>300</v>
      </c>
      <c r="AN1002" s="365">
        <f t="shared" si="858"/>
        <v>3</v>
      </c>
      <c r="AO1002" s="271">
        <f t="shared" ref="AO1002" si="863">+AO1001+1</f>
        <v>20</v>
      </c>
      <c r="AP1002" s="271" t="str">
        <f t="shared" si="859"/>
        <v/>
      </c>
      <c r="AQ1002" s="366" t="str">
        <f t="shared" si="860"/>
        <v/>
      </c>
      <c r="AS1002" s="365">
        <f t="shared" si="856"/>
        <v>60</v>
      </c>
      <c r="AT1002" s="366">
        <f t="shared" si="785"/>
        <v>0</v>
      </c>
      <c r="AU1002" s="271">
        <f t="shared" si="855"/>
        <v>100</v>
      </c>
      <c r="AV1002" s="366">
        <f t="shared" si="786"/>
        <v>0</v>
      </c>
      <c r="AW1002" s="385">
        <f t="shared" si="787"/>
        <v>0</v>
      </c>
    </row>
    <row r="1003" spans="17:49" x14ac:dyDescent="0.25">
      <c r="Q1003" s="365">
        <f t="shared" si="862"/>
        <v>72</v>
      </c>
      <c r="R1003" s="277">
        <v>600</v>
      </c>
      <c r="AN1003" s="365">
        <v>4</v>
      </c>
      <c r="AO1003" s="271">
        <v>1</v>
      </c>
      <c r="AP1003" s="271" t="str">
        <f>+AV921</f>
        <v/>
      </c>
      <c r="AQ1003" s="366" t="str">
        <f>+AW921</f>
        <v/>
      </c>
      <c r="AS1003" s="365">
        <f t="shared" si="856"/>
        <v>61</v>
      </c>
      <c r="AT1003" s="366">
        <f t="shared" si="785"/>
        <v>0</v>
      </c>
      <c r="AU1003" s="271">
        <f t="shared" si="855"/>
        <v>150</v>
      </c>
      <c r="AV1003" s="366">
        <f t="shared" si="786"/>
        <v>0</v>
      </c>
      <c r="AW1003" s="385">
        <f t="shared" si="787"/>
        <v>0</v>
      </c>
    </row>
    <row r="1004" spans="17:49" x14ac:dyDescent="0.25">
      <c r="Q1004" s="365">
        <f t="shared" si="862"/>
        <v>73</v>
      </c>
      <c r="R1004" s="277">
        <v>1000</v>
      </c>
      <c r="AN1004" s="365">
        <f t="shared" ref="AN1004:AN1022" si="864">+AN1003</f>
        <v>4</v>
      </c>
      <c r="AO1004" s="271">
        <f>+AO1003+1</f>
        <v>2</v>
      </c>
      <c r="AP1004" s="271" t="str">
        <f t="shared" ref="AP1004:AP1022" si="865">+AV922</f>
        <v/>
      </c>
      <c r="AQ1004" s="366" t="str">
        <f t="shared" ref="AQ1004:AQ1022" si="866">+AW922</f>
        <v/>
      </c>
      <c r="AS1004" s="365">
        <f t="shared" si="856"/>
        <v>62</v>
      </c>
      <c r="AT1004" s="366">
        <f t="shared" si="785"/>
        <v>0</v>
      </c>
      <c r="AU1004" s="271">
        <f t="shared" si="855"/>
        <v>300</v>
      </c>
      <c r="AV1004" s="366">
        <f t="shared" si="786"/>
        <v>0</v>
      </c>
      <c r="AW1004" s="385">
        <f t="shared" si="787"/>
        <v>0</v>
      </c>
    </row>
    <row r="1005" spans="17:49" x14ac:dyDescent="0.25">
      <c r="Q1005" s="365">
        <f t="shared" si="862"/>
        <v>74</v>
      </c>
      <c r="R1005" s="277">
        <v>600</v>
      </c>
      <c r="AN1005" s="365">
        <f t="shared" si="864"/>
        <v>4</v>
      </c>
      <c r="AO1005" s="271">
        <f t="shared" ref="AO1005:AO1020" si="867">+AO1004+1</f>
        <v>3</v>
      </c>
      <c r="AP1005" s="271" t="str">
        <f t="shared" si="865"/>
        <v/>
      </c>
      <c r="AQ1005" s="366" t="str">
        <f t="shared" si="866"/>
        <v/>
      </c>
      <c r="AS1005" s="365">
        <f t="shared" si="856"/>
        <v>63</v>
      </c>
      <c r="AT1005" s="366">
        <f t="shared" si="785"/>
        <v>0</v>
      </c>
      <c r="AU1005" s="271">
        <f t="shared" si="855"/>
        <v>600</v>
      </c>
      <c r="AV1005" s="366">
        <f t="shared" si="786"/>
        <v>0</v>
      </c>
      <c r="AW1005" s="385">
        <f t="shared" si="787"/>
        <v>0</v>
      </c>
    </row>
    <row r="1006" spans="17:49" x14ac:dyDescent="0.25">
      <c r="Q1006" s="365">
        <f t="shared" si="862"/>
        <v>75</v>
      </c>
      <c r="R1006" s="277">
        <v>300</v>
      </c>
      <c r="AN1006" s="365">
        <f t="shared" si="864"/>
        <v>4</v>
      </c>
      <c r="AO1006" s="271">
        <f t="shared" si="867"/>
        <v>4</v>
      </c>
      <c r="AP1006" s="271" t="str">
        <f t="shared" si="865"/>
        <v/>
      </c>
      <c r="AQ1006" s="366" t="str">
        <f t="shared" si="866"/>
        <v/>
      </c>
      <c r="AS1006" s="365">
        <f t="shared" si="856"/>
        <v>64</v>
      </c>
      <c r="AT1006" s="366">
        <f t="shared" si="785"/>
        <v>0</v>
      </c>
      <c r="AU1006" s="271">
        <f t="shared" si="855"/>
        <v>300</v>
      </c>
      <c r="AV1006" s="366">
        <f t="shared" si="786"/>
        <v>0</v>
      </c>
      <c r="AW1006" s="385">
        <f t="shared" si="787"/>
        <v>0</v>
      </c>
    </row>
    <row r="1007" spans="17:49" x14ac:dyDescent="0.25">
      <c r="Q1007" s="365">
        <f t="shared" si="862"/>
        <v>76</v>
      </c>
      <c r="R1007" s="277">
        <v>100</v>
      </c>
      <c r="AN1007" s="365">
        <f t="shared" si="864"/>
        <v>4</v>
      </c>
      <c r="AO1007" s="271">
        <f t="shared" si="867"/>
        <v>5</v>
      </c>
      <c r="AP1007" s="271" t="str">
        <f t="shared" si="865"/>
        <v/>
      </c>
      <c r="AQ1007" s="366" t="str">
        <f t="shared" si="866"/>
        <v/>
      </c>
      <c r="AS1007" s="365">
        <f t="shared" si="856"/>
        <v>65</v>
      </c>
      <c r="AT1007" s="366">
        <f t="shared" si="785"/>
        <v>0</v>
      </c>
      <c r="AU1007" s="271">
        <f t="shared" ref="AU1007:AU1038" si="868">+R996</f>
        <v>150</v>
      </c>
      <c r="AV1007" s="366">
        <f t="shared" si="786"/>
        <v>0</v>
      </c>
      <c r="AW1007" s="385">
        <f t="shared" si="787"/>
        <v>0</v>
      </c>
    </row>
    <row r="1008" spans="17:49" x14ac:dyDescent="0.25">
      <c r="Q1008" s="365">
        <f t="shared" si="862"/>
        <v>77</v>
      </c>
      <c r="R1008" s="277">
        <v>200</v>
      </c>
      <c r="AN1008" s="365">
        <f t="shared" si="864"/>
        <v>4</v>
      </c>
      <c r="AO1008" s="271">
        <f t="shared" si="867"/>
        <v>6</v>
      </c>
      <c r="AP1008" s="271" t="str">
        <f t="shared" si="865"/>
        <v/>
      </c>
      <c r="AQ1008" s="366" t="str">
        <f t="shared" si="866"/>
        <v/>
      </c>
      <c r="AS1008" s="365">
        <f t="shared" ref="AS1008:AS1042" si="869">+AS1007+1</f>
        <v>66</v>
      </c>
      <c r="AT1008" s="366">
        <f t="shared" ref="AT1008:AT1042" si="870">COUNTIF(AP$943:AP$1142,AS1008)</f>
        <v>0</v>
      </c>
      <c r="AU1008" s="271">
        <f t="shared" si="868"/>
        <v>50</v>
      </c>
      <c r="AV1008" s="366">
        <f t="shared" ref="AV1008:AV1042" si="871">ROUND(IF(AT1008&gt;0,AU1008/AT1008,0),0)</f>
        <v>0</v>
      </c>
      <c r="AW1008" s="385">
        <f t="shared" ref="AW1008:AW1042" si="872">+AV1008*AT1008</f>
        <v>0</v>
      </c>
    </row>
    <row r="1009" spans="17:49" x14ac:dyDescent="0.25">
      <c r="Q1009" s="365">
        <f t="shared" si="862"/>
        <v>78</v>
      </c>
      <c r="R1009" s="277">
        <v>400</v>
      </c>
      <c r="AN1009" s="365">
        <f t="shared" si="864"/>
        <v>4</v>
      </c>
      <c r="AO1009" s="271">
        <f t="shared" si="867"/>
        <v>7</v>
      </c>
      <c r="AP1009" s="271" t="str">
        <f t="shared" si="865"/>
        <v/>
      </c>
      <c r="AQ1009" s="366" t="str">
        <f t="shared" si="866"/>
        <v/>
      </c>
      <c r="AS1009" s="365">
        <f t="shared" si="869"/>
        <v>67</v>
      </c>
      <c r="AT1009" s="366">
        <f t="shared" si="870"/>
        <v>0</v>
      </c>
      <c r="AU1009" s="271">
        <f t="shared" si="868"/>
        <v>100</v>
      </c>
      <c r="AV1009" s="366">
        <f t="shared" si="871"/>
        <v>0</v>
      </c>
      <c r="AW1009" s="385">
        <f t="shared" si="872"/>
        <v>0</v>
      </c>
    </row>
    <row r="1010" spans="17:49" x14ac:dyDescent="0.25">
      <c r="Q1010" s="365">
        <f t="shared" si="862"/>
        <v>79</v>
      </c>
      <c r="R1010" s="277">
        <v>200</v>
      </c>
      <c r="AN1010" s="365">
        <f t="shared" si="864"/>
        <v>4</v>
      </c>
      <c r="AO1010" s="271">
        <f t="shared" si="867"/>
        <v>8</v>
      </c>
      <c r="AP1010" s="271" t="str">
        <f t="shared" si="865"/>
        <v/>
      </c>
      <c r="AQ1010" s="366" t="str">
        <f t="shared" si="866"/>
        <v/>
      </c>
      <c r="AS1010" s="365">
        <f t="shared" si="869"/>
        <v>68</v>
      </c>
      <c r="AT1010" s="366">
        <f t="shared" si="870"/>
        <v>0</v>
      </c>
      <c r="AU1010" s="271">
        <f t="shared" si="868"/>
        <v>200</v>
      </c>
      <c r="AV1010" s="366">
        <f t="shared" si="871"/>
        <v>0</v>
      </c>
      <c r="AW1010" s="385">
        <f t="shared" si="872"/>
        <v>0</v>
      </c>
    </row>
    <row r="1011" spans="17:49" x14ac:dyDescent="0.25">
      <c r="Q1011" s="365">
        <f t="shared" si="862"/>
        <v>80</v>
      </c>
      <c r="R1011" s="277">
        <v>100</v>
      </c>
      <c r="AN1011" s="365">
        <f t="shared" si="864"/>
        <v>4</v>
      </c>
      <c r="AO1011" s="271">
        <f t="shared" si="867"/>
        <v>9</v>
      </c>
      <c r="AP1011" s="271" t="str">
        <f t="shared" si="865"/>
        <v/>
      </c>
      <c r="AQ1011" s="366" t="str">
        <f t="shared" si="866"/>
        <v/>
      </c>
      <c r="AS1011" s="365">
        <f t="shared" si="869"/>
        <v>69</v>
      </c>
      <c r="AT1011" s="366">
        <f t="shared" si="870"/>
        <v>0</v>
      </c>
      <c r="AU1011" s="271">
        <f t="shared" si="868"/>
        <v>100</v>
      </c>
      <c r="AV1011" s="366">
        <f t="shared" si="871"/>
        <v>0</v>
      </c>
      <c r="AW1011" s="385">
        <f t="shared" si="872"/>
        <v>0</v>
      </c>
    </row>
    <row r="1012" spans="17:49" x14ac:dyDescent="0.25">
      <c r="Q1012" s="365">
        <f t="shared" si="862"/>
        <v>81</v>
      </c>
      <c r="R1012" s="277">
        <v>150</v>
      </c>
      <c r="AN1012" s="365">
        <f t="shared" si="864"/>
        <v>4</v>
      </c>
      <c r="AO1012" s="271">
        <f t="shared" si="867"/>
        <v>10</v>
      </c>
      <c r="AP1012" s="271" t="str">
        <f t="shared" si="865"/>
        <v/>
      </c>
      <c r="AQ1012" s="366" t="str">
        <f t="shared" si="866"/>
        <v/>
      </c>
      <c r="AS1012" s="365">
        <f t="shared" si="869"/>
        <v>70</v>
      </c>
      <c r="AT1012" s="366">
        <f t="shared" si="870"/>
        <v>0</v>
      </c>
      <c r="AU1012" s="271">
        <f t="shared" si="868"/>
        <v>50</v>
      </c>
      <c r="AV1012" s="366">
        <f t="shared" si="871"/>
        <v>0</v>
      </c>
      <c r="AW1012" s="385">
        <f t="shared" si="872"/>
        <v>0</v>
      </c>
    </row>
    <row r="1013" spans="17:49" x14ac:dyDescent="0.25">
      <c r="Q1013" s="365">
        <f t="shared" si="862"/>
        <v>82</v>
      </c>
      <c r="R1013" s="277">
        <v>300</v>
      </c>
      <c r="AN1013" s="365">
        <f t="shared" si="864"/>
        <v>4</v>
      </c>
      <c r="AO1013" s="271">
        <f t="shared" si="867"/>
        <v>11</v>
      </c>
      <c r="AP1013" s="271" t="str">
        <f t="shared" si="865"/>
        <v/>
      </c>
      <c r="AQ1013" s="366" t="str">
        <f t="shared" si="866"/>
        <v/>
      </c>
      <c r="AS1013" s="365">
        <f t="shared" si="869"/>
        <v>71</v>
      </c>
      <c r="AT1013" s="366">
        <f t="shared" si="870"/>
        <v>0</v>
      </c>
      <c r="AU1013" s="271">
        <f t="shared" si="868"/>
        <v>300</v>
      </c>
      <c r="AV1013" s="366">
        <f t="shared" si="871"/>
        <v>0</v>
      </c>
      <c r="AW1013" s="385">
        <f t="shared" si="872"/>
        <v>0</v>
      </c>
    </row>
    <row r="1014" spans="17:49" x14ac:dyDescent="0.25">
      <c r="Q1014" s="365">
        <f t="shared" si="862"/>
        <v>83</v>
      </c>
      <c r="R1014" s="277">
        <v>600</v>
      </c>
      <c r="AN1014" s="365">
        <f t="shared" si="864"/>
        <v>4</v>
      </c>
      <c r="AO1014" s="271">
        <f t="shared" si="867"/>
        <v>12</v>
      </c>
      <c r="AP1014" s="271" t="str">
        <f t="shared" si="865"/>
        <v/>
      </c>
      <c r="AQ1014" s="366" t="str">
        <f t="shared" si="866"/>
        <v/>
      </c>
      <c r="AS1014" s="365">
        <f t="shared" si="869"/>
        <v>72</v>
      </c>
      <c r="AT1014" s="366">
        <f t="shared" si="870"/>
        <v>0</v>
      </c>
      <c r="AU1014" s="271">
        <f t="shared" si="868"/>
        <v>600</v>
      </c>
      <c r="AV1014" s="366">
        <f t="shared" si="871"/>
        <v>0</v>
      </c>
      <c r="AW1014" s="385">
        <f t="shared" si="872"/>
        <v>0</v>
      </c>
    </row>
    <row r="1015" spans="17:49" x14ac:dyDescent="0.25">
      <c r="Q1015" s="365">
        <f t="shared" si="862"/>
        <v>84</v>
      </c>
      <c r="R1015" s="277">
        <v>300</v>
      </c>
      <c r="AN1015" s="365">
        <f t="shared" si="864"/>
        <v>4</v>
      </c>
      <c r="AO1015" s="271">
        <f t="shared" si="867"/>
        <v>13</v>
      </c>
      <c r="AP1015" s="271" t="str">
        <f t="shared" si="865"/>
        <v/>
      </c>
      <c r="AQ1015" s="366" t="str">
        <f t="shared" si="866"/>
        <v/>
      </c>
      <c r="AS1015" s="365">
        <f t="shared" si="869"/>
        <v>73</v>
      </c>
      <c r="AT1015" s="366">
        <f t="shared" si="870"/>
        <v>0</v>
      </c>
      <c r="AU1015" s="271">
        <f t="shared" si="868"/>
        <v>1000</v>
      </c>
      <c r="AV1015" s="366">
        <f t="shared" si="871"/>
        <v>0</v>
      </c>
      <c r="AW1015" s="385">
        <f t="shared" si="872"/>
        <v>0</v>
      </c>
    </row>
    <row r="1016" spans="17:49" x14ac:dyDescent="0.25">
      <c r="Q1016" s="365">
        <f t="shared" si="862"/>
        <v>85</v>
      </c>
      <c r="R1016" s="277">
        <v>150</v>
      </c>
      <c r="AN1016" s="365">
        <f t="shared" si="864"/>
        <v>4</v>
      </c>
      <c r="AO1016" s="271">
        <f t="shared" si="867"/>
        <v>14</v>
      </c>
      <c r="AP1016" s="271" t="str">
        <f t="shared" si="865"/>
        <v/>
      </c>
      <c r="AQ1016" s="366" t="str">
        <f t="shared" si="866"/>
        <v/>
      </c>
      <c r="AS1016" s="365">
        <f t="shared" si="869"/>
        <v>74</v>
      </c>
      <c r="AT1016" s="366">
        <f t="shared" si="870"/>
        <v>0</v>
      </c>
      <c r="AU1016" s="271">
        <f t="shared" si="868"/>
        <v>600</v>
      </c>
      <c r="AV1016" s="366">
        <f t="shared" si="871"/>
        <v>0</v>
      </c>
      <c r="AW1016" s="385">
        <f t="shared" si="872"/>
        <v>0</v>
      </c>
    </row>
    <row r="1017" spans="17:49" x14ac:dyDescent="0.25">
      <c r="Q1017" s="365">
        <f t="shared" si="862"/>
        <v>86</v>
      </c>
      <c r="R1017" s="277">
        <v>200</v>
      </c>
      <c r="AN1017" s="365">
        <f t="shared" si="864"/>
        <v>4</v>
      </c>
      <c r="AO1017" s="271">
        <f t="shared" si="867"/>
        <v>15</v>
      </c>
      <c r="AP1017" s="271" t="str">
        <f t="shared" si="865"/>
        <v/>
      </c>
      <c r="AQ1017" s="366" t="str">
        <f t="shared" si="866"/>
        <v/>
      </c>
      <c r="AS1017" s="365">
        <f t="shared" si="869"/>
        <v>75</v>
      </c>
      <c r="AT1017" s="366">
        <f t="shared" si="870"/>
        <v>0</v>
      </c>
      <c r="AU1017" s="271">
        <f t="shared" si="868"/>
        <v>300</v>
      </c>
      <c r="AV1017" s="366">
        <f t="shared" si="871"/>
        <v>0</v>
      </c>
      <c r="AW1017" s="385">
        <f t="shared" si="872"/>
        <v>0</v>
      </c>
    </row>
    <row r="1018" spans="17:49" x14ac:dyDescent="0.25">
      <c r="Q1018" s="365">
        <f t="shared" si="862"/>
        <v>87</v>
      </c>
      <c r="R1018" s="277">
        <v>400</v>
      </c>
      <c r="AN1018" s="365">
        <f t="shared" si="864"/>
        <v>4</v>
      </c>
      <c r="AO1018" s="271">
        <f t="shared" si="867"/>
        <v>16</v>
      </c>
      <c r="AP1018" s="271" t="str">
        <f t="shared" si="865"/>
        <v/>
      </c>
      <c r="AQ1018" s="366" t="str">
        <f t="shared" si="866"/>
        <v/>
      </c>
      <c r="AS1018" s="365">
        <f t="shared" si="869"/>
        <v>76</v>
      </c>
      <c r="AT1018" s="366">
        <f t="shared" si="870"/>
        <v>0</v>
      </c>
      <c r="AU1018" s="271">
        <f t="shared" si="868"/>
        <v>100</v>
      </c>
      <c r="AV1018" s="366">
        <f t="shared" si="871"/>
        <v>0</v>
      </c>
      <c r="AW1018" s="385">
        <f t="shared" si="872"/>
        <v>0</v>
      </c>
    </row>
    <row r="1019" spans="17:49" x14ac:dyDescent="0.25">
      <c r="Q1019" s="365">
        <f t="shared" si="862"/>
        <v>88</v>
      </c>
      <c r="R1019" s="277">
        <v>800</v>
      </c>
      <c r="AN1019" s="365">
        <f t="shared" si="864"/>
        <v>4</v>
      </c>
      <c r="AO1019" s="271">
        <f t="shared" si="867"/>
        <v>17</v>
      </c>
      <c r="AP1019" s="271" t="str">
        <f t="shared" si="865"/>
        <v/>
      </c>
      <c r="AQ1019" s="366" t="str">
        <f t="shared" si="866"/>
        <v/>
      </c>
      <c r="AS1019" s="365">
        <f t="shared" si="869"/>
        <v>77</v>
      </c>
      <c r="AT1019" s="366">
        <f t="shared" si="870"/>
        <v>0</v>
      </c>
      <c r="AU1019" s="271">
        <f t="shared" si="868"/>
        <v>200</v>
      </c>
      <c r="AV1019" s="366">
        <f t="shared" si="871"/>
        <v>0</v>
      </c>
      <c r="AW1019" s="385">
        <f t="shared" si="872"/>
        <v>0</v>
      </c>
    </row>
    <row r="1020" spans="17:49" x14ac:dyDescent="0.25">
      <c r="Q1020" s="365">
        <f t="shared" si="862"/>
        <v>89</v>
      </c>
      <c r="R1020" s="277">
        <v>400</v>
      </c>
      <c r="AN1020" s="365">
        <f t="shared" si="864"/>
        <v>4</v>
      </c>
      <c r="AO1020" s="271">
        <f t="shared" si="867"/>
        <v>18</v>
      </c>
      <c r="AP1020" s="271" t="str">
        <f t="shared" si="865"/>
        <v/>
      </c>
      <c r="AQ1020" s="366" t="str">
        <f t="shared" si="866"/>
        <v/>
      </c>
      <c r="AS1020" s="365">
        <f t="shared" si="869"/>
        <v>78</v>
      </c>
      <c r="AT1020" s="366">
        <f t="shared" si="870"/>
        <v>0</v>
      </c>
      <c r="AU1020" s="271">
        <f t="shared" si="868"/>
        <v>400</v>
      </c>
      <c r="AV1020" s="366">
        <f t="shared" si="871"/>
        <v>0</v>
      </c>
      <c r="AW1020" s="385">
        <f t="shared" si="872"/>
        <v>0</v>
      </c>
    </row>
    <row r="1021" spans="17:49" x14ac:dyDescent="0.25">
      <c r="Q1021" s="365">
        <f t="shared" si="862"/>
        <v>90</v>
      </c>
      <c r="R1021" s="277">
        <v>200</v>
      </c>
      <c r="AN1021" s="365">
        <f t="shared" si="864"/>
        <v>4</v>
      </c>
      <c r="AO1021" s="271">
        <f>+AO1020+1</f>
        <v>19</v>
      </c>
      <c r="AP1021" s="271" t="str">
        <f t="shared" si="865"/>
        <v/>
      </c>
      <c r="AQ1021" s="366" t="str">
        <f t="shared" si="866"/>
        <v/>
      </c>
      <c r="AS1021" s="365">
        <f t="shared" si="869"/>
        <v>79</v>
      </c>
      <c r="AT1021" s="366">
        <f t="shared" si="870"/>
        <v>0</v>
      </c>
      <c r="AU1021" s="271">
        <f t="shared" si="868"/>
        <v>200</v>
      </c>
      <c r="AV1021" s="366">
        <f t="shared" si="871"/>
        <v>0</v>
      </c>
      <c r="AW1021" s="385">
        <f t="shared" si="872"/>
        <v>0</v>
      </c>
    </row>
    <row r="1022" spans="17:49" x14ac:dyDescent="0.25">
      <c r="Q1022" s="365">
        <f t="shared" si="862"/>
        <v>91</v>
      </c>
      <c r="R1022" s="386">
        <v>0</v>
      </c>
      <c r="AN1022" s="365">
        <f t="shared" si="864"/>
        <v>4</v>
      </c>
      <c r="AO1022" s="271">
        <f t="shared" ref="AO1022" si="873">+AO1021+1</f>
        <v>20</v>
      </c>
      <c r="AP1022" s="271" t="str">
        <f t="shared" si="865"/>
        <v/>
      </c>
      <c r="AQ1022" s="366" t="str">
        <f t="shared" si="866"/>
        <v/>
      </c>
      <c r="AS1022" s="365">
        <f t="shared" si="869"/>
        <v>80</v>
      </c>
      <c r="AT1022" s="366">
        <f t="shared" si="870"/>
        <v>0</v>
      </c>
      <c r="AU1022" s="271">
        <f t="shared" si="868"/>
        <v>100</v>
      </c>
      <c r="AV1022" s="366">
        <f t="shared" si="871"/>
        <v>0</v>
      </c>
      <c r="AW1022" s="385">
        <f t="shared" si="872"/>
        <v>0</v>
      </c>
    </row>
    <row r="1023" spans="17:49" x14ac:dyDescent="0.25">
      <c r="Q1023" s="365">
        <f t="shared" si="862"/>
        <v>92</v>
      </c>
      <c r="R1023" s="277">
        <v>150</v>
      </c>
      <c r="AN1023" s="365">
        <v>5</v>
      </c>
      <c r="AO1023" s="271">
        <v>1</v>
      </c>
      <c r="AP1023" s="271" t="str">
        <f>+AX921</f>
        <v/>
      </c>
      <c r="AQ1023" s="366" t="str">
        <f>+AY921</f>
        <v/>
      </c>
      <c r="AS1023" s="365">
        <f t="shared" si="869"/>
        <v>81</v>
      </c>
      <c r="AT1023" s="366">
        <f t="shared" si="870"/>
        <v>0</v>
      </c>
      <c r="AU1023" s="271">
        <f t="shared" si="868"/>
        <v>150</v>
      </c>
      <c r="AV1023" s="366">
        <f t="shared" si="871"/>
        <v>0</v>
      </c>
      <c r="AW1023" s="385">
        <f t="shared" si="872"/>
        <v>0</v>
      </c>
    </row>
    <row r="1024" spans="17:49" x14ac:dyDescent="0.25">
      <c r="Q1024" s="365">
        <f t="shared" si="862"/>
        <v>93</v>
      </c>
      <c r="R1024" s="277">
        <v>300</v>
      </c>
      <c r="AN1024" s="365">
        <f t="shared" ref="AN1024:AN1042" si="874">+AN1023</f>
        <v>5</v>
      </c>
      <c r="AO1024" s="271">
        <f>+AO1023+1</f>
        <v>2</v>
      </c>
      <c r="AP1024" s="271" t="str">
        <f t="shared" ref="AP1024:AP1042" si="875">+AX922</f>
        <v/>
      </c>
      <c r="AQ1024" s="366" t="str">
        <f t="shared" ref="AQ1024:AQ1042" si="876">+AY922</f>
        <v/>
      </c>
      <c r="AS1024" s="365">
        <f t="shared" si="869"/>
        <v>82</v>
      </c>
      <c r="AT1024" s="366">
        <f t="shared" si="870"/>
        <v>0</v>
      </c>
      <c r="AU1024" s="271">
        <f t="shared" si="868"/>
        <v>300</v>
      </c>
      <c r="AV1024" s="366">
        <f t="shared" si="871"/>
        <v>0</v>
      </c>
      <c r="AW1024" s="385">
        <f t="shared" si="872"/>
        <v>0</v>
      </c>
    </row>
    <row r="1025" spans="17:49" x14ac:dyDescent="0.25">
      <c r="Q1025" s="365">
        <f t="shared" si="862"/>
        <v>94</v>
      </c>
      <c r="R1025" s="277">
        <v>150</v>
      </c>
      <c r="AN1025" s="365">
        <f t="shared" si="874"/>
        <v>5</v>
      </c>
      <c r="AO1025" s="271">
        <f t="shared" ref="AO1025:AO1040" si="877">+AO1024+1</f>
        <v>3</v>
      </c>
      <c r="AP1025" s="271" t="str">
        <f t="shared" si="875"/>
        <v/>
      </c>
      <c r="AQ1025" s="366" t="str">
        <f t="shared" si="876"/>
        <v/>
      </c>
      <c r="AS1025" s="365">
        <f t="shared" si="869"/>
        <v>83</v>
      </c>
      <c r="AT1025" s="366">
        <f t="shared" si="870"/>
        <v>0</v>
      </c>
      <c r="AU1025" s="271">
        <f t="shared" si="868"/>
        <v>600</v>
      </c>
      <c r="AV1025" s="366">
        <f t="shared" si="871"/>
        <v>0</v>
      </c>
      <c r="AW1025" s="385">
        <f t="shared" si="872"/>
        <v>0</v>
      </c>
    </row>
    <row r="1026" spans="17:49" x14ac:dyDescent="0.25">
      <c r="Q1026" s="365">
        <f t="shared" si="862"/>
        <v>95</v>
      </c>
      <c r="R1026" s="277">
        <v>50</v>
      </c>
      <c r="AN1026" s="365">
        <f t="shared" si="874"/>
        <v>5</v>
      </c>
      <c r="AO1026" s="271">
        <f t="shared" si="877"/>
        <v>4</v>
      </c>
      <c r="AP1026" s="271" t="str">
        <f t="shared" si="875"/>
        <v/>
      </c>
      <c r="AQ1026" s="366" t="str">
        <f t="shared" si="876"/>
        <v/>
      </c>
      <c r="AS1026" s="365">
        <f t="shared" si="869"/>
        <v>84</v>
      </c>
      <c r="AT1026" s="366">
        <f t="shared" si="870"/>
        <v>0</v>
      </c>
      <c r="AU1026" s="271">
        <f t="shared" si="868"/>
        <v>300</v>
      </c>
      <c r="AV1026" s="366">
        <f t="shared" si="871"/>
        <v>0</v>
      </c>
      <c r="AW1026" s="385">
        <f t="shared" si="872"/>
        <v>0</v>
      </c>
    </row>
    <row r="1027" spans="17:49" x14ac:dyDescent="0.25">
      <c r="Q1027" s="365">
        <f t="shared" si="862"/>
        <v>96</v>
      </c>
      <c r="R1027" s="277">
        <v>100</v>
      </c>
      <c r="AN1027" s="365">
        <f t="shared" si="874"/>
        <v>5</v>
      </c>
      <c r="AO1027" s="271">
        <f t="shared" si="877"/>
        <v>5</v>
      </c>
      <c r="AP1027" s="271" t="str">
        <f t="shared" si="875"/>
        <v/>
      </c>
      <c r="AQ1027" s="366" t="str">
        <f t="shared" si="876"/>
        <v/>
      </c>
      <c r="AS1027" s="365">
        <f t="shared" si="869"/>
        <v>85</v>
      </c>
      <c r="AT1027" s="366">
        <f t="shared" si="870"/>
        <v>0</v>
      </c>
      <c r="AU1027" s="271">
        <f t="shared" si="868"/>
        <v>150</v>
      </c>
      <c r="AV1027" s="366">
        <f t="shared" si="871"/>
        <v>0</v>
      </c>
      <c r="AW1027" s="385">
        <f t="shared" si="872"/>
        <v>0</v>
      </c>
    </row>
    <row r="1028" spans="17:49" x14ac:dyDescent="0.25">
      <c r="Q1028" s="365">
        <f t="shared" si="862"/>
        <v>97</v>
      </c>
      <c r="R1028" s="277">
        <v>200</v>
      </c>
      <c r="AN1028" s="365">
        <f t="shared" si="874"/>
        <v>5</v>
      </c>
      <c r="AO1028" s="271">
        <f t="shared" si="877"/>
        <v>6</v>
      </c>
      <c r="AP1028" s="271" t="str">
        <f t="shared" si="875"/>
        <v/>
      </c>
      <c r="AQ1028" s="366" t="str">
        <f t="shared" si="876"/>
        <v/>
      </c>
      <c r="AS1028" s="365">
        <f t="shared" si="869"/>
        <v>86</v>
      </c>
      <c r="AT1028" s="366">
        <f t="shared" si="870"/>
        <v>0</v>
      </c>
      <c r="AU1028" s="271">
        <f t="shared" si="868"/>
        <v>200</v>
      </c>
      <c r="AV1028" s="366">
        <f t="shared" si="871"/>
        <v>0</v>
      </c>
      <c r="AW1028" s="385">
        <f t="shared" si="872"/>
        <v>0</v>
      </c>
    </row>
    <row r="1029" spans="17:49" x14ac:dyDescent="0.25">
      <c r="Q1029" s="365">
        <f t="shared" si="862"/>
        <v>98</v>
      </c>
      <c r="R1029" s="277">
        <v>400</v>
      </c>
      <c r="AN1029" s="365">
        <f t="shared" si="874"/>
        <v>5</v>
      </c>
      <c r="AO1029" s="271">
        <f t="shared" si="877"/>
        <v>7</v>
      </c>
      <c r="AP1029" s="271" t="str">
        <f t="shared" si="875"/>
        <v/>
      </c>
      <c r="AQ1029" s="366" t="str">
        <f t="shared" si="876"/>
        <v/>
      </c>
      <c r="AS1029" s="365">
        <f t="shared" si="869"/>
        <v>87</v>
      </c>
      <c r="AT1029" s="366">
        <f t="shared" si="870"/>
        <v>0</v>
      </c>
      <c r="AU1029" s="271">
        <f t="shared" si="868"/>
        <v>400</v>
      </c>
      <c r="AV1029" s="366">
        <f t="shared" si="871"/>
        <v>0</v>
      </c>
      <c r="AW1029" s="385">
        <f t="shared" si="872"/>
        <v>0</v>
      </c>
    </row>
    <row r="1030" spans="17:49" x14ac:dyDescent="0.25">
      <c r="Q1030" s="365">
        <f t="shared" si="862"/>
        <v>99</v>
      </c>
      <c r="R1030" s="277">
        <v>200</v>
      </c>
      <c r="AN1030" s="365">
        <f t="shared" si="874"/>
        <v>5</v>
      </c>
      <c r="AO1030" s="271">
        <f t="shared" si="877"/>
        <v>8</v>
      </c>
      <c r="AP1030" s="271" t="str">
        <f t="shared" si="875"/>
        <v/>
      </c>
      <c r="AQ1030" s="366" t="str">
        <f t="shared" si="876"/>
        <v/>
      </c>
      <c r="AS1030" s="365">
        <f t="shared" si="869"/>
        <v>88</v>
      </c>
      <c r="AT1030" s="366">
        <f t="shared" si="870"/>
        <v>0</v>
      </c>
      <c r="AU1030" s="271">
        <f t="shared" si="868"/>
        <v>800</v>
      </c>
      <c r="AV1030" s="366">
        <f t="shared" si="871"/>
        <v>0</v>
      </c>
      <c r="AW1030" s="385">
        <f t="shared" si="872"/>
        <v>0</v>
      </c>
    </row>
    <row r="1031" spans="17:49" ht="15.75" thickBot="1" x14ac:dyDescent="0.3">
      <c r="Q1031" s="368">
        <f t="shared" si="862"/>
        <v>100</v>
      </c>
      <c r="R1031" s="280">
        <v>100</v>
      </c>
      <c r="AN1031" s="365">
        <f t="shared" si="874"/>
        <v>5</v>
      </c>
      <c r="AO1031" s="271">
        <f t="shared" si="877"/>
        <v>9</v>
      </c>
      <c r="AP1031" s="271" t="str">
        <f t="shared" si="875"/>
        <v/>
      </c>
      <c r="AQ1031" s="366" t="str">
        <f t="shared" si="876"/>
        <v/>
      </c>
      <c r="AS1031" s="365">
        <f t="shared" si="869"/>
        <v>89</v>
      </c>
      <c r="AT1031" s="366">
        <f t="shared" si="870"/>
        <v>0</v>
      </c>
      <c r="AU1031" s="271">
        <f t="shared" si="868"/>
        <v>400</v>
      </c>
      <c r="AV1031" s="366">
        <f t="shared" si="871"/>
        <v>0</v>
      </c>
      <c r="AW1031" s="385">
        <f t="shared" si="872"/>
        <v>0</v>
      </c>
    </row>
    <row r="1032" spans="17:49" x14ac:dyDescent="0.25">
      <c r="AN1032" s="365">
        <f t="shared" si="874"/>
        <v>5</v>
      </c>
      <c r="AO1032" s="271">
        <f t="shared" si="877"/>
        <v>10</v>
      </c>
      <c r="AP1032" s="271" t="str">
        <f t="shared" si="875"/>
        <v/>
      </c>
      <c r="AQ1032" s="366" t="str">
        <f t="shared" si="876"/>
        <v/>
      </c>
      <c r="AS1032" s="365">
        <f t="shared" si="869"/>
        <v>90</v>
      </c>
      <c r="AT1032" s="366">
        <f t="shared" si="870"/>
        <v>0</v>
      </c>
      <c r="AU1032" s="271">
        <f t="shared" si="868"/>
        <v>200</v>
      </c>
      <c r="AV1032" s="366">
        <f t="shared" si="871"/>
        <v>0</v>
      </c>
      <c r="AW1032" s="385">
        <f t="shared" si="872"/>
        <v>0</v>
      </c>
    </row>
    <row r="1033" spans="17:49" x14ac:dyDescent="0.25">
      <c r="AN1033" s="365">
        <f t="shared" si="874"/>
        <v>5</v>
      </c>
      <c r="AO1033" s="271">
        <f t="shared" si="877"/>
        <v>11</v>
      </c>
      <c r="AP1033" s="271" t="str">
        <f t="shared" si="875"/>
        <v/>
      </c>
      <c r="AQ1033" s="366" t="str">
        <f t="shared" si="876"/>
        <v/>
      </c>
      <c r="AS1033" s="365">
        <f t="shared" si="869"/>
        <v>91</v>
      </c>
      <c r="AT1033" s="366">
        <f t="shared" si="870"/>
        <v>0</v>
      </c>
      <c r="AU1033" s="271">
        <f t="shared" si="868"/>
        <v>0</v>
      </c>
      <c r="AV1033" s="366">
        <f t="shared" si="871"/>
        <v>0</v>
      </c>
      <c r="AW1033" s="385">
        <f t="shared" si="872"/>
        <v>0</v>
      </c>
    </row>
    <row r="1034" spans="17:49" x14ac:dyDescent="0.25">
      <c r="AN1034" s="365">
        <f t="shared" si="874"/>
        <v>5</v>
      </c>
      <c r="AO1034" s="271">
        <f t="shared" si="877"/>
        <v>12</v>
      </c>
      <c r="AP1034" s="271" t="str">
        <f t="shared" si="875"/>
        <v/>
      </c>
      <c r="AQ1034" s="366" t="str">
        <f t="shared" si="876"/>
        <v/>
      </c>
      <c r="AS1034" s="365">
        <f t="shared" si="869"/>
        <v>92</v>
      </c>
      <c r="AT1034" s="366">
        <f t="shared" si="870"/>
        <v>0</v>
      </c>
      <c r="AU1034" s="271">
        <f t="shared" si="868"/>
        <v>150</v>
      </c>
      <c r="AV1034" s="366">
        <f t="shared" si="871"/>
        <v>0</v>
      </c>
      <c r="AW1034" s="385">
        <f t="shared" si="872"/>
        <v>0</v>
      </c>
    </row>
    <row r="1035" spans="17:49" x14ac:dyDescent="0.25">
      <c r="AN1035" s="365">
        <f t="shared" si="874"/>
        <v>5</v>
      </c>
      <c r="AO1035" s="271">
        <f t="shared" si="877"/>
        <v>13</v>
      </c>
      <c r="AP1035" s="271" t="str">
        <f t="shared" si="875"/>
        <v/>
      </c>
      <c r="AQ1035" s="366" t="str">
        <f t="shared" si="876"/>
        <v/>
      </c>
      <c r="AS1035" s="365">
        <f t="shared" si="869"/>
        <v>93</v>
      </c>
      <c r="AT1035" s="366">
        <f t="shared" si="870"/>
        <v>0</v>
      </c>
      <c r="AU1035" s="271">
        <f t="shared" si="868"/>
        <v>300</v>
      </c>
      <c r="AV1035" s="366">
        <f t="shared" si="871"/>
        <v>0</v>
      </c>
      <c r="AW1035" s="385">
        <f t="shared" si="872"/>
        <v>0</v>
      </c>
    </row>
    <row r="1036" spans="17:49" x14ac:dyDescent="0.25">
      <c r="AN1036" s="365">
        <f t="shared" si="874"/>
        <v>5</v>
      </c>
      <c r="AO1036" s="271">
        <f t="shared" si="877"/>
        <v>14</v>
      </c>
      <c r="AP1036" s="271" t="str">
        <f t="shared" si="875"/>
        <v/>
      </c>
      <c r="AQ1036" s="366" t="str">
        <f t="shared" si="876"/>
        <v/>
      </c>
      <c r="AS1036" s="365">
        <f t="shared" si="869"/>
        <v>94</v>
      </c>
      <c r="AT1036" s="366">
        <f t="shared" si="870"/>
        <v>0</v>
      </c>
      <c r="AU1036" s="271">
        <f t="shared" si="868"/>
        <v>150</v>
      </c>
      <c r="AV1036" s="366">
        <f t="shared" si="871"/>
        <v>0</v>
      </c>
      <c r="AW1036" s="385">
        <f t="shared" si="872"/>
        <v>0</v>
      </c>
    </row>
    <row r="1037" spans="17:49" x14ac:dyDescent="0.25">
      <c r="AN1037" s="365">
        <f t="shared" si="874"/>
        <v>5</v>
      </c>
      <c r="AO1037" s="271">
        <f t="shared" si="877"/>
        <v>15</v>
      </c>
      <c r="AP1037" s="271" t="str">
        <f t="shared" si="875"/>
        <v/>
      </c>
      <c r="AQ1037" s="366" t="str">
        <f t="shared" si="876"/>
        <v/>
      </c>
      <c r="AS1037" s="365">
        <f t="shared" si="869"/>
        <v>95</v>
      </c>
      <c r="AT1037" s="366">
        <f t="shared" si="870"/>
        <v>0</v>
      </c>
      <c r="AU1037" s="271">
        <f t="shared" si="868"/>
        <v>50</v>
      </c>
      <c r="AV1037" s="366">
        <f t="shared" si="871"/>
        <v>0</v>
      </c>
      <c r="AW1037" s="385">
        <f t="shared" si="872"/>
        <v>0</v>
      </c>
    </row>
    <row r="1038" spans="17:49" x14ac:dyDescent="0.25">
      <c r="AN1038" s="365">
        <f t="shared" si="874"/>
        <v>5</v>
      </c>
      <c r="AO1038" s="271">
        <f t="shared" si="877"/>
        <v>16</v>
      </c>
      <c r="AP1038" s="271" t="str">
        <f t="shared" si="875"/>
        <v/>
      </c>
      <c r="AQ1038" s="366" t="str">
        <f t="shared" si="876"/>
        <v/>
      </c>
      <c r="AS1038" s="365">
        <f t="shared" si="869"/>
        <v>96</v>
      </c>
      <c r="AT1038" s="366">
        <f t="shared" si="870"/>
        <v>0</v>
      </c>
      <c r="AU1038" s="271">
        <f t="shared" si="868"/>
        <v>100</v>
      </c>
      <c r="AV1038" s="366">
        <f t="shared" si="871"/>
        <v>0</v>
      </c>
      <c r="AW1038" s="385">
        <f t="shared" si="872"/>
        <v>0</v>
      </c>
    </row>
    <row r="1039" spans="17:49" x14ac:dyDescent="0.25">
      <c r="AN1039" s="365">
        <f t="shared" si="874"/>
        <v>5</v>
      </c>
      <c r="AO1039" s="271">
        <f t="shared" si="877"/>
        <v>17</v>
      </c>
      <c r="AP1039" s="271" t="str">
        <f t="shared" si="875"/>
        <v/>
      </c>
      <c r="AQ1039" s="366" t="str">
        <f t="shared" si="876"/>
        <v/>
      </c>
      <c r="AS1039" s="365">
        <f t="shared" si="869"/>
        <v>97</v>
      </c>
      <c r="AT1039" s="366">
        <f t="shared" si="870"/>
        <v>0</v>
      </c>
      <c r="AU1039" s="271">
        <f t="shared" ref="AU1039:AU1042" si="878">+R1028</f>
        <v>200</v>
      </c>
      <c r="AV1039" s="366">
        <f t="shared" si="871"/>
        <v>0</v>
      </c>
      <c r="AW1039" s="385">
        <f t="shared" si="872"/>
        <v>0</v>
      </c>
    </row>
    <row r="1040" spans="17:49" x14ac:dyDescent="0.25">
      <c r="AN1040" s="365">
        <f t="shared" si="874"/>
        <v>5</v>
      </c>
      <c r="AO1040" s="271">
        <f t="shared" si="877"/>
        <v>18</v>
      </c>
      <c r="AP1040" s="271" t="str">
        <f t="shared" si="875"/>
        <v/>
      </c>
      <c r="AQ1040" s="366" t="str">
        <f t="shared" si="876"/>
        <v/>
      </c>
      <c r="AS1040" s="365">
        <f t="shared" si="869"/>
        <v>98</v>
      </c>
      <c r="AT1040" s="366">
        <f t="shared" si="870"/>
        <v>0</v>
      </c>
      <c r="AU1040" s="271">
        <f t="shared" si="878"/>
        <v>400</v>
      </c>
      <c r="AV1040" s="366">
        <f t="shared" si="871"/>
        <v>0</v>
      </c>
      <c r="AW1040" s="385">
        <f t="shared" si="872"/>
        <v>0</v>
      </c>
    </row>
    <row r="1041" spans="40:49" x14ac:dyDescent="0.25">
      <c r="AN1041" s="365">
        <f t="shared" si="874"/>
        <v>5</v>
      </c>
      <c r="AO1041" s="271">
        <f>+AO1040+1</f>
        <v>19</v>
      </c>
      <c r="AP1041" s="271" t="str">
        <f t="shared" si="875"/>
        <v/>
      </c>
      <c r="AQ1041" s="366" t="str">
        <f t="shared" si="876"/>
        <v/>
      </c>
      <c r="AS1041" s="365">
        <f t="shared" si="869"/>
        <v>99</v>
      </c>
      <c r="AT1041" s="366">
        <f t="shared" si="870"/>
        <v>0</v>
      </c>
      <c r="AU1041" s="271">
        <f t="shared" si="878"/>
        <v>200</v>
      </c>
      <c r="AV1041" s="366">
        <f t="shared" si="871"/>
        <v>0</v>
      </c>
      <c r="AW1041" s="385">
        <f t="shared" si="872"/>
        <v>0</v>
      </c>
    </row>
    <row r="1042" spans="40:49" ht="15.75" thickBot="1" x14ac:dyDescent="0.3">
      <c r="AN1042" s="365">
        <f t="shared" si="874"/>
        <v>5</v>
      </c>
      <c r="AO1042" s="271">
        <f t="shared" ref="AO1042" si="879">+AO1041+1</f>
        <v>20</v>
      </c>
      <c r="AP1042" s="271" t="str">
        <f t="shared" si="875"/>
        <v/>
      </c>
      <c r="AQ1042" s="366" t="str">
        <f t="shared" si="876"/>
        <v/>
      </c>
      <c r="AS1042" s="368">
        <f t="shared" si="869"/>
        <v>100</v>
      </c>
      <c r="AT1042" s="370">
        <f t="shared" si="870"/>
        <v>0</v>
      </c>
      <c r="AU1042" s="369">
        <f t="shared" si="878"/>
        <v>100</v>
      </c>
      <c r="AV1042" s="370">
        <f t="shared" si="871"/>
        <v>0</v>
      </c>
      <c r="AW1042" s="385">
        <f t="shared" si="872"/>
        <v>0</v>
      </c>
    </row>
    <row r="1043" spans="40:49" ht="15.75" thickBot="1" x14ac:dyDescent="0.3">
      <c r="AN1043" s="365">
        <v>6</v>
      </c>
      <c r="AO1043" s="271">
        <v>1</v>
      </c>
      <c r="AP1043" s="271" t="str">
        <f>+AZ921</f>
        <v/>
      </c>
      <c r="AQ1043" s="366" t="str">
        <f>+BA921</f>
        <v/>
      </c>
      <c r="AS1043" s="388" t="s">
        <v>49</v>
      </c>
      <c r="AT1043" s="389">
        <f>SUM(AT943:AT1042)</f>
        <v>0</v>
      </c>
      <c r="AU1043" s="371">
        <f>SUM(AU943:AU1042)</f>
        <v>25000</v>
      </c>
      <c r="AV1043" s="356"/>
      <c r="AW1043" s="390">
        <f>SUM(AW943:AW1042)</f>
        <v>0</v>
      </c>
    </row>
    <row r="1044" spans="40:49" x14ac:dyDescent="0.25">
      <c r="AN1044" s="365">
        <f t="shared" ref="AN1044:AN1062" si="880">+AN1043</f>
        <v>6</v>
      </c>
      <c r="AO1044" s="271">
        <f>+AO1043+1</f>
        <v>2</v>
      </c>
      <c r="AP1044" s="271" t="str">
        <f t="shared" ref="AP1044:AP1062" si="881">+AZ922</f>
        <v/>
      </c>
      <c r="AQ1044" s="366" t="str">
        <f t="shared" ref="AQ1044:AQ1062" si="882">+BA922</f>
        <v/>
      </c>
    </row>
    <row r="1045" spans="40:49" x14ac:dyDescent="0.25">
      <c r="AN1045" s="365">
        <f t="shared" si="880"/>
        <v>6</v>
      </c>
      <c r="AO1045" s="271">
        <f t="shared" ref="AO1045:AO1060" si="883">+AO1044+1</f>
        <v>3</v>
      </c>
      <c r="AP1045" s="271" t="str">
        <f t="shared" si="881"/>
        <v/>
      </c>
      <c r="AQ1045" s="366" t="str">
        <f t="shared" si="882"/>
        <v/>
      </c>
    </row>
    <row r="1046" spans="40:49" x14ac:dyDescent="0.25">
      <c r="AN1046" s="365">
        <f t="shared" si="880"/>
        <v>6</v>
      </c>
      <c r="AO1046" s="271">
        <f t="shared" si="883"/>
        <v>4</v>
      </c>
      <c r="AP1046" s="271" t="str">
        <f t="shared" si="881"/>
        <v/>
      </c>
      <c r="AQ1046" s="366" t="str">
        <f t="shared" si="882"/>
        <v/>
      </c>
    </row>
    <row r="1047" spans="40:49" x14ac:dyDescent="0.25">
      <c r="AN1047" s="365">
        <f t="shared" si="880"/>
        <v>6</v>
      </c>
      <c r="AO1047" s="271">
        <f t="shared" si="883"/>
        <v>5</v>
      </c>
      <c r="AP1047" s="271" t="str">
        <f t="shared" si="881"/>
        <v/>
      </c>
      <c r="AQ1047" s="366" t="str">
        <f t="shared" si="882"/>
        <v/>
      </c>
    </row>
    <row r="1048" spans="40:49" x14ac:dyDescent="0.25">
      <c r="AN1048" s="365">
        <f t="shared" si="880"/>
        <v>6</v>
      </c>
      <c r="AO1048" s="271">
        <f t="shared" si="883"/>
        <v>6</v>
      </c>
      <c r="AP1048" s="271" t="str">
        <f t="shared" si="881"/>
        <v/>
      </c>
      <c r="AQ1048" s="366" t="str">
        <f t="shared" si="882"/>
        <v/>
      </c>
    </row>
    <row r="1049" spans="40:49" x14ac:dyDescent="0.25">
      <c r="AN1049" s="365">
        <f t="shared" si="880"/>
        <v>6</v>
      </c>
      <c r="AO1049" s="271">
        <f t="shared" si="883"/>
        <v>7</v>
      </c>
      <c r="AP1049" s="271" t="str">
        <f t="shared" si="881"/>
        <v/>
      </c>
      <c r="AQ1049" s="366" t="str">
        <f t="shared" si="882"/>
        <v/>
      </c>
    </row>
    <row r="1050" spans="40:49" x14ac:dyDescent="0.25">
      <c r="AN1050" s="365">
        <f t="shared" si="880"/>
        <v>6</v>
      </c>
      <c r="AO1050" s="271">
        <f t="shared" si="883"/>
        <v>8</v>
      </c>
      <c r="AP1050" s="271" t="str">
        <f t="shared" si="881"/>
        <v/>
      </c>
      <c r="AQ1050" s="366" t="str">
        <f t="shared" si="882"/>
        <v/>
      </c>
    </row>
    <row r="1051" spans="40:49" x14ac:dyDescent="0.25">
      <c r="AN1051" s="365">
        <f t="shared" si="880"/>
        <v>6</v>
      </c>
      <c r="AO1051" s="271">
        <f t="shared" si="883"/>
        <v>9</v>
      </c>
      <c r="AP1051" s="271" t="str">
        <f t="shared" si="881"/>
        <v/>
      </c>
      <c r="AQ1051" s="366" t="str">
        <f t="shared" si="882"/>
        <v/>
      </c>
    </row>
    <row r="1052" spans="40:49" x14ac:dyDescent="0.25">
      <c r="AN1052" s="365">
        <f t="shared" si="880"/>
        <v>6</v>
      </c>
      <c r="AO1052" s="271">
        <f t="shared" si="883"/>
        <v>10</v>
      </c>
      <c r="AP1052" s="271" t="str">
        <f t="shared" si="881"/>
        <v/>
      </c>
      <c r="AQ1052" s="366" t="str">
        <f t="shared" si="882"/>
        <v/>
      </c>
    </row>
    <row r="1053" spans="40:49" x14ac:dyDescent="0.25">
      <c r="AN1053" s="365">
        <f t="shared" si="880"/>
        <v>6</v>
      </c>
      <c r="AO1053" s="271">
        <f t="shared" si="883"/>
        <v>11</v>
      </c>
      <c r="AP1053" s="271" t="str">
        <f t="shared" si="881"/>
        <v/>
      </c>
      <c r="AQ1053" s="366" t="str">
        <f t="shared" si="882"/>
        <v/>
      </c>
    </row>
    <row r="1054" spans="40:49" x14ac:dyDescent="0.25">
      <c r="AN1054" s="365">
        <f t="shared" si="880"/>
        <v>6</v>
      </c>
      <c r="AO1054" s="271">
        <f t="shared" si="883"/>
        <v>12</v>
      </c>
      <c r="AP1054" s="271" t="str">
        <f t="shared" si="881"/>
        <v/>
      </c>
      <c r="AQ1054" s="366" t="str">
        <f t="shared" si="882"/>
        <v/>
      </c>
    </row>
    <row r="1055" spans="40:49" x14ac:dyDescent="0.25">
      <c r="AN1055" s="365">
        <f t="shared" si="880"/>
        <v>6</v>
      </c>
      <c r="AO1055" s="271">
        <f t="shared" si="883"/>
        <v>13</v>
      </c>
      <c r="AP1055" s="271" t="str">
        <f t="shared" si="881"/>
        <v/>
      </c>
      <c r="AQ1055" s="366" t="str">
        <f t="shared" si="882"/>
        <v/>
      </c>
    </row>
    <row r="1056" spans="40:49" x14ac:dyDescent="0.25">
      <c r="AN1056" s="365">
        <f t="shared" si="880"/>
        <v>6</v>
      </c>
      <c r="AO1056" s="271">
        <f t="shared" si="883"/>
        <v>14</v>
      </c>
      <c r="AP1056" s="271" t="str">
        <f t="shared" si="881"/>
        <v/>
      </c>
      <c r="AQ1056" s="366" t="str">
        <f t="shared" si="882"/>
        <v/>
      </c>
    </row>
    <row r="1057" spans="40:43" x14ac:dyDescent="0.25">
      <c r="AN1057" s="365">
        <f t="shared" si="880"/>
        <v>6</v>
      </c>
      <c r="AO1057" s="271">
        <f t="shared" si="883"/>
        <v>15</v>
      </c>
      <c r="AP1057" s="271" t="str">
        <f t="shared" si="881"/>
        <v/>
      </c>
      <c r="AQ1057" s="366" t="str">
        <f t="shared" si="882"/>
        <v/>
      </c>
    </row>
    <row r="1058" spans="40:43" x14ac:dyDescent="0.25">
      <c r="AN1058" s="365">
        <f t="shared" si="880"/>
        <v>6</v>
      </c>
      <c r="AO1058" s="271">
        <f t="shared" si="883"/>
        <v>16</v>
      </c>
      <c r="AP1058" s="271" t="str">
        <f t="shared" si="881"/>
        <v/>
      </c>
      <c r="AQ1058" s="366" t="str">
        <f t="shared" si="882"/>
        <v/>
      </c>
    </row>
    <row r="1059" spans="40:43" x14ac:dyDescent="0.25">
      <c r="AN1059" s="365">
        <f t="shared" si="880"/>
        <v>6</v>
      </c>
      <c r="AO1059" s="271">
        <f t="shared" si="883"/>
        <v>17</v>
      </c>
      <c r="AP1059" s="271" t="str">
        <f t="shared" si="881"/>
        <v/>
      </c>
      <c r="AQ1059" s="366" t="str">
        <f t="shared" si="882"/>
        <v/>
      </c>
    </row>
    <row r="1060" spans="40:43" x14ac:dyDescent="0.25">
      <c r="AN1060" s="365">
        <f t="shared" si="880"/>
        <v>6</v>
      </c>
      <c r="AO1060" s="271">
        <f t="shared" si="883"/>
        <v>18</v>
      </c>
      <c r="AP1060" s="271" t="str">
        <f t="shared" si="881"/>
        <v/>
      </c>
      <c r="AQ1060" s="366" t="str">
        <f t="shared" si="882"/>
        <v/>
      </c>
    </row>
    <row r="1061" spans="40:43" x14ac:dyDescent="0.25">
      <c r="AN1061" s="365">
        <f t="shared" si="880"/>
        <v>6</v>
      </c>
      <c r="AO1061" s="271">
        <f>+AO1060+1</f>
        <v>19</v>
      </c>
      <c r="AP1061" s="271" t="str">
        <f t="shared" si="881"/>
        <v/>
      </c>
      <c r="AQ1061" s="366" t="str">
        <f t="shared" si="882"/>
        <v/>
      </c>
    </row>
    <row r="1062" spans="40:43" x14ac:dyDescent="0.25">
      <c r="AN1062" s="365">
        <f t="shared" si="880"/>
        <v>6</v>
      </c>
      <c r="AO1062" s="271">
        <f t="shared" ref="AO1062" si="884">+AO1061+1</f>
        <v>20</v>
      </c>
      <c r="AP1062" s="271" t="str">
        <f t="shared" si="881"/>
        <v/>
      </c>
      <c r="AQ1062" s="366" t="str">
        <f t="shared" si="882"/>
        <v/>
      </c>
    </row>
    <row r="1063" spans="40:43" x14ac:dyDescent="0.25">
      <c r="AN1063" s="365">
        <v>7</v>
      </c>
      <c r="AO1063" s="271">
        <v>1</v>
      </c>
      <c r="AP1063" s="271" t="str">
        <f>+BB921</f>
        <v/>
      </c>
      <c r="AQ1063" s="366" t="str">
        <f>+BC921</f>
        <v/>
      </c>
    </row>
    <row r="1064" spans="40:43" x14ac:dyDescent="0.25">
      <c r="AN1064" s="365">
        <f t="shared" ref="AN1064:AN1082" si="885">+AN1063</f>
        <v>7</v>
      </c>
      <c r="AO1064" s="271">
        <f>+AO1063+1</f>
        <v>2</v>
      </c>
      <c r="AP1064" s="271" t="str">
        <f t="shared" ref="AP1064:AP1082" si="886">+BB922</f>
        <v/>
      </c>
      <c r="AQ1064" s="366" t="str">
        <f t="shared" ref="AQ1064:AQ1082" si="887">+BC922</f>
        <v/>
      </c>
    </row>
    <row r="1065" spans="40:43" x14ac:dyDescent="0.25">
      <c r="AN1065" s="365">
        <f t="shared" si="885"/>
        <v>7</v>
      </c>
      <c r="AO1065" s="271">
        <f t="shared" ref="AO1065:AO1080" si="888">+AO1064+1</f>
        <v>3</v>
      </c>
      <c r="AP1065" s="271" t="str">
        <f t="shared" si="886"/>
        <v/>
      </c>
      <c r="AQ1065" s="366" t="str">
        <f t="shared" si="887"/>
        <v/>
      </c>
    </row>
    <row r="1066" spans="40:43" x14ac:dyDescent="0.25">
      <c r="AN1066" s="365">
        <f t="shared" si="885"/>
        <v>7</v>
      </c>
      <c r="AO1066" s="271">
        <f t="shared" si="888"/>
        <v>4</v>
      </c>
      <c r="AP1066" s="271" t="str">
        <f t="shared" si="886"/>
        <v/>
      </c>
      <c r="AQ1066" s="366" t="str">
        <f t="shared" si="887"/>
        <v/>
      </c>
    </row>
    <row r="1067" spans="40:43" x14ac:dyDescent="0.25">
      <c r="AN1067" s="365">
        <f t="shared" si="885"/>
        <v>7</v>
      </c>
      <c r="AO1067" s="271">
        <f t="shared" si="888"/>
        <v>5</v>
      </c>
      <c r="AP1067" s="271" t="str">
        <f t="shared" si="886"/>
        <v/>
      </c>
      <c r="AQ1067" s="366" t="str">
        <f t="shared" si="887"/>
        <v/>
      </c>
    </row>
    <row r="1068" spans="40:43" x14ac:dyDescent="0.25">
      <c r="AN1068" s="365">
        <f t="shared" si="885"/>
        <v>7</v>
      </c>
      <c r="AO1068" s="271">
        <f t="shared" si="888"/>
        <v>6</v>
      </c>
      <c r="AP1068" s="271" t="str">
        <f t="shared" si="886"/>
        <v/>
      </c>
      <c r="AQ1068" s="366" t="str">
        <f t="shared" si="887"/>
        <v/>
      </c>
    </row>
    <row r="1069" spans="40:43" x14ac:dyDescent="0.25">
      <c r="AN1069" s="365">
        <f t="shared" si="885"/>
        <v>7</v>
      </c>
      <c r="AO1069" s="271">
        <f t="shared" si="888"/>
        <v>7</v>
      </c>
      <c r="AP1069" s="271" t="str">
        <f t="shared" si="886"/>
        <v/>
      </c>
      <c r="AQ1069" s="366" t="str">
        <f t="shared" si="887"/>
        <v/>
      </c>
    </row>
    <row r="1070" spans="40:43" x14ac:dyDescent="0.25">
      <c r="AN1070" s="365">
        <f t="shared" si="885"/>
        <v>7</v>
      </c>
      <c r="AO1070" s="271">
        <f t="shared" si="888"/>
        <v>8</v>
      </c>
      <c r="AP1070" s="271" t="str">
        <f t="shared" si="886"/>
        <v/>
      </c>
      <c r="AQ1070" s="366" t="str">
        <f t="shared" si="887"/>
        <v/>
      </c>
    </row>
    <row r="1071" spans="40:43" x14ac:dyDescent="0.25">
      <c r="AN1071" s="365">
        <f t="shared" si="885"/>
        <v>7</v>
      </c>
      <c r="AO1071" s="271">
        <f t="shared" si="888"/>
        <v>9</v>
      </c>
      <c r="AP1071" s="271" t="str">
        <f t="shared" si="886"/>
        <v/>
      </c>
      <c r="AQ1071" s="366" t="str">
        <f t="shared" si="887"/>
        <v/>
      </c>
    </row>
    <row r="1072" spans="40:43" x14ac:dyDescent="0.25">
      <c r="AN1072" s="365">
        <f t="shared" si="885"/>
        <v>7</v>
      </c>
      <c r="AO1072" s="271">
        <f t="shared" si="888"/>
        <v>10</v>
      </c>
      <c r="AP1072" s="271" t="str">
        <f t="shared" si="886"/>
        <v/>
      </c>
      <c r="AQ1072" s="366" t="str">
        <f t="shared" si="887"/>
        <v/>
      </c>
    </row>
    <row r="1073" spans="40:43" x14ac:dyDescent="0.25">
      <c r="AN1073" s="365">
        <f t="shared" si="885"/>
        <v>7</v>
      </c>
      <c r="AO1073" s="271">
        <f t="shared" si="888"/>
        <v>11</v>
      </c>
      <c r="AP1073" s="271" t="str">
        <f t="shared" si="886"/>
        <v/>
      </c>
      <c r="AQ1073" s="366" t="str">
        <f t="shared" si="887"/>
        <v/>
      </c>
    </row>
    <row r="1074" spans="40:43" x14ac:dyDescent="0.25">
      <c r="AN1074" s="365">
        <f t="shared" si="885"/>
        <v>7</v>
      </c>
      <c r="AO1074" s="271">
        <f t="shared" si="888"/>
        <v>12</v>
      </c>
      <c r="AP1074" s="271" t="str">
        <f t="shared" si="886"/>
        <v/>
      </c>
      <c r="AQ1074" s="366" t="str">
        <f t="shared" si="887"/>
        <v/>
      </c>
    </row>
    <row r="1075" spans="40:43" x14ac:dyDescent="0.25">
      <c r="AN1075" s="365">
        <f t="shared" si="885"/>
        <v>7</v>
      </c>
      <c r="AO1075" s="271">
        <f t="shared" si="888"/>
        <v>13</v>
      </c>
      <c r="AP1075" s="271" t="str">
        <f t="shared" si="886"/>
        <v/>
      </c>
      <c r="AQ1075" s="366" t="str">
        <f t="shared" si="887"/>
        <v/>
      </c>
    </row>
    <row r="1076" spans="40:43" x14ac:dyDescent="0.25">
      <c r="AN1076" s="365">
        <f t="shared" si="885"/>
        <v>7</v>
      </c>
      <c r="AO1076" s="271">
        <f t="shared" si="888"/>
        <v>14</v>
      </c>
      <c r="AP1076" s="271" t="str">
        <f t="shared" si="886"/>
        <v/>
      </c>
      <c r="AQ1076" s="366" t="str">
        <f t="shared" si="887"/>
        <v/>
      </c>
    </row>
    <row r="1077" spans="40:43" x14ac:dyDescent="0.25">
      <c r="AN1077" s="365">
        <f t="shared" si="885"/>
        <v>7</v>
      </c>
      <c r="AO1077" s="271">
        <f t="shared" si="888"/>
        <v>15</v>
      </c>
      <c r="AP1077" s="271" t="str">
        <f t="shared" si="886"/>
        <v/>
      </c>
      <c r="AQ1077" s="366" t="str">
        <f t="shared" si="887"/>
        <v/>
      </c>
    </row>
    <row r="1078" spans="40:43" x14ac:dyDescent="0.25">
      <c r="AN1078" s="365">
        <f t="shared" si="885"/>
        <v>7</v>
      </c>
      <c r="AO1078" s="271">
        <f t="shared" si="888"/>
        <v>16</v>
      </c>
      <c r="AP1078" s="271" t="str">
        <f t="shared" si="886"/>
        <v/>
      </c>
      <c r="AQ1078" s="366" t="str">
        <f t="shared" si="887"/>
        <v/>
      </c>
    </row>
    <row r="1079" spans="40:43" x14ac:dyDescent="0.25">
      <c r="AN1079" s="365">
        <f t="shared" si="885"/>
        <v>7</v>
      </c>
      <c r="AO1079" s="271">
        <f t="shared" si="888"/>
        <v>17</v>
      </c>
      <c r="AP1079" s="271" t="str">
        <f t="shared" si="886"/>
        <v/>
      </c>
      <c r="AQ1079" s="366" t="str">
        <f t="shared" si="887"/>
        <v/>
      </c>
    </row>
    <row r="1080" spans="40:43" x14ac:dyDescent="0.25">
      <c r="AN1080" s="365">
        <f t="shared" si="885"/>
        <v>7</v>
      </c>
      <c r="AO1080" s="271">
        <f t="shared" si="888"/>
        <v>18</v>
      </c>
      <c r="AP1080" s="271" t="str">
        <f t="shared" si="886"/>
        <v/>
      </c>
      <c r="AQ1080" s="366" t="str">
        <f t="shared" si="887"/>
        <v/>
      </c>
    </row>
    <row r="1081" spans="40:43" x14ac:dyDescent="0.25">
      <c r="AN1081" s="365">
        <f t="shared" si="885"/>
        <v>7</v>
      </c>
      <c r="AO1081" s="271">
        <f>+AO1080+1</f>
        <v>19</v>
      </c>
      <c r="AP1081" s="271" t="str">
        <f t="shared" si="886"/>
        <v/>
      </c>
      <c r="AQ1081" s="366" t="str">
        <f t="shared" si="887"/>
        <v/>
      </c>
    </row>
    <row r="1082" spans="40:43" x14ac:dyDescent="0.25">
      <c r="AN1082" s="365">
        <f t="shared" si="885"/>
        <v>7</v>
      </c>
      <c r="AO1082" s="271">
        <f t="shared" ref="AO1082" si="889">+AO1081+1</f>
        <v>20</v>
      </c>
      <c r="AP1082" s="271" t="str">
        <f t="shared" si="886"/>
        <v/>
      </c>
      <c r="AQ1082" s="366" t="str">
        <f t="shared" si="887"/>
        <v/>
      </c>
    </row>
    <row r="1083" spans="40:43" x14ac:dyDescent="0.25">
      <c r="AN1083" s="365">
        <v>8</v>
      </c>
      <c r="AO1083" s="271">
        <v>1</v>
      </c>
      <c r="AP1083" s="271" t="str">
        <f>+BD921</f>
        <v/>
      </c>
      <c r="AQ1083" s="366" t="str">
        <f>+BE921</f>
        <v/>
      </c>
    </row>
    <row r="1084" spans="40:43" x14ac:dyDescent="0.25">
      <c r="AN1084" s="365">
        <f t="shared" ref="AN1084:AN1102" si="890">+AN1083</f>
        <v>8</v>
      </c>
      <c r="AO1084" s="271">
        <f>+AO1083+1</f>
        <v>2</v>
      </c>
      <c r="AP1084" s="271" t="str">
        <f t="shared" ref="AP1084:AP1102" si="891">+BD922</f>
        <v/>
      </c>
      <c r="AQ1084" s="366" t="str">
        <f t="shared" ref="AQ1084:AQ1102" si="892">+BE922</f>
        <v/>
      </c>
    </row>
    <row r="1085" spans="40:43" x14ac:dyDescent="0.25">
      <c r="AN1085" s="365">
        <f t="shared" si="890"/>
        <v>8</v>
      </c>
      <c r="AO1085" s="271">
        <f t="shared" ref="AO1085:AO1100" si="893">+AO1084+1</f>
        <v>3</v>
      </c>
      <c r="AP1085" s="271" t="str">
        <f t="shared" si="891"/>
        <v/>
      </c>
      <c r="AQ1085" s="366" t="str">
        <f t="shared" si="892"/>
        <v/>
      </c>
    </row>
    <row r="1086" spans="40:43" x14ac:dyDescent="0.25">
      <c r="AN1086" s="365">
        <f t="shared" si="890"/>
        <v>8</v>
      </c>
      <c r="AO1086" s="271">
        <f t="shared" si="893"/>
        <v>4</v>
      </c>
      <c r="AP1086" s="271" t="str">
        <f t="shared" si="891"/>
        <v/>
      </c>
      <c r="AQ1086" s="366" t="str">
        <f t="shared" si="892"/>
        <v/>
      </c>
    </row>
    <row r="1087" spans="40:43" x14ac:dyDescent="0.25">
      <c r="AN1087" s="365">
        <f t="shared" si="890"/>
        <v>8</v>
      </c>
      <c r="AO1087" s="271">
        <f t="shared" si="893"/>
        <v>5</v>
      </c>
      <c r="AP1087" s="271" t="str">
        <f t="shared" si="891"/>
        <v/>
      </c>
      <c r="AQ1087" s="366" t="str">
        <f t="shared" si="892"/>
        <v/>
      </c>
    </row>
    <row r="1088" spans="40:43" x14ac:dyDescent="0.25">
      <c r="AN1088" s="365">
        <f t="shared" si="890"/>
        <v>8</v>
      </c>
      <c r="AO1088" s="271">
        <f t="shared" si="893"/>
        <v>6</v>
      </c>
      <c r="AP1088" s="271" t="str">
        <f t="shared" si="891"/>
        <v/>
      </c>
      <c r="AQ1088" s="366" t="str">
        <f t="shared" si="892"/>
        <v/>
      </c>
    </row>
    <row r="1089" spans="40:43" x14ac:dyDescent="0.25">
      <c r="AN1089" s="365">
        <f t="shared" si="890"/>
        <v>8</v>
      </c>
      <c r="AO1089" s="271">
        <f t="shared" si="893"/>
        <v>7</v>
      </c>
      <c r="AP1089" s="271" t="str">
        <f t="shared" si="891"/>
        <v/>
      </c>
      <c r="AQ1089" s="366" t="str">
        <f t="shared" si="892"/>
        <v/>
      </c>
    </row>
    <row r="1090" spans="40:43" x14ac:dyDescent="0.25">
      <c r="AN1090" s="365">
        <f t="shared" si="890"/>
        <v>8</v>
      </c>
      <c r="AO1090" s="271">
        <f t="shared" si="893"/>
        <v>8</v>
      </c>
      <c r="AP1090" s="271" t="str">
        <f t="shared" si="891"/>
        <v/>
      </c>
      <c r="AQ1090" s="366" t="str">
        <f t="shared" si="892"/>
        <v/>
      </c>
    </row>
    <row r="1091" spans="40:43" x14ac:dyDescent="0.25">
      <c r="AN1091" s="365">
        <f t="shared" si="890"/>
        <v>8</v>
      </c>
      <c r="AO1091" s="271">
        <f t="shared" si="893"/>
        <v>9</v>
      </c>
      <c r="AP1091" s="271" t="str">
        <f t="shared" si="891"/>
        <v/>
      </c>
      <c r="AQ1091" s="366" t="str">
        <f t="shared" si="892"/>
        <v/>
      </c>
    </row>
    <row r="1092" spans="40:43" x14ac:dyDescent="0.25">
      <c r="AN1092" s="365">
        <f t="shared" si="890"/>
        <v>8</v>
      </c>
      <c r="AO1092" s="271">
        <f t="shared" si="893"/>
        <v>10</v>
      </c>
      <c r="AP1092" s="271" t="str">
        <f t="shared" si="891"/>
        <v/>
      </c>
      <c r="AQ1092" s="366" t="str">
        <f t="shared" si="892"/>
        <v/>
      </c>
    </row>
    <row r="1093" spans="40:43" x14ac:dyDescent="0.25">
      <c r="AN1093" s="365">
        <f t="shared" si="890"/>
        <v>8</v>
      </c>
      <c r="AO1093" s="271">
        <f t="shared" si="893"/>
        <v>11</v>
      </c>
      <c r="AP1093" s="271" t="str">
        <f t="shared" si="891"/>
        <v/>
      </c>
      <c r="AQ1093" s="366" t="str">
        <f t="shared" si="892"/>
        <v/>
      </c>
    </row>
    <row r="1094" spans="40:43" x14ac:dyDescent="0.25">
      <c r="AN1094" s="365">
        <f t="shared" si="890"/>
        <v>8</v>
      </c>
      <c r="AO1094" s="271">
        <f t="shared" si="893"/>
        <v>12</v>
      </c>
      <c r="AP1094" s="271" t="str">
        <f t="shared" si="891"/>
        <v/>
      </c>
      <c r="AQ1094" s="366" t="str">
        <f t="shared" si="892"/>
        <v/>
      </c>
    </row>
    <row r="1095" spans="40:43" x14ac:dyDescent="0.25">
      <c r="AN1095" s="365">
        <f t="shared" si="890"/>
        <v>8</v>
      </c>
      <c r="AO1095" s="271">
        <f t="shared" si="893"/>
        <v>13</v>
      </c>
      <c r="AP1095" s="271" t="str">
        <f t="shared" si="891"/>
        <v/>
      </c>
      <c r="AQ1095" s="366" t="str">
        <f t="shared" si="892"/>
        <v/>
      </c>
    </row>
    <row r="1096" spans="40:43" x14ac:dyDescent="0.25">
      <c r="AN1096" s="365">
        <f t="shared" si="890"/>
        <v>8</v>
      </c>
      <c r="AO1096" s="271">
        <f t="shared" si="893"/>
        <v>14</v>
      </c>
      <c r="AP1096" s="271" t="str">
        <f t="shared" si="891"/>
        <v/>
      </c>
      <c r="AQ1096" s="366" t="str">
        <f t="shared" si="892"/>
        <v/>
      </c>
    </row>
    <row r="1097" spans="40:43" x14ac:dyDescent="0.25">
      <c r="AN1097" s="365">
        <f t="shared" si="890"/>
        <v>8</v>
      </c>
      <c r="AO1097" s="271">
        <f t="shared" si="893"/>
        <v>15</v>
      </c>
      <c r="AP1097" s="271" t="str">
        <f t="shared" si="891"/>
        <v/>
      </c>
      <c r="AQ1097" s="366" t="str">
        <f t="shared" si="892"/>
        <v/>
      </c>
    </row>
    <row r="1098" spans="40:43" x14ac:dyDescent="0.25">
      <c r="AN1098" s="365">
        <f t="shared" si="890"/>
        <v>8</v>
      </c>
      <c r="AO1098" s="271">
        <f t="shared" si="893"/>
        <v>16</v>
      </c>
      <c r="AP1098" s="271" t="str">
        <f t="shared" si="891"/>
        <v/>
      </c>
      <c r="AQ1098" s="366" t="str">
        <f t="shared" si="892"/>
        <v/>
      </c>
    </row>
    <row r="1099" spans="40:43" x14ac:dyDescent="0.25">
      <c r="AN1099" s="365">
        <f t="shared" si="890"/>
        <v>8</v>
      </c>
      <c r="AO1099" s="271">
        <f t="shared" si="893"/>
        <v>17</v>
      </c>
      <c r="AP1099" s="271" t="str">
        <f t="shared" si="891"/>
        <v/>
      </c>
      <c r="AQ1099" s="366" t="str">
        <f t="shared" si="892"/>
        <v/>
      </c>
    </row>
    <row r="1100" spans="40:43" x14ac:dyDescent="0.25">
      <c r="AN1100" s="365">
        <f t="shared" si="890"/>
        <v>8</v>
      </c>
      <c r="AO1100" s="271">
        <f t="shared" si="893"/>
        <v>18</v>
      </c>
      <c r="AP1100" s="271" t="str">
        <f t="shared" si="891"/>
        <v/>
      </c>
      <c r="AQ1100" s="366" t="str">
        <f t="shared" si="892"/>
        <v/>
      </c>
    </row>
    <row r="1101" spans="40:43" x14ac:dyDescent="0.25">
      <c r="AN1101" s="365">
        <f t="shared" si="890"/>
        <v>8</v>
      </c>
      <c r="AO1101" s="271">
        <f>+AO1100+1</f>
        <v>19</v>
      </c>
      <c r="AP1101" s="271" t="str">
        <f t="shared" si="891"/>
        <v/>
      </c>
      <c r="AQ1101" s="366" t="str">
        <f t="shared" si="892"/>
        <v/>
      </c>
    </row>
    <row r="1102" spans="40:43" x14ac:dyDescent="0.25">
      <c r="AN1102" s="365">
        <f t="shared" si="890"/>
        <v>8</v>
      </c>
      <c r="AO1102" s="271">
        <f t="shared" ref="AO1102" si="894">+AO1101+1</f>
        <v>20</v>
      </c>
      <c r="AP1102" s="271" t="str">
        <f t="shared" si="891"/>
        <v/>
      </c>
      <c r="AQ1102" s="366" t="str">
        <f t="shared" si="892"/>
        <v/>
      </c>
    </row>
    <row r="1103" spans="40:43" x14ac:dyDescent="0.25">
      <c r="AN1103" s="365">
        <v>9</v>
      </c>
      <c r="AO1103" s="271">
        <v>1</v>
      </c>
      <c r="AP1103" s="271" t="str">
        <f>+BF921</f>
        <v/>
      </c>
      <c r="AQ1103" s="366" t="str">
        <f>+BG921</f>
        <v/>
      </c>
    </row>
    <row r="1104" spans="40:43" x14ac:dyDescent="0.25">
      <c r="AN1104" s="365">
        <f t="shared" ref="AN1104:AN1122" si="895">+AN1103</f>
        <v>9</v>
      </c>
      <c r="AO1104" s="271">
        <f>+AO1103+1</f>
        <v>2</v>
      </c>
      <c r="AP1104" s="271" t="str">
        <f t="shared" ref="AP1104:AP1122" si="896">+BF922</f>
        <v/>
      </c>
      <c r="AQ1104" s="366" t="str">
        <f t="shared" ref="AQ1104:AQ1122" si="897">+BG922</f>
        <v/>
      </c>
    </row>
    <row r="1105" spans="40:43" x14ac:dyDescent="0.25">
      <c r="AN1105" s="365">
        <f t="shared" si="895"/>
        <v>9</v>
      </c>
      <c r="AO1105" s="271">
        <f t="shared" ref="AO1105:AO1120" si="898">+AO1104+1</f>
        <v>3</v>
      </c>
      <c r="AP1105" s="271" t="str">
        <f t="shared" si="896"/>
        <v/>
      </c>
      <c r="AQ1105" s="366" t="str">
        <f t="shared" si="897"/>
        <v/>
      </c>
    </row>
    <row r="1106" spans="40:43" x14ac:dyDescent="0.25">
      <c r="AN1106" s="365">
        <f t="shared" si="895"/>
        <v>9</v>
      </c>
      <c r="AO1106" s="271">
        <f t="shared" si="898"/>
        <v>4</v>
      </c>
      <c r="AP1106" s="271" t="str">
        <f t="shared" si="896"/>
        <v/>
      </c>
      <c r="AQ1106" s="366" t="str">
        <f t="shared" si="897"/>
        <v/>
      </c>
    </row>
    <row r="1107" spans="40:43" x14ac:dyDescent="0.25">
      <c r="AN1107" s="365">
        <f t="shared" si="895"/>
        <v>9</v>
      </c>
      <c r="AO1107" s="271">
        <f t="shared" si="898"/>
        <v>5</v>
      </c>
      <c r="AP1107" s="271" t="str">
        <f t="shared" si="896"/>
        <v/>
      </c>
      <c r="AQ1107" s="366" t="str">
        <f t="shared" si="897"/>
        <v/>
      </c>
    </row>
    <row r="1108" spans="40:43" x14ac:dyDescent="0.25">
      <c r="AN1108" s="365">
        <f t="shared" si="895"/>
        <v>9</v>
      </c>
      <c r="AO1108" s="271">
        <f t="shared" si="898"/>
        <v>6</v>
      </c>
      <c r="AP1108" s="271" t="str">
        <f t="shared" si="896"/>
        <v/>
      </c>
      <c r="AQ1108" s="366" t="str">
        <f t="shared" si="897"/>
        <v/>
      </c>
    </row>
    <row r="1109" spans="40:43" x14ac:dyDescent="0.25">
      <c r="AN1109" s="365">
        <f t="shared" si="895"/>
        <v>9</v>
      </c>
      <c r="AO1109" s="271">
        <f t="shared" si="898"/>
        <v>7</v>
      </c>
      <c r="AP1109" s="271" t="str">
        <f t="shared" si="896"/>
        <v/>
      </c>
      <c r="AQ1109" s="366" t="str">
        <f t="shared" si="897"/>
        <v/>
      </c>
    </row>
    <row r="1110" spans="40:43" x14ac:dyDescent="0.25">
      <c r="AN1110" s="365">
        <f t="shared" si="895"/>
        <v>9</v>
      </c>
      <c r="AO1110" s="271">
        <f t="shared" si="898"/>
        <v>8</v>
      </c>
      <c r="AP1110" s="271" t="str">
        <f t="shared" si="896"/>
        <v/>
      </c>
      <c r="AQ1110" s="366" t="str">
        <f t="shared" si="897"/>
        <v/>
      </c>
    </row>
    <row r="1111" spans="40:43" x14ac:dyDescent="0.25">
      <c r="AN1111" s="365">
        <f t="shared" si="895"/>
        <v>9</v>
      </c>
      <c r="AO1111" s="271">
        <f t="shared" si="898"/>
        <v>9</v>
      </c>
      <c r="AP1111" s="271" t="str">
        <f t="shared" si="896"/>
        <v/>
      </c>
      <c r="AQ1111" s="366" t="str">
        <f t="shared" si="897"/>
        <v/>
      </c>
    </row>
    <row r="1112" spans="40:43" x14ac:dyDescent="0.25">
      <c r="AN1112" s="365">
        <f t="shared" si="895"/>
        <v>9</v>
      </c>
      <c r="AO1112" s="271">
        <f t="shared" si="898"/>
        <v>10</v>
      </c>
      <c r="AP1112" s="271" t="str">
        <f t="shared" si="896"/>
        <v/>
      </c>
      <c r="AQ1112" s="366" t="str">
        <f t="shared" si="897"/>
        <v/>
      </c>
    </row>
    <row r="1113" spans="40:43" x14ac:dyDescent="0.25">
      <c r="AN1113" s="365">
        <f t="shared" si="895"/>
        <v>9</v>
      </c>
      <c r="AO1113" s="271">
        <f t="shared" si="898"/>
        <v>11</v>
      </c>
      <c r="AP1113" s="271" t="str">
        <f t="shared" si="896"/>
        <v/>
      </c>
      <c r="AQ1113" s="366" t="str">
        <f t="shared" si="897"/>
        <v/>
      </c>
    </row>
    <row r="1114" spans="40:43" x14ac:dyDescent="0.25">
      <c r="AN1114" s="365">
        <f t="shared" si="895"/>
        <v>9</v>
      </c>
      <c r="AO1114" s="271">
        <f t="shared" si="898"/>
        <v>12</v>
      </c>
      <c r="AP1114" s="271" t="str">
        <f t="shared" si="896"/>
        <v/>
      </c>
      <c r="AQ1114" s="366" t="str">
        <f t="shared" si="897"/>
        <v/>
      </c>
    </row>
    <row r="1115" spans="40:43" x14ac:dyDescent="0.25">
      <c r="AN1115" s="365">
        <f t="shared" si="895"/>
        <v>9</v>
      </c>
      <c r="AO1115" s="271">
        <f t="shared" si="898"/>
        <v>13</v>
      </c>
      <c r="AP1115" s="271" t="str">
        <f t="shared" si="896"/>
        <v/>
      </c>
      <c r="AQ1115" s="366" t="str">
        <f t="shared" si="897"/>
        <v/>
      </c>
    </row>
    <row r="1116" spans="40:43" x14ac:dyDescent="0.25">
      <c r="AN1116" s="365">
        <f t="shared" si="895"/>
        <v>9</v>
      </c>
      <c r="AO1116" s="271">
        <f t="shared" si="898"/>
        <v>14</v>
      </c>
      <c r="AP1116" s="271" t="str">
        <f t="shared" si="896"/>
        <v/>
      </c>
      <c r="AQ1116" s="366" t="str">
        <f t="shared" si="897"/>
        <v/>
      </c>
    </row>
    <row r="1117" spans="40:43" x14ac:dyDescent="0.25">
      <c r="AN1117" s="365">
        <f t="shared" si="895"/>
        <v>9</v>
      </c>
      <c r="AO1117" s="271">
        <f t="shared" si="898"/>
        <v>15</v>
      </c>
      <c r="AP1117" s="271" t="str">
        <f t="shared" si="896"/>
        <v/>
      </c>
      <c r="AQ1117" s="366" t="str">
        <f t="shared" si="897"/>
        <v/>
      </c>
    </row>
    <row r="1118" spans="40:43" x14ac:dyDescent="0.25">
      <c r="AN1118" s="365">
        <f t="shared" si="895"/>
        <v>9</v>
      </c>
      <c r="AO1118" s="271">
        <f t="shared" si="898"/>
        <v>16</v>
      </c>
      <c r="AP1118" s="271" t="str">
        <f t="shared" si="896"/>
        <v/>
      </c>
      <c r="AQ1118" s="366" t="str">
        <f t="shared" si="897"/>
        <v/>
      </c>
    </row>
    <row r="1119" spans="40:43" x14ac:dyDescent="0.25">
      <c r="AN1119" s="365">
        <f t="shared" si="895"/>
        <v>9</v>
      </c>
      <c r="AO1119" s="271">
        <f t="shared" si="898"/>
        <v>17</v>
      </c>
      <c r="AP1119" s="271" t="str">
        <f t="shared" si="896"/>
        <v/>
      </c>
      <c r="AQ1119" s="366" t="str">
        <f t="shared" si="897"/>
        <v/>
      </c>
    </row>
    <row r="1120" spans="40:43" x14ac:dyDescent="0.25">
      <c r="AN1120" s="365">
        <f t="shared" si="895"/>
        <v>9</v>
      </c>
      <c r="AO1120" s="271">
        <f t="shared" si="898"/>
        <v>18</v>
      </c>
      <c r="AP1120" s="271" t="str">
        <f t="shared" si="896"/>
        <v/>
      </c>
      <c r="AQ1120" s="366" t="str">
        <f t="shared" si="897"/>
        <v/>
      </c>
    </row>
    <row r="1121" spans="40:43" x14ac:dyDescent="0.25">
      <c r="AN1121" s="365">
        <f t="shared" si="895"/>
        <v>9</v>
      </c>
      <c r="AO1121" s="271">
        <f>+AO1120+1</f>
        <v>19</v>
      </c>
      <c r="AP1121" s="271" t="str">
        <f t="shared" si="896"/>
        <v/>
      </c>
      <c r="AQ1121" s="366" t="str">
        <f t="shared" si="897"/>
        <v/>
      </c>
    </row>
    <row r="1122" spans="40:43" x14ac:dyDescent="0.25">
      <c r="AN1122" s="365">
        <f t="shared" si="895"/>
        <v>9</v>
      </c>
      <c r="AO1122" s="271">
        <f t="shared" ref="AO1122" si="899">+AO1121+1</f>
        <v>20</v>
      </c>
      <c r="AP1122" s="271" t="str">
        <f t="shared" si="896"/>
        <v/>
      </c>
      <c r="AQ1122" s="366" t="str">
        <f t="shared" si="897"/>
        <v/>
      </c>
    </row>
    <row r="1123" spans="40:43" x14ac:dyDescent="0.25">
      <c r="AN1123" s="365">
        <v>10</v>
      </c>
      <c r="AO1123" s="271">
        <v>1</v>
      </c>
      <c r="AP1123" s="271" t="str">
        <f>+BH921</f>
        <v/>
      </c>
      <c r="AQ1123" s="366" t="str">
        <f>+BI921</f>
        <v/>
      </c>
    </row>
    <row r="1124" spans="40:43" x14ac:dyDescent="0.25">
      <c r="AN1124" s="365">
        <f t="shared" ref="AN1124:AN1142" si="900">+AN1123</f>
        <v>10</v>
      </c>
      <c r="AO1124" s="271">
        <f>+AO1123+1</f>
        <v>2</v>
      </c>
      <c r="AP1124" s="271" t="str">
        <f t="shared" ref="AP1124:AP1142" si="901">+BH922</f>
        <v/>
      </c>
      <c r="AQ1124" s="366" t="str">
        <f t="shared" ref="AQ1124:AQ1142" si="902">+BI922</f>
        <v/>
      </c>
    </row>
    <row r="1125" spans="40:43" x14ac:dyDescent="0.25">
      <c r="AN1125" s="365">
        <f t="shared" si="900"/>
        <v>10</v>
      </c>
      <c r="AO1125" s="271">
        <f t="shared" ref="AO1125:AO1140" si="903">+AO1124+1</f>
        <v>3</v>
      </c>
      <c r="AP1125" s="271" t="str">
        <f t="shared" si="901"/>
        <v/>
      </c>
      <c r="AQ1125" s="366" t="str">
        <f t="shared" si="902"/>
        <v/>
      </c>
    </row>
    <row r="1126" spans="40:43" x14ac:dyDescent="0.25">
      <c r="AN1126" s="365">
        <f t="shared" si="900"/>
        <v>10</v>
      </c>
      <c r="AO1126" s="271">
        <f t="shared" si="903"/>
        <v>4</v>
      </c>
      <c r="AP1126" s="271" t="str">
        <f t="shared" si="901"/>
        <v/>
      </c>
      <c r="AQ1126" s="366" t="str">
        <f t="shared" si="902"/>
        <v/>
      </c>
    </row>
    <row r="1127" spans="40:43" x14ac:dyDescent="0.25">
      <c r="AN1127" s="365">
        <f t="shared" si="900"/>
        <v>10</v>
      </c>
      <c r="AO1127" s="271">
        <f t="shared" si="903"/>
        <v>5</v>
      </c>
      <c r="AP1127" s="271" t="str">
        <f t="shared" si="901"/>
        <v/>
      </c>
      <c r="AQ1127" s="366" t="str">
        <f t="shared" si="902"/>
        <v/>
      </c>
    </row>
    <row r="1128" spans="40:43" x14ac:dyDescent="0.25">
      <c r="AN1128" s="365">
        <f t="shared" si="900"/>
        <v>10</v>
      </c>
      <c r="AO1128" s="271">
        <f t="shared" si="903"/>
        <v>6</v>
      </c>
      <c r="AP1128" s="271" t="str">
        <f t="shared" si="901"/>
        <v/>
      </c>
      <c r="AQ1128" s="366" t="str">
        <f t="shared" si="902"/>
        <v/>
      </c>
    </row>
    <row r="1129" spans="40:43" x14ac:dyDescent="0.25">
      <c r="AN1129" s="365">
        <f t="shared" si="900"/>
        <v>10</v>
      </c>
      <c r="AO1129" s="271">
        <f t="shared" si="903"/>
        <v>7</v>
      </c>
      <c r="AP1129" s="271" t="str">
        <f t="shared" si="901"/>
        <v/>
      </c>
      <c r="AQ1129" s="366" t="str">
        <f t="shared" si="902"/>
        <v/>
      </c>
    </row>
    <row r="1130" spans="40:43" x14ac:dyDescent="0.25">
      <c r="AN1130" s="365">
        <f t="shared" si="900"/>
        <v>10</v>
      </c>
      <c r="AO1130" s="271">
        <f t="shared" si="903"/>
        <v>8</v>
      </c>
      <c r="AP1130" s="271" t="str">
        <f t="shared" si="901"/>
        <v/>
      </c>
      <c r="AQ1130" s="366" t="str">
        <f t="shared" si="902"/>
        <v/>
      </c>
    </row>
    <row r="1131" spans="40:43" x14ac:dyDescent="0.25">
      <c r="AN1131" s="365">
        <f t="shared" si="900"/>
        <v>10</v>
      </c>
      <c r="AO1131" s="271">
        <f t="shared" si="903"/>
        <v>9</v>
      </c>
      <c r="AP1131" s="271" t="str">
        <f t="shared" si="901"/>
        <v/>
      </c>
      <c r="AQ1131" s="366" t="str">
        <f t="shared" si="902"/>
        <v/>
      </c>
    </row>
    <row r="1132" spans="40:43" x14ac:dyDescent="0.25">
      <c r="AN1132" s="365">
        <f t="shared" si="900"/>
        <v>10</v>
      </c>
      <c r="AO1132" s="271">
        <f t="shared" si="903"/>
        <v>10</v>
      </c>
      <c r="AP1132" s="271" t="str">
        <f t="shared" si="901"/>
        <v/>
      </c>
      <c r="AQ1132" s="366" t="str">
        <f t="shared" si="902"/>
        <v/>
      </c>
    </row>
    <row r="1133" spans="40:43" x14ac:dyDescent="0.25">
      <c r="AN1133" s="365">
        <f t="shared" si="900"/>
        <v>10</v>
      </c>
      <c r="AO1133" s="271">
        <f t="shared" si="903"/>
        <v>11</v>
      </c>
      <c r="AP1133" s="271" t="str">
        <f t="shared" si="901"/>
        <v/>
      </c>
      <c r="AQ1133" s="366" t="str">
        <f t="shared" si="902"/>
        <v/>
      </c>
    </row>
    <row r="1134" spans="40:43" x14ac:dyDescent="0.25">
      <c r="AN1134" s="365">
        <f t="shared" si="900"/>
        <v>10</v>
      </c>
      <c r="AO1134" s="271">
        <f t="shared" si="903"/>
        <v>12</v>
      </c>
      <c r="AP1134" s="271" t="str">
        <f t="shared" si="901"/>
        <v/>
      </c>
      <c r="AQ1134" s="366" t="str">
        <f t="shared" si="902"/>
        <v/>
      </c>
    </row>
    <row r="1135" spans="40:43" x14ac:dyDescent="0.25">
      <c r="AN1135" s="365">
        <f t="shared" si="900"/>
        <v>10</v>
      </c>
      <c r="AO1135" s="271">
        <f t="shared" si="903"/>
        <v>13</v>
      </c>
      <c r="AP1135" s="271" t="str">
        <f t="shared" si="901"/>
        <v/>
      </c>
      <c r="AQ1135" s="366" t="str">
        <f t="shared" si="902"/>
        <v/>
      </c>
    </row>
    <row r="1136" spans="40:43" x14ac:dyDescent="0.25">
      <c r="AN1136" s="365">
        <f t="shared" si="900"/>
        <v>10</v>
      </c>
      <c r="AO1136" s="271">
        <f t="shared" si="903"/>
        <v>14</v>
      </c>
      <c r="AP1136" s="271" t="str">
        <f t="shared" si="901"/>
        <v/>
      </c>
      <c r="AQ1136" s="366" t="str">
        <f t="shared" si="902"/>
        <v/>
      </c>
    </row>
    <row r="1137" spans="17:102" x14ac:dyDescent="0.25">
      <c r="AN1137" s="365">
        <f t="shared" si="900"/>
        <v>10</v>
      </c>
      <c r="AO1137" s="271">
        <f t="shared" si="903"/>
        <v>15</v>
      </c>
      <c r="AP1137" s="271" t="str">
        <f t="shared" si="901"/>
        <v/>
      </c>
      <c r="AQ1137" s="366" t="str">
        <f t="shared" si="902"/>
        <v/>
      </c>
    </row>
    <row r="1138" spans="17:102" x14ac:dyDescent="0.25">
      <c r="AN1138" s="365">
        <f t="shared" si="900"/>
        <v>10</v>
      </c>
      <c r="AO1138" s="271">
        <f t="shared" si="903"/>
        <v>16</v>
      </c>
      <c r="AP1138" s="271" t="str">
        <f t="shared" si="901"/>
        <v/>
      </c>
      <c r="AQ1138" s="366" t="str">
        <f t="shared" si="902"/>
        <v/>
      </c>
    </row>
    <row r="1139" spans="17:102" x14ac:dyDescent="0.25">
      <c r="AN1139" s="365">
        <f t="shared" si="900"/>
        <v>10</v>
      </c>
      <c r="AO1139" s="271">
        <f t="shared" si="903"/>
        <v>17</v>
      </c>
      <c r="AP1139" s="271" t="str">
        <f t="shared" si="901"/>
        <v/>
      </c>
      <c r="AQ1139" s="366" t="str">
        <f t="shared" si="902"/>
        <v/>
      </c>
    </row>
    <row r="1140" spans="17:102" x14ac:dyDescent="0.25">
      <c r="AN1140" s="365">
        <f t="shared" si="900"/>
        <v>10</v>
      </c>
      <c r="AO1140" s="271">
        <f t="shared" si="903"/>
        <v>18</v>
      </c>
      <c r="AP1140" s="271" t="str">
        <f t="shared" si="901"/>
        <v/>
      </c>
      <c r="AQ1140" s="366" t="str">
        <f t="shared" si="902"/>
        <v/>
      </c>
    </row>
    <row r="1141" spans="17:102" x14ac:dyDescent="0.25">
      <c r="AN1141" s="365">
        <f t="shared" si="900"/>
        <v>10</v>
      </c>
      <c r="AO1141" s="271">
        <f>+AO1140+1</f>
        <v>19</v>
      </c>
      <c r="AP1141" s="271" t="str">
        <f t="shared" si="901"/>
        <v/>
      </c>
      <c r="AQ1141" s="366" t="str">
        <f t="shared" si="902"/>
        <v/>
      </c>
    </row>
    <row r="1142" spans="17:102" x14ac:dyDescent="0.25">
      <c r="AN1142" s="365">
        <f t="shared" si="900"/>
        <v>10</v>
      </c>
      <c r="AO1142" s="271">
        <f t="shared" ref="AO1142" si="904">+AO1141+1</f>
        <v>20</v>
      </c>
      <c r="AP1142" s="271" t="str">
        <f t="shared" si="901"/>
        <v/>
      </c>
      <c r="AQ1142" s="366" t="str">
        <f t="shared" si="902"/>
        <v/>
      </c>
    </row>
    <row r="1143" spans="17:102" ht="15.75" thickBot="1" x14ac:dyDescent="0.3">
      <c r="AN1143" s="368"/>
      <c r="AO1143" s="391" t="s">
        <v>51</v>
      </c>
      <c r="AP1143" s="369">
        <f>COUNTIF(AP943:AP1142,"&gt;0")</f>
        <v>0</v>
      </c>
      <c r="AQ1143" s="370">
        <f>SUM(AQ943:AQ1142)</f>
        <v>0</v>
      </c>
    </row>
    <row r="1144" spans="17:102" s="139" customFormat="1" x14ac:dyDescent="0.25"/>
    <row r="1145" spans="17:102" s="139" customFormat="1" x14ac:dyDescent="0.25"/>
    <row r="1146" spans="17:102" ht="15.75" thickBot="1" x14ac:dyDescent="0.3"/>
    <row r="1147" spans="17:102" ht="15.75" thickBot="1" x14ac:dyDescent="0.3">
      <c r="U1147" s="355" t="s">
        <v>48</v>
      </c>
      <c r="V1147" s="356"/>
      <c r="W1147" s="357"/>
      <c r="X1147" s="357"/>
      <c r="Y1147" s="357"/>
      <c r="Z1147" s="357"/>
      <c r="AA1147" s="357"/>
      <c r="AB1147" s="357"/>
      <c r="AC1147" s="357"/>
      <c r="AD1147" s="357"/>
      <c r="AE1147" s="357"/>
      <c r="AF1147" s="357"/>
      <c r="AG1147" s="357"/>
      <c r="AH1147" s="357"/>
      <c r="AI1147" s="357"/>
      <c r="AJ1147" s="357"/>
      <c r="AK1147" s="357"/>
      <c r="AL1147" s="357"/>
      <c r="AM1147" s="357"/>
      <c r="AN1147" s="358"/>
      <c r="AP1147" s="359" t="s">
        <v>47</v>
      </c>
      <c r="AQ1147" s="357"/>
      <c r="AR1147" s="357"/>
      <c r="AS1147" s="357"/>
      <c r="AT1147" s="357"/>
      <c r="AU1147" s="357"/>
      <c r="AV1147" s="357"/>
      <c r="AW1147" s="357"/>
      <c r="AX1147" s="357"/>
      <c r="AY1147" s="357"/>
      <c r="AZ1147" s="357"/>
      <c r="BA1147" s="357"/>
      <c r="BB1147" s="357"/>
      <c r="BC1147" s="357"/>
      <c r="BD1147" s="357"/>
      <c r="BE1147" s="357"/>
      <c r="BF1147" s="357"/>
      <c r="BG1147" s="357"/>
      <c r="BH1147" s="357"/>
      <c r="BI1147" s="358"/>
      <c r="BK1147" s="114" t="s">
        <v>91</v>
      </c>
    </row>
    <row r="1148" spans="17:102" ht="15.75" thickBot="1" x14ac:dyDescent="0.3">
      <c r="Q1148" s="360" t="s">
        <v>0</v>
      </c>
      <c r="R1148" s="358">
        <v>0</v>
      </c>
      <c r="U1148" s="361">
        <f>+Decisions!D139</f>
        <v>1</v>
      </c>
      <c r="V1148" s="362">
        <f>+Decisions!E139</f>
        <v>0</v>
      </c>
      <c r="W1148" s="363">
        <f>+Decisions!F139</f>
        <v>2</v>
      </c>
      <c r="X1148" s="363">
        <f>+Decisions!G139</f>
        <v>0</v>
      </c>
      <c r="Y1148" s="362">
        <f>+Decisions!H139</f>
        <v>3</v>
      </c>
      <c r="Z1148" s="362">
        <f>+Decisions!I139</f>
        <v>0</v>
      </c>
      <c r="AA1148" s="363">
        <f>+Decisions!J139</f>
        <v>4</v>
      </c>
      <c r="AB1148" s="363">
        <f>+Decisions!K139</f>
        <v>0</v>
      </c>
      <c r="AC1148" s="362">
        <f>+Decisions!L139</f>
        <v>5</v>
      </c>
      <c r="AD1148" s="362">
        <f>+Decisions!M139</f>
        <v>0</v>
      </c>
      <c r="AE1148" s="363">
        <f>+Decisions!N139</f>
        <v>6</v>
      </c>
      <c r="AF1148" s="363">
        <f>+Decisions!O139</f>
        <v>0</v>
      </c>
      <c r="AG1148" s="362">
        <f>+Decisions!P139</f>
        <v>7</v>
      </c>
      <c r="AH1148" s="362">
        <f>+Decisions!Q139</f>
        <v>0</v>
      </c>
      <c r="AI1148" s="363">
        <f>+Decisions!R139</f>
        <v>8</v>
      </c>
      <c r="AJ1148" s="363">
        <f>+Decisions!S139</f>
        <v>0</v>
      </c>
      <c r="AK1148" s="362">
        <f>+Decisions!T139</f>
        <v>9</v>
      </c>
      <c r="AL1148" s="362">
        <f>+Decisions!U139</f>
        <v>0</v>
      </c>
      <c r="AM1148" s="363">
        <f>+Decisions!V139</f>
        <v>10</v>
      </c>
      <c r="AN1148" s="364">
        <f>+Decisions!W139</f>
        <v>0</v>
      </c>
      <c r="AP1148" s="365"/>
      <c r="AQ1148" s="271"/>
      <c r="AR1148" s="271"/>
      <c r="AS1148" s="271"/>
      <c r="AT1148" s="271"/>
      <c r="AU1148" s="271"/>
      <c r="AV1148" s="271"/>
      <c r="AW1148" s="271"/>
      <c r="AX1148" s="271"/>
      <c r="AY1148" s="271"/>
      <c r="AZ1148" s="271"/>
      <c r="BA1148" s="271"/>
      <c r="BB1148" s="271"/>
      <c r="BC1148" s="271"/>
      <c r="BD1148" s="271"/>
      <c r="BE1148" s="271"/>
      <c r="BF1148" s="271"/>
      <c r="BG1148" s="271"/>
      <c r="BH1148" s="271"/>
      <c r="BI1148" s="366"/>
      <c r="BK1148" s="114" t="s">
        <v>88</v>
      </c>
    </row>
    <row r="1149" spans="17:102" ht="15.75" thickBot="1" x14ac:dyDescent="0.3">
      <c r="Q1149" s="367" t="s">
        <v>1</v>
      </c>
      <c r="R1149" s="366">
        <v>1</v>
      </c>
      <c r="U1149" s="367" t="str">
        <f>+Decisions!D140</f>
        <v>L</v>
      </c>
      <c r="V1149" s="363" t="str">
        <f>+Decisions!E140</f>
        <v>N</v>
      </c>
      <c r="W1149" s="363" t="str">
        <f>+Decisions!F140</f>
        <v>L</v>
      </c>
      <c r="X1149" s="363" t="str">
        <f>+Decisions!G140</f>
        <v>N</v>
      </c>
      <c r="Y1149" s="363" t="str">
        <f>+Decisions!H140</f>
        <v>L</v>
      </c>
      <c r="Z1149" s="363" t="str">
        <f>+Decisions!I140</f>
        <v>N</v>
      </c>
      <c r="AA1149" s="363" t="str">
        <f>+Decisions!J140</f>
        <v>L</v>
      </c>
      <c r="AB1149" s="363" t="str">
        <f>+Decisions!K140</f>
        <v>N</v>
      </c>
      <c r="AC1149" s="363" t="str">
        <f>+Decisions!L140</f>
        <v>L</v>
      </c>
      <c r="AD1149" s="363" t="str">
        <f>+Decisions!M140</f>
        <v>N</v>
      </c>
      <c r="AE1149" s="363" t="str">
        <f>+Decisions!N140</f>
        <v>L</v>
      </c>
      <c r="AF1149" s="363" t="str">
        <f>+Decisions!O140</f>
        <v>N</v>
      </c>
      <c r="AG1149" s="363" t="str">
        <f>+Decisions!P140</f>
        <v>L</v>
      </c>
      <c r="AH1149" s="363" t="str">
        <f>+Decisions!Q140</f>
        <v>N</v>
      </c>
      <c r="AI1149" s="363" t="str">
        <f>+Decisions!R140</f>
        <v>L</v>
      </c>
      <c r="AJ1149" s="363" t="str">
        <f>+Decisions!S140</f>
        <v>N</v>
      </c>
      <c r="AK1149" s="363" t="str">
        <f>+Decisions!T140</f>
        <v>L</v>
      </c>
      <c r="AL1149" s="363" t="str">
        <f>+Decisions!U140</f>
        <v>N</v>
      </c>
      <c r="AM1149" s="363" t="str">
        <f>+Decisions!V140</f>
        <v>L</v>
      </c>
      <c r="AN1149" s="364" t="str">
        <f>+Decisions!W140</f>
        <v>N</v>
      </c>
      <c r="AP1149" s="368">
        <v>1</v>
      </c>
      <c r="AQ1149" s="369"/>
      <c r="AR1149" s="369">
        <v>2</v>
      </c>
      <c r="AS1149" s="369"/>
      <c r="AT1149" s="369">
        <v>3</v>
      </c>
      <c r="AU1149" s="369"/>
      <c r="AV1149" s="369">
        <v>4</v>
      </c>
      <c r="AW1149" s="369"/>
      <c r="AX1149" s="369">
        <v>5</v>
      </c>
      <c r="AY1149" s="369"/>
      <c r="AZ1149" s="369">
        <v>6</v>
      </c>
      <c r="BA1149" s="369"/>
      <c r="BB1149" s="369">
        <v>7</v>
      </c>
      <c r="BC1149" s="369"/>
      <c r="BD1149" s="369">
        <v>8</v>
      </c>
      <c r="BE1149" s="369"/>
      <c r="BF1149" s="369">
        <v>9</v>
      </c>
      <c r="BG1149" s="369"/>
      <c r="BH1149" s="369">
        <v>10</v>
      </c>
      <c r="BI1149" s="370"/>
      <c r="BK1149" s="371">
        <v>1</v>
      </c>
      <c r="BL1149" s="372"/>
      <c r="BM1149" s="372"/>
      <c r="BN1149" s="372"/>
      <c r="BO1149" s="372">
        <v>2</v>
      </c>
      <c r="BP1149" s="372"/>
      <c r="BQ1149" s="372"/>
      <c r="BR1149" s="372"/>
      <c r="BS1149" s="372">
        <v>3</v>
      </c>
      <c r="BT1149" s="372"/>
      <c r="BU1149" s="372"/>
      <c r="BV1149" s="372"/>
      <c r="BW1149" s="372">
        <v>4</v>
      </c>
      <c r="BX1149" s="372"/>
      <c r="BY1149" s="372"/>
      <c r="BZ1149" s="372"/>
      <c r="CA1149" s="372">
        <v>5</v>
      </c>
      <c r="CB1149" s="372"/>
      <c r="CC1149" s="372"/>
      <c r="CD1149" s="372"/>
      <c r="CE1149" s="372">
        <v>6</v>
      </c>
      <c r="CF1149" s="372"/>
      <c r="CG1149" s="372"/>
      <c r="CH1149" s="372"/>
      <c r="CI1149" s="372">
        <v>7</v>
      </c>
      <c r="CJ1149" s="372"/>
      <c r="CK1149" s="372"/>
      <c r="CL1149" s="372"/>
      <c r="CM1149" s="372">
        <v>8</v>
      </c>
      <c r="CN1149" s="372"/>
      <c r="CO1149" s="372"/>
      <c r="CP1149" s="372"/>
      <c r="CQ1149" s="372">
        <v>9</v>
      </c>
      <c r="CR1149" s="372"/>
      <c r="CS1149" s="372"/>
      <c r="CT1149" s="372"/>
      <c r="CU1149" s="372">
        <v>10</v>
      </c>
      <c r="CV1149" s="372"/>
      <c r="CW1149" s="372"/>
      <c r="CX1149" s="356"/>
    </row>
    <row r="1150" spans="17:102" x14ac:dyDescent="0.25">
      <c r="Q1150" s="367" t="s">
        <v>2</v>
      </c>
      <c r="R1150" s="366">
        <v>2</v>
      </c>
      <c r="U1150" s="367">
        <f>+Decisions!D141</f>
        <v>0</v>
      </c>
      <c r="V1150" s="363">
        <f>+Decisions!E141</f>
        <v>0</v>
      </c>
      <c r="W1150" s="363">
        <f>+Decisions!F141</f>
        <v>0</v>
      </c>
      <c r="X1150" s="363">
        <f>+Decisions!G141</f>
        <v>0</v>
      </c>
      <c r="Y1150" s="363">
        <f>+Decisions!H141</f>
        <v>0</v>
      </c>
      <c r="Z1150" s="363">
        <f>+Decisions!I141</f>
        <v>0</v>
      </c>
      <c r="AA1150" s="363">
        <f>+Decisions!J141</f>
        <v>0</v>
      </c>
      <c r="AB1150" s="363">
        <f>+Decisions!K141</f>
        <v>0</v>
      </c>
      <c r="AC1150" s="363">
        <f>+Decisions!L141</f>
        <v>0</v>
      </c>
      <c r="AD1150" s="363">
        <f>+Decisions!M141</f>
        <v>0</v>
      </c>
      <c r="AE1150" s="363">
        <f>+Decisions!N141</f>
        <v>0</v>
      </c>
      <c r="AF1150" s="363">
        <f>+Decisions!O141</f>
        <v>0</v>
      </c>
      <c r="AG1150" s="363">
        <f>+Decisions!P141</f>
        <v>0</v>
      </c>
      <c r="AH1150" s="363">
        <f>+Decisions!Q141</f>
        <v>0</v>
      </c>
      <c r="AI1150" s="363">
        <f>+Decisions!R141</f>
        <v>0</v>
      </c>
      <c r="AJ1150" s="363">
        <f>+Decisions!S141</f>
        <v>0</v>
      </c>
      <c r="AK1150" s="363">
        <f>+Decisions!T141</f>
        <v>0</v>
      </c>
      <c r="AL1150" s="363">
        <f>+Decisions!U141</f>
        <v>0</v>
      </c>
      <c r="AM1150" s="363">
        <f>+Decisions!V141</f>
        <v>0</v>
      </c>
      <c r="AN1150" s="364">
        <f>+Decisions!W141</f>
        <v>0</v>
      </c>
      <c r="AP1150" s="365" t="str">
        <f t="shared" ref="AP1150:AP1169" si="905">IFERROR(LOOKUP(U1150,letternum)*10+V1150,"")</f>
        <v/>
      </c>
      <c r="AQ1150" s="271" t="str">
        <f t="shared" ref="AQ1150:AQ1169" si="906">IFERROR(LOOKUP(AP1150,cellscore),"")</f>
        <v/>
      </c>
      <c r="AR1150" s="271" t="str">
        <f t="shared" ref="AR1150:AR1169" si="907">IFERROR(LOOKUP(W1150,letternum)*10+X1150,"")</f>
        <v/>
      </c>
      <c r="AS1150" s="271" t="str">
        <f t="shared" ref="AS1150:AS1169" si="908">IFERROR(LOOKUP(AR1150,cellscore),"")</f>
        <v/>
      </c>
      <c r="AT1150" s="271" t="str">
        <f t="shared" ref="AT1150:AT1169" si="909">IFERROR(LOOKUP(Y1150,letternum)*10+Z1150,"")</f>
        <v/>
      </c>
      <c r="AU1150" s="271" t="str">
        <f t="shared" ref="AU1150:AU1169" si="910">IFERROR(LOOKUP(AT1150,cellscore),"")</f>
        <v/>
      </c>
      <c r="AV1150" s="271" t="str">
        <f t="shared" ref="AV1150:AV1169" si="911">IFERROR(LOOKUP(AA1150,letternum)*10+AB1150,"")</f>
        <v/>
      </c>
      <c r="AW1150" s="271" t="str">
        <f t="shared" ref="AW1150:AW1169" si="912">IFERROR(LOOKUP(AV1150,cellscore),"")</f>
        <v/>
      </c>
      <c r="AX1150" s="271" t="str">
        <f t="shared" ref="AX1150:AX1169" si="913">IFERROR(LOOKUP(AC1150,letternum)*10+AD1150,"")</f>
        <v/>
      </c>
      <c r="AY1150" s="271" t="str">
        <f t="shared" ref="AY1150:AY1169" si="914">IFERROR(LOOKUP(AX1150,cellscore),"")</f>
        <v/>
      </c>
      <c r="AZ1150" s="271" t="str">
        <f t="shared" ref="AZ1150:AZ1169" si="915">IFERROR(LOOKUP(AE1150,letternum)*10+AF1150,"")</f>
        <v/>
      </c>
      <c r="BA1150" s="271" t="str">
        <f t="shared" ref="BA1150:BA1169" si="916">IFERROR(LOOKUP(AZ1150,cellscore),"")</f>
        <v/>
      </c>
      <c r="BB1150" s="271" t="str">
        <f t="shared" ref="BB1150:BB1169" si="917">IFERROR(LOOKUP(AG1150,letternum)*10+AH1150,"")</f>
        <v/>
      </c>
      <c r="BC1150" s="271" t="str">
        <f t="shared" ref="BC1150:BC1169" si="918">IFERROR(LOOKUP(BB1150,cellscore),"")</f>
        <v/>
      </c>
      <c r="BD1150" s="271" t="str">
        <f t="shared" ref="BD1150:BD1169" si="919">IFERROR(LOOKUP(AI1150,letternum)*10+AJ1150,"")</f>
        <v/>
      </c>
      <c r="BE1150" s="271" t="str">
        <f t="shared" ref="BE1150:BE1169" si="920">IFERROR(LOOKUP(BD1150,cellscore),"")</f>
        <v/>
      </c>
      <c r="BF1150" s="271" t="str">
        <f t="shared" ref="BF1150:BF1169" si="921">IFERROR(LOOKUP(AK1150,letternum)*10+AL1150,"")</f>
        <v/>
      </c>
      <c r="BG1150" s="271" t="str">
        <f t="shared" ref="BG1150:BG1169" si="922">IFERROR(LOOKUP(BF1150,cellscore),"")</f>
        <v/>
      </c>
      <c r="BH1150" s="271" t="str">
        <f t="shared" ref="BH1150:BH1169" si="923">IFERROR(LOOKUP(AM1150,letternum)*10+AN1150,"")</f>
        <v/>
      </c>
      <c r="BI1150" s="366" t="str">
        <f t="shared" ref="BI1150:BI1169" si="924">IFERROR(LOOKUP(BH1150,cellscore),"")</f>
        <v/>
      </c>
      <c r="BK1150" s="114" t="str">
        <f>+AP1150</f>
        <v/>
      </c>
      <c r="BL1150" s="114" t="str">
        <f t="shared" ref="BL1150:BL1169" si="925">IF(BK1150&lt;&gt;"",LOOKUP(U1150,letternum),"")</f>
        <v/>
      </c>
      <c r="BM1150" s="114">
        <f>IFERROR(BK1150-BL1150*10,1)</f>
        <v>1</v>
      </c>
      <c r="BN1150" s="114">
        <f>IFERROR(IF(BK921&lt;&gt;"",ABS(BL921-BL1150)*200+ABS(BM921-BM1150)*200,ABS(9-BL1150)*200+ABS(1-BM1150)*200),0)</f>
        <v>0</v>
      </c>
      <c r="BO1150" s="114" t="str">
        <f>+AR1150</f>
        <v/>
      </c>
      <c r="BP1150" s="114" t="str">
        <f t="shared" ref="BP1150:BP1169" si="926">IF(BO1150&lt;&gt;"",LOOKUP(W1150,letternum),"")</f>
        <v/>
      </c>
      <c r="BQ1150" s="114">
        <f>IFERROR(BO1150-BP1150*10,1)</f>
        <v>1</v>
      </c>
      <c r="BR1150" s="114">
        <f>IFERROR(IF(BO921&lt;&gt;"",ABS(BP921-BP1150)*200+ABS(BQ921-BQ1150)*200,ABS(9-BP1150)*200+ABS(1-BQ1150)*200),0)</f>
        <v>0</v>
      </c>
      <c r="BS1150" s="114" t="str">
        <f>+AT1150</f>
        <v/>
      </c>
      <c r="BT1150" s="114" t="str">
        <f t="shared" ref="BT1150:BT1169" si="927">IF(BS1150&lt;&gt;"",LOOKUP(Y1150,letternum),"")</f>
        <v/>
      </c>
      <c r="BU1150" s="114">
        <f>IFERROR(BS1150-BT1150*10,1)</f>
        <v>1</v>
      </c>
      <c r="BV1150" s="114">
        <f>IFERROR(IF(BS921&lt;&gt;"",ABS(BT921-BT1150)*200+ABS(BU921-BU1150)*200,ABS(9-BT1150)*200+ABS(1-BU1150)*200),0)</f>
        <v>0</v>
      </c>
      <c r="BW1150" s="114" t="str">
        <f>+AV1150</f>
        <v/>
      </c>
      <c r="BX1150" s="114" t="str">
        <f t="shared" ref="BX1150:BX1169" si="928">IF(BW1150&lt;&gt;"",LOOKUP(AA1150,letternum),"")</f>
        <v/>
      </c>
      <c r="BY1150" s="114">
        <f>IFERROR(BW1150-BX1150*10,1)</f>
        <v>1</v>
      </c>
      <c r="BZ1150" s="114">
        <f>IFERROR(IF(BW921&lt;&gt;"",ABS(BX921-BX1150)*200+ABS(BY921-BY1150)*200,ABS(9-BX1150)*200+ABS(1-BY1150)*200),0)</f>
        <v>0</v>
      </c>
      <c r="CA1150" s="114" t="str">
        <f>+AX1150</f>
        <v/>
      </c>
      <c r="CB1150" s="114" t="str">
        <f t="shared" ref="CB1150:CB1169" si="929">IF(CA1150&lt;&gt;"",LOOKUP(AC1150,letternum),"")</f>
        <v/>
      </c>
      <c r="CC1150" s="114">
        <f>IFERROR(CA1150-CB1150*10,1)</f>
        <v>1</v>
      </c>
      <c r="CD1150" s="114">
        <f>IFERROR(IF(CA921&lt;&gt;"",ABS(CB921-CB1150)*200+ABS(CC921-CC1150)*200,ABS(9-CB1150)*200+ABS(1-CC1150)*200),0)</f>
        <v>0</v>
      </c>
      <c r="CE1150" s="114" t="str">
        <f>+AZ1150</f>
        <v/>
      </c>
      <c r="CF1150" s="114" t="str">
        <f t="shared" ref="CF1150:CF1169" si="930">IF(CE1150&lt;&gt;"",LOOKUP(AE1150,letternum),"")</f>
        <v/>
      </c>
      <c r="CG1150" s="114">
        <f>IFERROR(CE1150-CF1150*10,1)</f>
        <v>1</v>
      </c>
      <c r="CH1150" s="114">
        <f>IFERROR(IF(CE921&lt;&gt;"",ABS(CF921-CF1150)*200+ABS(CG921-CG1150)*200,ABS(9-CF1150)*200+ABS(1-CG1150)*200),0)</f>
        <v>0</v>
      </c>
      <c r="CI1150" s="114" t="str">
        <f>+BB1150</f>
        <v/>
      </c>
      <c r="CJ1150" s="114" t="str">
        <f t="shared" ref="CJ1150:CJ1169" si="931">IF(CI1150&lt;&gt;"",LOOKUP(AG1150,letternum),"")</f>
        <v/>
      </c>
      <c r="CK1150" s="114">
        <f>IFERROR(CI1150-CJ1150*10,1)</f>
        <v>1</v>
      </c>
      <c r="CL1150" s="114">
        <f>IFERROR(IF(CI921&lt;&gt;"",ABS(CJ921-CJ1150)*200+ABS(CK921-CK1150)*200,ABS(9-CJ1150)*200+ABS(1-CK1150)*200),0)</f>
        <v>0</v>
      </c>
      <c r="CM1150" s="114" t="str">
        <f>+BD1150</f>
        <v/>
      </c>
      <c r="CN1150" s="114" t="str">
        <f t="shared" ref="CN1150:CN1169" si="932">IF(CM1150&lt;&gt;"",LOOKUP(AI1150,letternum),"")</f>
        <v/>
      </c>
      <c r="CO1150" s="114">
        <f>IFERROR(CM1150-CN1150*10,1)</f>
        <v>1</v>
      </c>
      <c r="CP1150" s="114">
        <f>IFERROR(IF(CM921&lt;&gt;"",ABS(CN921-CN1150)*200+ABS(CO921-CO1150)*200,ABS(9-CN1150)*200+ABS(1-CO1150)*200),0)</f>
        <v>0</v>
      </c>
      <c r="CQ1150" s="114" t="str">
        <f>+BF1150</f>
        <v/>
      </c>
      <c r="CR1150" s="114" t="str">
        <f t="shared" ref="CR1150:CR1169" si="933">IF(CQ1150&lt;&gt;"",LOOKUP(AK1150,letternum),"")</f>
        <v/>
      </c>
      <c r="CS1150" s="114">
        <f>IFERROR(CQ1150-CR1150*10,1)</f>
        <v>1</v>
      </c>
      <c r="CT1150" s="114">
        <f>IFERROR(IF(CQ921&lt;&gt;"",ABS(CR921-CR1150)*200+ABS(CS921-CS1150)*200,ABS(9-CR1150)*200+ABS(1-CS1150)*200),0)</f>
        <v>0</v>
      </c>
      <c r="CU1150" s="114" t="str">
        <f>+BH1150</f>
        <v/>
      </c>
      <c r="CV1150" s="114" t="str">
        <f t="shared" ref="CV1150:CV1169" si="934">IF(CU1150&lt;&gt;"",LOOKUP(AM1150,letternum),"")</f>
        <v/>
      </c>
      <c r="CW1150" s="114">
        <f>IFERROR(CU1150-CV1150*10,1)</f>
        <v>1</v>
      </c>
      <c r="CX1150" s="114">
        <f>IFERROR(IF(CU921&lt;&gt;"",ABS(CV921-CV1150)*200+ABS(CW921-CW1150)*200,ABS(9-CV1150)*200+ABS(1-CW1150)*200),0)</f>
        <v>0</v>
      </c>
    </row>
    <row r="1151" spans="17:102" x14ac:dyDescent="0.25">
      <c r="Q1151" s="367" t="s">
        <v>3</v>
      </c>
      <c r="R1151" s="366">
        <v>3</v>
      </c>
      <c r="U1151" s="367">
        <f>+Decisions!D142</f>
        <v>0</v>
      </c>
      <c r="V1151" s="363">
        <f>+Decisions!E142</f>
        <v>0</v>
      </c>
      <c r="W1151" s="363">
        <f>+Decisions!F142</f>
        <v>0</v>
      </c>
      <c r="X1151" s="363">
        <f>+Decisions!G142</f>
        <v>0</v>
      </c>
      <c r="Y1151" s="363">
        <f>+Decisions!H142</f>
        <v>0</v>
      </c>
      <c r="Z1151" s="363">
        <f>+Decisions!I142</f>
        <v>0</v>
      </c>
      <c r="AA1151" s="363">
        <f>+Decisions!J142</f>
        <v>0</v>
      </c>
      <c r="AB1151" s="363">
        <f>+Decisions!K142</f>
        <v>0</v>
      </c>
      <c r="AC1151" s="363">
        <f>+Decisions!L142</f>
        <v>0</v>
      </c>
      <c r="AD1151" s="363">
        <f>+Decisions!M142</f>
        <v>0</v>
      </c>
      <c r="AE1151" s="363">
        <f>+Decisions!N142</f>
        <v>0</v>
      </c>
      <c r="AF1151" s="363">
        <f>+Decisions!O142</f>
        <v>0</v>
      </c>
      <c r="AG1151" s="363">
        <f>+Decisions!P142</f>
        <v>0</v>
      </c>
      <c r="AH1151" s="363">
        <f>+Decisions!Q142</f>
        <v>0</v>
      </c>
      <c r="AI1151" s="363">
        <f>+Decisions!R142</f>
        <v>0</v>
      </c>
      <c r="AJ1151" s="363">
        <f>+Decisions!S142</f>
        <v>0</v>
      </c>
      <c r="AK1151" s="363">
        <f>+Decisions!T142</f>
        <v>0</v>
      </c>
      <c r="AL1151" s="363">
        <f>+Decisions!U142</f>
        <v>0</v>
      </c>
      <c r="AM1151" s="363">
        <f>+Decisions!V142</f>
        <v>0</v>
      </c>
      <c r="AN1151" s="364">
        <f>+Decisions!W142</f>
        <v>0</v>
      </c>
      <c r="AP1151" s="365" t="str">
        <f t="shared" si="905"/>
        <v/>
      </c>
      <c r="AQ1151" s="271" t="str">
        <f t="shared" si="906"/>
        <v/>
      </c>
      <c r="AR1151" s="271" t="str">
        <f t="shared" si="907"/>
        <v/>
      </c>
      <c r="AS1151" s="271" t="str">
        <f t="shared" si="908"/>
        <v/>
      </c>
      <c r="AT1151" s="271" t="str">
        <f t="shared" si="909"/>
        <v/>
      </c>
      <c r="AU1151" s="271" t="str">
        <f t="shared" si="910"/>
        <v/>
      </c>
      <c r="AV1151" s="271" t="str">
        <f t="shared" si="911"/>
        <v/>
      </c>
      <c r="AW1151" s="271" t="str">
        <f t="shared" si="912"/>
        <v/>
      </c>
      <c r="AX1151" s="271" t="str">
        <f t="shared" si="913"/>
        <v/>
      </c>
      <c r="AY1151" s="271" t="str">
        <f t="shared" si="914"/>
        <v/>
      </c>
      <c r="AZ1151" s="271" t="str">
        <f t="shared" si="915"/>
        <v/>
      </c>
      <c r="BA1151" s="271" t="str">
        <f t="shared" si="916"/>
        <v/>
      </c>
      <c r="BB1151" s="271" t="str">
        <f t="shared" si="917"/>
        <v/>
      </c>
      <c r="BC1151" s="271" t="str">
        <f t="shared" si="918"/>
        <v/>
      </c>
      <c r="BD1151" s="271" t="str">
        <f t="shared" si="919"/>
        <v/>
      </c>
      <c r="BE1151" s="271" t="str">
        <f t="shared" si="920"/>
        <v/>
      </c>
      <c r="BF1151" s="271" t="str">
        <f t="shared" si="921"/>
        <v/>
      </c>
      <c r="BG1151" s="271" t="str">
        <f t="shared" si="922"/>
        <v/>
      </c>
      <c r="BH1151" s="271" t="str">
        <f t="shared" si="923"/>
        <v/>
      </c>
      <c r="BI1151" s="366" t="str">
        <f t="shared" si="924"/>
        <v/>
      </c>
      <c r="BK1151" s="114" t="str">
        <f t="shared" ref="BK1151:BK1169" si="935">+AP1151</f>
        <v/>
      </c>
      <c r="BL1151" s="114" t="str">
        <f t="shared" si="925"/>
        <v/>
      </c>
      <c r="BM1151" s="114">
        <f t="shared" ref="BM1151:BM1169" si="936">IFERROR(BK1151-BL1151*10,1)</f>
        <v>1</v>
      </c>
      <c r="BN1151" s="114">
        <f t="shared" ref="BN1151:BN1169" si="937">IFERROR(IF(BK922&lt;&gt;"",ABS(BL922-BL1151)*200+ABS(BM922-BM1151)*200,ABS(9-BL1151)*200+ABS(1-BM1151)*200),0)</f>
        <v>0</v>
      </c>
      <c r="BO1151" s="114" t="str">
        <f t="shared" ref="BO1151:BO1169" si="938">+AR1151</f>
        <v/>
      </c>
      <c r="BP1151" s="114" t="str">
        <f t="shared" si="926"/>
        <v/>
      </c>
      <c r="BQ1151" s="114">
        <f t="shared" ref="BQ1151:BQ1169" si="939">IFERROR(BO1151-BP1151*10,1)</f>
        <v>1</v>
      </c>
      <c r="BR1151" s="114">
        <f t="shared" ref="BR1151:BR1169" si="940">IFERROR(IF(BO922&lt;&gt;"",ABS(BP922-BP1151)*200+ABS(BQ922-BQ1151)*200,ABS(9-BP1151)*200+ABS(1-BQ1151)*200),0)</f>
        <v>0</v>
      </c>
      <c r="BS1151" s="114" t="str">
        <f t="shared" ref="BS1151:BS1169" si="941">+AT1151</f>
        <v/>
      </c>
      <c r="BT1151" s="114" t="str">
        <f t="shared" si="927"/>
        <v/>
      </c>
      <c r="BU1151" s="114">
        <f t="shared" ref="BU1151:BU1169" si="942">IFERROR(BS1151-BT1151*10,1)</f>
        <v>1</v>
      </c>
      <c r="BV1151" s="114">
        <f t="shared" ref="BV1151:BV1169" si="943">IFERROR(IF(BS922&lt;&gt;"",ABS(BT922-BT1151)*200+ABS(BU922-BU1151)*200,ABS(9-BT1151)*200+ABS(1-BU1151)*200),0)</f>
        <v>0</v>
      </c>
      <c r="BW1151" s="114" t="str">
        <f t="shared" ref="BW1151:BW1169" si="944">+AV1151</f>
        <v/>
      </c>
      <c r="BX1151" s="114" t="str">
        <f t="shared" si="928"/>
        <v/>
      </c>
      <c r="BY1151" s="114">
        <f t="shared" ref="BY1151:BY1169" si="945">IFERROR(BW1151-BX1151*10,1)</f>
        <v>1</v>
      </c>
      <c r="BZ1151" s="114">
        <f t="shared" ref="BZ1151:BZ1169" si="946">IFERROR(IF(BW922&lt;&gt;"",ABS(BX922-BX1151)*200+ABS(BY922-BY1151)*200,ABS(9-BX1151)*200+ABS(1-BY1151)*200),0)</f>
        <v>0</v>
      </c>
      <c r="CA1151" s="114" t="str">
        <f t="shared" ref="CA1151:CA1169" si="947">+AX1151</f>
        <v/>
      </c>
      <c r="CB1151" s="114" t="str">
        <f t="shared" si="929"/>
        <v/>
      </c>
      <c r="CC1151" s="114">
        <f t="shared" ref="CC1151:CC1169" si="948">IFERROR(CA1151-CB1151*10,1)</f>
        <v>1</v>
      </c>
      <c r="CD1151" s="114">
        <f t="shared" ref="CD1151:CD1169" si="949">IFERROR(IF(CA922&lt;&gt;"",ABS(CB922-CB1151)*200+ABS(CC922-CC1151)*200,ABS(9-CB1151)*200+ABS(1-CC1151)*200),0)</f>
        <v>0</v>
      </c>
      <c r="CE1151" s="114" t="str">
        <f t="shared" ref="CE1151:CE1169" si="950">+AZ1151</f>
        <v/>
      </c>
      <c r="CF1151" s="114" t="str">
        <f t="shared" si="930"/>
        <v/>
      </c>
      <c r="CG1151" s="114">
        <f t="shared" ref="CG1151:CG1169" si="951">IFERROR(CE1151-CF1151*10,1)</f>
        <v>1</v>
      </c>
      <c r="CH1151" s="114">
        <f t="shared" ref="CH1151:CH1169" si="952">IFERROR(IF(CE922&lt;&gt;"",ABS(CF922-CF1151)*200+ABS(CG922-CG1151)*200,ABS(9-CF1151)*200+ABS(1-CG1151)*200),0)</f>
        <v>0</v>
      </c>
      <c r="CI1151" s="114" t="str">
        <f t="shared" ref="CI1151:CI1169" si="953">+BB1151</f>
        <v/>
      </c>
      <c r="CJ1151" s="114" t="str">
        <f t="shared" si="931"/>
        <v/>
      </c>
      <c r="CK1151" s="114">
        <f t="shared" ref="CK1151:CK1169" si="954">IFERROR(CI1151-CJ1151*10,1)</f>
        <v>1</v>
      </c>
      <c r="CL1151" s="114">
        <f t="shared" ref="CL1151:CL1169" si="955">IFERROR(IF(CI922&lt;&gt;"",ABS(CJ922-CJ1151)*200+ABS(CK922-CK1151)*200,ABS(9-CJ1151)*200+ABS(1-CK1151)*200),0)</f>
        <v>0</v>
      </c>
      <c r="CM1151" s="114" t="str">
        <f t="shared" ref="CM1151:CM1169" si="956">+BD1151</f>
        <v/>
      </c>
      <c r="CN1151" s="114" t="str">
        <f t="shared" si="932"/>
        <v/>
      </c>
      <c r="CO1151" s="114">
        <f t="shared" ref="CO1151:CO1169" si="957">IFERROR(CM1151-CN1151*10,1)</f>
        <v>1</v>
      </c>
      <c r="CP1151" s="114">
        <f t="shared" ref="CP1151:CP1169" si="958">IFERROR(IF(CM922&lt;&gt;"",ABS(CN922-CN1151)*200+ABS(CO922-CO1151)*200,ABS(9-CN1151)*200+ABS(1-CO1151)*200),0)</f>
        <v>0</v>
      </c>
      <c r="CQ1151" s="114" t="str">
        <f t="shared" ref="CQ1151:CQ1169" si="959">+BF1151</f>
        <v/>
      </c>
      <c r="CR1151" s="114" t="str">
        <f t="shared" si="933"/>
        <v/>
      </c>
      <c r="CS1151" s="114">
        <f t="shared" ref="CS1151:CS1169" si="960">IFERROR(CQ1151-CR1151*10,1)</f>
        <v>1</v>
      </c>
      <c r="CT1151" s="114">
        <f t="shared" ref="CT1151:CT1169" si="961">IFERROR(IF(CQ922&lt;&gt;"",ABS(CR922-CR1151)*200+ABS(CS922-CS1151)*200,ABS(9-CR1151)*200+ABS(1-CS1151)*200),0)</f>
        <v>0</v>
      </c>
      <c r="CU1151" s="114" t="str">
        <f t="shared" ref="CU1151:CU1169" si="962">+BH1151</f>
        <v/>
      </c>
      <c r="CV1151" s="114" t="str">
        <f t="shared" si="934"/>
        <v/>
      </c>
      <c r="CW1151" s="114">
        <f t="shared" ref="CW1151:CW1169" si="963">IFERROR(CU1151-CV1151*10,1)</f>
        <v>1</v>
      </c>
      <c r="CX1151" s="114">
        <f t="shared" ref="CX1151:CX1169" si="964">IFERROR(IF(CU922&lt;&gt;"",ABS(CV922-CV1151)*200+ABS(CW922-CW1151)*200,ABS(9-CV1151)*200+ABS(1-CW1151)*200),0)</f>
        <v>0</v>
      </c>
    </row>
    <row r="1152" spans="17:102" x14ac:dyDescent="0.25">
      <c r="Q1152" s="367" t="s">
        <v>4</v>
      </c>
      <c r="R1152" s="366">
        <v>4</v>
      </c>
      <c r="U1152" s="367">
        <f>+Decisions!D143</f>
        <v>0</v>
      </c>
      <c r="V1152" s="363">
        <f>+Decisions!E143</f>
        <v>0</v>
      </c>
      <c r="W1152" s="363">
        <f>+Decisions!F143</f>
        <v>0</v>
      </c>
      <c r="X1152" s="363">
        <f>+Decisions!G143</f>
        <v>0</v>
      </c>
      <c r="Y1152" s="363">
        <f>+Decisions!H143</f>
        <v>0</v>
      </c>
      <c r="Z1152" s="363">
        <f>+Decisions!I143</f>
        <v>0</v>
      </c>
      <c r="AA1152" s="363">
        <f>+Decisions!J143</f>
        <v>0</v>
      </c>
      <c r="AB1152" s="363">
        <f>+Decisions!K143</f>
        <v>0</v>
      </c>
      <c r="AC1152" s="363">
        <f>+Decisions!L143</f>
        <v>0</v>
      </c>
      <c r="AD1152" s="363">
        <f>+Decisions!M143</f>
        <v>0</v>
      </c>
      <c r="AE1152" s="363">
        <f>+Decisions!N143</f>
        <v>0</v>
      </c>
      <c r="AF1152" s="363">
        <f>+Decisions!O143</f>
        <v>0</v>
      </c>
      <c r="AG1152" s="363">
        <f>+Decisions!P143</f>
        <v>0</v>
      </c>
      <c r="AH1152" s="363">
        <f>+Decisions!Q143</f>
        <v>0</v>
      </c>
      <c r="AI1152" s="363">
        <f>+Decisions!R143</f>
        <v>0</v>
      </c>
      <c r="AJ1152" s="363">
        <f>+Decisions!S143</f>
        <v>0</v>
      </c>
      <c r="AK1152" s="363">
        <f>+Decisions!T143</f>
        <v>0</v>
      </c>
      <c r="AL1152" s="363">
        <f>+Decisions!U143</f>
        <v>0</v>
      </c>
      <c r="AM1152" s="363">
        <f>+Decisions!V143</f>
        <v>0</v>
      </c>
      <c r="AN1152" s="364">
        <f>+Decisions!W143</f>
        <v>0</v>
      </c>
      <c r="AP1152" s="365" t="str">
        <f t="shared" si="905"/>
        <v/>
      </c>
      <c r="AQ1152" s="271" t="str">
        <f t="shared" si="906"/>
        <v/>
      </c>
      <c r="AR1152" s="271" t="str">
        <f t="shared" si="907"/>
        <v/>
      </c>
      <c r="AS1152" s="271" t="str">
        <f t="shared" si="908"/>
        <v/>
      </c>
      <c r="AT1152" s="271" t="str">
        <f t="shared" si="909"/>
        <v/>
      </c>
      <c r="AU1152" s="271" t="str">
        <f t="shared" si="910"/>
        <v/>
      </c>
      <c r="AV1152" s="271" t="str">
        <f t="shared" si="911"/>
        <v/>
      </c>
      <c r="AW1152" s="271" t="str">
        <f t="shared" si="912"/>
        <v/>
      </c>
      <c r="AX1152" s="271" t="str">
        <f t="shared" si="913"/>
        <v/>
      </c>
      <c r="AY1152" s="271" t="str">
        <f t="shared" si="914"/>
        <v/>
      </c>
      <c r="AZ1152" s="271" t="str">
        <f t="shared" si="915"/>
        <v/>
      </c>
      <c r="BA1152" s="271" t="str">
        <f t="shared" si="916"/>
        <v/>
      </c>
      <c r="BB1152" s="271" t="str">
        <f t="shared" si="917"/>
        <v/>
      </c>
      <c r="BC1152" s="271" t="str">
        <f t="shared" si="918"/>
        <v/>
      </c>
      <c r="BD1152" s="271" t="str">
        <f t="shared" si="919"/>
        <v/>
      </c>
      <c r="BE1152" s="271" t="str">
        <f t="shared" si="920"/>
        <v/>
      </c>
      <c r="BF1152" s="271" t="str">
        <f t="shared" si="921"/>
        <v/>
      </c>
      <c r="BG1152" s="271" t="str">
        <f t="shared" si="922"/>
        <v/>
      </c>
      <c r="BH1152" s="271" t="str">
        <f t="shared" si="923"/>
        <v/>
      </c>
      <c r="BI1152" s="366" t="str">
        <f t="shared" si="924"/>
        <v/>
      </c>
      <c r="BK1152" s="114" t="str">
        <f t="shared" si="935"/>
        <v/>
      </c>
      <c r="BL1152" s="114" t="str">
        <f t="shared" si="925"/>
        <v/>
      </c>
      <c r="BM1152" s="114">
        <f t="shared" si="936"/>
        <v>1</v>
      </c>
      <c r="BN1152" s="114">
        <f t="shared" si="937"/>
        <v>0</v>
      </c>
      <c r="BO1152" s="114" t="str">
        <f t="shared" si="938"/>
        <v/>
      </c>
      <c r="BP1152" s="114" t="str">
        <f t="shared" si="926"/>
        <v/>
      </c>
      <c r="BQ1152" s="114">
        <f t="shared" si="939"/>
        <v>1</v>
      </c>
      <c r="BR1152" s="114">
        <f t="shared" si="940"/>
        <v>0</v>
      </c>
      <c r="BS1152" s="114" t="str">
        <f t="shared" si="941"/>
        <v/>
      </c>
      <c r="BT1152" s="114" t="str">
        <f t="shared" si="927"/>
        <v/>
      </c>
      <c r="BU1152" s="114">
        <f t="shared" si="942"/>
        <v>1</v>
      </c>
      <c r="BV1152" s="114">
        <f t="shared" si="943"/>
        <v>0</v>
      </c>
      <c r="BW1152" s="114" t="str">
        <f t="shared" si="944"/>
        <v/>
      </c>
      <c r="BX1152" s="114" t="str">
        <f t="shared" si="928"/>
        <v/>
      </c>
      <c r="BY1152" s="114">
        <f t="shared" si="945"/>
        <v>1</v>
      </c>
      <c r="BZ1152" s="114">
        <f t="shared" si="946"/>
        <v>0</v>
      </c>
      <c r="CA1152" s="114" t="str">
        <f t="shared" si="947"/>
        <v/>
      </c>
      <c r="CB1152" s="114" t="str">
        <f t="shared" si="929"/>
        <v/>
      </c>
      <c r="CC1152" s="114">
        <f t="shared" si="948"/>
        <v>1</v>
      </c>
      <c r="CD1152" s="114">
        <f t="shared" si="949"/>
        <v>0</v>
      </c>
      <c r="CE1152" s="114" t="str">
        <f t="shared" si="950"/>
        <v/>
      </c>
      <c r="CF1152" s="114" t="str">
        <f t="shared" si="930"/>
        <v/>
      </c>
      <c r="CG1152" s="114">
        <f t="shared" si="951"/>
        <v>1</v>
      </c>
      <c r="CH1152" s="114">
        <f t="shared" si="952"/>
        <v>0</v>
      </c>
      <c r="CI1152" s="114" t="str">
        <f t="shared" si="953"/>
        <v/>
      </c>
      <c r="CJ1152" s="114" t="str">
        <f t="shared" si="931"/>
        <v/>
      </c>
      <c r="CK1152" s="114">
        <f t="shared" si="954"/>
        <v>1</v>
      </c>
      <c r="CL1152" s="114">
        <f t="shared" si="955"/>
        <v>0</v>
      </c>
      <c r="CM1152" s="114" t="str">
        <f t="shared" si="956"/>
        <v/>
      </c>
      <c r="CN1152" s="114" t="str">
        <f t="shared" si="932"/>
        <v/>
      </c>
      <c r="CO1152" s="114">
        <f t="shared" si="957"/>
        <v>1</v>
      </c>
      <c r="CP1152" s="114">
        <f t="shared" si="958"/>
        <v>0</v>
      </c>
      <c r="CQ1152" s="114" t="str">
        <f t="shared" si="959"/>
        <v/>
      </c>
      <c r="CR1152" s="114" t="str">
        <f t="shared" si="933"/>
        <v/>
      </c>
      <c r="CS1152" s="114">
        <f t="shared" si="960"/>
        <v>1</v>
      </c>
      <c r="CT1152" s="114">
        <f t="shared" si="961"/>
        <v>0</v>
      </c>
      <c r="CU1152" s="114" t="str">
        <f t="shared" si="962"/>
        <v/>
      </c>
      <c r="CV1152" s="114" t="str">
        <f t="shared" si="934"/>
        <v/>
      </c>
      <c r="CW1152" s="114">
        <f t="shared" si="963"/>
        <v>1</v>
      </c>
      <c r="CX1152" s="114">
        <f t="shared" si="964"/>
        <v>0</v>
      </c>
    </row>
    <row r="1153" spans="17:102" x14ac:dyDescent="0.25">
      <c r="Q1153" s="367" t="s">
        <v>5</v>
      </c>
      <c r="R1153" s="366">
        <v>5</v>
      </c>
      <c r="U1153" s="367">
        <f>+Decisions!D144</f>
        <v>0</v>
      </c>
      <c r="V1153" s="363">
        <f>+Decisions!E144</f>
        <v>0</v>
      </c>
      <c r="W1153" s="363">
        <f>+Decisions!F144</f>
        <v>0</v>
      </c>
      <c r="X1153" s="363">
        <f>+Decisions!G144</f>
        <v>0</v>
      </c>
      <c r="Y1153" s="363">
        <f>+Decisions!H144</f>
        <v>0</v>
      </c>
      <c r="Z1153" s="363">
        <f>+Decisions!I144</f>
        <v>0</v>
      </c>
      <c r="AA1153" s="363">
        <f>+Decisions!J144</f>
        <v>0</v>
      </c>
      <c r="AB1153" s="363">
        <f>+Decisions!K144</f>
        <v>0</v>
      </c>
      <c r="AC1153" s="363">
        <f>+Decisions!L144</f>
        <v>0</v>
      </c>
      <c r="AD1153" s="363">
        <f>+Decisions!M144</f>
        <v>0</v>
      </c>
      <c r="AE1153" s="363">
        <f>+Decisions!N144</f>
        <v>0</v>
      </c>
      <c r="AF1153" s="363">
        <f>+Decisions!O144</f>
        <v>0</v>
      </c>
      <c r="AG1153" s="363">
        <f>+Decisions!P144</f>
        <v>0</v>
      </c>
      <c r="AH1153" s="363">
        <f>+Decisions!Q144</f>
        <v>0</v>
      </c>
      <c r="AI1153" s="363">
        <f>+Decisions!R144</f>
        <v>0</v>
      </c>
      <c r="AJ1153" s="363">
        <f>+Decisions!S144</f>
        <v>0</v>
      </c>
      <c r="AK1153" s="363">
        <f>+Decisions!T144</f>
        <v>0</v>
      </c>
      <c r="AL1153" s="363">
        <f>+Decisions!U144</f>
        <v>0</v>
      </c>
      <c r="AM1153" s="363">
        <f>+Decisions!V144</f>
        <v>0</v>
      </c>
      <c r="AN1153" s="364">
        <f>+Decisions!W144</f>
        <v>0</v>
      </c>
      <c r="AP1153" s="365" t="str">
        <f t="shared" si="905"/>
        <v/>
      </c>
      <c r="AQ1153" s="271" t="str">
        <f t="shared" si="906"/>
        <v/>
      </c>
      <c r="AR1153" s="271" t="str">
        <f t="shared" si="907"/>
        <v/>
      </c>
      <c r="AS1153" s="271" t="str">
        <f t="shared" si="908"/>
        <v/>
      </c>
      <c r="AT1153" s="271" t="str">
        <f t="shared" si="909"/>
        <v/>
      </c>
      <c r="AU1153" s="271" t="str">
        <f t="shared" si="910"/>
        <v/>
      </c>
      <c r="AV1153" s="271" t="str">
        <f t="shared" si="911"/>
        <v/>
      </c>
      <c r="AW1153" s="271" t="str">
        <f t="shared" si="912"/>
        <v/>
      </c>
      <c r="AX1153" s="271" t="str">
        <f t="shared" si="913"/>
        <v/>
      </c>
      <c r="AY1153" s="271" t="str">
        <f t="shared" si="914"/>
        <v/>
      </c>
      <c r="AZ1153" s="271" t="str">
        <f t="shared" si="915"/>
        <v/>
      </c>
      <c r="BA1153" s="271" t="str">
        <f t="shared" si="916"/>
        <v/>
      </c>
      <c r="BB1153" s="271" t="str">
        <f t="shared" si="917"/>
        <v/>
      </c>
      <c r="BC1153" s="271" t="str">
        <f t="shared" si="918"/>
        <v/>
      </c>
      <c r="BD1153" s="271" t="str">
        <f t="shared" si="919"/>
        <v/>
      </c>
      <c r="BE1153" s="271" t="str">
        <f t="shared" si="920"/>
        <v/>
      </c>
      <c r="BF1153" s="271" t="str">
        <f t="shared" si="921"/>
        <v/>
      </c>
      <c r="BG1153" s="271" t="str">
        <f t="shared" si="922"/>
        <v/>
      </c>
      <c r="BH1153" s="271" t="str">
        <f t="shared" si="923"/>
        <v/>
      </c>
      <c r="BI1153" s="366" t="str">
        <f t="shared" si="924"/>
        <v/>
      </c>
      <c r="BK1153" s="114" t="str">
        <f t="shared" si="935"/>
        <v/>
      </c>
      <c r="BL1153" s="114" t="str">
        <f t="shared" si="925"/>
        <v/>
      </c>
      <c r="BM1153" s="114">
        <f t="shared" si="936"/>
        <v>1</v>
      </c>
      <c r="BN1153" s="114">
        <f t="shared" si="937"/>
        <v>0</v>
      </c>
      <c r="BO1153" s="114" t="str">
        <f t="shared" si="938"/>
        <v/>
      </c>
      <c r="BP1153" s="114" t="str">
        <f t="shared" si="926"/>
        <v/>
      </c>
      <c r="BQ1153" s="114">
        <f t="shared" si="939"/>
        <v>1</v>
      </c>
      <c r="BR1153" s="114">
        <f t="shared" si="940"/>
        <v>0</v>
      </c>
      <c r="BS1153" s="114" t="str">
        <f t="shared" si="941"/>
        <v/>
      </c>
      <c r="BT1153" s="114" t="str">
        <f t="shared" si="927"/>
        <v/>
      </c>
      <c r="BU1153" s="114">
        <f t="shared" si="942"/>
        <v>1</v>
      </c>
      <c r="BV1153" s="114">
        <f t="shared" si="943"/>
        <v>0</v>
      </c>
      <c r="BW1153" s="114" t="str">
        <f t="shared" si="944"/>
        <v/>
      </c>
      <c r="BX1153" s="114" t="str">
        <f t="shared" si="928"/>
        <v/>
      </c>
      <c r="BY1153" s="114">
        <f t="shared" si="945"/>
        <v>1</v>
      </c>
      <c r="BZ1153" s="114">
        <f t="shared" si="946"/>
        <v>0</v>
      </c>
      <c r="CA1153" s="114" t="str">
        <f t="shared" si="947"/>
        <v/>
      </c>
      <c r="CB1153" s="114" t="str">
        <f t="shared" si="929"/>
        <v/>
      </c>
      <c r="CC1153" s="114">
        <f t="shared" si="948"/>
        <v>1</v>
      </c>
      <c r="CD1153" s="114">
        <f t="shared" si="949"/>
        <v>0</v>
      </c>
      <c r="CE1153" s="114" t="str">
        <f t="shared" si="950"/>
        <v/>
      </c>
      <c r="CF1153" s="114" t="str">
        <f t="shared" si="930"/>
        <v/>
      </c>
      <c r="CG1153" s="114">
        <f t="shared" si="951"/>
        <v>1</v>
      </c>
      <c r="CH1153" s="114">
        <f t="shared" si="952"/>
        <v>0</v>
      </c>
      <c r="CI1153" s="114" t="str">
        <f t="shared" si="953"/>
        <v/>
      </c>
      <c r="CJ1153" s="114" t="str">
        <f t="shared" si="931"/>
        <v/>
      </c>
      <c r="CK1153" s="114">
        <f t="shared" si="954"/>
        <v>1</v>
      </c>
      <c r="CL1153" s="114">
        <f t="shared" si="955"/>
        <v>0</v>
      </c>
      <c r="CM1153" s="114" t="str">
        <f t="shared" si="956"/>
        <v/>
      </c>
      <c r="CN1153" s="114" t="str">
        <f t="shared" si="932"/>
        <v/>
      </c>
      <c r="CO1153" s="114">
        <f t="shared" si="957"/>
        <v>1</v>
      </c>
      <c r="CP1153" s="114">
        <f t="shared" si="958"/>
        <v>0</v>
      </c>
      <c r="CQ1153" s="114" t="str">
        <f t="shared" si="959"/>
        <v/>
      </c>
      <c r="CR1153" s="114" t="str">
        <f t="shared" si="933"/>
        <v/>
      </c>
      <c r="CS1153" s="114">
        <f t="shared" si="960"/>
        <v>1</v>
      </c>
      <c r="CT1153" s="114">
        <f t="shared" si="961"/>
        <v>0</v>
      </c>
      <c r="CU1153" s="114" t="str">
        <f t="shared" si="962"/>
        <v/>
      </c>
      <c r="CV1153" s="114" t="str">
        <f t="shared" si="934"/>
        <v/>
      </c>
      <c r="CW1153" s="114">
        <f t="shared" si="963"/>
        <v>1</v>
      </c>
      <c r="CX1153" s="114">
        <f t="shared" si="964"/>
        <v>0</v>
      </c>
    </row>
    <row r="1154" spans="17:102" x14ac:dyDescent="0.25">
      <c r="Q1154" s="367" t="s">
        <v>6</v>
      </c>
      <c r="R1154" s="366">
        <v>6</v>
      </c>
      <c r="U1154" s="367">
        <f>+Decisions!D145</f>
        <v>0</v>
      </c>
      <c r="V1154" s="363">
        <f>+Decisions!E145</f>
        <v>0</v>
      </c>
      <c r="W1154" s="363">
        <f>+Decisions!F145</f>
        <v>0</v>
      </c>
      <c r="X1154" s="363">
        <f>+Decisions!G145</f>
        <v>0</v>
      </c>
      <c r="Y1154" s="363">
        <f>+Decisions!H145</f>
        <v>0</v>
      </c>
      <c r="Z1154" s="363">
        <f>+Decisions!I145</f>
        <v>0</v>
      </c>
      <c r="AA1154" s="363">
        <f>+Decisions!J145</f>
        <v>0</v>
      </c>
      <c r="AB1154" s="363">
        <f>+Decisions!K145</f>
        <v>0</v>
      </c>
      <c r="AC1154" s="363">
        <f>+Decisions!L145</f>
        <v>0</v>
      </c>
      <c r="AD1154" s="363">
        <f>+Decisions!M145</f>
        <v>0</v>
      </c>
      <c r="AE1154" s="363">
        <f>+Decisions!N145</f>
        <v>0</v>
      </c>
      <c r="AF1154" s="363">
        <f>+Decisions!O145</f>
        <v>0</v>
      </c>
      <c r="AG1154" s="363">
        <f>+Decisions!P145</f>
        <v>0</v>
      </c>
      <c r="AH1154" s="363">
        <f>+Decisions!Q145</f>
        <v>0</v>
      </c>
      <c r="AI1154" s="363">
        <f>+Decisions!R145</f>
        <v>0</v>
      </c>
      <c r="AJ1154" s="363">
        <f>+Decisions!S145</f>
        <v>0</v>
      </c>
      <c r="AK1154" s="363">
        <f>+Decisions!T145</f>
        <v>0</v>
      </c>
      <c r="AL1154" s="363">
        <f>+Decisions!U145</f>
        <v>0</v>
      </c>
      <c r="AM1154" s="363">
        <f>+Decisions!V145</f>
        <v>0</v>
      </c>
      <c r="AN1154" s="364">
        <f>+Decisions!W145</f>
        <v>0</v>
      </c>
      <c r="AP1154" s="365" t="str">
        <f t="shared" si="905"/>
        <v/>
      </c>
      <c r="AQ1154" s="271" t="str">
        <f t="shared" si="906"/>
        <v/>
      </c>
      <c r="AR1154" s="271" t="str">
        <f t="shared" si="907"/>
        <v/>
      </c>
      <c r="AS1154" s="271" t="str">
        <f t="shared" si="908"/>
        <v/>
      </c>
      <c r="AT1154" s="271" t="str">
        <f t="shared" si="909"/>
        <v/>
      </c>
      <c r="AU1154" s="271" t="str">
        <f t="shared" si="910"/>
        <v/>
      </c>
      <c r="AV1154" s="271" t="str">
        <f t="shared" si="911"/>
        <v/>
      </c>
      <c r="AW1154" s="271" t="str">
        <f t="shared" si="912"/>
        <v/>
      </c>
      <c r="AX1154" s="271" t="str">
        <f t="shared" si="913"/>
        <v/>
      </c>
      <c r="AY1154" s="271" t="str">
        <f t="shared" si="914"/>
        <v/>
      </c>
      <c r="AZ1154" s="271" t="str">
        <f t="shared" si="915"/>
        <v/>
      </c>
      <c r="BA1154" s="271" t="str">
        <f t="shared" si="916"/>
        <v/>
      </c>
      <c r="BB1154" s="271" t="str">
        <f t="shared" si="917"/>
        <v/>
      </c>
      <c r="BC1154" s="271" t="str">
        <f t="shared" si="918"/>
        <v/>
      </c>
      <c r="BD1154" s="271" t="str">
        <f t="shared" si="919"/>
        <v/>
      </c>
      <c r="BE1154" s="271" t="str">
        <f t="shared" si="920"/>
        <v/>
      </c>
      <c r="BF1154" s="271" t="str">
        <f t="shared" si="921"/>
        <v/>
      </c>
      <c r="BG1154" s="271" t="str">
        <f t="shared" si="922"/>
        <v/>
      </c>
      <c r="BH1154" s="271" t="str">
        <f t="shared" si="923"/>
        <v/>
      </c>
      <c r="BI1154" s="366" t="str">
        <f t="shared" si="924"/>
        <v/>
      </c>
      <c r="BK1154" s="114" t="str">
        <f t="shared" si="935"/>
        <v/>
      </c>
      <c r="BL1154" s="114" t="str">
        <f t="shared" si="925"/>
        <v/>
      </c>
      <c r="BM1154" s="114">
        <f t="shared" si="936"/>
        <v>1</v>
      </c>
      <c r="BN1154" s="114">
        <f t="shared" si="937"/>
        <v>0</v>
      </c>
      <c r="BO1154" s="114" t="str">
        <f t="shared" si="938"/>
        <v/>
      </c>
      <c r="BP1154" s="114" t="str">
        <f t="shared" si="926"/>
        <v/>
      </c>
      <c r="BQ1154" s="114">
        <f t="shared" si="939"/>
        <v>1</v>
      </c>
      <c r="BR1154" s="114">
        <f t="shared" si="940"/>
        <v>0</v>
      </c>
      <c r="BS1154" s="114" t="str">
        <f t="shared" si="941"/>
        <v/>
      </c>
      <c r="BT1154" s="114" t="str">
        <f t="shared" si="927"/>
        <v/>
      </c>
      <c r="BU1154" s="114">
        <f t="shared" si="942"/>
        <v>1</v>
      </c>
      <c r="BV1154" s="114">
        <f t="shared" si="943"/>
        <v>0</v>
      </c>
      <c r="BW1154" s="114" t="str">
        <f t="shared" si="944"/>
        <v/>
      </c>
      <c r="BX1154" s="114" t="str">
        <f t="shared" si="928"/>
        <v/>
      </c>
      <c r="BY1154" s="114">
        <f t="shared" si="945"/>
        <v>1</v>
      </c>
      <c r="BZ1154" s="114">
        <f t="shared" si="946"/>
        <v>0</v>
      </c>
      <c r="CA1154" s="114" t="str">
        <f t="shared" si="947"/>
        <v/>
      </c>
      <c r="CB1154" s="114" t="str">
        <f t="shared" si="929"/>
        <v/>
      </c>
      <c r="CC1154" s="114">
        <f t="shared" si="948"/>
        <v>1</v>
      </c>
      <c r="CD1154" s="114">
        <f t="shared" si="949"/>
        <v>0</v>
      </c>
      <c r="CE1154" s="114" t="str">
        <f t="shared" si="950"/>
        <v/>
      </c>
      <c r="CF1154" s="114" t="str">
        <f t="shared" si="930"/>
        <v/>
      </c>
      <c r="CG1154" s="114">
        <f t="shared" si="951"/>
        <v>1</v>
      </c>
      <c r="CH1154" s="114">
        <f t="shared" si="952"/>
        <v>0</v>
      </c>
      <c r="CI1154" s="114" t="str">
        <f t="shared" si="953"/>
        <v/>
      </c>
      <c r="CJ1154" s="114" t="str">
        <f t="shared" si="931"/>
        <v/>
      </c>
      <c r="CK1154" s="114">
        <f t="shared" si="954"/>
        <v>1</v>
      </c>
      <c r="CL1154" s="114">
        <f t="shared" si="955"/>
        <v>0</v>
      </c>
      <c r="CM1154" s="114" t="str">
        <f t="shared" si="956"/>
        <v/>
      </c>
      <c r="CN1154" s="114" t="str">
        <f t="shared" si="932"/>
        <v/>
      </c>
      <c r="CO1154" s="114">
        <f t="shared" si="957"/>
        <v>1</v>
      </c>
      <c r="CP1154" s="114">
        <f t="shared" si="958"/>
        <v>0</v>
      </c>
      <c r="CQ1154" s="114" t="str">
        <f t="shared" si="959"/>
        <v/>
      </c>
      <c r="CR1154" s="114" t="str">
        <f t="shared" si="933"/>
        <v/>
      </c>
      <c r="CS1154" s="114">
        <f t="shared" si="960"/>
        <v>1</v>
      </c>
      <c r="CT1154" s="114">
        <f t="shared" si="961"/>
        <v>0</v>
      </c>
      <c r="CU1154" s="114" t="str">
        <f t="shared" si="962"/>
        <v/>
      </c>
      <c r="CV1154" s="114" t="str">
        <f t="shared" si="934"/>
        <v/>
      </c>
      <c r="CW1154" s="114">
        <f t="shared" si="963"/>
        <v>1</v>
      </c>
      <c r="CX1154" s="114">
        <f t="shared" si="964"/>
        <v>0</v>
      </c>
    </row>
    <row r="1155" spans="17:102" x14ac:dyDescent="0.25">
      <c r="Q1155" s="367" t="s">
        <v>7</v>
      </c>
      <c r="R1155" s="366">
        <v>7</v>
      </c>
      <c r="U1155" s="367">
        <f>+Decisions!D146</f>
        <v>0</v>
      </c>
      <c r="V1155" s="363">
        <f>+Decisions!E146</f>
        <v>0</v>
      </c>
      <c r="W1155" s="363">
        <f>+Decisions!F146</f>
        <v>0</v>
      </c>
      <c r="X1155" s="363">
        <f>+Decisions!G146</f>
        <v>0</v>
      </c>
      <c r="Y1155" s="363">
        <f>+Decisions!H146</f>
        <v>0</v>
      </c>
      <c r="Z1155" s="363">
        <f>+Decisions!I146</f>
        <v>0</v>
      </c>
      <c r="AA1155" s="363">
        <f>+Decisions!J146</f>
        <v>0</v>
      </c>
      <c r="AB1155" s="363">
        <f>+Decisions!K146</f>
        <v>0</v>
      </c>
      <c r="AC1155" s="363">
        <f>+Decisions!L146</f>
        <v>0</v>
      </c>
      <c r="AD1155" s="363">
        <f>+Decisions!M146</f>
        <v>0</v>
      </c>
      <c r="AE1155" s="363">
        <f>+Decisions!N146</f>
        <v>0</v>
      </c>
      <c r="AF1155" s="363">
        <f>+Decisions!O146</f>
        <v>0</v>
      </c>
      <c r="AG1155" s="363">
        <f>+Decisions!P146</f>
        <v>0</v>
      </c>
      <c r="AH1155" s="363">
        <f>+Decisions!Q146</f>
        <v>0</v>
      </c>
      <c r="AI1155" s="363">
        <f>+Decisions!R146</f>
        <v>0</v>
      </c>
      <c r="AJ1155" s="363">
        <f>+Decisions!S146</f>
        <v>0</v>
      </c>
      <c r="AK1155" s="363">
        <f>+Decisions!T146</f>
        <v>0</v>
      </c>
      <c r="AL1155" s="363">
        <f>+Decisions!U146</f>
        <v>0</v>
      </c>
      <c r="AM1155" s="363">
        <f>+Decisions!V146</f>
        <v>0</v>
      </c>
      <c r="AN1155" s="364">
        <f>+Decisions!W146</f>
        <v>0</v>
      </c>
      <c r="AP1155" s="365" t="str">
        <f t="shared" si="905"/>
        <v/>
      </c>
      <c r="AQ1155" s="271" t="str">
        <f t="shared" si="906"/>
        <v/>
      </c>
      <c r="AR1155" s="271" t="str">
        <f t="shared" si="907"/>
        <v/>
      </c>
      <c r="AS1155" s="271" t="str">
        <f t="shared" si="908"/>
        <v/>
      </c>
      <c r="AT1155" s="271" t="str">
        <f t="shared" si="909"/>
        <v/>
      </c>
      <c r="AU1155" s="271" t="str">
        <f t="shared" si="910"/>
        <v/>
      </c>
      <c r="AV1155" s="271" t="str">
        <f t="shared" si="911"/>
        <v/>
      </c>
      <c r="AW1155" s="271" t="str">
        <f t="shared" si="912"/>
        <v/>
      </c>
      <c r="AX1155" s="271" t="str">
        <f t="shared" si="913"/>
        <v/>
      </c>
      <c r="AY1155" s="271" t="str">
        <f t="shared" si="914"/>
        <v/>
      </c>
      <c r="AZ1155" s="271" t="str">
        <f t="shared" si="915"/>
        <v/>
      </c>
      <c r="BA1155" s="271" t="str">
        <f t="shared" si="916"/>
        <v/>
      </c>
      <c r="BB1155" s="271" t="str">
        <f t="shared" si="917"/>
        <v/>
      </c>
      <c r="BC1155" s="271" t="str">
        <f t="shared" si="918"/>
        <v/>
      </c>
      <c r="BD1155" s="271" t="str">
        <f t="shared" si="919"/>
        <v/>
      </c>
      <c r="BE1155" s="271" t="str">
        <f t="shared" si="920"/>
        <v/>
      </c>
      <c r="BF1155" s="271" t="str">
        <f t="shared" si="921"/>
        <v/>
      </c>
      <c r="BG1155" s="271" t="str">
        <f t="shared" si="922"/>
        <v/>
      </c>
      <c r="BH1155" s="271" t="str">
        <f t="shared" si="923"/>
        <v/>
      </c>
      <c r="BI1155" s="366" t="str">
        <f t="shared" si="924"/>
        <v/>
      </c>
      <c r="BK1155" s="114" t="str">
        <f t="shared" si="935"/>
        <v/>
      </c>
      <c r="BL1155" s="114" t="str">
        <f t="shared" si="925"/>
        <v/>
      </c>
      <c r="BM1155" s="114">
        <f t="shared" si="936"/>
        <v>1</v>
      </c>
      <c r="BN1155" s="114">
        <f t="shared" si="937"/>
        <v>0</v>
      </c>
      <c r="BO1155" s="114" t="str">
        <f t="shared" si="938"/>
        <v/>
      </c>
      <c r="BP1155" s="114" t="str">
        <f t="shared" si="926"/>
        <v/>
      </c>
      <c r="BQ1155" s="114">
        <f t="shared" si="939"/>
        <v>1</v>
      </c>
      <c r="BR1155" s="114">
        <f t="shared" si="940"/>
        <v>0</v>
      </c>
      <c r="BS1155" s="114" t="str">
        <f t="shared" si="941"/>
        <v/>
      </c>
      <c r="BT1155" s="114" t="str">
        <f t="shared" si="927"/>
        <v/>
      </c>
      <c r="BU1155" s="114">
        <f t="shared" si="942"/>
        <v>1</v>
      </c>
      <c r="BV1155" s="114">
        <f t="shared" si="943"/>
        <v>0</v>
      </c>
      <c r="BW1155" s="114" t="str">
        <f t="shared" si="944"/>
        <v/>
      </c>
      <c r="BX1155" s="114" t="str">
        <f t="shared" si="928"/>
        <v/>
      </c>
      <c r="BY1155" s="114">
        <f t="shared" si="945"/>
        <v>1</v>
      </c>
      <c r="BZ1155" s="114">
        <f t="shared" si="946"/>
        <v>0</v>
      </c>
      <c r="CA1155" s="114" t="str">
        <f t="shared" si="947"/>
        <v/>
      </c>
      <c r="CB1155" s="114" t="str">
        <f t="shared" si="929"/>
        <v/>
      </c>
      <c r="CC1155" s="114">
        <f t="shared" si="948"/>
        <v>1</v>
      </c>
      <c r="CD1155" s="114">
        <f t="shared" si="949"/>
        <v>0</v>
      </c>
      <c r="CE1155" s="114" t="str">
        <f t="shared" si="950"/>
        <v/>
      </c>
      <c r="CF1155" s="114" t="str">
        <f t="shared" si="930"/>
        <v/>
      </c>
      <c r="CG1155" s="114">
        <f t="shared" si="951"/>
        <v>1</v>
      </c>
      <c r="CH1155" s="114">
        <f t="shared" si="952"/>
        <v>0</v>
      </c>
      <c r="CI1155" s="114" t="str">
        <f t="shared" si="953"/>
        <v/>
      </c>
      <c r="CJ1155" s="114" t="str">
        <f t="shared" si="931"/>
        <v/>
      </c>
      <c r="CK1155" s="114">
        <f t="shared" si="954"/>
        <v>1</v>
      </c>
      <c r="CL1155" s="114">
        <f t="shared" si="955"/>
        <v>0</v>
      </c>
      <c r="CM1155" s="114" t="str">
        <f t="shared" si="956"/>
        <v/>
      </c>
      <c r="CN1155" s="114" t="str">
        <f t="shared" si="932"/>
        <v/>
      </c>
      <c r="CO1155" s="114">
        <f t="shared" si="957"/>
        <v>1</v>
      </c>
      <c r="CP1155" s="114">
        <f t="shared" si="958"/>
        <v>0</v>
      </c>
      <c r="CQ1155" s="114" t="str">
        <f t="shared" si="959"/>
        <v/>
      </c>
      <c r="CR1155" s="114" t="str">
        <f t="shared" si="933"/>
        <v/>
      </c>
      <c r="CS1155" s="114">
        <f t="shared" si="960"/>
        <v>1</v>
      </c>
      <c r="CT1155" s="114">
        <f t="shared" si="961"/>
        <v>0</v>
      </c>
      <c r="CU1155" s="114" t="str">
        <f t="shared" si="962"/>
        <v/>
      </c>
      <c r="CV1155" s="114" t="str">
        <f t="shared" si="934"/>
        <v/>
      </c>
      <c r="CW1155" s="114">
        <f t="shared" si="963"/>
        <v>1</v>
      </c>
      <c r="CX1155" s="114">
        <f t="shared" si="964"/>
        <v>0</v>
      </c>
    </row>
    <row r="1156" spans="17:102" x14ac:dyDescent="0.25">
      <c r="Q1156" s="367" t="s">
        <v>8</v>
      </c>
      <c r="R1156" s="366">
        <v>8</v>
      </c>
      <c r="U1156" s="367">
        <f>+Decisions!D147</f>
        <v>0</v>
      </c>
      <c r="V1156" s="363">
        <f>+Decisions!E147</f>
        <v>0</v>
      </c>
      <c r="W1156" s="363">
        <f>+Decisions!F147</f>
        <v>0</v>
      </c>
      <c r="X1156" s="363">
        <f>+Decisions!G147</f>
        <v>0</v>
      </c>
      <c r="Y1156" s="363">
        <f>+Decisions!H147</f>
        <v>0</v>
      </c>
      <c r="Z1156" s="363">
        <f>+Decisions!I147</f>
        <v>0</v>
      </c>
      <c r="AA1156" s="363">
        <f>+Decisions!J147</f>
        <v>0</v>
      </c>
      <c r="AB1156" s="363">
        <f>+Decisions!K147</f>
        <v>0</v>
      </c>
      <c r="AC1156" s="363">
        <f>+Decisions!L147</f>
        <v>0</v>
      </c>
      <c r="AD1156" s="363">
        <f>+Decisions!M147</f>
        <v>0</v>
      </c>
      <c r="AE1156" s="363">
        <f>+Decisions!N147</f>
        <v>0</v>
      </c>
      <c r="AF1156" s="363">
        <f>+Decisions!O147</f>
        <v>0</v>
      </c>
      <c r="AG1156" s="363">
        <f>+Decisions!P147</f>
        <v>0</v>
      </c>
      <c r="AH1156" s="363">
        <f>+Decisions!Q147</f>
        <v>0</v>
      </c>
      <c r="AI1156" s="363">
        <f>+Decisions!R147</f>
        <v>0</v>
      </c>
      <c r="AJ1156" s="363">
        <f>+Decisions!S147</f>
        <v>0</v>
      </c>
      <c r="AK1156" s="363">
        <f>+Decisions!T147</f>
        <v>0</v>
      </c>
      <c r="AL1156" s="363">
        <f>+Decisions!U147</f>
        <v>0</v>
      </c>
      <c r="AM1156" s="363">
        <f>+Decisions!V147</f>
        <v>0</v>
      </c>
      <c r="AN1156" s="364">
        <f>+Decisions!W147</f>
        <v>0</v>
      </c>
      <c r="AP1156" s="365" t="str">
        <f t="shared" si="905"/>
        <v/>
      </c>
      <c r="AQ1156" s="271" t="str">
        <f t="shared" si="906"/>
        <v/>
      </c>
      <c r="AR1156" s="271" t="str">
        <f t="shared" si="907"/>
        <v/>
      </c>
      <c r="AS1156" s="271" t="str">
        <f t="shared" si="908"/>
        <v/>
      </c>
      <c r="AT1156" s="271" t="str">
        <f t="shared" si="909"/>
        <v/>
      </c>
      <c r="AU1156" s="271" t="str">
        <f t="shared" si="910"/>
        <v/>
      </c>
      <c r="AV1156" s="271" t="str">
        <f t="shared" si="911"/>
        <v/>
      </c>
      <c r="AW1156" s="271" t="str">
        <f t="shared" si="912"/>
        <v/>
      </c>
      <c r="AX1156" s="271" t="str">
        <f t="shared" si="913"/>
        <v/>
      </c>
      <c r="AY1156" s="271" t="str">
        <f t="shared" si="914"/>
        <v/>
      </c>
      <c r="AZ1156" s="271" t="str">
        <f t="shared" si="915"/>
        <v/>
      </c>
      <c r="BA1156" s="271" t="str">
        <f t="shared" si="916"/>
        <v/>
      </c>
      <c r="BB1156" s="271" t="str">
        <f t="shared" si="917"/>
        <v/>
      </c>
      <c r="BC1156" s="271" t="str">
        <f t="shared" si="918"/>
        <v/>
      </c>
      <c r="BD1156" s="271" t="str">
        <f t="shared" si="919"/>
        <v/>
      </c>
      <c r="BE1156" s="271" t="str">
        <f t="shared" si="920"/>
        <v/>
      </c>
      <c r="BF1156" s="271" t="str">
        <f t="shared" si="921"/>
        <v/>
      </c>
      <c r="BG1156" s="271" t="str">
        <f t="shared" si="922"/>
        <v/>
      </c>
      <c r="BH1156" s="271" t="str">
        <f t="shared" si="923"/>
        <v/>
      </c>
      <c r="BI1156" s="366" t="str">
        <f t="shared" si="924"/>
        <v/>
      </c>
      <c r="BK1156" s="114" t="str">
        <f t="shared" si="935"/>
        <v/>
      </c>
      <c r="BL1156" s="114" t="str">
        <f t="shared" si="925"/>
        <v/>
      </c>
      <c r="BM1156" s="114">
        <f t="shared" si="936"/>
        <v>1</v>
      </c>
      <c r="BN1156" s="114">
        <f t="shared" si="937"/>
        <v>0</v>
      </c>
      <c r="BO1156" s="114" t="str">
        <f t="shared" si="938"/>
        <v/>
      </c>
      <c r="BP1156" s="114" t="str">
        <f t="shared" si="926"/>
        <v/>
      </c>
      <c r="BQ1156" s="114">
        <f t="shared" si="939"/>
        <v>1</v>
      </c>
      <c r="BR1156" s="114">
        <f t="shared" si="940"/>
        <v>0</v>
      </c>
      <c r="BS1156" s="114" t="str">
        <f t="shared" si="941"/>
        <v/>
      </c>
      <c r="BT1156" s="114" t="str">
        <f t="shared" si="927"/>
        <v/>
      </c>
      <c r="BU1156" s="114">
        <f t="shared" si="942"/>
        <v>1</v>
      </c>
      <c r="BV1156" s="114">
        <f t="shared" si="943"/>
        <v>0</v>
      </c>
      <c r="BW1156" s="114" t="str">
        <f t="shared" si="944"/>
        <v/>
      </c>
      <c r="BX1156" s="114" t="str">
        <f t="shared" si="928"/>
        <v/>
      </c>
      <c r="BY1156" s="114">
        <f t="shared" si="945"/>
        <v>1</v>
      </c>
      <c r="BZ1156" s="114">
        <f t="shared" si="946"/>
        <v>0</v>
      </c>
      <c r="CA1156" s="114" t="str">
        <f t="shared" si="947"/>
        <v/>
      </c>
      <c r="CB1156" s="114" t="str">
        <f t="shared" si="929"/>
        <v/>
      </c>
      <c r="CC1156" s="114">
        <f t="shared" si="948"/>
        <v>1</v>
      </c>
      <c r="CD1156" s="114">
        <f t="shared" si="949"/>
        <v>0</v>
      </c>
      <c r="CE1156" s="114" t="str">
        <f t="shared" si="950"/>
        <v/>
      </c>
      <c r="CF1156" s="114" t="str">
        <f t="shared" si="930"/>
        <v/>
      </c>
      <c r="CG1156" s="114">
        <f t="shared" si="951"/>
        <v>1</v>
      </c>
      <c r="CH1156" s="114">
        <f t="shared" si="952"/>
        <v>0</v>
      </c>
      <c r="CI1156" s="114" t="str">
        <f t="shared" si="953"/>
        <v/>
      </c>
      <c r="CJ1156" s="114" t="str">
        <f t="shared" si="931"/>
        <v/>
      </c>
      <c r="CK1156" s="114">
        <f t="shared" si="954"/>
        <v>1</v>
      </c>
      <c r="CL1156" s="114">
        <f t="shared" si="955"/>
        <v>0</v>
      </c>
      <c r="CM1156" s="114" t="str">
        <f t="shared" si="956"/>
        <v/>
      </c>
      <c r="CN1156" s="114" t="str">
        <f t="shared" si="932"/>
        <v/>
      </c>
      <c r="CO1156" s="114">
        <f t="shared" si="957"/>
        <v>1</v>
      </c>
      <c r="CP1156" s="114">
        <f t="shared" si="958"/>
        <v>0</v>
      </c>
      <c r="CQ1156" s="114" t="str">
        <f t="shared" si="959"/>
        <v/>
      </c>
      <c r="CR1156" s="114" t="str">
        <f t="shared" si="933"/>
        <v/>
      </c>
      <c r="CS1156" s="114">
        <f t="shared" si="960"/>
        <v>1</v>
      </c>
      <c r="CT1156" s="114">
        <f t="shared" si="961"/>
        <v>0</v>
      </c>
      <c r="CU1156" s="114" t="str">
        <f t="shared" si="962"/>
        <v/>
      </c>
      <c r="CV1156" s="114" t="str">
        <f t="shared" si="934"/>
        <v/>
      </c>
      <c r="CW1156" s="114">
        <f t="shared" si="963"/>
        <v>1</v>
      </c>
      <c r="CX1156" s="114">
        <f t="shared" si="964"/>
        <v>0</v>
      </c>
    </row>
    <row r="1157" spans="17:102" ht="15.75" thickBot="1" x14ac:dyDescent="0.3">
      <c r="Q1157" s="373" t="s">
        <v>9</v>
      </c>
      <c r="R1157" s="370">
        <v>9</v>
      </c>
      <c r="U1157" s="367">
        <f>+Decisions!D148</f>
        <v>0</v>
      </c>
      <c r="V1157" s="363">
        <f>+Decisions!E148</f>
        <v>0</v>
      </c>
      <c r="W1157" s="363">
        <f>+Decisions!F148</f>
        <v>0</v>
      </c>
      <c r="X1157" s="363">
        <f>+Decisions!G148</f>
        <v>0</v>
      </c>
      <c r="Y1157" s="363">
        <f>+Decisions!H148</f>
        <v>0</v>
      </c>
      <c r="Z1157" s="363">
        <f>+Decisions!I148</f>
        <v>0</v>
      </c>
      <c r="AA1157" s="363">
        <f>+Decisions!J148</f>
        <v>0</v>
      </c>
      <c r="AB1157" s="363">
        <f>+Decisions!K148</f>
        <v>0</v>
      </c>
      <c r="AC1157" s="363">
        <f>+Decisions!L148</f>
        <v>0</v>
      </c>
      <c r="AD1157" s="363">
        <f>+Decisions!M148</f>
        <v>0</v>
      </c>
      <c r="AE1157" s="363">
        <f>+Decisions!N148</f>
        <v>0</v>
      </c>
      <c r="AF1157" s="363">
        <f>+Decisions!O148</f>
        <v>0</v>
      </c>
      <c r="AG1157" s="363">
        <f>+Decisions!P148</f>
        <v>0</v>
      </c>
      <c r="AH1157" s="363">
        <f>+Decisions!Q148</f>
        <v>0</v>
      </c>
      <c r="AI1157" s="363">
        <f>+Decisions!R148</f>
        <v>0</v>
      </c>
      <c r="AJ1157" s="363">
        <f>+Decisions!S148</f>
        <v>0</v>
      </c>
      <c r="AK1157" s="363">
        <f>+Decisions!T148</f>
        <v>0</v>
      </c>
      <c r="AL1157" s="363">
        <f>+Decisions!U148</f>
        <v>0</v>
      </c>
      <c r="AM1157" s="363">
        <f>+Decisions!V148</f>
        <v>0</v>
      </c>
      <c r="AN1157" s="364">
        <f>+Decisions!W148</f>
        <v>0</v>
      </c>
      <c r="AP1157" s="365" t="str">
        <f t="shared" si="905"/>
        <v/>
      </c>
      <c r="AQ1157" s="271" t="str">
        <f t="shared" si="906"/>
        <v/>
      </c>
      <c r="AR1157" s="271" t="str">
        <f t="shared" si="907"/>
        <v/>
      </c>
      <c r="AS1157" s="271" t="str">
        <f t="shared" si="908"/>
        <v/>
      </c>
      <c r="AT1157" s="271" t="str">
        <f t="shared" si="909"/>
        <v/>
      </c>
      <c r="AU1157" s="271" t="str">
        <f t="shared" si="910"/>
        <v/>
      </c>
      <c r="AV1157" s="271" t="str">
        <f t="shared" si="911"/>
        <v/>
      </c>
      <c r="AW1157" s="271" t="str">
        <f t="shared" si="912"/>
        <v/>
      </c>
      <c r="AX1157" s="271" t="str">
        <f t="shared" si="913"/>
        <v/>
      </c>
      <c r="AY1157" s="271" t="str">
        <f t="shared" si="914"/>
        <v/>
      </c>
      <c r="AZ1157" s="271" t="str">
        <f t="shared" si="915"/>
        <v/>
      </c>
      <c r="BA1157" s="271" t="str">
        <f t="shared" si="916"/>
        <v/>
      </c>
      <c r="BB1157" s="271" t="str">
        <f t="shared" si="917"/>
        <v/>
      </c>
      <c r="BC1157" s="271" t="str">
        <f t="shared" si="918"/>
        <v/>
      </c>
      <c r="BD1157" s="271" t="str">
        <f t="shared" si="919"/>
        <v/>
      </c>
      <c r="BE1157" s="271" t="str">
        <f t="shared" si="920"/>
        <v/>
      </c>
      <c r="BF1157" s="271" t="str">
        <f t="shared" si="921"/>
        <v/>
      </c>
      <c r="BG1157" s="271" t="str">
        <f t="shared" si="922"/>
        <v/>
      </c>
      <c r="BH1157" s="271" t="str">
        <f t="shared" si="923"/>
        <v/>
      </c>
      <c r="BI1157" s="366" t="str">
        <f t="shared" si="924"/>
        <v/>
      </c>
      <c r="BK1157" s="114" t="str">
        <f t="shared" si="935"/>
        <v/>
      </c>
      <c r="BL1157" s="114" t="str">
        <f t="shared" si="925"/>
        <v/>
      </c>
      <c r="BM1157" s="114">
        <f t="shared" si="936"/>
        <v>1</v>
      </c>
      <c r="BN1157" s="114">
        <f t="shared" si="937"/>
        <v>0</v>
      </c>
      <c r="BO1157" s="114" t="str">
        <f t="shared" si="938"/>
        <v/>
      </c>
      <c r="BP1157" s="114" t="str">
        <f t="shared" si="926"/>
        <v/>
      </c>
      <c r="BQ1157" s="114">
        <f t="shared" si="939"/>
        <v>1</v>
      </c>
      <c r="BR1157" s="114">
        <f t="shared" si="940"/>
        <v>0</v>
      </c>
      <c r="BS1157" s="114" t="str">
        <f t="shared" si="941"/>
        <v/>
      </c>
      <c r="BT1157" s="114" t="str">
        <f t="shared" si="927"/>
        <v/>
      </c>
      <c r="BU1157" s="114">
        <f t="shared" si="942"/>
        <v>1</v>
      </c>
      <c r="BV1157" s="114">
        <f t="shared" si="943"/>
        <v>0</v>
      </c>
      <c r="BW1157" s="114" t="str">
        <f t="shared" si="944"/>
        <v/>
      </c>
      <c r="BX1157" s="114" t="str">
        <f t="shared" si="928"/>
        <v/>
      </c>
      <c r="BY1157" s="114">
        <f t="shared" si="945"/>
        <v>1</v>
      </c>
      <c r="BZ1157" s="114">
        <f t="shared" si="946"/>
        <v>0</v>
      </c>
      <c r="CA1157" s="114" t="str">
        <f t="shared" si="947"/>
        <v/>
      </c>
      <c r="CB1157" s="114" t="str">
        <f t="shared" si="929"/>
        <v/>
      </c>
      <c r="CC1157" s="114">
        <f t="shared" si="948"/>
        <v>1</v>
      </c>
      <c r="CD1157" s="114">
        <f t="shared" si="949"/>
        <v>0</v>
      </c>
      <c r="CE1157" s="114" t="str">
        <f t="shared" si="950"/>
        <v/>
      </c>
      <c r="CF1157" s="114" t="str">
        <f t="shared" si="930"/>
        <v/>
      </c>
      <c r="CG1157" s="114">
        <f t="shared" si="951"/>
        <v>1</v>
      </c>
      <c r="CH1157" s="114">
        <f t="shared" si="952"/>
        <v>0</v>
      </c>
      <c r="CI1157" s="114" t="str">
        <f t="shared" si="953"/>
        <v/>
      </c>
      <c r="CJ1157" s="114" t="str">
        <f t="shared" si="931"/>
        <v/>
      </c>
      <c r="CK1157" s="114">
        <f t="shared" si="954"/>
        <v>1</v>
      </c>
      <c r="CL1157" s="114">
        <f t="shared" si="955"/>
        <v>0</v>
      </c>
      <c r="CM1157" s="114" t="str">
        <f t="shared" si="956"/>
        <v/>
      </c>
      <c r="CN1157" s="114" t="str">
        <f t="shared" si="932"/>
        <v/>
      </c>
      <c r="CO1157" s="114">
        <f t="shared" si="957"/>
        <v>1</v>
      </c>
      <c r="CP1157" s="114">
        <f t="shared" si="958"/>
        <v>0</v>
      </c>
      <c r="CQ1157" s="114" t="str">
        <f t="shared" si="959"/>
        <v/>
      </c>
      <c r="CR1157" s="114" t="str">
        <f t="shared" si="933"/>
        <v/>
      </c>
      <c r="CS1157" s="114">
        <f t="shared" si="960"/>
        <v>1</v>
      </c>
      <c r="CT1157" s="114">
        <f t="shared" si="961"/>
        <v>0</v>
      </c>
      <c r="CU1157" s="114" t="str">
        <f t="shared" si="962"/>
        <v/>
      </c>
      <c r="CV1157" s="114" t="str">
        <f t="shared" si="934"/>
        <v/>
      </c>
      <c r="CW1157" s="114">
        <f t="shared" si="963"/>
        <v>1</v>
      </c>
      <c r="CX1157" s="114">
        <f t="shared" si="964"/>
        <v>0</v>
      </c>
    </row>
    <row r="1158" spans="17:102" x14ac:dyDescent="0.25">
      <c r="U1158" s="367">
        <f>+Decisions!D149</f>
        <v>0</v>
      </c>
      <c r="V1158" s="363">
        <f>+Decisions!E149</f>
        <v>0</v>
      </c>
      <c r="W1158" s="363">
        <f>+Decisions!F149</f>
        <v>0</v>
      </c>
      <c r="X1158" s="363">
        <f>+Decisions!G149</f>
        <v>0</v>
      </c>
      <c r="Y1158" s="363">
        <f>+Decisions!H149</f>
        <v>0</v>
      </c>
      <c r="Z1158" s="363">
        <f>+Decisions!I149</f>
        <v>0</v>
      </c>
      <c r="AA1158" s="363">
        <f>+Decisions!J149</f>
        <v>0</v>
      </c>
      <c r="AB1158" s="363">
        <f>+Decisions!K149</f>
        <v>0</v>
      </c>
      <c r="AC1158" s="363">
        <f>+Decisions!L149</f>
        <v>0</v>
      </c>
      <c r="AD1158" s="363">
        <f>+Decisions!M149</f>
        <v>0</v>
      </c>
      <c r="AE1158" s="363">
        <f>+Decisions!N149</f>
        <v>0</v>
      </c>
      <c r="AF1158" s="363">
        <f>+Decisions!O149</f>
        <v>0</v>
      </c>
      <c r="AG1158" s="363">
        <f>+Decisions!P149</f>
        <v>0</v>
      </c>
      <c r="AH1158" s="363">
        <f>+Decisions!Q149</f>
        <v>0</v>
      </c>
      <c r="AI1158" s="363">
        <f>+Decisions!R149</f>
        <v>0</v>
      </c>
      <c r="AJ1158" s="363">
        <f>+Decisions!S149</f>
        <v>0</v>
      </c>
      <c r="AK1158" s="363">
        <f>+Decisions!T149</f>
        <v>0</v>
      </c>
      <c r="AL1158" s="363">
        <f>+Decisions!U149</f>
        <v>0</v>
      </c>
      <c r="AM1158" s="363">
        <f>+Decisions!V149</f>
        <v>0</v>
      </c>
      <c r="AN1158" s="364">
        <f>+Decisions!W149</f>
        <v>0</v>
      </c>
      <c r="AP1158" s="365" t="str">
        <f t="shared" si="905"/>
        <v/>
      </c>
      <c r="AQ1158" s="271" t="str">
        <f t="shared" si="906"/>
        <v/>
      </c>
      <c r="AR1158" s="271" t="str">
        <f t="shared" si="907"/>
        <v/>
      </c>
      <c r="AS1158" s="271" t="str">
        <f t="shared" si="908"/>
        <v/>
      </c>
      <c r="AT1158" s="271" t="str">
        <f t="shared" si="909"/>
        <v/>
      </c>
      <c r="AU1158" s="271" t="str">
        <f t="shared" si="910"/>
        <v/>
      </c>
      <c r="AV1158" s="271" t="str">
        <f t="shared" si="911"/>
        <v/>
      </c>
      <c r="AW1158" s="271" t="str">
        <f t="shared" si="912"/>
        <v/>
      </c>
      <c r="AX1158" s="271" t="str">
        <f t="shared" si="913"/>
        <v/>
      </c>
      <c r="AY1158" s="271" t="str">
        <f t="shared" si="914"/>
        <v/>
      </c>
      <c r="AZ1158" s="271" t="str">
        <f t="shared" si="915"/>
        <v/>
      </c>
      <c r="BA1158" s="271" t="str">
        <f t="shared" si="916"/>
        <v/>
      </c>
      <c r="BB1158" s="271" t="str">
        <f t="shared" si="917"/>
        <v/>
      </c>
      <c r="BC1158" s="271" t="str">
        <f t="shared" si="918"/>
        <v/>
      </c>
      <c r="BD1158" s="271" t="str">
        <f t="shared" si="919"/>
        <v/>
      </c>
      <c r="BE1158" s="271" t="str">
        <f t="shared" si="920"/>
        <v/>
      </c>
      <c r="BF1158" s="271" t="str">
        <f t="shared" si="921"/>
        <v/>
      </c>
      <c r="BG1158" s="271" t="str">
        <f t="shared" si="922"/>
        <v/>
      </c>
      <c r="BH1158" s="271" t="str">
        <f t="shared" si="923"/>
        <v/>
      </c>
      <c r="BI1158" s="366" t="str">
        <f t="shared" si="924"/>
        <v/>
      </c>
      <c r="BK1158" s="114" t="str">
        <f t="shared" si="935"/>
        <v/>
      </c>
      <c r="BL1158" s="114" t="str">
        <f t="shared" si="925"/>
        <v/>
      </c>
      <c r="BM1158" s="114">
        <f t="shared" si="936"/>
        <v>1</v>
      </c>
      <c r="BN1158" s="114">
        <f t="shared" si="937"/>
        <v>0</v>
      </c>
      <c r="BO1158" s="114" t="str">
        <f t="shared" si="938"/>
        <v/>
      </c>
      <c r="BP1158" s="114" t="str">
        <f t="shared" si="926"/>
        <v/>
      </c>
      <c r="BQ1158" s="114">
        <f t="shared" si="939"/>
        <v>1</v>
      </c>
      <c r="BR1158" s="114">
        <f t="shared" si="940"/>
        <v>0</v>
      </c>
      <c r="BS1158" s="114" t="str">
        <f t="shared" si="941"/>
        <v/>
      </c>
      <c r="BT1158" s="114" t="str">
        <f t="shared" si="927"/>
        <v/>
      </c>
      <c r="BU1158" s="114">
        <f t="shared" si="942"/>
        <v>1</v>
      </c>
      <c r="BV1158" s="114">
        <f t="shared" si="943"/>
        <v>0</v>
      </c>
      <c r="BW1158" s="114" t="str">
        <f t="shared" si="944"/>
        <v/>
      </c>
      <c r="BX1158" s="114" t="str">
        <f t="shared" si="928"/>
        <v/>
      </c>
      <c r="BY1158" s="114">
        <f t="shared" si="945"/>
        <v>1</v>
      </c>
      <c r="BZ1158" s="114">
        <f t="shared" si="946"/>
        <v>0</v>
      </c>
      <c r="CA1158" s="114" t="str">
        <f t="shared" si="947"/>
        <v/>
      </c>
      <c r="CB1158" s="114" t="str">
        <f t="shared" si="929"/>
        <v/>
      </c>
      <c r="CC1158" s="114">
        <f t="shared" si="948"/>
        <v>1</v>
      </c>
      <c r="CD1158" s="114">
        <f t="shared" si="949"/>
        <v>0</v>
      </c>
      <c r="CE1158" s="114" t="str">
        <f t="shared" si="950"/>
        <v/>
      </c>
      <c r="CF1158" s="114" t="str">
        <f t="shared" si="930"/>
        <v/>
      </c>
      <c r="CG1158" s="114">
        <f t="shared" si="951"/>
        <v>1</v>
      </c>
      <c r="CH1158" s="114">
        <f t="shared" si="952"/>
        <v>0</v>
      </c>
      <c r="CI1158" s="114" t="str">
        <f t="shared" si="953"/>
        <v/>
      </c>
      <c r="CJ1158" s="114" t="str">
        <f t="shared" si="931"/>
        <v/>
      </c>
      <c r="CK1158" s="114">
        <f t="shared" si="954"/>
        <v>1</v>
      </c>
      <c r="CL1158" s="114">
        <f t="shared" si="955"/>
        <v>0</v>
      </c>
      <c r="CM1158" s="114" t="str">
        <f t="shared" si="956"/>
        <v/>
      </c>
      <c r="CN1158" s="114" t="str">
        <f t="shared" si="932"/>
        <v/>
      </c>
      <c r="CO1158" s="114">
        <f t="shared" si="957"/>
        <v>1</v>
      </c>
      <c r="CP1158" s="114">
        <f t="shared" si="958"/>
        <v>0</v>
      </c>
      <c r="CQ1158" s="114" t="str">
        <f t="shared" si="959"/>
        <v/>
      </c>
      <c r="CR1158" s="114" t="str">
        <f t="shared" si="933"/>
        <v/>
      </c>
      <c r="CS1158" s="114">
        <f t="shared" si="960"/>
        <v>1</v>
      </c>
      <c r="CT1158" s="114">
        <f t="shared" si="961"/>
        <v>0</v>
      </c>
      <c r="CU1158" s="114" t="str">
        <f t="shared" si="962"/>
        <v/>
      </c>
      <c r="CV1158" s="114" t="str">
        <f t="shared" si="934"/>
        <v/>
      </c>
      <c r="CW1158" s="114">
        <f t="shared" si="963"/>
        <v>1</v>
      </c>
      <c r="CX1158" s="114">
        <f t="shared" si="964"/>
        <v>0</v>
      </c>
    </row>
    <row r="1159" spans="17:102" x14ac:dyDescent="0.25">
      <c r="U1159" s="367">
        <f>+Decisions!D150</f>
        <v>0</v>
      </c>
      <c r="V1159" s="363">
        <f>+Decisions!E150</f>
        <v>0</v>
      </c>
      <c r="W1159" s="363">
        <f>+Decisions!F150</f>
        <v>0</v>
      </c>
      <c r="X1159" s="363">
        <f>+Decisions!G150</f>
        <v>0</v>
      </c>
      <c r="Y1159" s="363">
        <f>+Decisions!H150</f>
        <v>0</v>
      </c>
      <c r="Z1159" s="363">
        <f>+Decisions!I150</f>
        <v>0</v>
      </c>
      <c r="AA1159" s="363">
        <f>+Decisions!J150</f>
        <v>0</v>
      </c>
      <c r="AB1159" s="363">
        <f>+Decisions!K150</f>
        <v>0</v>
      </c>
      <c r="AC1159" s="363">
        <f>+Decisions!L150</f>
        <v>0</v>
      </c>
      <c r="AD1159" s="363">
        <f>+Decisions!M150</f>
        <v>0</v>
      </c>
      <c r="AE1159" s="363">
        <f>+Decisions!N150</f>
        <v>0</v>
      </c>
      <c r="AF1159" s="363">
        <f>+Decisions!O150</f>
        <v>0</v>
      </c>
      <c r="AG1159" s="363">
        <f>+Decisions!P150</f>
        <v>0</v>
      </c>
      <c r="AH1159" s="363">
        <f>+Decisions!Q150</f>
        <v>0</v>
      </c>
      <c r="AI1159" s="363">
        <f>+Decisions!R150</f>
        <v>0</v>
      </c>
      <c r="AJ1159" s="363">
        <f>+Decisions!S150</f>
        <v>0</v>
      </c>
      <c r="AK1159" s="363">
        <f>+Decisions!T150</f>
        <v>0</v>
      </c>
      <c r="AL1159" s="363">
        <f>+Decisions!U150</f>
        <v>0</v>
      </c>
      <c r="AM1159" s="363">
        <f>+Decisions!V150</f>
        <v>0</v>
      </c>
      <c r="AN1159" s="364">
        <f>+Decisions!W150</f>
        <v>0</v>
      </c>
      <c r="AP1159" s="365" t="str">
        <f t="shared" si="905"/>
        <v/>
      </c>
      <c r="AQ1159" s="271" t="str">
        <f t="shared" si="906"/>
        <v/>
      </c>
      <c r="AR1159" s="271" t="str">
        <f t="shared" si="907"/>
        <v/>
      </c>
      <c r="AS1159" s="271" t="str">
        <f t="shared" si="908"/>
        <v/>
      </c>
      <c r="AT1159" s="271" t="str">
        <f t="shared" si="909"/>
        <v/>
      </c>
      <c r="AU1159" s="271" t="str">
        <f t="shared" si="910"/>
        <v/>
      </c>
      <c r="AV1159" s="271" t="str">
        <f t="shared" si="911"/>
        <v/>
      </c>
      <c r="AW1159" s="271" t="str">
        <f t="shared" si="912"/>
        <v/>
      </c>
      <c r="AX1159" s="271" t="str">
        <f t="shared" si="913"/>
        <v/>
      </c>
      <c r="AY1159" s="271" t="str">
        <f t="shared" si="914"/>
        <v/>
      </c>
      <c r="AZ1159" s="271" t="str">
        <f t="shared" si="915"/>
        <v/>
      </c>
      <c r="BA1159" s="271" t="str">
        <f t="shared" si="916"/>
        <v/>
      </c>
      <c r="BB1159" s="271" t="str">
        <f t="shared" si="917"/>
        <v/>
      </c>
      <c r="BC1159" s="271" t="str">
        <f t="shared" si="918"/>
        <v/>
      </c>
      <c r="BD1159" s="271" t="str">
        <f t="shared" si="919"/>
        <v/>
      </c>
      <c r="BE1159" s="271" t="str">
        <f t="shared" si="920"/>
        <v/>
      </c>
      <c r="BF1159" s="271" t="str">
        <f t="shared" si="921"/>
        <v/>
      </c>
      <c r="BG1159" s="271" t="str">
        <f t="shared" si="922"/>
        <v/>
      </c>
      <c r="BH1159" s="271" t="str">
        <f t="shared" si="923"/>
        <v/>
      </c>
      <c r="BI1159" s="366" t="str">
        <f t="shared" si="924"/>
        <v/>
      </c>
      <c r="BK1159" s="114" t="str">
        <f t="shared" si="935"/>
        <v/>
      </c>
      <c r="BL1159" s="114" t="str">
        <f t="shared" si="925"/>
        <v/>
      </c>
      <c r="BM1159" s="114">
        <f t="shared" si="936"/>
        <v>1</v>
      </c>
      <c r="BN1159" s="114">
        <f t="shared" si="937"/>
        <v>0</v>
      </c>
      <c r="BO1159" s="114" t="str">
        <f t="shared" si="938"/>
        <v/>
      </c>
      <c r="BP1159" s="114" t="str">
        <f t="shared" si="926"/>
        <v/>
      </c>
      <c r="BQ1159" s="114">
        <f t="shared" si="939"/>
        <v>1</v>
      </c>
      <c r="BR1159" s="114">
        <f t="shared" si="940"/>
        <v>0</v>
      </c>
      <c r="BS1159" s="114" t="str">
        <f t="shared" si="941"/>
        <v/>
      </c>
      <c r="BT1159" s="114" t="str">
        <f t="shared" si="927"/>
        <v/>
      </c>
      <c r="BU1159" s="114">
        <f t="shared" si="942"/>
        <v>1</v>
      </c>
      <c r="BV1159" s="114">
        <f t="shared" si="943"/>
        <v>0</v>
      </c>
      <c r="BW1159" s="114" t="str">
        <f t="shared" si="944"/>
        <v/>
      </c>
      <c r="BX1159" s="114" t="str">
        <f t="shared" si="928"/>
        <v/>
      </c>
      <c r="BY1159" s="114">
        <f t="shared" si="945"/>
        <v>1</v>
      </c>
      <c r="BZ1159" s="114">
        <f t="shared" si="946"/>
        <v>0</v>
      </c>
      <c r="CA1159" s="114" t="str">
        <f t="shared" si="947"/>
        <v/>
      </c>
      <c r="CB1159" s="114" t="str">
        <f t="shared" si="929"/>
        <v/>
      </c>
      <c r="CC1159" s="114">
        <f t="shared" si="948"/>
        <v>1</v>
      </c>
      <c r="CD1159" s="114">
        <f t="shared" si="949"/>
        <v>0</v>
      </c>
      <c r="CE1159" s="114" t="str">
        <f t="shared" si="950"/>
        <v/>
      </c>
      <c r="CF1159" s="114" t="str">
        <f t="shared" si="930"/>
        <v/>
      </c>
      <c r="CG1159" s="114">
        <f t="shared" si="951"/>
        <v>1</v>
      </c>
      <c r="CH1159" s="114">
        <f t="shared" si="952"/>
        <v>0</v>
      </c>
      <c r="CI1159" s="114" t="str">
        <f t="shared" si="953"/>
        <v/>
      </c>
      <c r="CJ1159" s="114" t="str">
        <f t="shared" si="931"/>
        <v/>
      </c>
      <c r="CK1159" s="114">
        <f t="shared" si="954"/>
        <v>1</v>
      </c>
      <c r="CL1159" s="114">
        <f t="shared" si="955"/>
        <v>0</v>
      </c>
      <c r="CM1159" s="114" t="str">
        <f t="shared" si="956"/>
        <v/>
      </c>
      <c r="CN1159" s="114" t="str">
        <f t="shared" si="932"/>
        <v/>
      </c>
      <c r="CO1159" s="114">
        <f t="shared" si="957"/>
        <v>1</v>
      </c>
      <c r="CP1159" s="114">
        <f t="shared" si="958"/>
        <v>0</v>
      </c>
      <c r="CQ1159" s="114" t="str">
        <f t="shared" si="959"/>
        <v/>
      </c>
      <c r="CR1159" s="114" t="str">
        <f t="shared" si="933"/>
        <v/>
      </c>
      <c r="CS1159" s="114">
        <f t="shared" si="960"/>
        <v>1</v>
      </c>
      <c r="CT1159" s="114">
        <f t="shared" si="961"/>
        <v>0</v>
      </c>
      <c r="CU1159" s="114" t="str">
        <f t="shared" si="962"/>
        <v/>
      </c>
      <c r="CV1159" s="114" t="str">
        <f t="shared" si="934"/>
        <v/>
      </c>
      <c r="CW1159" s="114">
        <f t="shared" si="963"/>
        <v>1</v>
      </c>
      <c r="CX1159" s="114">
        <f t="shared" si="964"/>
        <v>0</v>
      </c>
    </row>
    <row r="1160" spans="17:102" ht="15.75" thickBot="1" x14ac:dyDescent="0.3">
      <c r="U1160" s="367">
        <f>+Decisions!D151</f>
        <v>0</v>
      </c>
      <c r="V1160" s="363">
        <f>+Decisions!E151</f>
        <v>0</v>
      </c>
      <c r="W1160" s="363">
        <f>+Decisions!F151</f>
        <v>0</v>
      </c>
      <c r="X1160" s="363">
        <f>+Decisions!G151</f>
        <v>0</v>
      </c>
      <c r="Y1160" s="363">
        <f>+Decisions!H151</f>
        <v>0</v>
      </c>
      <c r="Z1160" s="363">
        <f>+Decisions!I151</f>
        <v>0</v>
      </c>
      <c r="AA1160" s="363">
        <f>+Decisions!J151</f>
        <v>0</v>
      </c>
      <c r="AB1160" s="363">
        <f>+Decisions!K151</f>
        <v>0</v>
      </c>
      <c r="AC1160" s="363">
        <f>+Decisions!L151</f>
        <v>0</v>
      </c>
      <c r="AD1160" s="363">
        <f>+Decisions!M151</f>
        <v>0</v>
      </c>
      <c r="AE1160" s="363">
        <f>+Decisions!N151</f>
        <v>0</v>
      </c>
      <c r="AF1160" s="363">
        <f>+Decisions!O151</f>
        <v>0</v>
      </c>
      <c r="AG1160" s="363">
        <f>+Decisions!P151</f>
        <v>0</v>
      </c>
      <c r="AH1160" s="363">
        <f>+Decisions!Q151</f>
        <v>0</v>
      </c>
      <c r="AI1160" s="363">
        <f>+Decisions!R151</f>
        <v>0</v>
      </c>
      <c r="AJ1160" s="363">
        <f>+Decisions!S151</f>
        <v>0</v>
      </c>
      <c r="AK1160" s="363">
        <f>+Decisions!T151</f>
        <v>0</v>
      </c>
      <c r="AL1160" s="363">
        <f>+Decisions!U151</f>
        <v>0</v>
      </c>
      <c r="AM1160" s="363">
        <f>+Decisions!V151</f>
        <v>0</v>
      </c>
      <c r="AN1160" s="364">
        <f>+Decisions!W151</f>
        <v>0</v>
      </c>
      <c r="AP1160" s="365" t="str">
        <f t="shared" si="905"/>
        <v/>
      </c>
      <c r="AQ1160" s="271" t="str">
        <f t="shared" si="906"/>
        <v/>
      </c>
      <c r="AR1160" s="271" t="str">
        <f t="shared" si="907"/>
        <v/>
      </c>
      <c r="AS1160" s="271" t="str">
        <f t="shared" si="908"/>
        <v/>
      </c>
      <c r="AT1160" s="271" t="str">
        <f t="shared" si="909"/>
        <v/>
      </c>
      <c r="AU1160" s="271" t="str">
        <f t="shared" si="910"/>
        <v/>
      </c>
      <c r="AV1160" s="271" t="str">
        <f t="shared" si="911"/>
        <v/>
      </c>
      <c r="AW1160" s="271" t="str">
        <f t="shared" si="912"/>
        <v/>
      </c>
      <c r="AX1160" s="271" t="str">
        <f t="shared" si="913"/>
        <v/>
      </c>
      <c r="AY1160" s="271" t="str">
        <f t="shared" si="914"/>
        <v/>
      </c>
      <c r="AZ1160" s="271" t="str">
        <f t="shared" si="915"/>
        <v/>
      </c>
      <c r="BA1160" s="271" t="str">
        <f t="shared" si="916"/>
        <v/>
      </c>
      <c r="BB1160" s="271" t="str">
        <f t="shared" si="917"/>
        <v/>
      </c>
      <c r="BC1160" s="271" t="str">
        <f t="shared" si="918"/>
        <v/>
      </c>
      <c r="BD1160" s="271" t="str">
        <f t="shared" si="919"/>
        <v/>
      </c>
      <c r="BE1160" s="271" t="str">
        <f t="shared" si="920"/>
        <v/>
      </c>
      <c r="BF1160" s="271" t="str">
        <f t="shared" si="921"/>
        <v/>
      </c>
      <c r="BG1160" s="271" t="str">
        <f t="shared" si="922"/>
        <v/>
      </c>
      <c r="BH1160" s="271" t="str">
        <f t="shared" si="923"/>
        <v/>
      </c>
      <c r="BI1160" s="366" t="str">
        <f t="shared" si="924"/>
        <v/>
      </c>
      <c r="BK1160" s="114" t="str">
        <f t="shared" si="935"/>
        <v/>
      </c>
      <c r="BL1160" s="114" t="str">
        <f t="shared" si="925"/>
        <v/>
      </c>
      <c r="BM1160" s="114">
        <f t="shared" si="936"/>
        <v>1</v>
      </c>
      <c r="BN1160" s="114">
        <f t="shared" si="937"/>
        <v>0</v>
      </c>
      <c r="BO1160" s="114" t="str">
        <f t="shared" si="938"/>
        <v/>
      </c>
      <c r="BP1160" s="114" t="str">
        <f t="shared" si="926"/>
        <v/>
      </c>
      <c r="BQ1160" s="114">
        <f t="shared" si="939"/>
        <v>1</v>
      </c>
      <c r="BR1160" s="114">
        <f t="shared" si="940"/>
        <v>0</v>
      </c>
      <c r="BS1160" s="114" t="str">
        <f t="shared" si="941"/>
        <v/>
      </c>
      <c r="BT1160" s="114" t="str">
        <f t="shared" si="927"/>
        <v/>
      </c>
      <c r="BU1160" s="114">
        <f t="shared" si="942"/>
        <v>1</v>
      </c>
      <c r="BV1160" s="114">
        <f t="shared" si="943"/>
        <v>0</v>
      </c>
      <c r="BW1160" s="114" t="str">
        <f t="shared" si="944"/>
        <v/>
      </c>
      <c r="BX1160" s="114" t="str">
        <f t="shared" si="928"/>
        <v/>
      </c>
      <c r="BY1160" s="114">
        <f t="shared" si="945"/>
        <v>1</v>
      </c>
      <c r="BZ1160" s="114">
        <f t="shared" si="946"/>
        <v>0</v>
      </c>
      <c r="CA1160" s="114" t="str">
        <f t="shared" si="947"/>
        <v/>
      </c>
      <c r="CB1160" s="114" t="str">
        <f t="shared" si="929"/>
        <v/>
      </c>
      <c r="CC1160" s="114">
        <f t="shared" si="948"/>
        <v>1</v>
      </c>
      <c r="CD1160" s="114">
        <f t="shared" si="949"/>
        <v>0</v>
      </c>
      <c r="CE1160" s="114" t="str">
        <f t="shared" si="950"/>
        <v/>
      </c>
      <c r="CF1160" s="114" t="str">
        <f t="shared" si="930"/>
        <v/>
      </c>
      <c r="CG1160" s="114">
        <f t="shared" si="951"/>
        <v>1</v>
      </c>
      <c r="CH1160" s="114">
        <f t="shared" si="952"/>
        <v>0</v>
      </c>
      <c r="CI1160" s="114" t="str">
        <f t="shared" si="953"/>
        <v/>
      </c>
      <c r="CJ1160" s="114" t="str">
        <f t="shared" si="931"/>
        <v/>
      </c>
      <c r="CK1160" s="114">
        <f t="shared" si="954"/>
        <v>1</v>
      </c>
      <c r="CL1160" s="114">
        <f t="shared" si="955"/>
        <v>0</v>
      </c>
      <c r="CM1160" s="114" t="str">
        <f t="shared" si="956"/>
        <v/>
      </c>
      <c r="CN1160" s="114" t="str">
        <f t="shared" si="932"/>
        <v/>
      </c>
      <c r="CO1160" s="114">
        <f t="shared" si="957"/>
        <v>1</v>
      </c>
      <c r="CP1160" s="114">
        <f t="shared" si="958"/>
        <v>0</v>
      </c>
      <c r="CQ1160" s="114" t="str">
        <f t="shared" si="959"/>
        <v/>
      </c>
      <c r="CR1160" s="114" t="str">
        <f t="shared" si="933"/>
        <v/>
      </c>
      <c r="CS1160" s="114">
        <f t="shared" si="960"/>
        <v>1</v>
      </c>
      <c r="CT1160" s="114">
        <f t="shared" si="961"/>
        <v>0</v>
      </c>
      <c r="CU1160" s="114" t="str">
        <f t="shared" si="962"/>
        <v/>
      </c>
      <c r="CV1160" s="114" t="str">
        <f t="shared" si="934"/>
        <v/>
      </c>
      <c r="CW1160" s="114">
        <f t="shared" si="963"/>
        <v>1</v>
      </c>
      <c r="CX1160" s="114">
        <f t="shared" si="964"/>
        <v>0</v>
      </c>
    </row>
    <row r="1161" spans="17:102" x14ac:dyDescent="0.25">
      <c r="Q1161" s="374">
        <v>1</v>
      </c>
      <c r="R1161" s="275">
        <v>50</v>
      </c>
      <c r="U1161" s="367">
        <f>+Decisions!D152</f>
        <v>0</v>
      </c>
      <c r="V1161" s="363">
        <f>+Decisions!E152</f>
        <v>0</v>
      </c>
      <c r="W1161" s="363">
        <f>+Decisions!F152</f>
        <v>0</v>
      </c>
      <c r="X1161" s="363">
        <f>+Decisions!G152</f>
        <v>0</v>
      </c>
      <c r="Y1161" s="363">
        <f>+Decisions!H152</f>
        <v>0</v>
      </c>
      <c r="Z1161" s="363">
        <f>+Decisions!I152</f>
        <v>0</v>
      </c>
      <c r="AA1161" s="363">
        <f>+Decisions!J152</f>
        <v>0</v>
      </c>
      <c r="AB1161" s="363">
        <f>+Decisions!K152</f>
        <v>0</v>
      </c>
      <c r="AC1161" s="363">
        <f>+Decisions!L152</f>
        <v>0</v>
      </c>
      <c r="AD1161" s="363">
        <f>+Decisions!M152</f>
        <v>0</v>
      </c>
      <c r="AE1161" s="363">
        <f>+Decisions!N152</f>
        <v>0</v>
      </c>
      <c r="AF1161" s="363">
        <f>+Decisions!O152</f>
        <v>0</v>
      </c>
      <c r="AG1161" s="363">
        <f>+Decisions!P152</f>
        <v>0</v>
      </c>
      <c r="AH1161" s="363">
        <f>+Decisions!Q152</f>
        <v>0</v>
      </c>
      <c r="AI1161" s="363">
        <f>+Decisions!R152</f>
        <v>0</v>
      </c>
      <c r="AJ1161" s="363">
        <f>+Decisions!S152</f>
        <v>0</v>
      </c>
      <c r="AK1161" s="363">
        <f>+Decisions!T152</f>
        <v>0</v>
      </c>
      <c r="AL1161" s="363">
        <f>+Decisions!U152</f>
        <v>0</v>
      </c>
      <c r="AM1161" s="363">
        <f>+Decisions!V152</f>
        <v>0</v>
      </c>
      <c r="AN1161" s="364">
        <f>+Decisions!W152</f>
        <v>0</v>
      </c>
      <c r="AP1161" s="365" t="str">
        <f t="shared" si="905"/>
        <v/>
      </c>
      <c r="AQ1161" s="271" t="str">
        <f t="shared" si="906"/>
        <v/>
      </c>
      <c r="AR1161" s="271" t="str">
        <f t="shared" si="907"/>
        <v/>
      </c>
      <c r="AS1161" s="271" t="str">
        <f t="shared" si="908"/>
        <v/>
      </c>
      <c r="AT1161" s="271" t="str">
        <f t="shared" si="909"/>
        <v/>
      </c>
      <c r="AU1161" s="271" t="str">
        <f t="shared" si="910"/>
        <v/>
      </c>
      <c r="AV1161" s="271" t="str">
        <f t="shared" si="911"/>
        <v/>
      </c>
      <c r="AW1161" s="271" t="str">
        <f t="shared" si="912"/>
        <v/>
      </c>
      <c r="AX1161" s="271" t="str">
        <f t="shared" si="913"/>
        <v/>
      </c>
      <c r="AY1161" s="271" t="str">
        <f t="shared" si="914"/>
        <v/>
      </c>
      <c r="AZ1161" s="271" t="str">
        <f t="shared" si="915"/>
        <v/>
      </c>
      <c r="BA1161" s="271" t="str">
        <f t="shared" si="916"/>
        <v/>
      </c>
      <c r="BB1161" s="271" t="str">
        <f t="shared" si="917"/>
        <v/>
      </c>
      <c r="BC1161" s="271" t="str">
        <f t="shared" si="918"/>
        <v/>
      </c>
      <c r="BD1161" s="271" t="str">
        <f t="shared" si="919"/>
        <v/>
      </c>
      <c r="BE1161" s="271" t="str">
        <f t="shared" si="920"/>
        <v/>
      </c>
      <c r="BF1161" s="271" t="str">
        <f t="shared" si="921"/>
        <v/>
      </c>
      <c r="BG1161" s="271" t="str">
        <f t="shared" si="922"/>
        <v/>
      </c>
      <c r="BH1161" s="271" t="str">
        <f t="shared" si="923"/>
        <v/>
      </c>
      <c r="BI1161" s="366" t="str">
        <f t="shared" si="924"/>
        <v/>
      </c>
      <c r="BK1161" s="114" t="str">
        <f t="shared" si="935"/>
        <v/>
      </c>
      <c r="BL1161" s="114" t="str">
        <f t="shared" si="925"/>
        <v/>
      </c>
      <c r="BM1161" s="114">
        <f t="shared" si="936"/>
        <v>1</v>
      </c>
      <c r="BN1161" s="114">
        <f t="shared" si="937"/>
        <v>0</v>
      </c>
      <c r="BO1161" s="114" t="str">
        <f t="shared" si="938"/>
        <v/>
      </c>
      <c r="BP1161" s="114" t="str">
        <f t="shared" si="926"/>
        <v/>
      </c>
      <c r="BQ1161" s="114">
        <f t="shared" si="939"/>
        <v>1</v>
      </c>
      <c r="BR1161" s="114">
        <f t="shared" si="940"/>
        <v>0</v>
      </c>
      <c r="BS1161" s="114" t="str">
        <f t="shared" si="941"/>
        <v/>
      </c>
      <c r="BT1161" s="114" t="str">
        <f t="shared" si="927"/>
        <v/>
      </c>
      <c r="BU1161" s="114">
        <f t="shared" si="942"/>
        <v>1</v>
      </c>
      <c r="BV1161" s="114">
        <f t="shared" si="943"/>
        <v>0</v>
      </c>
      <c r="BW1161" s="114" t="str">
        <f t="shared" si="944"/>
        <v/>
      </c>
      <c r="BX1161" s="114" t="str">
        <f t="shared" si="928"/>
        <v/>
      </c>
      <c r="BY1161" s="114">
        <f t="shared" si="945"/>
        <v>1</v>
      </c>
      <c r="BZ1161" s="114">
        <f t="shared" si="946"/>
        <v>0</v>
      </c>
      <c r="CA1161" s="114" t="str">
        <f t="shared" si="947"/>
        <v/>
      </c>
      <c r="CB1161" s="114" t="str">
        <f t="shared" si="929"/>
        <v/>
      </c>
      <c r="CC1161" s="114">
        <f t="shared" si="948"/>
        <v>1</v>
      </c>
      <c r="CD1161" s="114">
        <f t="shared" si="949"/>
        <v>0</v>
      </c>
      <c r="CE1161" s="114" t="str">
        <f t="shared" si="950"/>
        <v/>
      </c>
      <c r="CF1161" s="114" t="str">
        <f t="shared" si="930"/>
        <v/>
      </c>
      <c r="CG1161" s="114">
        <f t="shared" si="951"/>
        <v>1</v>
      </c>
      <c r="CH1161" s="114">
        <f t="shared" si="952"/>
        <v>0</v>
      </c>
      <c r="CI1161" s="114" t="str">
        <f t="shared" si="953"/>
        <v/>
      </c>
      <c r="CJ1161" s="114" t="str">
        <f t="shared" si="931"/>
        <v/>
      </c>
      <c r="CK1161" s="114">
        <f t="shared" si="954"/>
        <v>1</v>
      </c>
      <c r="CL1161" s="114">
        <f t="shared" si="955"/>
        <v>0</v>
      </c>
      <c r="CM1161" s="114" t="str">
        <f t="shared" si="956"/>
        <v/>
      </c>
      <c r="CN1161" s="114" t="str">
        <f t="shared" si="932"/>
        <v/>
      </c>
      <c r="CO1161" s="114">
        <f t="shared" si="957"/>
        <v>1</v>
      </c>
      <c r="CP1161" s="114">
        <f t="shared" si="958"/>
        <v>0</v>
      </c>
      <c r="CQ1161" s="114" t="str">
        <f t="shared" si="959"/>
        <v/>
      </c>
      <c r="CR1161" s="114" t="str">
        <f t="shared" si="933"/>
        <v/>
      </c>
      <c r="CS1161" s="114">
        <f t="shared" si="960"/>
        <v>1</v>
      </c>
      <c r="CT1161" s="114">
        <f t="shared" si="961"/>
        <v>0</v>
      </c>
      <c r="CU1161" s="114" t="str">
        <f t="shared" si="962"/>
        <v/>
      </c>
      <c r="CV1161" s="114" t="str">
        <f t="shared" si="934"/>
        <v/>
      </c>
      <c r="CW1161" s="114">
        <f t="shared" si="963"/>
        <v>1</v>
      </c>
      <c r="CX1161" s="114">
        <f t="shared" si="964"/>
        <v>0</v>
      </c>
    </row>
    <row r="1162" spans="17:102" x14ac:dyDescent="0.25">
      <c r="Q1162" s="365">
        <f t="shared" ref="Q1162:Q1193" si="965">+Q1161+1</f>
        <v>2</v>
      </c>
      <c r="R1162" s="277">
        <v>50</v>
      </c>
      <c r="U1162" s="367">
        <f>+Decisions!D153</f>
        <v>0</v>
      </c>
      <c r="V1162" s="363">
        <f>+Decisions!E153</f>
        <v>0</v>
      </c>
      <c r="W1162" s="363">
        <f>+Decisions!F153</f>
        <v>0</v>
      </c>
      <c r="X1162" s="363">
        <f>+Decisions!G153</f>
        <v>0</v>
      </c>
      <c r="Y1162" s="363">
        <f>+Decisions!H153</f>
        <v>0</v>
      </c>
      <c r="Z1162" s="363">
        <f>+Decisions!I153</f>
        <v>0</v>
      </c>
      <c r="AA1162" s="363">
        <f>+Decisions!J153</f>
        <v>0</v>
      </c>
      <c r="AB1162" s="363">
        <f>+Decisions!K153</f>
        <v>0</v>
      </c>
      <c r="AC1162" s="363">
        <f>+Decisions!L153</f>
        <v>0</v>
      </c>
      <c r="AD1162" s="363">
        <f>+Decisions!M153</f>
        <v>0</v>
      </c>
      <c r="AE1162" s="363">
        <f>+Decisions!N153</f>
        <v>0</v>
      </c>
      <c r="AF1162" s="363">
        <f>+Decisions!O153</f>
        <v>0</v>
      </c>
      <c r="AG1162" s="363">
        <f>+Decisions!P153</f>
        <v>0</v>
      </c>
      <c r="AH1162" s="363">
        <f>+Decisions!Q153</f>
        <v>0</v>
      </c>
      <c r="AI1162" s="363">
        <f>+Decisions!R153</f>
        <v>0</v>
      </c>
      <c r="AJ1162" s="363">
        <f>+Decisions!S153</f>
        <v>0</v>
      </c>
      <c r="AK1162" s="363">
        <f>+Decisions!T153</f>
        <v>0</v>
      </c>
      <c r="AL1162" s="363">
        <f>+Decisions!U153</f>
        <v>0</v>
      </c>
      <c r="AM1162" s="363">
        <f>+Decisions!V153</f>
        <v>0</v>
      </c>
      <c r="AN1162" s="364">
        <f>+Decisions!W153</f>
        <v>0</v>
      </c>
      <c r="AP1162" s="365" t="str">
        <f t="shared" si="905"/>
        <v/>
      </c>
      <c r="AQ1162" s="271" t="str">
        <f t="shared" si="906"/>
        <v/>
      </c>
      <c r="AR1162" s="271" t="str">
        <f t="shared" si="907"/>
        <v/>
      </c>
      <c r="AS1162" s="271" t="str">
        <f t="shared" si="908"/>
        <v/>
      </c>
      <c r="AT1162" s="271" t="str">
        <f t="shared" si="909"/>
        <v/>
      </c>
      <c r="AU1162" s="271" t="str">
        <f t="shared" si="910"/>
        <v/>
      </c>
      <c r="AV1162" s="271" t="str">
        <f t="shared" si="911"/>
        <v/>
      </c>
      <c r="AW1162" s="271" t="str">
        <f t="shared" si="912"/>
        <v/>
      </c>
      <c r="AX1162" s="271" t="str">
        <f t="shared" si="913"/>
        <v/>
      </c>
      <c r="AY1162" s="271" t="str">
        <f t="shared" si="914"/>
        <v/>
      </c>
      <c r="AZ1162" s="271" t="str">
        <f t="shared" si="915"/>
        <v/>
      </c>
      <c r="BA1162" s="271" t="str">
        <f t="shared" si="916"/>
        <v/>
      </c>
      <c r="BB1162" s="271" t="str">
        <f t="shared" si="917"/>
        <v/>
      </c>
      <c r="BC1162" s="271" t="str">
        <f t="shared" si="918"/>
        <v/>
      </c>
      <c r="BD1162" s="271" t="str">
        <f t="shared" si="919"/>
        <v/>
      </c>
      <c r="BE1162" s="271" t="str">
        <f t="shared" si="920"/>
        <v/>
      </c>
      <c r="BF1162" s="271" t="str">
        <f t="shared" si="921"/>
        <v/>
      </c>
      <c r="BG1162" s="271" t="str">
        <f t="shared" si="922"/>
        <v/>
      </c>
      <c r="BH1162" s="271" t="str">
        <f t="shared" si="923"/>
        <v/>
      </c>
      <c r="BI1162" s="366" t="str">
        <f t="shared" si="924"/>
        <v/>
      </c>
      <c r="BK1162" s="114" t="str">
        <f t="shared" si="935"/>
        <v/>
      </c>
      <c r="BL1162" s="114" t="str">
        <f t="shared" si="925"/>
        <v/>
      </c>
      <c r="BM1162" s="114">
        <f t="shared" si="936"/>
        <v>1</v>
      </c>
      <c r="BN1162" s="114">
        <f t="shared" si="937"/>
        <v>0</v>
      </c>
      <c r="BO1162" s="114" t="str">
        <f t="shared" si="938"/>
        <v/>
      </c>
      <c r="BP1162" s="114" t="str">
        <f t="shared" si="926"/>
        <v/>
      </c>
      <c r="BQ1162" s="114">
        <f t="shared" si="939"/>
        <v>1</v>
      </c>
      <c r="BR1162" s="114">
        <f t="shared" si="940"/>
        <v>0</v>
      </c>
      <c r="BS1162" s="114" t="str">
        <f t="shared" si="941"/>
        <v/>
      </c>
      <c r="BT1162" s="114" t="str">
        <f t="shared" si="927"/>
        <v/>
      </c>
      <c r="BU1162" s="114">
        <f t="shared" si="942"/>
        <v>1</v>
      </c>
      <c r="BV1162" s="114">
        <f t="shared" si="943"/>
        <v>0</v>
      </c>
      <c r="BW1162" s="114" t="str">
        <f t="shared" si="944"/>
        <v/>
      </c>
      <c r="BX1162" s="114" t="str">
        <f t="shared" si="928"/>
        <v/>
      </c>
      <c r="BY1162" s="114">
        <f t="shared" si="945"/>
        <v>1</v>
      </c>
      <c r="BZ1162" s="114">
        <f t="shared" si="946"/>
        <v>0</v>
      </c>
      <c r="CA1162" s="114" t="str">
        <f t="shared" si="947"/>
        <v/>
      </c>
      <c r="CB1162" s="114" t="str">
        <f t="shared" si="929"/>
        <v/>
      </c>
      <c r="CC1162" s="114">
        <f t="shared" si="948"/>
        <v>1</v>
      </c>
      <c r="CD1162" s="114">
        <f t="shared" si="949"/>
        <v>0</v>
      </c>
      <c r="CE1162" s="114" t="str">
        <f t="shared" si="950"/>
        <v/>
      </c>
      <c r="CF1162" s="114" t="str">
        <f t="shared" si="930"/>
        <v/>
      </c>
      <c r="CG1162" s="114">
        <f t="shared" si="951"/>
        <v>1</v>
      </c>
      <c r="CH1162" s="114">
        <f t="shared" si="952"/>
        <v>0</v>
      </c>
      <c r="CI1162" s="114" t="str">
        <f t="shared" si="953"/>
        <v/>
      </c>
      <c r="CJ1162" s="114" t="str">
        <f t="shared" si="931"/>
        <v/>
      </c>
      <c r="CK1162" s="114">
        <f t="shared" si="954"/>
        <v>1</v>
      </c>
      <c r="CL1162" s="114">
        <f t="shared" si="955"/>
        <v>0</v>
      </c>
      <c r="CM1162" s="114" t="str">
        <f t="shared" si="956"/>
        <v/>
      </c>
      <c r="CN1162" s="114" t="str">
        <f t="shared" si="932"/>
        <v/>
      </c>
      <c r="CO1162" s="114">
        <f t="shared" si="957"/>
        <v>1</v>
      </c>
      <c r="CP1162" s="114">
        <f t="shared" si="958"/>
        <v>0</v>
      </c>
      <c r="CQ1162" s="114" t="str">
        <f t="shared" si="959"/>
        <v/>
      </c>
      <c r="CR1162" s="114" t="str">
        <f t="shared" si="933"/>
        <v/>
      </c>
      <c r="CS1162" s="114">
        <f t="shared" si="960"/>
        <v>1</v>
      </c>
      <c r="CT1162" s="114">
        <f t="shared" si="961"/>
        <v>0</v>
      </c>
      <c r="CU1162" s="114" t="str">
        <f t="shared" si="962"/>
        <v/>
      </c>
      <c r="CV1162" s="114" t="str">
        <f t="shared" si="934"/>
        <v/>
      </c>
      <c r="CW1162" s="114">
        <f t="shared" si="963"/>
        <v>1</v>
      </c>
      <c r="CX1162" s="114">
        <f t="shared" si="964"/>
        <v>0</v>
      </c>
    </row>
    <row r="1163" spans="17:102" x14ac:dyDescent="0.25">
      <c r="Q1163" s="365">
        <f t="shared" si="965"/>
        <v>3</v>
      </c>
      <c r="R1163" s="277">
        <v>100</v>
      </c>
      <c r="U1163" s="367">
        <f>+Decisions!D154</f>
        <v>0</v>
      </c>
      <c r="V1163" s="363">
        <f>+Decisions!E154</f>
        <v>0</v>
      </c>
      <c r="W1163" s="363">
        <f>+Decisions!F154</f>
        <v>0</v>
      </c>
      <c r="X1163" s="363">
        <f>+Decisions!G154</f>
        <v>0</v>
      </c>
      <c r="Y1163" s="363">
        <f>+Decisions!H154</f>
        <v>0</v>
      </c>
      <c r="Z1163" s="363">
        <f>+Decisions!I154</f>
        <v>0</v>
      </c>
      <c r="AA1163" s="363">
        <f>+Decisions!J154</f>
        <v>0</v>
      </c>
      <c r="AB1163" s="363">
        <f>+Decisions!K154</f>
        <v>0</v>
      </c>
      <c r="AC1163" s="363">
        <f>+Decisions!L154</f>
        <v>0</v>
      </c>
      <c r="AD1163" s="363">
        <f>+Decisions!M154</f>
        <v>0</v>
      </c>
      <c r="AE1163" s="363">
        <f>+Decisions!N154</f>
        <v>0</v>
      </c>
      <c r="AF1163" s="363">
        <f>+Decisions!O154</f>
        <v>0</v>
      </c>
      <c r="AG1163" s="363">
        <f>+Decisions!P154</f>
        <v>0</v>
      </c>
      <c r="AH1163" s="363">
        <f>+Decisions!Q154</f>
        <v>0</v>
      </c>
      <c r="AI1163" s="363">
        <f>+Decisions!R154</f>
        <v>0</v>
      </c>
      <c r="AJ1163" s="363">
        <f>+Decisions!S154</f>
        <v>0</v>
      </c>
      <c r="AK1163" s="363">
        <f>+Decisions!T154</f>
        <v>0</v>
      </c>
      <c r="AL1163" s="363">
        <f>+Decisions!U154</f>
        <v>0</v>
      </c>
      <c r="AM1163" s="363">
        <f>+Decisions!V154</f>
        <v>0</v>
      </c>
      <c r="AN1163" s="364">
        <f>+Decisions!W154</f>
        <v>0</v>
      </c>
      <c r="AP1163" s="365" t="str">
        <f t="shared" si="905"/>
        <v/>
      </c>
      <c r="AQ1163" s="271" t="str">
        <f t="shared" si="906"/>
        <v/>
      </c>
      <c r="AR1163" s="271" t="str">
        <f t="shared" si="907"/>
        <v/>
      </c>
      <c r="AS1163" s="271" t="str">
        <f t="shared" si="908"/>
        <v/>
      </c>
      <c r="AT1163" s="271" t="str">
        <f t="shared" si="909"/>
        <v/>
      </c>
      <c r="AU1163" s="271" t="str">
        <f t="shared" si="910"/>
        <v/>
      </c>
      <c r="AV1163" s="271" t="str">
        <f t="shared" si="911"/>
        <v/>
      </c>
      <c r="AW1163" s="271" t="str">
        <f t="shared" si="912"/>
        <v/>
      </c>
      <c r="AX1163" s="271" t="str">
        <f t="shared" si="913"/>
        <v/>
      </c>
      <c r="AY1163" s="271" t="str">
        <f t="shared" si="914"/>
        <v/>
      </c>
      <c r="AZ1163" s="271" t="str">
        <f t="shared" si="915"/>
        <v/>
      </c>
      <c r="BA1163" s="271" t="str">
        <f t="shared" si="916"/>
        <v/>
      </c>
      <c r="BB1163" s="271" t="str">
        <f t="shared" si="917"/>
        <v/>
      </c>
      <c r="BC1163" s="271" t="str">
        <f t="shared" si="918"/>
        <v/>
      </c>
      <c r="BD1163" s="271" t="str">
        <f t="shared" si="919"/>
        <v/>
      </c>
      <c r="BE1163" s="271" t="str">
        <f t="shared" si="920"/>
        <v/>
      </c>
      <c r="BF1163" s="271" t="str">
        <f t="shared" si="921"/>
        <v/>
      </c>
      <c r="BG1163" s="271" t="str">
        <f t="shared" si="922"/>
        <v/>
      </c>
      <c r="BH1163" s="271" t="str">
        <f t="shared" si="923"/>
        <v/>
      </c>
      <c r="BI1163" s="366" t="str">
        <f t="shared" si="924"/>
        <v/>
      </c>
      <c r="BK1163" s="114" t="str">
        <f t="shared" si="935"/>
        <v/>
      </c>
      <c r="BL1163" s="114" t="str">
        <f t="shared" si="925"/>
        <v/>
      </c>
      <c r="BM1163" s="114">
        <f t="shared" si="936"/>
        <v>1</v>
      </c>
      <c r="BN1163" s="114">
        <f t="shared" si="937"/>
        <v>0</v>
      </c>
      <c r="BO1163" s="114" t="str">
        <f t="shared" si="938"/>
        <v/>
      </c>
      <c r="BP1163" s="114" t="str">
        <f t="shared" si="926"/>
        <v/>
      </c>
      <c r="BQ1163" s="114">
        <f t="shared" si="939"/>
        <v>1</v>
      </c>
      <c r="BR1163" s="114">
        <f t="shared" si="940"/>
        <v>0</v>
      </c>
      <c r="BS1163" s="114" t="str">
        <f t="shared" si="941"/>
        <v/>
      </c>
      <c r="BT1163" s="114" t="str">
        <f t="shared" si="927"/>
        <v/>
      </c>
      <c r="BU1163" s="114">
        <f t="shared" si="942"/>
        <v>1</v>
      </c>
      <c r="BV1163" s="114">
        <f t="shared" si="943"/>
        <v>0</v>
      </c>
      <c r="BW1163" s="114" t="str">
        <f t="shared" si="944"/>
        <v/>
      </c>
      <c r="BX1163" s="114" t="str">
        <f t="shared" si="928"/>
        <v/>
      </c>
      <c r="BY1163" s="114">
        <f t="shared" si="945"/>
        <v>1</v>
      </c>
      <c r="BZ1163" s="114">
        <f t="shared" si="946"/>
        <v>0</v>
      </c>
      <c r="CA1163" s="114" t="str">
        <f t="shared" si="947"/>
        <v/>
      </c>
      <c r="CB1163" s="114" t="str">
        <f t="shared" si="929"/>
        <v/>
      </c>
      <c r="CC1163" s="114">
        <f t="shared" si="948"/>
        <v>1</v>
      </c>
      <c r="CD1163" s="114">
        <f t="shared" si="949"/>
        <v>0</v>
      </c>
      <c r="CE1163" s="114" t="str">
        <f t="shared" si="950"/>
        <v/>
      </c>
      <c r="CF1163" s="114" t="str">
        <f t="shared" si="930"/>
        <v/>
      </c>
      <c r="CG1163" s="114">
        <f t="shared" si="951"/>
        <v>1</v>
      </c>
      <c r="CH1163" s="114">
        <f t="shared" si="952"/>
        <v>0</v>
      </c>
      <c r="CI1163" s="114" t="str">
        <f t="shared" si="953"/>
        <v/>
      </c>
      <c r="CJ1163" s="114" t="str">
        <f t="shared" si="931"/>
        <v/>
      </c>
      <c r="CK1163" s="114">
        <f t="shared" si="954"/>
        <v>1</v>
      </c>
      <c r="CL1163" s="114">
        <f t="shared" si="955"/>
        <v>0</v>
      </c>
      <c r="CM1163" s="114" t="str">
        <f t="shared" si="956"/>
        <v/>
      </c>
      <c r="CN1163" s="114" t="str">
        <f t="shared" si="932"/>
        <v/>
      </c>
      <c r="CO1163" s="114">
        <f t="shared" si="957"/>
        <v>1</v>
      </c>
      <c r="CP1163" s="114">
        <f t="shared" si="958"/>
        <v>0</v>
      </c>
      <c r="CQ1163" s="114" t="str">
        <f t="shared" si="959"/>
        <v/>
      </c>
      <c r="CR1163" s="114" t="str">
        <f t="shared" si="933"/>
        <v/>
      </c>
      <c r="CS1163" s="114">
        <f t="shared" si="960"/>
        <v>1</v>
      </c>
      <c r="CT1163" s="114">
        <f t="shared" si="961"/>
        <v>0</v>
      </c>
      <c r="CU1163" s="114" t="str">
        <f t="shared" si="962"/>
        <v/>
      </c>
      <c r="CV1163" s="114" t="str">
        <f t="shared" si="934"/>
        <v/>
      </c>
      <c r="CW1163" s="114">
        <f t="shared" si="963"/>
        <v>1</v>
      </c>
      <c r="CX1163" s="114">
        <f t="shared" si="964"/>
        <v>0</v>
      </c>
    </row>
    <row r="1164" spans="17:102" x14ac:dyDescent="0.25">
      <c r="Q1164" s="365">
        <f t="shared" si="965"/>
        <v>4</v>
      </c>
      <c r="R1164" s="277">
        <v>50</v>
      </c>
      <c r="U1164" s="367">
        <f>+Decisions!D155</f>
        <v>0</v>
      </c>
      <c r="V1164" s="363">
        <f>+Decisions!E155</f>
        <v>0</v>
      </c>
      <c r="W1164" s="363">
        <f>+Decisions!F155</f>
        <v>0</v>
      </c>
      <c r="X1164" s="363">
        <f>+Decisions!G155</f>
        <v>0</v>
      </c>
      <c r="Y1164" s="363">
        <f>+Decisions!H155</f>
        <v>0</v>
      </c>
      <c r="Z1164" s="363">
        <f>+Decisions!I155</f>
        <v>0</v>
      </c>
      <c r="AA1164" s="363">
        <f>+Decisions!J155</f>
        <v>0</v>
      </c>
      <c r="AB1164" s="363">
        <f>+Decisions!K155</f>
        <v>0</v>
      </c>
      <c r="AC1164" s="363">
        <f>+Decisions!L155</f>
        <v>0</v>
      </c>
      <c r="AD1164" s="363">
        <f>+Decisions!M155</f>
        <v>0</v>
      </c>
      <c r="AE1164" s="363">
        <f>+Decisions!N155</f>
        <v>0</v>
      </c>
      <c r="AF1164" s="363">
        <f>+Decisions!O155</f>
        <v>0</v>
      </c>
      <c r="AG1164" s="363">
        <f>+Decisions!P155</f>
        <v>0</v>
      </c>
      <c r="AH1164" s="363">
        <f>+Decisions!Q155</f>
        <v>0</v>
      </c>
      <c r="AI1164" s="363">
        <f>+Decisions!R155</f>
        <v>0</v>
      </c>
      <c r="AJ1164" s="363">
        <f>+Decisions!S155</f>
        <v>0</v>
      </c>
      <c r="AK1164" s="363">
        <f>+Decisions!T155</f>
        <v>0</v>
      </c>
      <c r="AL1164" s="363">
        <f>+Decisions!U155</f>
        <v>0</v>
      </c>
      <c r="AM1164" s="363">
        <f>+Decisions!V155</f>
        <v>0</v>
      </c>
      <c r="AN1164" s="364">
        <f>+Decisions!W155</f>
        <v>0</v>
      </c>
      <c r="AP1164" s="365" t="str">
        <f t="shared" si="905"/>
        <v/>
      </c>
      <c r="AQ1164" s="271" t="str">
        <f t="shared" si="906"/>
        <v/>
      </c>
      <c r="AR1164" s="271" t="str">
        <f t="shared" si="907"/>
        <v/>
      </c>
      <c r="AS1164" s="271" t="str">
        <f t="shared" si="908"/>
        <v/>
      </c>
      <c r="AT1164" s="271" t="str">
        <f t="shared" si="909"/>
        <v/>
      </c>
      <c r="AU1164" s="271" t="str">
        <f t="shared" si="910"/>
        <v/>
      </c>
      <c r="AV1164" s="271" t="str">
        <f t="shared" si="911"/>
        <v/>
      </c>
      <c r="AW1164" s="271" t="str">
        <f t="shared" si="912"/>
        <v/>
      </c>
      <c r="AX1164" s="271" t="str">
        <f t="shared" si="913"/>
        <v/>
      </c>
      <c r="AY1164" s="271" t="str">
        <f t="shared" si="914"/>
        <v/>
      </c>
      <c r="AZ1164" s="271" t="str">
        <f t="shared" si="915"/>
        <v/>
      </c>
      <c r="BA1164" s="271" t="str">
        <f t="shared" si="916"/>
        <v/>
      </c>
      <c r="BB1164" s="271" t="str">
        <f t="shared" si="917"/>
        <v/>
      </c>
      <c r="BC1164" s="271" t="str">
        <f t="shared" si="918"/>
        <v/>
      </c>
      <c r="BD1164" s="271" t="str">
        <f t="shared" si="919"/>
        <v/>
      </c>
      <c r="BE1164" s="271" t="str">
        <f t="shared" si="920"/>
        <v/>
      </c>
      <c r="BF1164" s="271" t="str">
        <f t="shared" si="921"/>
        <v/>
      </c>
      <c r="BG1164" s="271" t="str">
        <f t="shared" si="922"/>
        <v/>
      </c>
      <c r="BH1164" s="271" t="str">
        <f t="shared" si="923"/>
        <v/>
      </c>
      <c r="BI1164" s="366" t="str">
        <f t="shared" si="924"/>
        <v/>
      </c>
      <c r="BK1164" s="114" t="str">
        <f t="shared" si="935"/>
        <v/>
      </c>
      <c r="BL1164" s="114" t="str">
        <f t="shared" si="925"/>
        <v/>
      </c>
      <c r="BM1164" s="114">
        <f t="shared" si="936"/>
        <v>1</v>
      </c>
      <c r="BN1164" s="114">
        <f t="shared" si="937"/>
        <v>0</v>
      </c>
      <c r="BO1164" s="114" t="str">
        <f t="shared" si="938"/>
        <v/>
      </c>
      <c r="BP1164" s="114" t="str">
        <f t="shared" si="926"/>
        <v/>
      </c>
      <c r="BQ1164" s="114">
        <f t="shared" si="939"/>
        <v>1</v>
      </c>
      <c r="BR1164" s="114">
        <f t="shared" si="940"/>
        <v>0</v>
      </c>
      <c r="BS1164" s="114" t="str">
        <f t="shared" si="941"/>
        <v/>
      </c>
      <c r="BT1164" s="114" t="str">
        <f t="shared" si="927"/>
        <v/>
      </c>
      <c r="BU1164" s="114">
        <f t="shared" si="942"/>
        <v>1</v>
      </c>
      <c r="BV1164" s="114">
        <f t="shared" si="943"/>
        <v>0</v>
      </c>
      <c r="BW1164" s="114" t="str">
        <f t="shared" si="944"/>
        <v/>
      </c>
      <c r="BX1164" s="114" t="str">
        <f t="shared" si="928"/>
        <v/>
      </c>
      <c r="BY1164" s="114">
        <f t="shared" si="945"/>
        <v>1</v>
      </c>
      <c r="BZ1164" s="114">
        <f t="shared" si="946"/>
        <v>0</v>
      </c>
      <c r="CA1164" s="114" t="str">
        <f t="shared" si="947"/>
        <v/>
      </c>
      <c r="CB1164" s="114" t="str">
        <f t="shared" si="929"/>
        <v/>
      </c>
      <c r="CC1164" s="114">
        <f t="shared" si="948"/>
        <v>1</v>
      </c>
      <c r="CD1164" s="114">
        <f t="shared" si="949"/>
        <v>0</v>
      </c>
      <c r="CE1164" s="114" t="str">
        <f t="shared" si="950"/>
        <v/>
      </c>
      <c r="CF1164" s="114" t="str">
        <f t="shared" si="930"/>
        <v/>
      </c>
      <c r="CG1164" s="114">
        <f t="shared" si="951"/>
        <v>1</v>
      </c>
      <c r="CH1164" s="114">
        <f t="shared" si="952"/>
        <v>0</v>
      </c>
      <c r="CI1164" s="114" t="str">
        <f t="shared" si="953"/>
        <v/>
      </c>
      <c r="CJ1164" s="114" t="str">
        <f t="shared" si="931"/>
        <v/>
      </c>
      <c r="CK1164" s="114">
        <f t="shared" si="954"/>
        <v>1</v>
      </c>
      <c r="CL1164" s="114">
        <f t="shared" si="955"/>
        <v>0</v>
      </c>
      <c r="CM1164" s="114" t="str">
        <f t="shared" si="956"/>
        <v/>
      </c>
      <c r="CN1164" s="114" t="str">
        <f t="shared" si="932"/>
        <v/>
      </c>
      <c r="CO1164" s="114">
        <f t="shared" si="957"/>
        <v>1</v>
      </c>
      <c r="CP1164" s="114">
        <f t="shared" si="958"/>
        <v>0</v>
      </c>
      <c r="CQ1164" s="114" t="str">
        <f t="shared" si="959"/>
        <v/>
      </c>
      <c r="CR1164" s="114" t="str">
        <f t="shared" si="933"/>
        <v/>
      </c>
      <c r="CS1164" s="114">
        <f t="shared" si="960"/>
        <v>1</v>
      </c>
      <c r="CT1164" s="114">
        <f t="shared" si="961"/>
        <v>0</v>
      </c>
      <c r="CU1164" s="114" t="str">
        <f t="shared" si="962"/>
        <v/>
      </c>
      <c r="CV1164" s="114" t="str">
        <f t="shared" si="934"/>
        <v/>
      </c>
      <c r="CW1164" s="114">
        <f t="shared" si="963"/>
        <v>1</v>
      </c>
      <c r="CX1164" s="114">
        <f t="shared" si="964"/>
        <v>0</v>
      </c>
    </row>
    <row r="1165" spans="17:102" x14ac:dyDescent="0.25">
      <c r="Q1165" s="365">
        <f t="shared" si="965"/>
        <v>5</v>
      </c>
      <c r="R1165" s="277">
        <v>100</v>
      </c>
      <c r="U1165" s="367">
        <f>+Decisions!D156</f>
        <v>0</v>
      </c>
      <c r="V1165" s="363">
        <f>+Decisions!E156</f>
        <v>0</v>
      </c>
      <c r="W1165" s="363">
        <f>+Decisions!F156</f>
        <v>0</v>
      </c>
      <c r="X1165" s="363">
        <f>+Decisions!G156</f>
        <v>0</v>
      </c>
      <c r="Y1165" s="363">
        <f>+Decisions!H156</f>
        <v>0</v>
      </c>
      <c r="Z1165" s="363">
        <f>+Decisions!I156</f>
        <v>0</v>
      </c>
      <c r="AA1165" s="363">
        <f>+Decisions!J156</f>
        <v>0</v>
      </c>
      <c r="AB1165" s="363">
        <f>+Decisions!K156</f>
        <v>0</v>
      </c>
      <c r="AC1165" s="363">
        <f>+Decisions!L156</f>
        <v>0</v>
      </c>
      <c r="AD1165" s="363">
        <f>+Decisions!M156</f>
        <v>0</v>
      </c>
      <c r="AE1165" s="363">
        <f>+Decisions!N156</f>
        <v>0</v>
      </c>
      <c r="AF1165" s="363">
        <f>+Decisions!O156</f>
        <v>0</v>
      </c>
      <c r="AG1165" s="363">
        <f>+Decisions!P156</f>
        <v>0</v>
      </c>
      <c r="AH1165" s="363">
        <f>+Decisions!Q156</f>
        <v>0</v>
      </c>
      <c r="AI1165" s="363">
        <f>+Decisions!R156</f>
        <v>0</v>
      </c>
      <c r="AJ1165" s="363">
        <f>+Decisions!S156</f>
        <v>0</v>
      </c>
      <c r="AK1165" s="363">
        <f>+Decisions!T156</f>
        <v>0</v>
      </c>
      <c r="AL1165" s="363">
        <f>+Decisions!U156</f>
        <v>0</v>
      </c>
      <c r="AM1165" s="363">
        <f>+Decisions!V156</f>
        <v>0</v>
      </c>
      <c r="AN1165" s="364">
        <f>+Decisions!W156</f>
        <v>0</v>
      </c>
      <c r="AP1165" s="365" t="str">
        <f t="shared" si="905"/>
        <v/>
      </c>
      <c r="AQ1165" s="271" t="str">
        <f t="shared" si="906"/>
        <v/>
      </c>
      <c r="AR1165" s="271" t="str">
        <f t="shared" si="907"/>
        <v/>
      </c>
      <c r="AS1165" s="271" t="str">
        <f t="shared" si="908"/>
        <v/>
      </c>
      <c r="AT1165" s="271" t="str">
        <f t="shared" si="909"/>
        <v/>
      </c>
      <c r="AU1165" s="271" t="str">
        <f t="shared" si="910"/>
        <v/>
      </c>
      <c r="AV1165" s="271" t="str">
        <f t="shared" si="911"/>
        <v/>
      </c>
      <c r="AW1165" s="271" t="str">
        <f t="shared" si="912"/>
        <v/>
      </c>
      <c r="AX1165" s="271" t="str">
        <f t="shared" si="913"/>
        <v/>
      </c>
      <c r="AY1165" s="271" t="str">
        <f t="shared" si="914"/>
        <v/>
      </c>
      <c r="AZ1165" s="271" t="str">
        <f t="shared" si="915"/>
        <v/>
      </c>
      <c r="BA1165" s="271" t="str">
        <f t="shared" si="916"/>
        <v/>
      </c>
      <c r="BB1165" s="271" t="str">
        <f t="shared" si="917"/>
        <v/>
      </c>
      <c r="BC1165" s="271" t="str">
        <f t="shared" si="918"/>
        <v/>
      </c>
      <c r="BD1165" s="271" t="str">
        <f t="shared" si="919"/>
        <v/>
      </c>
      <c r="BE1165" s="271" t="str">
        <f t="shared" si="920"/>
        <v/>
      </c>
      <c r="BF1165" s="271" t="str">
        <f t="shared" si="921"/>
        <v/>
      </c>
      <c r="BG1165" s="271" t="str">
        <f t="shared" si="922"/>
        <v/>
      </c>
      <c r="BH1165" s="271" t="str">
        <f t="shared" si="923"/>
        <v/>
      </c>
      <c r="BI1165" s="366" t="str">
        <f t="shared" si="924"/>
        <v/>
      </c>
      <c r="BK1165" s="114" t="str">
        <f t="shared" si="935"/>
        <v/>
      </c>
      <c r="BL1165" s="114" t="str">
        <f t="shared" si="925"/>
        <v/>
      </c>
      <c r="BM1165" s="114">
        <f t="shared" si="936"/>
        <v>1</v>
      </c>
      <c r="BN1165" s="114">
        <f t="shared" si="937"/>
        <v>0</v>
      </c>
      <c r="BO1165" s="114" t="str">
        <f t="shared" si="938"/>
        <v/>
      </c>
      <c r="BP1165" s="114" t="str">
        <f t="shared" si="926"/>
        <v/>
      </c>
      <c r="BQ1165" s="114">
        <f t="shared" si="939"/>
        <v>1</v>
      </c>
      <c r="BR1165" s="114">
        <f t="shared" si="940"/>
        <v>0</v>
      </c>
      <c r="BS1165" s="114" t="str">
        <f t="shared" si="941"/>
        <v/>
      </c>
      <c r="BT1165" s="114" t="str">
        <f t="shared" si="927"/>
        <v/>
      </c>
      <c r="BU1165" s="114">
        <f t="shared" si="942"/>
        <v>1</v>
      </c>
      <c r="BV1165" s="114">
        <f t="shared" si="943"/>
        <v>0</v>
      </c>
      <c r="BW1165" s="114" t="str">
        <f t="shared" si="944"/>
        <v/>
      </c>
      <c r="BX1165" s="114" t="str">
        <f t="shared" si="928"/>
        <v/>
      </c>
      <c r="BY1165" s="114">
        <f t="shared" si="945"/>
        <v>1</v>
      </c>
      <c r="BZ1165" s="114">
        <f t="shared" si="946"/>
        <v>0</v>
      </c>
      <c r="CA1165" s="114" t="str">
        <f t="shared" si="947"/>
        <v/>
      </c>
      <c r="CB1165" s="114" t="str">
        <f t="shared" si="929"/>
        <v/>
      </c>
      <c r="CC1165" s="114">
        <f t="shared" si="948"/>
        <v>1</v>
      </c>
      <c r="CD1165" s="114">
        <f t="shared" si="949"/>
        <v>0</v>
      </c>
      <c r="CE1165" s="114" t="str">
        <f t="shared" si="950"/>
        <v/>
      </c>
      <c r="CF1165" s="114" t="str">
        <f t="shared" si="930"/>
        <v/>
      </c>
      <c r="CG1165" s="114">
        <f t="shared" si="951"/>
        <v>1</v>
      </c>
      <c r="CH1165" s="114">
        <f t="shared" si="952"/>
        <v>0</v>
      </c>
      <c r="CI1165" s="114" t="str">
        <f t="shared" si="953"/>
        <v/>
      </c>
      <c r="CJ1165" s="114" t="str">
        <f t="shared" si="931"/>
        <v/>
      </c>
      <c r="CK1165" s="114">
        <f t="shared" si="954"/>
        <v>1</v>
      </c>
      <c r="CL1165" s="114">
        <f t="shared" si="955"/>
        <v>0</v>
      </c>
      <c r="CM1165" s="114" t="str">
        <f t="shared" si="956"/>
        <v/>
      </c>
      <c r="CN1165" s="114" t="str">
        <f t="shared" si="932"/>
        <v/>
      </c>
      <c r="CO1165" s="114">
        <f t="shared" si="957"/>
        <v>1</v>
      </c>
      <c r="CP1165" s="114">
        <f t="shared" si="958"/>
        <v>0</v>
      </c>
      <c r="CQ1165" s="114" t="str">
        <f t="shared" si="959"/>
        <v/>
      </c>
      <c r="CR1165" s="114" t="str">
        <f t="shared" si="933"/>
        <v/>
      </c>
      <c r="CS1165" s="114">
        <f t="shared" si="960"/>
        <v>1</v>
      </c>
      <c r="CT1165" s="114">
        <f t="shared" si="961"/>
        <v>0</v>
      </c>
      <c r="CU1165" s="114" t="str">
        <f t="shared" si="962"/>
        <v/>
      </c>
      <c r="CV1165" s="114" t="str">
        <f t="shared" si="934"/>
        <v/>
      </c>
      <c r="CW1165" s="114">
        <f t="shared" si="963"/>
        <v>1</v>
      </c>
      <c r="CX1165" s="114">
        <f t="shared" si="964"/>
        <v>0</v>
      </c>
    </row>
    <row r="1166" spans="17:102" x14ac:dyDescent="0.25">
      <c r="Q1166" s="365">
        <f t="shared" si="965"/>
        <v>6</v>
      </c>
      <c r="R1166" s="277">
        <v>150</v>
      </c>
      <c r="U1166" s="367">
        <f>+Decisions!D157</f>
        <v>0</v>
      </c>
      <c r="V1166" s="363">
        <f>+Decisions!E157</f>
        <v>0</v>
      </c>
      <c r="W1166" s="363">
        <f>+Decisions!F157</f>
        <v>0</v>
      </c>
      <c r="X1166" s="363">
        <f>+Decisions!G157</f>
        <v>0</v>
      </c>
      <c r="Y1166" s="363">
        <f>+Decisions!H157</f>
        <v>0</v>
      </c>
      <c r="Z1166" s="363">
        <f>+Decisions!I157</f>
        <v>0</v>
      </c>
      <c r="AA1166" s="363">
        <f>+Decisions!J157</f>
        <v>0</v>
      </c>
      <c r="AB1166" s="363">
        <f>+Decisions!K157</f>
        <v>0</v>
      </c>
      <c r="AC1166" s="363">
        <f>+Decisions!L157</f>
        <v>0</v>
      </c>
      <c r="AD1166" s="363">
        <f>+Decisions!M157</f>
        <v>0</v>
      </c>
      <c r="AE1166" s="363">
        <f>+Decisions!N157</f>
        <v>0</v>
      </c>
      <c r="AF1166" s="363">
        <f>+Decisions!O157</f>
        <v>0</v>
      </c>
      <c r="AG1166" s="363">
        <f>+Decisions!P157</f>
        <v>0</v>
      </c>
      <c r="AH1166" s="363">
        <f>+Decisions!Q157</f>
        <v>0</v>
      </c>
      <c r="AI1166" s="363">
        <f>+Decisions!R157</f>
        <v>0</v>
      </c>
      <c r="AJ1166" s="363">
        <f>+Decisions!S157</f>
        <v>0</v>
      </c>
      <c r="AK1166" s="363">
        <f>+Decisions!T157</f>
        <v>0</v>
      </c>
      <c r="AL1166" s="363">
        <f>+Decisions!U157</f>
        <v>0</v>
      </c>
      <c r="AM1166" s="363">
        <f>+Decisions!V157</f>
        <v>0</v>
      </c>
      <c r="AN1166" s="364">
        <f>+Decisions!W157</f>
        <v>0</v>
      </c>
      <c r="AP1166" s="365" t="str">
        <f t="shared" si="905"/>
        <v/>
      </c>
      <c r="AQ1166" s="271" t="str">
        <f t="shared" si="906"/>
        <v/>
      </c>
      <c r="AR1166" s="271" t="str">
        <f t="shared" si="907"/>
        <v/>
      </c>
      <c r="AS1166" s="271" t="str">
        <f t="shared" si="908"/>
        <v/>
      </c>
      <c r="AT1166" s="271" t="str">
        <f t="shared" si="909"/>
        <v/>
      </c>
      <c r="AU1166" s="271" t="str">
        <f t="shared" si="910"/>
        <v/>
      </c>
      <c r="AV1166" s="271" t="str">
        <f t="shared" si="911"/>
        <v/>
      </c>
      <c r="AW1166" s="271" t="str">
        <f t="shared" si="912"/>
        <v/>
      </c>
      <c r="AX1166" s="271" t="str">
        <f t="shared" si="913"/>
        <v/>
      </c>
      <c r="AY1166" s="271" t="str">
        <f t="shared" si="914"/>
        <v/>
      </c>
      <c r="AZ1166" s="271" t="str">
        <f t="shared" si="915"/>
        <v/>
      </c>
      <c r="BA1166" s="271" t="str">
        <f t="shared" si="916"/>
        <v/>
      </c>
      <c r="BB1166" s="271" t="str">
        <f t="shared" si="917"/>
        <v/>
      </c>
      <c r="BC1166" s="271" t="str">
        <f t="shared" si="918"/>
        <v/>
      </c>
      <c r="BD1166" s="271" t="str">
        <f t="shared" si="919"/>
        <v/>
      </c>
      <c r="BE1166" s="271" t="str">
        <f t="shared" si="920"/>
        <v/>
      </c>
      <c r="BF1166" s="271" t="str">
        <f t="shared" si="921"/>
        <v/>
      </c>
      <c r="BG1166" s="271" t="str">
        <f t="shared" si="922"/>
        <v/>
      </c>
      <c r="BH1166" s="271" t="str">
        <f t="shared" si="923"/>
        <v/>
      </c>
      <c r="BI1166" s="366" t="str">
        <f t="shared" si="924"/>
        <v/>
      </c>
      <c r="BK1166" s="114" t="str">
        <f t="shared" si="935"/>
        <v/>
      </c>
      <c r="BL1166" s="114" t="str">
        <f t="shared" si="925"/>
        <v/>
      </c>
      <c r="BM1166" s="114">
        <f t="shared" si="936"/>
        <v>1</v>
      </c>
      <c r="BN1166" s="114">
        <f t="shared" si="937"/>
        <v>0</v>
      </c>
      <c r="BO1166" s="114" t="str">
        <f t="shared" si="938"/>
        <v/>
      </c>
      <c r="BP1166" s="114" t="str">
        <f t="shared" si="926"/>
        <v/>
      </c>
      <c r="BQ1166" s="114">
        <f t="shared" si="939"/>
        <v>1</v>
      </c>
      <c r="BR1166" s="114">
        <f t="shared" si="940"/>
        <v>0</v>
      </c>
      <c r="BS1166" s="114" t="str">
        <f t="shared" si="941"/>
        <v/>
      </c>
      <c r="BT1166" s="114" t="str">
        <f t="shared" si="927"/>
        <v/>
      </c>
      <c r="BU1166" s="114">
        <f t="shared" si="942"/>
        <v>1</v>
      </c>
      <c r="BV1166" s="114">
        <f t="shared" si="943"/>
        <v>0</v>
      </c>
      <c r="BW1166" s="114" t="str">
        <f t="shared" si="944"/>
        <v/>
      </c>
      <c r="BX1166" s="114" t="str">
        <f t="shared" si="928"/>
        <v/>
      </c>
      <c r="BY1166" s="114">
        <f t="shared" si="945"/>
        <v>1</v>
      </c>
      <c r="BZ1166" s="114">
        <f t="shared" si="946"/>
        <v>0</v>
      </c>
      <c r="CA1166" s="114" t="str">
        <f t="shared" si="947"/>
        <v/>
      </c>
      <c r="CB1166" s="114" t="str">
        <f t="shared" si="929"/>
        <v/>
      </c>
      <c r="CC1166" s="114">
        <f t="shared" si="948"/>
        <v>1</v>
      </c>
      <c r="CD1166" s="114">
        <f t="shared" si="949"/>
        <v>0</v>
      </c>
      <c r="CE1166" s="114" t="str">
        <f t="shared" si="950"/>
        <v/>
      </c>
      <c r="CF1166" s="114" t="str">
        <f t="shared" si="930"/>
        <v/>
      </c>
      <c r="CG1166" s="114">
        <f t="shared" si="951"/>
        <v>1</v>
      </c>
      <c r="CH1166" s="114">
        <f t="shared" si="952"/>
        <v>0</v>
      </c>
      <c r="CI1166" s="114" t="str">
        <f t="shared" si="953"/>
        <v/>
      </c>
      <c r="CJ1166" s="114" t="str">
        <f t="shared" si="931"/>
        <v/>
      </c>
      <c r="CK1166" s="114">
        <f t="shared" si="954"/>
        <v>1</v>
      </c>
      <c r="CL1166" s="114">
        <f t="shared" si="955"/>
        <v>0</v>
      </c>
      <c r="CM1166" s="114" t="str">
        <f t="shared" si="956"/>
        <v/>
      </c>
      <c r="CN1166" s="114" t="str">
        <f t="shared" si="932"/>
        <v/>
      </c>
      <c r="CO1166" s="114">
        <f t="shared" si="957"/>
        <v>1</v>
      </c>
      <c r="CP1166" s="114">
        <f t="shared" si="958"/>
        <v>0</v>
      </c>
      <c r="CQ1166" s="114" t="str">
        <f t="shared" si="959"/>
        <v/>
      </c>
      <c r="CR1166" s="114" t="str">
        <f t="shared" si="933"/>
        <v/>
      </c>
      <c r="CS1166" s="114">
        <f t="shared" si="960"/>
        <v>1</v>
      </c>
      <c r="CT1166" s="114">
        <f t="shared" si="961"/>
        <v>0</v>
      </c>
      <c r="CU1166" s="114" t="str">
        <f t="shared" si="962"/>
        <v/>
      </c>
      <c r="CV1166" s="114" t="str">
        <f t="shared" si="934"/>
        <v/>
      </c>
      <c r="CW1166" s="114">
        <f t="shared" si="963"/>
        <v>1</v>
      </c>
      <c r="CX1166" s="114">
        <f t="shared" si="964"/>
        <v>0</v>
      </c>
    </row>
    <row r="1167" spans="17:102" x14ac:dyDescent="0.25">
      <c r="Q1167" s="365">
        <f t="shared" si="965"/>
        <v>7</v>
      </c>
      <c r="R1167" s="277">
        <v>300</v>
      </c>
      <c r="U1167" s="367">
        <f>+Decisions!D158</f>
        <v>0</v>
      </c>
      <c r="V1167" s="363">
        <f>+Decisions!E158</f>
        <v>0</v>
      </c>
      <c r="W1167" s="363">
        <f>+Decisions!F158</f>
        <v>0</v>
      </c>
      <c r="X1167" s="363">
        <f>+Decisions!G158</f>
        <v>0</v>
      </c>
      <c r="Y1167" s="363">
        <f>+Decisions!H158</f>
        <v>0</v>
      </c>
      <c r="Z1167" s="363">
        <f>+Decisions!I158</f>
        <v>0</v>
      </c>
      <c r="AA1167" s="363">
        <f>+Decisions!J158</f>
        <v>0</v>
      </c>
      <c r="AB1167" s="363">
        <f>+Decisions!K158</f>
        <v>0</v>
      </c>
      <c r="AC1167" s="363">
        <f>+Decisions!L158</f>
        <v>0</v>
      </c>
      <c r="AD1167" s="363">
        <f>+Decisions!M158</f>
        <v>0</v>
      </c>
      <c r="AE1167" s="363">
        <f>+Decisions!N158</f>
        <v>0</v>
      </c>
      <c r="AF1167" s="363">
        <f>+Decisions!O158</f>
        <v>0</v>
      </c>
      <c r="AG1167" s="363">
        <f>+Decisions!P158</f>
        <v>0</v>
      </c>
      <c r="AH1167" s="363">
        <f>+Decisions!Q158</f>
        <v>0</v>
      </c>
      <c r="AI1167" s="363">
        <f>+Decisions!R158</f>
        <v>0</v>
      </c>
      <c r="AJ1167" s="363">
        <f>+Decisions!S158</f>
        <v>0</v>
      </c>
      <c r="AK1167" s="363">
        <f>+Decisions!T158</f>
        <v>0</v>
      </c>
      <c r="AL1167" s="363">
        <f>+Decisions!U158</f>
        <v>0</v>
      </c>
      <c r="AM1167" s="363">
        <f>+Decisions!V158</f>
        <v>0</v>
      </c>
      <c r="AN1167" s="364">
        <f>+Decisions!W158</f>
        <v>0</v>
      </c>
      <c r="AP1167" s="365" t="str">
        <f t="shared" si="905"/>
        <v/>
      </c>
      <c r="AQ1167" s="271" t="str">
        <f t="shared" si="906"/>
        <v/>
      </c>
      <c r="AR1167" s="271" t="str">
        <f t="shared" si="907"/>
        <v/>
      </c>
      <c r="AS1167" s="271" t="str">
        <f t="shared" si="908"/>
        <v/>
      </c>
      <c r="AT1167" s="271" t="str">
        <f t="shared" si="909"/>
        <v/>
      </c>
      <c r="AU1167" s="271" t="str">
        <f t="shared" si="910"/>
        <v/>
      </c>
      <c r="AV1167" s="271" t="str">
        <f t="shared" si="911"/>
        <v/>
      </c>
      <c r="AW1167" s="271" t="str">
        <f t="shared" si="912"/>
        <v/>
      </c>
      <c r="AX1167" s="271" t="str">
        <f t="shared" si="913"/>
        <v/>
      </c>
      <c r="AY1167" s="271" t="str">
        <f t="shared" si="914"/>
        <v/>
      </c>
      <c r="AZ1167" s="271" t="str">
        <f t="shared" si="915"/>
        <v/>
      </c>
      <c r="BA1167" s="271" t="str">
        <f t="shared" si="916"/>
        <v/>
      </c>
      <c r="BB1167" s="271" t="str">
        <f t="shared" si="917"/>
        <v/>
      </c>
      <c r="BC1167" s="271" t="str">
        <f t="shared" si="918"/>
        <v/>
      </c>
      <c r="BD1167" s="271" t="str">
        <f t="shared" si="919"/>
        <v/>
      </c>
      <c r="BE1167" s="271" t="str">
        <f t="shared" si="920"/>
        <v/>
      </c>
      <c r="BF1167" s="271" t="str">
        <f t="shared" si="921"/>
        <v/>
      </c>
      <c r="BG1167" s="271" t="str">
        <f t="shared" si="922"/>
        <v/>
      </c>
      <c r="BH1167" s="271" t="str">
        <f t="shared" si="923"/>
        <v/>
      </c>
      <c r="BI1167" s="366" t="str">
        <f t="shared" si="924"/>
        <v/>
      </c>
      <c r="BK1167" s="114" t="str">
        <f t="shared" si="935"/>
        <v/>
      </c>
      <c r="BL1167" s="114" t="str">
        <f t="shared" si="925"/>
        <v/>
      </c>
      <c r="BM1167" s="114">
        <f t="shared" si="936"/>
        <v>1</v>
      </c>
      <c r="BN1167" s="114">
        <f t="shared" si="937"/>
        <v>0</v>
      </c>
      <c r="BO1167" s="114" t="str">
        <f t="shared" si="938"/>
        <v/>
      </c>
      <c r="BP1167" s="114" t="str">
        <f t="shared" si="926"/>
        <v/>
      </c>
      <c r="BQ1167" s="114">
        <f t="shared" si="939"/>
        <v>1</v>
      </c>
      <c r="BR1167" s="114">
        <f t="shared" si="940"/>
        <v>0</v>
      </c>
      <c r="BS1167" s="114" t="str">
        <f t="shared" si="941"/>
        <v/>
      </c>
      <c r="BT1167" s="114" t="str">
        <f t="shared" si="927"/>
        <v/>
      </c>
      <c r="BU1167" s="114">
        <f t="shared" si="942"/>
        <v>1</v>
      </c>
      <c r="BV1167" s="114">
        <f t="shared" si="943"/>
        <v>0</v>
      </c>
      <c r="BW1167" s="114" t="str">
        <f t="shared" si="944"/>
        <v/>
      </c>
      <c r="BX1167" s="114" t="str">
        <f t="shared" si="928"/>
        <v/>
      </c>
      <c r="BY1167" s="114">
        <f t="shared" si="945"/>
        <v>1</v>
      </c>
      <c r="BZ1167" s="114">
        <f t="shared" si="946"/>
        <v>0</v>
      </c>
      <c r="CA1167" s="114" t="str">
        <f t="shared" si="947"/>
        <v/>
      </c>
      <c r="CB1167" s="114" t="str">
        <f t="shared" si="929"/>
        <v/>
      </c>
      <c r="CC1167" s="114">
        <f t="shared" si="948"/>
        <v>1</v>
      </c>
      <c r="CD1167" s="114">
        <f t="shared" si="949"/>
        <v>0</v>
      </c>
      <c r="CE1167" s="114" t="str">
        <f t="shared" si="950"/>
        <v/>
      </c>
      <c r="CF1167" s="114" t="str">
        <f t="shared" si="930"/>
        <v/>
      </c>
      <c r="CG1167" s="114">
        <f t="shared" si="951"/>
        <v>1</v>
      </c>
      <c r="CH1167" s="114">
        <f t="shared" si="952"/>
        <v>0</v>
      </c>
      <c r="CI1167" s="114" t="str">
        <f t="shared" si="953"/>
        <v/>
      </c>
      <c r="CJ1167" s="114" t="str">
        <f t="shared" si="931"/>
        <v/>
      </c>
      <c r="CK1167" s="114">
        <f t="shared" si="954"/>
        <v>1</v>
      </c>
      <c r="CL1167" s="114">
        <f t="shared" si="955"/>
        <v>0</v>
      </c>
      <c r="CM1167" s="114" t="str">
        <f t="shared" si="956"/>
        <v/>
      </c>
      <c r="CN1167" s="114" t="str">
        <f t="shared" si="932"/>
        <v/>
      </c>
      <c r="CO1167" s="114">
        <f t="shared" si="957"/>
        <v>1</v>
      </c>
      <c r="CP1167" s="114">
        <f t="shared" si="958"/>
        <v>0</v>
      </c>
      <c r="CQ1167" s="114" t="str">
        <f t="shared" si="959"/>
        <v/>
      </c>
      <c r="CR1167" s="114" t="str">
        <f t="shared" si="933"/>
        <v/>
      </c>
      <c r="CS1167" s="114">
        <f t="shared" si="960"/>
        <v>1</v>
      </c>
      <c r="CT1167" s="114">
        <f t="shared" si="961"/>
        <v>0</v>
      </c>
      <c r="CU1167" s="114" t="str">
        <f t="shared" si="962"/>
        <v/>
      </c>
      <c r="CV1167" s="114" t="str">
        <f t="shared" si="934"/>
        <v/>
      </c>
      <c r="CW1167" s="114">
        <f t="shared" si="963"/>
        <v>1</v>
      </c>
      <c r="CX1167" s="114">
        <f t="shared" si="964"/>
        <v>0</v>
      </c>
    </row>
    <row r="1168" spans="17:102" x14ac:dyDescent="0.25">
      <c r="Q1168" s="365">
        <f t="shared" si="965"/>
        <v>8</v>
      </c>
      <c r="R1168" s="277">
        <v>600</v>
      </c>
      <c r="U1168" s="367">
        <f>+Decisions!D159</f>
        <v>0</v>
      </c>
      <c r="V1168" s="363">
        <f>+Decisions!E159</f>
        <v>0</v>
      </c>
      <c r="W1168" s="363">
        <f>+Decisions!F159</f>
        <v>0</v>
      </c>
      <c r="X1168" s="363">
        <f>+Decisions!G159</f>
        <v>0</v>
      </c>
      <c r="Y1168" s="363">
        <f>+Decisions!H159</f>
        <v>0</v>
      </c>
      <c r="Z1168" s="363">
        <f>+Decisions!I159</f>
        <v>0</v>
      </c>
      <c r="AA1168" s="363">
        <f>+Decisions!J159</f>
        <v>0</v>
      </c>
      <c r="AB1168" s="363">
        <f>+Decisions!K159</f>
        <v>0</v>
      </c>
      <c r="AC1168" s="363">
        <f>+Decisions!L159</f>
        <v>0</v>
      </c>
      <c r="AD1168" s="363">
        <f>+Decisions!M159</f>
        <v>0</v>
      </c>
      <c r="AE1168" s="363">
        <f>+Decisions!N159</f>
        <v>0</v>
      </c>
      <c r="AF1168" s="363">
        <f>+Decisions!O159</f>
        <v>0</v>
      </c>
      <c r="AG1168" s="363">
        <f>+Decisions!P159</f>
        <v>0</v>
      </c>
      <c r="AH1168" s="363">
        <f>+Decisions!Q159</f>
        <v>0</v>
      </c>
      <c r="AI1168" s="363">
        <f>+Decisions!R159</f>
        <v>0</v>
      </c>
      <c r="AJ1168" s="363">
        <f>+Decisions!S159</f>
        <v>0</v>
      </c>
      <c r="AK1168" s="363">
        <f>+Decisions!T159</f>
        <v>0</v>
      </c>
      <c r="AL1168" s="363">
        <f>+Decisions!U159</f>
        <v>0</v>
      </c>
      <c r="AM1168" s="363">
        <f>+Decisions!V159</f>
        <v>0</v>
      </c>
      <c r="AN1168" s="364">
        <f>+Decisions!W159</f>
        <v>0</v>
      </c>
      <c r="AP1168" s="365" t="str">
        <f t="shared" si="905"/>
        <v/>
      </c>
      <c r="AQ1168" s="271" t="str">
        <f t="shared" si="906"/>
        <v/>
      </c>
      <c r="AR1168" s="271" t="str">
        <f t="shared" si="907"/>
        <v/>
      </c>
      <c r="AS1168" s="271" t="str">
        <f t="shared" si="908"/>
        <v/>
      </c>
      <c r="AT1168" s="271" t="str">
        <f t="shared" si="909"/>
        <v/>
      </c>
      <c r="AU1168" s="271" t="str">
        <f t="shared" si="910"/>
        <v/>
      </c>
      <c r="AV1168" s="271" t="str">
        <f t="shared" si="911"/>
        <v/>
      </c>
      <c r="AW1168" s="271" t="str">
        <f t="shared" si="912"/>
        <v/>
      </c>
      <c r="AX1168" s="271" t="str">
        <f t="shared" si="913"/>
        <v/>
      </c>
      <c r="AY1168" s="271" t="str">
        <f t="shared" si="914"/>
        <v/>
      </c>
      <c r="AZ1168" s="271" t="str">
        <f t="shared" si="915"/>
        <v/>
      </c>
      <c r="BA1168" s="271" t="str">
        <f t="shared" si="916"/>
        <v/>
      </c>
      <c r="BB1168" s="271" t="str">
        <f t="shared" si="917"/>
        <v/>
      </c>
      <c r="BC1168" s="271" t="str">
        <f t="shared" si="918"/>
        <v/>
      </c>
      <c r="BD1168" s="271" t="str">
        <f t="shared" si="919"/>
        <v/>
      </c>
      <c r="BE1168" s="271" t="str">
        <f t="shared" si="920"/>
        <v/>
      </c>
      <c r="BF1168" s="271" t="str">
        <f t="shared" si="921"/>
        <v/>
      </c>
      <c r="BG1168" s="271" t="str">
        <f t="shared" si="922"/>
        <v/>
      </c>
      <c r="BH1168" s="271" t="str">
        <f t="shared" si="923"/>
        <v/>
      </c>
      <c r="BI1168" s="366" t="str">
        <f t="shared" si="924"/>
        <v/>
      </c>
      <c r="BK1168" s="114" t="str">
        <f t="shared" si="935"/>
        <v/>
      </c>
      <c r="BL1168" s="114" t="str">
        <f t="shared" si="925"/>
        <v/>
      </c>
      <c r="BM1168" s="114">
        <f t="shared" si="936"/>
        <v>1</v>
      </c>
      <c r="BN1168" s="114">
        <f t="shared" si="937"/>
        <v>0</v>
      </c>
      <c r="BO1168" s="114" t="str">
        <f t="shared" si="938"/>
        <v/>
      </c>
      <c r="BP1168" s="114" t="str">
        <f t="shared" si="926"/>
        <v/>
      </c>
      <c r="BQ1168" s="114">
        <f t="shared" si="939"/>
        <v>1</v>
      </c>
      <c r="BR1168" s="114">
        <f t="shared" si="940"/>
        <v>0</v>
      </c>
      <c r="BS1168" s="114" t="str">
        <f t="shared" si="941"/>
        <v/>
      </c>
      <c r="BT1168" s="114" t="str">
        <f t="shared" si="927"/>
        <v/>
      </c>
      <c r="BU1168" s="114">
        <f t="shared" si="942"/>
        <v>1</v>
      </c>
      <c r="BV1168" s="114">
        <f t="shared" si="943"/>
        <v>0</v>
      </c>
      <c r="BW1168" s="114" t="str">
        <f t="shared" si="944"/>
        <v/>
      </c>
      <c r="BX1168" s="114" t="str">
        <f t="shared" si="928"/>
        <v/>
      </c>
      <c r="BY1168" s="114">
        <f t="shared" si="945"/>
        <v>1</v>
      </c>
      <c r="BZ1168" s="114">
        <f t="shared" si="946"/>
        <v>0</v>
      </c>
      <c r="CA1168" s="114" t="str">
        <f t="shared" si="947"/>
        <v/>
      </c>
      <c r="CB1168" s="114" t="str">
        <f t="shared" si="929"/>
        <v/>
      </c>
      <c r="CC1168" s="114">
        <f t="shared" si="948"/>
        <v>1</v>
      </c>
      <c r="CD1168" s="114">
        <f t="shared" si="949"/>
        <v>0</v>
      </c>
      <c r="CE1168" s="114" t="str">
        <f t="shared" si="950"/>
        <v/>
      </c>
      <c r="CF1168" s="114" t="str">
        <f t="shared" si="930"/>
        <v/>
      </c>
      <c r="CG1168" s="114">
        <f t="shared" si="951"/>
        <v>1</v>
      </c>
      <c r="CH1168" s="114">
        <f t="shared" si="952"/>
        <v>0</v>
      </c>
      <c r="CI1168" s="114" t="str">
        <f t="shared" si="953"/>
        <v/>
      </c>
      <c r="CJ1168" s="114" t="str">
        <f t="shared" si="931"/>
        <v/>
      </c>
      <c r="CK1168" s="114">
        <f t="shared" si="954"/>
        <v>1</v>
      </c>
      <c r="CL1168" s="114">
        <f t="shared" si="955"/>
        <v>0</v>
      </c>
      <c r="CM1168" s="114" t="str">
        <f t="shared" si="956"/>
        <v/>
      </c>
      <c r="CN1168" s="114" t="str">
        <f t="shared" si="932"/>
        <v/>
      </c>
      <c r="CO1168" s="114">
        <f t="shared" si="957"/>
        <v>1</v>
      </c>
      <c r="CP1168" s="114">
        <f t="shared" si="958"/>
        <v>0</v>
      </c>
      <c r="CQ1168" s="114" t="str">
        <f t="shared" si="959"/>
        <v/>
      </c>
      <c r="CR1168" s="114" t="str">
        <f t="shared" si="933"/>
        <v/>
      </c>
      <c r="CS1168" s="114">
        <f t="shared" si="960"/>
        <v>1</v>
      </c>
      <c r="CT1168" s="114">
        <f t="shared" si="961"/>
        <v>0</v>
      </c>
      <c r="CU1168" s="114" t="str">
        <f t="shared" si="962"/>
        <v/>
      </c>
      <c r="CV1168" s="114" t="str">
        <f t="shared" si="934"/>
        <v/>
      </c>
      <c r="CW1168" s="114">
        <f t="shared" si="963"/>
        <v>1</v>
      </c>
      <c r="CX1168" s="114">
        <f t="shared" si="964"/>
        <v>0</v>
      </c>
    </row>
    <row r="1169" spans="17:102" ht="15.75" thickBot="1" x14ac:dyDescent="0.3">
      <c r="Q1169" s="365">
        <f t="shared" si="965"/>
        <v>9</v>
      </c>
      <c r="R1169" s="277">
        <v>1000</v>
      </c>
      <c r="U1169" s="373">
        <f>+Decisions!D160</f>
        <v>0</v>
      </c>
      <c r="V1169" s="375">
        <f>+Decisions!E160</f>
        <v>0</v>
      </c>
      <c r="W1169" s="375">
        <f>+Decisions!F160</f>
        <v>0</v>
      </c>
      <c r="X1169" s="375">
        <f>+Decisions!G160</f>
        <v>0</v>
      </c>
      <c r="Y1169" s="375">
        <f>+Decisions!H160</f>
        <v>0</v>
      </c>
      <c r="Z1169" s="375">
        <f>+Decisions!I160</f>
        <v>0</v>
      </c>
      <c r="AA1169" s="375">
        <f>+Decisions!J160</f>
        <v>0</v>
      </c>
      <c r="AB1169" s="375">
        <f>+Decisions!K160</f>
        <v>0</v>
      </c>
      <c r="AC1169" s="375">
        <f>+Decisions!L160</f>
        <v>0</v>
      </c>
      <c r="AD1169" s="375">
        <f>+Decisions!M160</f>
        <v>0</v>
      </c>
      <c r="AE1169" s="375">
        <f>+Decisions!N160</f>
        <v>0</v>
      </c>
      <c r="AF1169" s="375">
        <f>+Decisions!O160</f>
        <v>0</v>
      </c>
      <c r="AG1169" s="375">
        <f>+Decisions!P160</f>
        <v>0</v>
      </c>
      <c r="AH1169" s="375">
        <f>+Decisions!Q160</f>
        <v>0</v>
      </c>
      <c r="AI1169" s="375">
        <f>+Decisions!R160</f>
        <v>0</v>
      </c>
      <c r="AJ1169" s="375">
        <f>+Decisions!S160</f>
        <v>0</v>
      </c>
      <c r="AK1169" s="375">
        <f>+Decisions!T160</f>
        <v>0</v>
      </c>
      <c r="AL1169" s="375">
        <f>+Decisions!U160</f>
        <v>0</v>
      </c>
      <c r="AM1169" s="375">
        <f>+Decisions!V160</f>
        <v>0</v>
      </c>
      <c r="AN1169" s="376">
        <f>+Decisions!W160</f>
        <v>0</v>
      </c>
      <c r="AP1169" s="368" t="str">
        <f t="shared" si="905"/>
        <v/>
      </c>
      <c r="AQ1169" s="369" t="str">
        <f t="shared" si="906"/>
        <v/>
      </c>
      <c r="AR1169" s="369" t="str">
        <f t="shared" si="907"/>
        <v/>
      </c>
      <c r="AS1169" s="369" t="str">
        <f t="shared" si="908"/>
        <v/>
      </c>
      <c r="AT1169" s="369" t="str">
        <f t="shared" si="909"/>
        <v/>
      </c>
      <c r="AU1169" s="369" t="str">
        <f t="shared" si="910"/>
        <v/>
      </c>
      <c r="AV1169" s="369" t="str">
        <f t="shared" si="911"/>
        <v/>
      </c>
      <c r="AW1169" s="369" t="str">
        <f t="shared" si="912"/>
        <v/>
      </c>
      <c r="AX1169" s="369" t="str">
        <f t="shared" si="913"/>
        <v/>
      </c>
      <c r="AY1169" s="369" t="str">
        <f t="shared" si="914"/>
        <v/>
      </c>
      <c r="AZ1169" s="369" t="str">
        <f t="shared" si="915"/>
        <v/>
      </c>
      <c r="BA1169" s="369" t="str">
        <f t="shared" si="916"/>
        <v/>
      </c>
      <c r="BB1169" s="369" t="str">
        <f t="shared" si="917"/>
        <v/>
      </c>
      <c r="BC1169" s="369" t="str">
        <f t="shared" si="918"/>
        <v/>
      </c>
      <c r="BD1169" s="369" t="str">
        <f t="shared" si="919"/>
        <v/>
      </c>
      <c r="BE1169" s="369" t="str">
        <f t="shared" si="920"/>
        <v/>
      </c>
      <c r="BF1169" s="369" t="str">
        <f t="shared" si="921"/>
        <v/>
      </c>
      <c r="BG1169" s="369" t="str">
        <f t="shared" si="922"/>
        <v/>
      </c>
      <c r="BH1169" s="369" t="str">
        <f t="shared" si="923"/>
        <v/>
      </c>
      <c r="BI1169" s="370" t="str">
        <f t="shared" si="924"/>
        <v/>
      </c>
      <c r="BK1169" s="114" t="str">
        <f t="shared" si="935"/>
        <v/>
      </c>
      <c r="BL1169" s="114" t="str">
        <f t="shared" si="925"/>
        <v/>
      </c>
      <c r="BM1169" s="114">
        <f t="shared" si="936"/>
        <v>1</v>
      </c>
      <c r="BN1169" s="114">
        <f t="shared" si="937"/>
        <v>0</v>
      </c>
      <c r="BO1169" s="114" t="str">
        <f t="shared" si="938"/>
        <v/>
      </c>
      <c r="BP1169" s="114" t="str">
        <f t="shared" si="926"/>
        <v/>
      </c>
      <c r="BQ1169" s="114">
        <f t="shared" si="939"/>
        <v>1</v>
      </c>
      <c r="BR1169" s="114">
        <f t="shared" si="940"/>
        <v>0</v>
      </c>
      <c r="BS1169" s="114" t="str">
        <f t="shared" si="941"/>
        <v/>
      </c>
      <c r="BT1169" s="114" t="str">
        <f t="shared" si="927"/>
        <v/>
      </c>
      <c r="BU1169" s="114">
        <f t="shared" si="942"/>
        <v>1</v>
      </c>
      <c r="BV1169" s="114">
        <f t="shared" si="943"/>
        <v>0</v>
      </c>
      <c r="BW1169" s="114" t="str">
        <f t="shared" si="944"/>
        <v/>
      </c>
      <c r="BX1169" s="114" t="str">
        <f t="shared" si="928"/>
        <v/>
      </c>
      <c r="BY1169" s="114">
        <f t="shared" si="945"/>
        <v>1</v>
      </c>
      <c r="BZ1169" s="114">
        <f t="shared" si="946"/>
        <v>0</v>
      </c>
      <c r="CA1169" s="114" t="str">
        <f t="shared" si="947"/>
        <v/>
      </c>
      <c r="CB1169" s="114" t="str">
        <f t="shared" si="929"/>
        <v/>
      </c>
      <c r="CC1169" s="114">
        <f t="shared" si="948"/>
        <v>1</v>
      </c>
      <c r="CD1169" s="114">
        <f t="shared" si="949"/>
        <v>0</v>
      </c>
      <c r="CE1169" s="114" t="str">
        <f t="shared" si="950"/>
        <v/>
      </c>
      <c r="CF1169" s="114" t="str">
        <f t="shared" si="930"/>
        <v/>
      </c>
      <c r="CG1169" s="114">
        <f t="shared" si="951"/>
        <v>1</v>
      </c>
      <c r="CH1169" s="114">
        <f t="shared" si="952"/>
        <v>0</v>
      </c>
      <c r="CI1169" s="114" t="str">
        <f t="shared" si="953"/>
        <v/>
      </c>
      <c r="CJ1169" s="114" t="str">
        <f t="shared" si="931"/>
        <v/>
      </c>
      <c r="CK1169" s="114">
        <f t="shared" si="954"/>
        <v>1</v>
      </c>
      <c r="CL1169" s="114">
        <f t="shared" si="955"/>
        <v>0</v>
      </c>
      <c r="CM1169" s="114" t="str">
        <f t="shared" si="956"/>
        <v/>
      </c>
      <c r="CN1169" s="114" t="str">
        <f t="shared" si="932"/>
        <v/>
      </c>
      <c r="CO1169" s="114">
        <f t="shared" si="957"/>
        <v>1</v>
      </c>
      <c r="CP1169" s="114">
        <f t="shared" si="958"/>
        <v>0</v>
      </c>
      <c r="CQ1169" s="114" t="str">
        <f t="shared" si="959"/>
        <v/>
      </c>
      <c r="CR1169" s="114" t="str">
        <f t="shared" si="933"/>
        <v/>
      </c>
      <c r="CS1169" s="114">
        <f t="shared" si="960"/>
        <v>1</v>
      </c>
      <c r="CT1169" s="114">
        <f t="shared" si="961"/>
        <v>0</v>
      </c>
      <c r="CU1169" s="114" t="str">
        <f t="shared" si="962"/>
        <v/>
      </c>
      <c r="CV1169" s="114" t="str">
        <f t="shared" si="934"/>
        <v/>
      </c>
      <c r="CW1169" s="114">
        <f t="shared" si="963"/>
        <v>1</v>
      </c>
      <c r="CX1169" s="114">
        <f t="shared" si="964"/>
        <v>0</v>
      </c>
    </row>
    <row r="1170" spans="17:102" ht="15.75" thickBot="1" x14ac:dyDescent="0.3">
      <c r="Q1170" s="365">
        <f t="shared" si="965"/>
        <v>10</v>
      </c>
      <c r="R1170" s="277">
        <v>1500</v>
      </c>
      <c r="U1170" s="197"/>
      <c r="V1170" s="197"/>
      <c r="W1170" s="197"/>
      <c r="X1170" s="197"/>
      <c r="Y1170" s="197"/>
      <c r="Z1170" s="197"/>
      <c r="AA1170" s="197"/>
      <c r="AB1170" s="197"/>
      <c r="AC1170" s="197"/>
      <c r="AD1170" s="197"/>
      <c r="AE1170" s="197"/>
      <c r="AF1170" s="197"/>
      <c r="AG1170" s="197"/>
      <c r="AH1170" s="197"/>
      <c r="AI1170" s="197"/>
      <c r="AJ1170" s="197"/>
      <c r="AK1170" s="197"/>
      <c r="AL1170" s="197"/>
      <c r="AM1170" s="197"/>
      <c r="AN1170" s="197"/>
      <c r="AO1170" s="197"/>
      <c r="AP1170" s="197"/>
      <c r="AQ1170" s="197"/>
      <c r="AR1170" s="197"/>
      <c r="AS1170" s="197"/>
      <c r="AT1170" s="197"/>
      <c r="AU1170" s="197"/>
      <c r="AV1170" s="197"/>
      <c r="AW1170" s="197"/>
      <c r="AX1170" s="197"/>
      <c r="AY1170" s="197"/>
      <c r="AZ1170" s="197"/>
      <c r="BA1170" s="197"/>
      <c r="BB1170" s="197"/>
      <c r="BC1170" s="197"/>
      <c r="BD1170" s="197"/>
      <c r="BE1170" s="197"/>
      <c r="BF1170" s="197"/>
      <c r="BG1170" s="197"/>
      <c r="BH1170" s="197"/>
      <c r="BI1170" s="197"/>
      <c r="BJ1170" s="197"/>
      <c r="BK1170" s="197"/>
      <c r="BL1170" s="197"/>
      <c r="BM1170" s="197"/>
      <c r="BN1170" s="197">
        <f>SUM(BN1150:BN1169)</f>
        <v>0</v>
      </c>
      <c r="BO1170" s="197"/>
      <c r="BP1170" s="197"/>
      <c r="BQ1170" s="197"/>
      <c r="BR1170" s="197">
        <f>SUM(BR1150:BR1169)</f>
        <v>0</v>
      </c>
      <c r="BS1170" s="197"/>
      <c r="BT1170" s="197"/>
      <c r="BU1170" s="197"/>
      <c r="BV1170" s="197">
        <f>SUM(BV1150:BV1169)</f>
        <v>0</v>
      </c>
      <c r="BW1170" s="197"/>
      <c r="BX1170" s="197"/>
      <c r="BY1170" s="197"/>
      <c r="BZ1170" s="197">
        <f>SUM(BZ1150:BZ1169)</f>
        <v>0</v>
      </c>
      <c r="CA1170" s="197"/>
      <c r="CB1170" s="197"/>
      <c r="CC1170" s="197"/>
      <c r="CD1170" s="197">
        <f>SUM(CD1150:CD1169)</f>
        <v>0</v>
      </c>
      <c r="CE1170" s="197"/>
      <c r="CF1170" s="197"/>
      <c r="CG1170" s="197"/>
      <c r="CH1170" s="197">
        <f>SUM(CH1150:CH1169)</f>
        <v>0</v>
      </c>
      <c r="CI1170" s="197"/>
      <c r="CJ1170" s="197"/>
      <c r="CK1170" s="197"/>
      <c r="CL1170" s="197">
        <f>SUM(CL1150:CL1169)</f>
        <v>0</v>
      </c>
      <c r="CM1170" s="197"/>
      <c r="CN1170" s="197"/>
      <c r="CO1170" s="197"/>
      <c r="CP1170" s="197">
        <f>SUM(CP1150:CP1169)</f>
        <v>0</v>
      </c>
      <c r="CQ1170" s="197"/>
      <c r="CR1170" s="197"/>
      <c r="CS1170" s="197"/>
      <c r="CT1170" s="197">
        <f>SUM(CT1150:CT1169)</f>
        <v>0</v>
      </c>
      <c r="CU1170" s="197"/>
      <c r="CV1170" s="197"/>
      <c r="CW1170" s="197"/>
      <c r="CX1170" s="197">
        <f>SUM(CX1150:CX1169)</f>
        <v>0</v>
      </c>
    </row>
    <row r="1171" spans="17:102" ht="15.75" thickBot="1" x14ac:dyDescent="0.3">
      <c r="Q1171" s="365">
        <f t="shared" si="965"/>
        <v>11</v>
      </c>
      <c r="R1171" s="277">
        <v>50</v>
      </c>
      <c r="AN1171" s="374"/>
      <c r="AO1171" s="357"/>
      <c r="AP1171" s="377" t="s">
        <v>13</v>
      </c>
      <c r="AQ1171" s="378" t="s">
        <v>50</v>
      </c>
      <c r="AS1171" s="371"/>
      <c r="AT1171" s="379" t="s">
        <v>49</v>
      </c>
      <c r="AU1171" s="379" t="s">
        <v>50</v>
      </c>
      <c r="AV1171" s="380" t="s">
        <v>52</v>
      </c>
      <c r="AW1171" s="381" t="s">
        <v>53</v>
      </c>
      <c r="AX1171" s="382" t="s">
        <v>64</v>
      </c>
      <c r="AY1171" s="383">
        <v>1</v>
      </c>
      <c r="AZ1171" s="383">
        <v>2</v>
      </c>
      <c r="BA1171" s="383">
        <v>3</v>
      </c>
      <c r="BB1171" s="383">
        <v>4</v>
      </c>
      <c r="BC1171" s="383">
        <v>5</v>
      </c>
      <c r="BD1171" s="383">
        <v>6</v>
      </c>
      <c r="BE1171" s="383">
        <v>7</v>
      </c>
      <c r="BF1171" s="383">
        <v>8</v>
      </c>
      <c r="BG1171" s="383">
        <v>9</v>
      </c>
      <c r="BH1171" s="384">
        <v>10</v>
      </c>
    </row>
    <row r="1172" spans="17:102" x14ac:dyDescent="0.25">
      <c r="Q1172" s="365">
        <f t="shared" si="965"/>
        <v>12</v>
      </c>
      <c r="R1172" s="277">
        <v>100</v>
      </c>
      <c r="AN1172" s="365">
        <v>1</v>
      </c>
      <c r="AO1172" s="271">
        <v>1</v>
      </c>
      <c r="AP1172" s="271" t="str">
        <f>+AP1150</f>
        <v/>
      </c>
      <c r="AQ1172" s="366" t="str">
        <f>+AQ1150</f>
        <v/>
      </c>
      <c r="AS1172" s="365">
        <v>1</v>
      </c>
      <c r="AT1172" s="366">
        <f>COUNTIF(AP$1172:AP$1371,AS1172)</f>
        <v>0</v>
      </c>
      <c r="AU1172" s="271">
        <f t="shared" ref="AU1172:AU1203" si="966">+R1161</f>
        <v>50</v>
      </c>
      <c r="AV1172" s="366">
        <f>ROUND(IF(AT1172&gt;0,AU1172/AT1172,0),0)</f>
        <v>0</v>
      </c>
      <c r="AW1172" s="385">
        <f>+AV1172*AT1172</f>
        <v>0</v>
      </c>
      <c r="AX1172" s="367">
        <v>1</v>
      </c>
      <c r="AY1172" s="363">
        <f t="shared" ref="AY1172:AY1191" si="967">IFERROR(VLOOKUP(AP1172,realsales6,4),0)</f>
        <v>0</v>
      </c>
      <c r="AZ1172" s="363">
        <f t="shared" ref="AZ1172:AZ1191" si="968">IFERROR(VLOOKUP(AP1192,realsales6,4),0)</f>
        <v>0</v>
      </c>
      <c r="BA1172" s="363">
        <f t="shared" ref="BA1172:BA1191" si="969">IFERROR(VLOOKUP(AP1212,realsales6,4),0)</f>
        <v>0</v>
      </c>
      <c r="BB1172" s="363">
        <f t="shared" ref="BB1172:BB1191" si="970">IFERROR(VLOOKUP(AP1232,realsales6,4),0)</f>
        <v>0</v>
      </c>
      <c r="BC1172" s="363">
        <f t="shared" ref="BC1172:BC1191" si="971">IFERROR(VLOOKUP(AP1252,realsales6,4),0)</f>
        <v>0</v>
      </c>
      <c r="BD1172" s="363">
        <f t="shared" ref="BD1172:BD1191" si="972">IFERROR(VLOOKUP(AP1272,realsales6,4),0)</f>
        <v>0</v>
      </c>
      <c r="BE1172" s="363">
        <f t="shared" ref="BE1172:BE1191" si="973">IFERROR(VLOOKUP(AP1292,realsales6,4),0)</f>
        <v>0</v>
      </c>
      <c r="BF1172" s="363">
        <f t="shared" ref="BF1172:BF1191" si="974">IFERROR(VLOOKUP(AP1312,realsales6,4),0)</f>
        <v>0</v>
      </c>
      <c r="BG1172" s="363">
        <f t="shared" ref="BG1172:BG1191" si="975">IFERROR(VLOOKUP(AP1332,realsales6,4),0)</f>
        <v>0</v>
      </c>
      <c r="BH1172" s="364">
        <f t="shared" ref="BH1172:BH1191" si="976">IFERROR(VLOOKUP(AP1352,realsales6,4),0)</f>
        <v>0</v>
      </c>
      <c r="BM1172" s="114" t="s">
        <v>90</v>
      </c>
      <c r="BN1172" s="114">
        <f>+BN1170</f>
        <v>0</v>
      </c>
      <c r="BO1172" s="114">
        <f>+BR1170</f>
        <v>0</v>
      </c>
      <c r="BP1172" s="114">
        <f>+BV1170</f>
        <v>0</v>
      </c>
      <c r="BQ1172" s="114">
        <f>+BZ1170</f>
        <v>0</v>
      </c>
      <c r="BR1172" s="114">
        <f>+CD1170</f>
        <v>0</v>
      </c>
      <c r="BS1172" s="114">
        <f>+CH1170</f>
        <v>0</v>
      </c>
      <c r="BT1172" s="114">
        <f>+CL1170</f>
        <v>0</v>
      </c>
      <c r="BU1172" s="114">
        <f>+CP1170</f>
        <v>0</v>
      </c>
      <c r="BV1172" s="114">
        <f>+CT1170</f>
        <v>0</v>
      </c>
      <c r="BW1172" s="114">
        <f>+CX1170</f>
        <v>0</v>
      </c>
    </row>
    <row r="1173" spans="17:102" ht="15.75" thickBot="1" x14ac:dyDescent="0.3">
      <c r="Q1173" s="365">
        <f t="shared" si="965"/>
        <v>13</v>
      </c>
      <c r="R1173" s="277">
        <v>200</v>
      </c>
      <c r="AN1173" s="365">
        <v>1</v>
      </c>
      <c r="AO1173" s="271">
        <f>+AO1172+1</f>
        <v>2</v>
      </c>
      <c r="AP1173" s="271" t="str">
        <f t="shared" ref="AP1173:AQ1173" si="977">+AP1151</f>
        <v/>
      </c>
      <c r="AQ1173" s="366" t="str">
        <f t="shared" si="977"/>
        <v/>
      </c>
      <c r="AS1173" s="365">
        <f t="shared" ref="AS1173:AS1204" si="978">+AS1172+1</f>
        <v>2</v>
      </c>
      <c r="AT1173" s="366">
        <f t="shared" ref="AT1173:AT1236" si="979">COUNTIF(AP$1172:AP$1371,AS1173)</f>
        <v>0</v>
      </c>
      <c r="AU1173" s="271">
        <f t="shared" si="966"/>
        <v>50</v>
      </c>
      <c r="AV1173" s="366">
        <f t="shared" ref="AV1173:AV1236" si="980">ROUND(IF(AT1173&gt;0,AU1173/AT1173,0),0)</f>
        <v>0</v>
      </c>
      <c r="AW1173" s="385">
        <f t="shared" ref="AW1173:AW1236" si="981">+AV1173*AT1173</f>
        <v>0</v>
      </c>
      <c r="AX1173" s="367">
        <f>+AX1172+1</f>
        <v>2</v>
      </c>
      <c r="AY1173" s="363">
        <f t="shared" si="967"/>
        <v>0</v>
      </c>
      <c r="AZ1173" s="363">
        <f t="shared" si="968"/>
        <v>0</v>
      </c>
      <c r="BA1173" s="363">
        <f t="shared" si="969"/>
        <v>0</v>
      </c>
      <c r="BB1173" s="363">
        <f t="shared" si="970"/>
        <v>0</v>
      </c>
      <c r="BC1173" s="363">
        <f t="shared" si="971"/>
        <v>0</v>
      </c>
      <c r="BD1173" s="363">
        <f t="shared" si="972"/>
        <v>0</v>
      </c>
      <c r="BE1173" s="363">
        <f t="shared" si="973"/>
        <v>0</v>
      </c>
      <c r="BF1173" s="363">
        <f t="shared" si="974"/>
        <v>0</v>
      </c>
      <c r="BG1173" s="363">
        <f t="shared" si="975"/>
        <v>0</v>
      </c>
      <c r="BH1173" s="364">
        <f t="shared" si="976"/>
        <v>0</v>
      </c>
    </row>
    <row r="1174" spans="17:102" x14ac:dyDescent="0.25">
      <c r="Q1174" s="365">
        <f t="shared" si="965"/>
        <v>14</v>
      </c>
      <c r="R1174" s="277">
        <v>100</v>
      </c>
      <c r="AN1174" s="365">
        <v>1</v>
      </c>
      <c r="AO1174" s="271">
        <f t="shared" ref="AO1174:AO1189" si="982">+AO1173+1</f>
        <v>3</v>
      </c>
      <c r="AP1174" s="271" t="str">
        <f t="shared" ref="AP1174:AQ1174" si="983">+AP1152</f>
        <v/>
      </c>
      <c r="AQ1174" s="366" t="str">
        <f t="shared" si="983"/>
        <v/>
      </c>
      <c r="AS1174" s="365">
        <f t="shared" si="978"/>
        <v>3</v>
      </c>
      <c r="AT1174" s="366">
        <f t="shared" si="979"/>
        <v>0</v>
      </c>
      <c r="AU1174" s="271">
        <f t="shared" si="966"/>
        <v>100</v>
      </c>
      <c r="AV1174" s="366">
        <f t="shared" si="980"/>
        <v>0</v>
      </c>
      <c r="AW1174" s="385">
        <f t="shared" si="981"/>
        <v>0</v>
      </c>
      <c r="AX1174" s="367">
        <f t="shared" ref="AX1174:AX1189" si="984">+AX1173+1</f>
        <v>3</v>
      </c>
      <c r="AY1174" s="363">
        <f t="shared" si="967"/>
        <v>0</v>
      </c>
      <c r="AZ1174" s="363">
        <f t="shared" si="968"/>
        <v>0</v>
      </c>
      <c r="BA1174" s="363">
        <f t="shared" si="969"/>
        <v>0</v>
      </c>
      <c r="BB1174" s="363">
        <f t="shared" si="970"/>
        <v>0</v>
      </c>
      <c r="BC1174" s="363">
        <f t="shared" si="971"/>
        <v>0</v>
      </c>
      <c r="BD1174" s="363">
        <f t="shared" si="972"/>
        <v>0</v>
      </c>
      <c r="BE1174" s="363">
        <f t="shared" si="973"/>
        <v>0</v>
      </c>
      <c r="BF1174" s="363">
        <f t="shared" si="974"/>
        <v>0</v>
      </c>
      <c r="BG1174" s="363">
        <f t="shared" si="975"/>
        <v>0</v>
      </c>
      <c r="BH1174" s="364">
        <f t="shared" si="976"/>
        <v>0</v>
      </c>
      <c r="BK1174" s="374">
        <f>IFERROR(ROUNDDOWN(BK1150/10,0),9)</f>
        <v>9</v>
      </c>
      <c r="BL1174" s="358">
        <f>IFERROR(BK1150-BK1174*10,1)</f>
        <v>1</v>
      </c>
      <c r="BM1174" s="374">
        <f>IF(BL1174=0,-1,0)</f>
        <v>0</v>
      </c>
      <c r="BN1174" s="358">
        <f>IF(BL1174=0,-11,0)</f>
        <v>0</v>
      </c>
      <c r="BO1174" s="374">
        <f>IFERROR(ROUNDDOWN(BO1150/10,0),9)</f>
        <v>9</v>
      </c>
      <c r="BP1174" s="358">
        <f>IFERROR(BO1150-BO1174*10,1)</f>
        <v>1</v>
      </c>
      <c r="BQ1174" s="374">
        <f>IF(BP1174=0,-1,0)</f>
        <v>0</v>
      </c>
      <c r="BR1174" s="358">
        <f>IF(BP1174=0,-11,0)</f>
        <v>0</v>
      </c>
      <c r="BS1174" s="374">
        <f>IFERROR(ROUNDDOWN(BS1150/10,0),9)</f>
        <v>9</v>
      </c>
      <c r="BT1174" s="358">
        <f>IFERROR(BS1150-BS1174*10,1)</f>
        <v>1</v>
      </c>
      <c r="BU1174" s="374">
        <f>IF(BT1174=0,-1,0)</f>
        <v>0</v>
      </c>
      <c r="BV1174" s="358">
        <f>IF(BT1174=0,-11,0)</f>
        <v>0</v>
      </c>
      <c r="BW1174" s="374">
        <f>IFERROR(ROUNDDOWN(BW1150/10,0),9)</f>
        <v>9</v>
      </c>
      <c r="BX1174" s="358">
        <f>IFERROR(BW1150-BW1174*10,1)</f>
        <v>1</v>
      </c>
      <c r="BY1174" s="374">
        <f>IF(BX1174=0,-1,0)</f>
        <v>0</v>
      </c>
      <c r="BZ1174" s="358">
        <f>IF(BX1174=0,-11,0)</f>
        <v>0</v>
      </c>
      <c r="CA1174" s="374">
        <f>IFERROR(ROUNDDOWN(CA1150/10,0),9)</f>
        <v>9</v>
      </c>
      <c r="CB1174" s="358">
        <f>IFERROR(CA1150-CA1174*10,1)</f>
        <v>1</v>
      </c>
      <c r="CC1174" s="374">
        <f>IF(CB1174=0,-1,0)</f>
        <v>0</v>
      </c>
      <c r="CD1174" s="358">
        <f>IF(CB1174=0,-11,0)</f>
        <v>0</v>
      </c>
      <c r="CE1174" s="374">
        <f>IFERROR(ROUNDDOWN(CE1150/10,0),9)</f>
        <v>9</v>
      </c>
      <c r="CF1174" s="358">
        <f>IFERROR(CE1150-CE1174*10,1)</f>
        <v>1</v>
      </c>
      <c r="CG1174" s="374">
        <f>IF(CF1174=0,-1,0)</f>
        <v>0</v>
      </c>
      <c r="CH1174" s="358">
        <f>IF(CF1174=0,-11,0)</f>
        <v>0</v>
      </c>
      <c r="CI1174" s="374">
        <f>IFERROR(ROUNDDOWN(CI1150/10,0),9)</f>
        <v>9</v>
      </c>
      <c r="CJ1174" s="358">
        <f>IFERROR(CI1150-CI1174*10,1)</f>
        <v>1</v>
      </c>
      <c r="CK1174" s="374">
        <f>IF(CJ1174=0,-1,0)</f>
        <v>0</v>
      </c>
      <c r="CL1174" s="358">
        <f>IF(CJ1174=0,-11,0)</f>
        <v>0</v>
      </c>
      <c r="CM1174" s="374">
        <f>IFERROR(ROUNDDOWN(CM1150/10,0),9)</f>
        <v>9</v>
      </c>
      <c r="CN1174" s="358">
        <f>IFERROR(CM1150-CM1174*10,1)</f>
        <v>1</v>
      </c>
      <c r="CO1174" s="374">
        <f>IF(CN1174=0,-1,0)</f>
        <v>0</v>
      </c>
      <c r="CP1174" s="358">
        <f>IF(CN1174=0,-11,0)</f>
        <v>0</v>
      </c>
      <c r="CQ1174" s="374">
        <f>IFERROR(ROUNDDOWN(CQ1150/10,0),9)</f>
        <v>9</v>
      </c>
      <c r="CR1174" s="358">
        <f>IFERROR(CQ1150-CQ1174*10,1)</f>
        <v>1</v>
      </c>
      <c r="CS1174" s="374">
        <f>IF(CR1174=0,-1,0)</f>
        <v>0</v>
      </c>
      <c r="CT1174" s="358">
        <f>IF(CR1174=0,-11,0)</f>
        <v>0</v>
      </c>
      <c r="CU1174" s="374">
        <f>IFERROR(ROUNDDOWN(CU1150/10,0),9)</f>
        <v>9</v>
      </c>
      <c r="CV1174" s="358">
        <f>IFERROR(CU1150-CU1174*10,1)</f>
        <v>1</v>
      </c>
      <c r="CW1174" s="374">
        <f>IF(CV1174=0,-1,0)</f>
        <v>0</v>
      </c>
      <c r="CX1174" s="358">
        <f>IF(CV1174=0,-11,0)</f>
        <v>0</v>
      </c>
    </row>
    <row r="1175" spans="17:102" x14ac:dyDescent="0.25">
      <c r="Q1175" s="365">
        <f t="shared" si="965"/>
        <v>15</v>
      </c>
      <c r="R1175" s="277">
        <v>50</v>
      </c>
      <c r="AN1175" s="365">
        <v>1</v>
      </c>
      <c r="AO1175" s="271">
        <f t="shared" si="982"/>
        <v>4</v>
      </c>
      <c r="AP1175" s="271" t="str">
        <f t="shared" ref="AP1175:AQ1175" si="985">+AP1153</f>
        <v/>
      </c>
      <c r="AQ1175" s="366" t="str">
        <f t="shared" si="985"/>
        <v/>
      </c>
      <c r="AS1175" s="365">
        <f t="shared" si="978"/>
        <v>4</v>
      </c>
      <c r="AT1175" s="366">
        <f t="shared" si="979"/>
        <v>0</v>
      </c>
      <c r="AU1175" s="271">
        <f t="shared" si="966"/>
        <v>50</v>
      </c>
      <c r="AV1175" s="366">
        <f t="shared" si="980"/>
        <v>0</v>
      </c>
      <c r="AW1175" s="385">
        <f t="shared" si="981"/>
        <v>0</v>
      </c>
      <c r="AX1175" s="367">
        <f t="shared" si="984"/>
        <v>4</v>
      </c>
      <c r="AY1175" s="363">
        <f t="shared" si="967"/>
        <v>0</v>
      </c>
      <c r="AZ1175" s="363">
        <f t="shared" si="968"/>
        <v>0</v>
      </c>
      <c r="BA1175" s="363">
        <f t="shared" si="969"/>
        <v>0</v>
      </c>
      <c r="BB1175" s="363">
        <f t="shared" si="970"/>
        <v>0</v>
      </c>
      <c r="BC1175" s="363">
        <f t="shared" si="971"/>
        <v>0</v>
      </c>
      <c r="BD1175" s="363">
        <f t="shared" si="972"/>
        <v>0</v>
      </c>
      <c r="BE1175" s="363">
        <f t="shared" si="973"/>
        <v>0</v>
      </c>
      <c r="BF1175" s="363">
        <f t="shared" si="974"/>
        <v>0</v>
      </c>
      <c r="BG1175" s="363">
        <f t="shared" si="975"/>
        <v>0</v>
      </c>
      <c r="BH1175" s="364">
        <f t="shared" si="976"/>
        <v>0</v>
      </c>
      <c r="BK1175" s="365">
        <f t="shared" ref="BK1175:BK1193" si="986">IFERROR(ROUNDDOWN(BK1151/10,0),9)</f>
        <v>9</v>
      </c>
      <c r="BL1175" s="366">
        <f t="shared" ref="BL1175:BL1193" si="987">IFERROR(BK1151-BK1175*10,1)</f>
        <v>1</v>
      </c>
      <c r="BM1175" s="365">
        <f t="shared" ref="BM1175:BM1193" si="988">IF(BL1175=0,-1,0)</f>
        <v>0</v>
      </c>
      <c r="BN1175" s="366">
        <f t="shared" ref="BN1175:BN1193" si="989">IF(BL1175=0,-11,0)</f>
        <v>0</v>
      </c>
      <c r="BO1175" s="365">
        <f t="shared" ref="BO1175:BO1193" si="990">IFERROR(ROUNDDOWN(BO1151/10,0),9)</f>
        <v>9</v>
      </c>
      <c r="BP1175" s="366">
        <f t="shared" ref="BP1175:BP1193" si="991">IFERROR(BO1151-BO1175*10,1)</f>
        <v>1</v>
      </c>
      <c r="BQ1175" s="365">
        <f t="shared" ref="BQ1175:BQ1193" si="992">IF(BP1175=0,-1,0)</f>
        <v>0</v>
      </c>
      <c r="BR1175" s="366">
        <f t="shared" ref="BR1175:BR1193" si="993">IF(BP1175=0,-11,0)</f>
        <v>0</v>
      </c>
      <c r="BS1175" s="365">
        <f t="shared" ref="BS1175:BS1193" si="994">IFERROR(ROUNDDOWN(BS1151/10,0),9)</f>
        <v>9</v>
      </c>
      <c r="BT1175" s="366">
        <f t="shared" ref="BT1175:BT1193" si="995">IFERROR(BS1151-BS1175*10,1)</f>
        <v>1</v>
      </c>
      <c r="BU1175" s="365">
        <f t="shared" ref="BU1175:BU1193" si="996">IF(BT1175=0,-1,0)</f>
        <v>0</v>
      </c>
      <c r="BV1175" s="366">
        <f t="shared" ref="BV1175:BV1193" si="997">IF(BT1175=0,-11,0)</f>
        <v>0</v>
      </c>
      <c r="BW1175" s="365">
        <f t="shared" ref="BW1175:BW1193" si="998">IFERROR(ROUNDDOWN(BW1151/10,0),9)</f>
        <v>9</v>
      </c>
      <c r="BX1175" s="366">
        <f t="shared" ref="BX1175:BX1193" si="999">IFERROR(BW1151-BW1175*10,1)</f>
        <v>1</v>
      </c>
      <c r="BY1175" s="365">
        <f t="shared" ref="BY1175:BY1193" si="1000">IF(BX1175=0,-1,0)</f>
        <v>0</v>
      </c>
      <c r="BZ1175" s="366">
        <f t="shared" ref="BZ1175:BZ1193" si="1001">IF(BX1175=0,-11,0)</f>
        <v>0</v>
      </c>
      <c r="CA1175" s="365">
        <f t="shared" ref="CA1175:CA1193" si="1002">IFERROR(ROUNDDOWN(CA1151/10,0),9)</f>
        <v>9</v>
      </c>
      <c r="CB1175" s="366">
        <f t="shared" ref="CB1175:CB1193" si="1003">IFERROR(CA1151-CA1175*10,1)</f>
        <v>1</v>
      </c>
      <c r="CC1175" s="365">
        <f t="shared" ref="CC1175:CC1193" si="1004">IF(CB1175=0,-1,0)</f>
        <v>0</v>
      </c>
      <c r="CD1175" s="366">
        <f t="shared" ref="CD1175:CD1193" si="1005">IF(CB1175=0,-11,0)</f>
        <v>0</v>
      </c>
      <c r="CE1175" s="365">
        <f t="shared" ref="CE1175:CE1193" si="1006">IFERROR(ROUNDDOWN(CE1151/10,0),9)</f>
        <v>9</v>
      </c>
      <c r="CF1175" s="366">
        <f t="shared" ref="CF1175:CF1193" si="1007">IFERROR(CE1151-CE1175*10,1)</f>
        <v>1</v>
      </c>
      <c r="CG1175" s="365">
        <f t="shared" ref="CG1175:CG1193" si="1008">IF(CF1175=0,-1,0)</f>
        <v>0</v>
      </c>
      <c r="CH1175" s="366">
        <f t="shared" ref="CH1175:CH1193" si="1009">IF(CF1175=0,-11,0)</f>
        <v>0</v>
      </c>
      <c r="CI1175" s="365">
        <f t="shared" ref="CI1175:CI1193" si="1010">IFERROR(ROUNDDOWN(CI1151/10,0),9)</f>
        <v>9</v>
      </c>
      <c r="CJ1175" s="366">
        <f t="shared" ref="CJ1175:CJ1193" si="1011">IFERROR(CI1151-CI1175*10,1)</f>
        <v>1</v>
      </c>
      <c r="CK1175" s="365">
        <f t="shared" ref="CK1175:CK1193" si="1012">IF(CJ1175=0,-1,0)</f>
        <v>0</v>
      </c>
      <c r="CL1175" s="366">
        <f t="shared" ref="CL1175:CL1193" si="1013">IF(CJ1175=0,-11,0)</f>
        <v>0</v>
      </c>
      <c r="CM1175" s="365">
        <f t="shared" ref="CM1175:CM1193" si="1014">IFERROR(ROUNDDOWN(CM1151/10,0),9)</f>
        <v>9</v>
      </c>
      <c r="CN1175" s="366">
        <f t="shared" ref="CN1175:CN1193" si="1015">IFERROR(CM1151-CM1175*10,1)</f>
        <v>1</v>
      </c>
      <c r="CO1175" s="365">
        <f t="shared" ref="CO1175:CO1193" si="1016">IF(CN1175=0,-1,0)</f>
        <v>0</v>
      </c>
      <c r="CP1175" s="366">
        <f t="shared" ref="CP1175:CP1193" si="1017">IF(CN1175=0,-11,0)</f>
        <v>0</v>
      </c>
      <c r="CQ1175" s="365">
        <f t="shared" ref="CQ1175:CQ1193" si="1018">IFERROR(ROUNDDOWN(CQ1151/10,0),9)</f>
        <v>9</v>
      </c>
      <c r="CR1175" s="366">
        <f t="shared" ref="CR1175:CR1193" si="1019">IFERROR(CQ1151-CQ1175*10,1)</f>
        <v>1</v>
      </c>
      <c r="CS1175" s="365">
        <f t="shared" ref="CS1175:CS1193" si="1020">IF(CR1175=0,-1,0)</f>
        <v>0</v>
      </c>
      <c r="CT1175" s="366">
        <f t="shared" ref="CT1175:CT1193" si="1021">IF(CR1175=0,-11,0)</f>
        <v>0</v>
      </c>
      <c r="CU1175" s="365">
        <f t="shared" ref="CU1175:CU1193" si="1022">IFERROR(ROUNDDOWN(CU1151/10,0),9)</f>
        <v>9</v>
      </c>
      <c r="CV1175" s="366">
        <f t="shared" ref="CV1175:CV1193" si="1023">IFERROR(CU1151-CU1175*10,1)</f>
        <v>1</v>
      </c>
      <c r="CW1175" s="365">
        <f t="shared" ref="CW1175:CW1193" si="1024">IF(CV1175=0,-1,0)</f>
        <v>0</v>
      </c>
      <c r="CX1175" s="366">
        <f t="shared" ref="CX1175:CX1193" si="1025">IF(CV1175=0,-11,0)</f>
        <v>0</v>
      </c>
    </row>
    <row r="1176" spans="17:102" x14ac:dyDescent="0.25">
      <c r="Q1176" s="365">
        <f t="shared" si="965"/>
        <v>16</v>
      </c>
      <c r="R1176" s="277">
        <v>100</v>
      </c>
      <c r="AN1176" s="365">
        <v>1</v>
      </c>
      <c r="AO1176" s="271">
        <f t="shared" si="982"/>
        <v>5</v>
      </c>
      <c r="AP1176" s="271" t="str">
        <f t="shared" ref="AP1176:AQ1176" si="1026">+AP1154</f>
        <v/>
      </c>
      <c r="AQ1176" s="366" t="str">
        <f t="shared" si="1026"/>
        <v/>
      </c>
      <c r="AS1176" s="365">
        <f t="shared" si="978"/>
        <v>5</v>
      </c>
      <c r="AT1176" s="366">
        <f t="shared" si="979"/>
        <v>0</v>
      </c>
      <c r="AU1176" s="271">
        <f t="shared" si="966"/>
        <v>100</v>
      </c>
      <c r="AV1176" s="366">
        <f t="shared" si="980"/>
        <v>0</v>
      </c>
      <c r="AW1176" s="385">
        <f t="shared" si="981"/>
        <v>0</v>
      </c>
      <c r="AX1176" s="367">
        <f t="shared" si="984"/>
        <v>5</v>
      </c>
      <c r="AY1176" s="363">
        <f t="shared" si="967"/>
        <v>0</v>
      </c>
      <c r="AZ1176" s="363">
        <f t="shared" si="968"/>
        <v>0</v>
      </c>
      <c r="BA1176" s="363">
        <f t="shared" si="969"/>
        <v>0</v>
      </c>
      <c r="BB1176" s="363">
        <f t="shared" si="970"/>
        <v>0</v>
      </c>
      <c r="BC1176" s="363">
        <f t="shared" si="971"/>
        <v>0</v>
      </c>
      <c r="BD1176" s="363">
        <f t="shared" si="972"/>
        <v>0</v>
      </c>
      <c r="BE1176" s="363">
        <f t="shared" si="973"/>
        <v>0</v>
      </c>
      <c r="BF1176" s="363">
        <f t="shared" si="974"/>
        <v>0</v>
      </c>
      <c r="BG1176" s="363">
        <f t="shared" si="975"/>
        <v>0</v>
      </c>
      <c r="BH1176" s="364">
        <f t="shared" si="976"/>
        <v>0</v>
      </c>
      <c r="BK1176" s="365">
        <f t="shared" si="986"/>
        <v>9</v>
      </c>
      <c r="BL1176" s="366">
        <f t="shared" si="987"/>
        <v>1</v>
      </c>
      <c r="BM1176" s="365">
        <f t="shared" si="988"/>
        <v>0</v>
      </c>
      <c r="BN1176" s="366">
        <f t="shared" si="989"/>
        <v>0</v>
      </c>
      <c r="BO1176" s="365">
        <f t="shared" si="990"/>
        <v>9</v>
      </c>
      <c r="BP1176" s="366">
        <f t="shared" si="991"/>
        <v>1</v>
      </c>
      <c r="BQ1176" s="365">
        <f t="shared" si="992"/>
        <v>0</v>
      </c>
      <c r="BR1176" s="366">
        <f t="shared" si="993"/>
        <v>0</v>
      </c>
      <c r="BS1176" s="365">
        <f t="shared" si="994"/>
        <v>9</v>
      </c>
      <c r="BT1176" s="366">
        <f t="shared" si="995"/>
        <v>1</v>
      </c>
      <c r="BU1176" s="365">
        <f t="shared" si="996"/>
        <v>0</v>
      </c>
      <c r="BV1176" s="366">
        <f t="shared" si="997"/>
        <v>0</v>
      </c>
      <c r="BW1176" s="365">
        <f t="shared" si="998"/>
        <v>9</v>
      </c>
      <c r="BX1176" s="366">
        <f t="shared" si="999"/>
        <v>1</v>
      </c>
      <c r="BY1176" s="365">
        <f t="shared" si="1000"/>
        <v>0</v>
      </c>
      <c r="BZ1176" s="366">
        <f t="shared" si="1001"/>
        <v>0</v>
      </c>
      <c r="CA1176" s="365">
        <f t="shared" si="1002"/>
        <v>9</v>
      </c>
      <c r="CB1176" s="366">
        <f t="shared" si="1003"/>
        <v>1</v>
      </c>
      <c r="CC1176" s="365">
        <f t="shared" si="1004"/>
        <v>0</v>
      </c>
      <c r="CD1176" s="366">
        <f t="shared" si="1005"/>
        <v>0</v>
      </c>
      <c r="CE1176" s="365">
        <f t="shared" si="1006"/>
        <v>9</v>
      </c>
      <c r="CF1176" s="366">
        <f t="shared" si="1007"/>
        <v>1</v>
      </c>
      <c r="CG1176" s="365">
        <f t="shared" si="1008"/>
        <v>0</v>
      </c>
      <c r="CH1176" s="366">
        <f t="shared" si="1009"/>
        <v>0</v>
      </c>
      <c r="CI1176" s="365">
        <f t="shared" si="1010"/>
        <v>9</v>
      </c>
      <c r="CJ1176" s="366">
        <f t="shared" si="1011"/>
        <v>1</v>
      </c>
      <c r="CK1176" s="365">
        <f t="shared" si="1012"/>
        <v>0</v>
      </c>
      <c r="CL1176" s="366">
        <f t="shared" si="1013"/>
        <v>0</v>
      </c>
      <c r="CM1176" s="365">
        <f t="shared" si="1014"/>
        <v>9</v>
      </c>
      <c r="CN1176" s="366">
        <f t="shared" si="1015"/>
        <v>1</v>
      </c>
      <c r="CO1176" s="365">
        <f t="shared" si="1016"/>
        <v>0</v>
      </c>
      <c r="CP1176" s="366">
        <f t="shared" si="1017"/>
        <v>0</v>
      </c>
      <c r="CQ1176" s="365">
        <f t="shared" si="1018"/>
        <v>9</v>
      </c>
      <c r="CR1176" s="366">
        <f t="shared" si="1019"/>
        <v>1</v>
      </c>
      <c r="CS1176" s="365">
        <f t="shared" si="1020"/>
        <v>0</v>
      </c>
      <c r="CT1176" s="366">
        <f t="shared" si="1021"/>
        <v>0</v>
      </c>
      <c r="CU1176" s="365">
        <f t="shared" si="1022"/>
        <v>9</v>
      </c>
      <c r="CV1176" s="366">
        <f t="shared" si="1023"/>
        <v>1</v>
      </c>
      <c r="CW1176" s="365">
        <f t="shared" si="1024"/>
        <v>0</v>
      </c>
      <c r="CX1176" s="366">
        <f t="shared" si="1025"/>
        <v>0</v>
      </c>
    </row>
    <row r="1177" spans="17:102" x14ac:dyDescent="0.25">
      <c r="Q1177" s="365">
        <f t="shared" si="965"/>
        <v>17</v>
      </c>
      <c r="R1177" s="277">
        <v>150</v>
      </c>
      <c r="AN1177" s="365">
        <v>1</v>
      </c>
      <c r="AO1177" s="271">
        <f t="shared" si="982"/>
        <v>6</v>
      </c>
      <c r="AP1177" s="271" t="str">
        <f t="shared" ref="AP1177:AQ1177" si="1027">+AP1155</f>
        <v/>
      </c>
      <c r="AQ1177" s="366" t="str">
        <f t="shared" si="1027"/>
        <v/>
      </c>
      <c r="AS1177" s="365">
        <f t="shared" si="978"/>
        <v>6</v>
      </c>
      <c r="AT1177" s="366">
        <f t="shared" si="979"/>
        <v>0</v>
      </c>
      <c r="AU1177" s="271">
        <f t="shared" si="966"/>
        <v>150</v>
      </c>
      <c r="AV1177" s="366">
        <f t="shared" si="980"/>
        <v>0</v>
      </c>
      <c r="AW1177" s="385">
        <f t="shared" si="981"/>
        <v>0</v>
      </c>
      <c r="AX1177" s="367">
        <f t="shared" si="984"/>
        <v>6</v>
      </c>
      <c r="AY1177" s="363">
        <f t="shared" si="967"/>
        <v>0</v>
      </c>
      <c r="AZ1177" s="363">
        <f t="shared" si="968"/>
        <v>0</v>
      </c>
      <c r="BA1177" s="363">
        <f t="shared" si="969"/>
        <v>0</v>
      </c>
      <c r="BB1177" s="363">
        <f t="shared" si="970"/>
        <v>0</v>
      </c>
      <c r="BC1177" s="363">
        <f t="shared" si="971"/>
        <v>0</v>
      </c>
      <c r="BD1177" s="363">
        <f t="shared" si="972"/>
        <v>0</v>
      </c>
      <c r="BE1177" s="363">
        <f t="shared" si="973"/>
        <v>0</v>
      </c>
      <c r="BF1177" s="363">
        <f t="shared" si="974"/>
        <v>0</v>
      </c>
      <c r="BG1177" s="363">
        <f t="shared" si="975"/>
        <v>0</v>
      </c>
      <c r="BH1177" s="364">
        <f t="shared" si="976"/>
        <v>0</v>
      </c>
      <c r="BK1177" s="365">
        <f t="shared" si="986"/>
        <v>9</v>
      </c>
      <c r="BL1177" s="366">
        <f t="shared" si="987"/>
        <v>1</v>
      </c>
      <c r="BM1177" s="365">
        <f t="shared" si="988"/>
        <v>0</v>
      </c>
      <c r="BN1177" s="366">
        <f t="shared" si="989"/>
        <v>0</v>
      </c>
      <c r="BO1177" s="365">
        <f t="shared" si="990"/>
        <v>9</v>
      </c>
      <c r="BP1177" s="366">
        <f t="shared" si="991"/>
        <v>1</v>
      </c>
      <c r="BQ1177" s="365">
        <f t="shared" si="992"/>
        <v>0</v>
      </c>
      <c r="BR1177" s="366">
        <f t="shared" si="993"/>
        <v>0</v>
      </c>
      <c r="BS1177" s="365">
        <f t="shared" si="994"/>
        <v>9</v>
      </c>
      <c r="BT1177" s="366">
        <f t="shared" si="995"/>
        <v>1</v>
      </c>
      <c r="BU1177" s="365">
        <f t="shared" si="996"/>
        <v>0</v>
      </c>
      <c r="BV1177" s="366">
        <f t="shared" si="997"/>
        <v>0</v>
      </c>
      <c r="BW1177" s="365">
        <f t="shared" si="998"/>
        <v>9</v>
      </c>
      <c r="BX1177" s="366">
        <f t="shared" si="999"/>
        <v>1</v>
      </c>
      <c r="BY1177" s="365">
        <f t="shared" si="1000"/>
        <v>0</v>
      </c>
      <c r="BZ1177" s="366">
        <f t="shared" si="1001"/>
        <v>0</v>
      </c>
      <c r="CA1177" s="365">
        <f t="shared" si="1002"/>
        <v>9</v>
      </c>
      <c r="CB1177" s="366">
        <f t="shared" si="1003"/>
        <v>1</v>
      </c>
      <c r="CC1177" s="365">
        <f t="shared" si="1004"/>
        <v>0</v>
      </c>
      <c r="CD1177" s="366">
        <f t="shared" si="1005"/>
        <v>0</v>
      </c>
      <c r="CE1177" s="365">
        <f t="shared" si="1006"/>
        <v>9</v>
      </c>
      <c r="CF1177" s="366">
        <f t="shared" si="1007"/>
        <v>1</v>
      </c>
      <c r="CG1177" s="365">
        <f t="shared" si="1008"/>
        <v>0</v>
      </c>
      <c r="CH1177" s="366">
        <f t="shared" si="1009"/>
        <v>0</v>
      </c>
      <c r="CI1177" s="365">
        <f t="shared" si="1010"/>
        <v>9</v>
      </c>
      <c r="CJ1177" s="366">
        <f t="shared" si="1011"/>
        <v>1</v>
      </c>
      <c r="CK1177" s="365">
        <f t="shared" si="1012"/>
        <v>0</v>
      </c>
      <c r="CL1177" s="366">
        <f t="shared" si="1013"/>
        <v>0</v>
      </c>
      <c r="CM1177" s="365">
        <f t="shared" si="1014"/>
        <v>9</v>
      </c>
      <c r="CN1177" s="366">
        <f t="shared" si="1015"/>
        <v>1</v>
      </c>
      <c r="CO1177" s="365">
        <f t="shared" si="1016"/>
        <v>0</v>
      </c>
      <c r="CP1177" s="366">
        <f t="shared" si="1017"/>
        <v>0</v>
      </c>
      <c r="CQ1177" s="365">
        <f t="shared" si="1018"/>
        <v>9</v>
      </c>
      <c r="CR1177" s="366">
        <f t="shared" si="1019"/>
        <v>1</v>
      </c>
      <c r="CS1177" s="365">
        <f t="shared" si="1020"/>
        <v>0</v>
      </c>
      <c r="CT1177" s="366">
        <f t="shared" si="1021"/>
        <v>0</v>
      </c>
      <c r="CU1177" s="365">
        <f t="shared" si="1022"/>
        <v>9</v>
      </c>
      <c r="CV1177" s="366">
        <f t="shared" si="1023"/>
        <v>1</v>
      </c>
      <c r="CW1177" s="365">
        <f t="shared" si="1024"/>
        <v>0</v>
      </c>
      <c r="CX1177" s="366">
        <f t="shared" si="1025"/>
        <v>0</v>
      </c>
    </row>
    <row r="1178" spans="17:102" x14ac:dyDescent="0.25">
      <c r="Q1178" s="365">
        <f t="shared" si="965"/>
        <v>18</v>
      </c>
      <c r="R1178" s="277">
        <v>300</v>
      </c>
      <c r="AN1178" s="365">
        <v>1</v>
      </c>
      <c r="AO1178" s="271">
        <f t="shared" si="982"/>
        <v>7</v>
      </c>
      <c r="AP1178" s="271" t="str">
        <f t="shared" ref="AP1178:AQ1178" si="1028">+AP1156</f>
        <v/>
      </c>
      <c r="AQ1178" s="366" t="str">
        <f t="shared" si="1028"/>
        <v/>
      </c>
      <c r="AS1178" s="365">
        <f t="shared" si="978"/>
        <v>7</v>
      </c>
      <c r="AT1178" s="366">
        <f t="shared" si="979"/>
        <v>0</v>
      </c>
      <c r="AU1178" s="271">
        <f t="shared" si="966"/>
        <v>300</v>
      </c>
      <c r="AV1178" s="366">
        <f t="shared" si="980"/>
        <v>0</v>
      </c>
      <c r="AW1178" s="385">
        <f t="shared" si="981"/>
        <v>0</v>
      </c>
      <c r="AX1178" s="367">
        <f t="shared" si="984"/>
        <v>7</v>
      </c>
      <c r="AY1178" s="363">
        <f t="shared" si="967"/>
        <v>0</v>
      </c>
      <c r="AZ1178" s="363">
        <f t="shared" si="968"/>
        <v>0</v>
      </c>
      <c r="BA1178" s="363">
        <f t="shared" si="969"/>
        <v>0</v>
      </c>
      <c r="BB1178" s="363">
        <f t="shared" si="970"/>
        <v>0</v>
      </c>
      <c r="BC1178" s="363">
        <f t="shared" si="971"/>
        <v>0</v>
      </c>
      <c r="BD1178" s="363">
        <f t="shared" si="972"/>
        <v>0</v>
      </c>
      <c r="BE1178" s="363">
        <f t="shared" si="973"/>
        <v>0</v>
      </c>
      <c r="BF1178" s="363">
        <f t="shared" si="974"/>
        <v>0</v>
      </c>
      <c r="BG1178" s="363">
        <f t="shared" si="975"/>
        <v>0</v>
      </c>
      <c r="BH1178" s="364">
        <f t="shared" si="976"/>
        <v>0</v>
      </c>
      <c r="BK1178" s="365">
        <f t="shared" si="986"/>
        <v>9</v>
      </c>
      <c r="BL1178" s="366">
        <f t="shared" si="987"/>
        <v>1</v>
      </c>
      <c r="BM1178" s="365">
        <f t="shared" si="988"/>
        <v>0</v>
      </c>
      <c r="BN1178" s="366">
        <f t="shared" si="989"/>
        <v>0</v>
      </c>
      <c r="BO1178" s="365">
        <f t="shared" si="990"/>
        <v>9</v>
      </c>
      <c r="BP1178" s="366">
        <f t="shared" si="991"/>
        <v>1</v>
      </c>
      <c r="BQ1178" s="365">
        <f t="shared" si="992"/>
        <v>0</v>
      </c>
      <c r="BR1178" s="366">
        <f t="shared" si="993"/>
        <v>0</v>
      </c>
      <c r="BS1178" s="365">
        <f t="shared" si="994"/>
        <v>9</v>
      </c>
      <c r="BT1178" s="366">
        <f t="shared" si="995"/>
        <v>1</v>
      </c>
      <c r="BU1178" s="365">
        <f t="shared" si="996"/>
        <v>0</v>
      </c>
      <c r="BV1178" s="366">
        <f t="shared" si="997"/>
        <v>0</v>
      </c>
      <c r="BW1178" s="365">
        <f t="shared" si="998"/>
        <v>9</v>
      </c>
      <c r="BX1178" s="366">
        <f t="shared" si="999"/>
        <v>1</v>
      </c>
      <c r="BY1178" s="365">
        <f t="shared" si="1000"/>
        <v>0</v>
      </c>
      <c r="BZ1178" s="366">
        <f t="shared" si="1001"/>
        <v>0</v>
      </c>
      <c r="CA1178" s="365">
        <f t="shared" si="1002"/>
        <v>9</v>
      </c>
      <c r="CB1178" s="366">
        <f t="shared" si="1003"/>
        <v>1</v>
      </c>
      <c r="CC1178" s="365">
        <f t="shared" si="1004"/>
        <v>0</v>
      </c>
      <c r="CD1178" s="366">
        <f t="shared" si="1005"/>
        <v>0</v>
      </c>
      <c r="CE1178" s="365">
        <f t="shared" si="1006"/>
        <v>9</v>
      </c>
      <c r="CF1178" s="366">
        <f t="shared" si="1007"/>
        <v>1</v>
      </c>
      <c r="CG1178" s="365">
        <f t="shared" si="1008"/>
        <v>0</v>
      </c>
      <c r="CH1178" s="366">
        <f t="shared" si="1009"/>
        <v>0</v>
      </c>
      <c r="CI1178" s="365">
        <f t="shared" si="1010"/>
        <v>9</v>
      </c>
      <c r="CJ1178" s="366">
        <f t="shared" si="1011"/>
        <v>1</v>
      </c>
      <c r="CK1178" s="365">
        <f t="shared" si="1012"/>
        <v>0</v>
      </c>
      <c r="CL1178" s="366">
        <f t="shared" si="1013"/>
        <v>0</v>
      </c>
      <c r="CM1178" s="365">
        <f t="shared" si="1014"/>
        <v>9</v>
      </c>
      <c r="CN1178" s="366">
        <f t="shared" si="1015"/>
        <v>1</v>
      </c>
      <c r="CO1178" s="365">
        <f t="shared" si="1016"/>
        <v>0</v>
      </c>
      <c r="CP1178" s="366">
        <f t="shared" si="1017"/>
        <v>0</v>
      </c>
      <c r="CQ1178" s="365">
        <f t="shared" si="1018"/>
        <v>9</v>
      </c>
      <c r="CR1178" s="366">
        <f t="shared" si="1019"/>
        <v>1</v>
      </c>
      <c r="CS1178" s="365">
        <f t="shared" si="1020"/>
        <v>0</v>
      </c>
      <c r="CT1178" s="366">
        <f t="shared" si="1021"/>
        <v>0</v>
      </c>
      <c r="CU1178" s="365">
        <f t="shared" si="1022"/>
        <v>9</v>
      </c>
      <c r="CV1178" s="366">
        <f t="shared" si="1023"/>
        <v>1</v>
      </c>
      <c r="CW1178" s="365">
        <f t="shared" si="1024"/>
        <v>0</v>
      </c>
      <c r="CX1178" s="366">
        <f t="shared" si="1025"/>
        <v>0</v>
      </c>
    </row>
    <row r="1179" spans="17:102" x14ac:dyDescent="0.25">
      <c r="Q1179" s="365">
        <f t="shared" si="965"/>
        <v>19</v>
      </c>
      <c r="R1179" s="277">
        <v>600</v>
      </c>
      <c r="AN1179" s="365">
        <v>1</v>
      </c>
      <c r="AO1179" s="271">
        <f t="shared" si="982"/>
        <v>8</v>
      </c>
      <c r="AP1179" s="271" t="str">
        <f t="shared" ref="AP1179:AQ1179" si="1029">+AP1157</f>
        <v/>
      </c>
      <c r="AQ1179" s="366" t="str">
        <f t="shared" si="1029"/>
        <v/>
      </c>
      <c r="AS1179" s="365">
        <f t="shared" si="978"/>
        <v>8</v>
      </c>
      <c r="AT1179" s="366">
        <f t="shared" si="979"/>
        <v>0</v>
      </c>
      <c r="AU1179" s="271">
        <f t="shared" si="966"/>
        <v>600</v>
      </c>
      <c r="AV1179" s="366">
        <f t="shared" si="980"/>
        <v>0</v>
      </c>
      <c r="AW1179" s="385">
        <f t="shared" si="981"/>
        <v>0</v>
      </c>
      <c r="AX1179" s="367">
        <f t="shared" si="984"/>
        <v>8</v>
      </c>
      <c r="AY1179" s="363">
        <f t="shared" si="967"/>
        <v>0</v>
      </c>
      <c r="AZ1179" s="363">
        <f t="shared" si="968"/>
        <v>0</v>
      </c>
      <c r="BA1179" s="363">
        <f t="shared" si="969"/>
        <v>0</v>
      </c>
      <c r="BB1179" s="363">
        <f t="shared" si="970"/>
        <v>0</v>
      </c>
      <c r="BC1179" s="363">
        <f t="shared" si="971"/>
        <v>0</v>
      </c>
      <c r="BD1179" s="363">
        <f t="shared" si="972"/>
        <v>0</v>
      </c>
      <c r="BE1179" s="363">
        <f t="shared" si="973"/>
        <v>0</v>
      </c>
      <c r="BF1179" s="363">
        <f t="shared" si="974"/>
        <v>0</v>
      </c>
      <c r="BG1179" s="363">
        <f t="shared" si="975"/>
        <v>0</v>
      </c>
      <c r="BH1179" s="364">
        <f t="shared" si="976"/>
        <v>0</v>
      </c>
      <c r="BK1179" s="365">
        <f t="shared" si="986"/>
        <v>9</v>
      </c>
      <c r="BL1179" s="366">
        <f t="shared" si="987"/>
        <v>1</v>
      </c>
      <c r="BM1179" s="365">
        <f t="shared" si="988"/>
        <v>0</v>
      </c>
      <c r="BN1179" s="366">
        <f t="shared" si="989"/>
        <v>0</v>
      </c>
      <c r="BO1179" s="365">
        <f t="shared" si="990"/>
        <v>9</v>
      </c>
      <c r="BP1179" s="366">
        <f t="shared" si="991"/>
        <v>1</v>
      </c>
      <c r="BQ1179" s="365">
        <f t="shared" si="992"/>
        <v>0</v>
      </c>
      <c r="BR1179" s="366">
        <f t="shared" si="993"/>
        <v>0</v>
      </c>
      <c r="BS1179" s="365">
        <f t="shared" si="994"/>
        <v>9</v>
      </c>
      <c r="BT1179" s="366">
        <f t="shared" si="995"/>
        <v>1</v>
      </c>
      <c r="BU1179" s="365">
        <f t="shared" si="996"/>
        <v>0</v>
      </c>
      <c r="BV1179" s="366">
        <f t="shared" si="997"/>
        <v>0</v>
      </c>
      <c r="BW1179" s="365">
        <f t="shared" si="998"/>
        <v>9</v>
      </c>
      <c r="BX1179" s="366">
        <f t="shared" si="999"/>
        <v>1</v>
      </c>
      <c r="BY1179" s="365">
        <f t="shared" si="1000"/>
        <v>0</v>
      </c>
      <c r="BZ1179" s="366">
        <f t="shared" si="1001"/>
        <v>0</v>
      </c>
      <c r="CA1179" s="365">
        <f t="shared" si="1002"/>
        <v>9</v>
      </c>
      <c r="CB1179" s="366">
        <f t="shared" si="1003"/>
        <v>1</v>
      </c>
      <c r="CC1179" s="365">
        <f t="shared" si="1004"/>
        <v>0</v>
      </c>
      <c r="CD1179" s="366">
        <f t="shared" si="1005"/>
        <v>0</v>
      </c>
      <c r="CE1179" s="365">
        <f t="shared" si="1006"/>
        <v>9</v>
      </c>
      <c r="CF1179" s="366">
        <f t="shared" si="1007"/>
        <v>1</v>
      </c>
      <c r="CG1179" s="365">
        <f t="shared" si="1008"/>
        <v>0</v>
      </c>
      <c r="CH1179" s="366">
        <f t="shared" si="1009"/>
        <v>0</v>
      </c>
      <c r="CI1179" s="365">
        <f t="shared" si="1010"/>
        <v>9</v>
      </c>
      <c r="CJ1179" s="366">
        <f t="shared" si="1011"/>
        <v>1</v>
      </c>
      <c r="CK1179" s="365">
        <f t="shared" si="1012"/>
        <v>0</v>
      </c>
      <c r="CL1179" s="366">
        <f t="shared" si="1013"/>
        <v>0</v>
      </c>
      <c r="CM1179" s="365">
        <f t="shared" si="1014"/>
        <v>9</v>
      </c>
      <c r="CN1179" s="366">
        <f t="shared" si="1015"/>
        <v>1</v>
      </c>
      <c r="CO1179" s="365">
        <f t="shared" si="1016"/>
        <v>0</v>
      </c>
      <c r="CP1179" s="366">
        <f t="shared" si="1017"/>
        <v>0</v>
      </c>
      <c r="CQ1179" s="365">
        <f t="shared" si="1018"/>
        <v>9</v>
      </c>
      <c r="CR1179" s="366">
        <f t="shared" si="1019"/>
        <v>1</v>
      </c>
      <c r="CS1179" s="365">
        <f t="shared" si="1020"/>
        <v>0</v>
      </c>
      <c r="CT1179" s="366">
        <f t="shared" si="1021"/>
        <v>0</v>
      </c>
      <c r="CU1179" s="365">
        <f t="shared" si="1022"/>
        <v>9</v>
      </c>
      <c r="CV1179" s="366">
        <f t="shared" si="1023"/>
        <v>1</v>
      </c>
      <c r="CW1179" s="365">
        <f t="shared" si="1024"/>
        <v>0</v>
      </c>
      <c r="CX1179" s="366">
        <f t="shared" si="1025"/>
        <v>0</v>
      </c>
    </row>
    <row r="1180" spans="17:102" x14ac:dyDescent="0.25">
      <c r="Q1180" s="365">
        <f t="shared" si="965"/>
        <v>20</v>
      </c>
      <c r="R1180" s="277">
        <v>1000</v>
      </c>
      <c r="AN1180" s="365">
        <v>1</v>
      </c>
      <c r="AO1180" s="271">
        <f t="shared" si="982"/>
        <v>9</v>
      </c>
      <c r="AP1180" s="271" t="str">
        <f t="shared" ref="AP1180:AQ1180" si="1030">+AP1158</f>
        <v/>
      </c>
      <c r="AQ1180" s="366" t="str">
        <f t="shared" si="1030"/>
        <v/>
      </c>
      <c r="AS1180" s="365">
        <f t="shared" si="978"/>
        <v>9</v>
      </c>
      <c r="AT1180" s="366">
        <f t="shared" si="979"/>
        <v>0</v>
      </c>
      <c r="AU1180" s="271">
        <f t="shared" si="966"/>
        <v>1000</v>
      </c>
      <c r="AV1180" s="366">
        <f t="shared" si="980"/>
        <v>0</v>
      </c>
      <c r="AW1180" s="385">
        <f t="shared" si="981"/>
        <v>0</v>
      </c>
      <c r="AX1180" s="367">
        <f t="shared" si="984"/>
        <v>9</v>
      </c>
      <c r="AY1180" s="363">
        <f t="shared" si="967"/>
        <v>0</v>
      </c>
      <c r="AZ1180" s="363">
        <f t="shared" si="968"/>
        <v>0</v>
      </c>
      <c r="BA1180" s="363">
        <f t="shared" si="969"/>
        <v>0</v>
      </c>
      <c r="BB1180" s="363">
        <f t="shared" si="970"/>
        <v>0</v>
      </c>
      <c r="BC1180" s="363">
        <f t="shared" si="971"/>
        <v>0</v>
      </c>
      <c r="BD1180" s="363">
        <f t="shared" si="972"/>
        <v>0</v>
      </c>
      <c r="BE1180" s="363">
        <f t="shared" si="973"/>
        <v>0</v>
      </c>
      <c r="BF1180" s="363">
        <f t="shared" si="974"/>
        <v>0</v>
      </c>
      <c r="BG1180" s="363">
        <f t="shared" si="975"/>
        <v>0</v>
      </c>
      <c r="BH1180" s="364">
        <f t="shared" si="976"/>
        <v>0</v>
      </c>
      <c r="BK1180" s="365">
        <f t="shared" si="986"/>
        <v>9</v>
      </c>
      <c r="BL1180" s="366">
        <f t="shared" si="987"/>
        <v>1</v>
      </c>
      <c r="BM1180" s="365">
        <f t="shared" si="988"/>
        <v>0</v>
      </c>
      <c r="BN1180" s="366">
        <f t="shared" si="989"/>
        <v>0</v>
      </c>
      <c r="BO1180" s="365">
        <f t="shared" si="990"/>
        <v>9</v>
      </c>
      <c r="BP1180" s="366">
        <f t="shared" si="991"/>
        <v>1</v>
      </c>
      <c r="BQ1180" s="365">
        <f t="shared" si="992"/>
        <v>0</v>
      </c>
      <c r="BR1180" s="366">
        <f t="shared" si="993"/>
        <v>0</v>
      </c>
      <c r="BS1180" s="365">
        <f t="shared" si="994"/>
        <v>9</v>
      </c>
      <c r="BT1180" s="366">
        <f t="shared" si="995"/>
        <v>1</v>
      </c>
      <c r="BU1180" s="365">
        <f t="shared" si="996"/>
        <v>0</v>
      </c>
      <c r="BV1180" s="366">
        <f t="shared" si="997"/>
        <v>0</v>
      </c>
      <c r="BW1180" s="365">
        <f t="shared" si="998"/>
        <v>9</v>
      </c>
      <c r="BX1180" s="366">
        <f t="shared" si="999"/>
        <v>1</v>
      </c>
      <c r="BY1180" s="365">
        <f t="shared" si="1000"/>
        <v>0</v>
      </c>
      <c r="BZ1180" s="366">
        <f t="shared" si="1001"/>
        <v>0</v>
      </c>
      <c r="CA1180" s="365">
        <f t="shared" si="1002"/>
        <v>9</v>
      </c>
      <c r="CB1180" s="366">
        <f t="shared" si="1003"/>
        <v>1</v>
      </c>
      <c r="CC1180" s="365">
        <f t="shared" si="1004"/>
        <v>0</v>
      </c>
      <c r="CD1180" s="366">
        <f t="shared" si="1005"/>
        <v>0</v>
      </c>
      <c r="CE1180" s="365">
        <f t="shared" si="1006"/>
        <v>9</v>
      </c>
      <c r="CF1180" s="366">
        <f t="shared" si="1007"/>
        <v>1</v>
      </c>
      <c r="CG1180" s="365">
        <f t="shared" si="1008"/>
        <v>0</v>
      </c>
      <c r="CH1180" s="366">
        <f t="shared" si="1009"/>
        <v>0</v>
      </c>
      <c r="CI1180" s="365">
        <f t="shared" si="1010"/>
        <v>9</v>
      </c>
      <c r="CJ1180" s="366">
        <f t="shared" si="1011"/>
        <v>1</v>
      </c>
      <c r="CK1180" s="365">
        <f t="shared" si="1012"/>
        <v>0</v>
      </c>
      <c r="CL1180" s="366">
        <f t="shared" si="1013"/>
        <v>0</v>
      </c>
      <c r="CM1180" s="365">
        <f t="shared" si="1014"/>
        <v>9</v>
      </c>
      <c r="CN1180" s="366">
        <f t="shared" si="1015"/>
        <v>1</v>
      </c>
      <c r="CO1180" s="365">
        <f t="shared" si="1016"/>
        <v>0</v>
      </c>
      <c r="CP1180" s="366">
        <f t="shared" si="1017"/>
        <v>0</v>
      </c>
      <c r="CQ1180" s="365">
        <f t="shared" si="1018"/>
        <v>9</v>
      </c>
      <c r="CR1180" s="366">
        <f t="shared" si="1019"/>
        <v>1</v>
      </c>
      <c r="CS1180" s="365">
        <f t="shared" si="1020"/>
        <v>0</v>
      </c>
      <c r="CT1180" s="366">
        <f t="shared" si="1021"/>
        <v>0</v>
      </c>
      <c r="CU1180" s="365">
        <f t="shared" si="1022"/>
        <v>9</v>
      </c>
      <c r="CV1180" s="366">
        <f t="shared" si="1023"/>
        <v>1</v>
      </c>
      <c r="CW1180" s="365">
        <f t="shared" si="1024"/>
        <v>0</v>
      </c>
      <c r="CX1180" s="366">
        <f t="shared" si="1025"/>
        <v>0</v>
      </c>
    </row>
    <row r="1181" spans="17:102" x14ac:dyDescent="0.25">
      <c r="Q1181" s="365">
        <f t="shared" si="965"/>
        <v>21</v>
      </c>
      <c r="R1181" s="277">
        <v>100</v>
      </c>
      <c r="AN1181" s="365">
        <v>1</v>
      </c>
      <c r="AO1181" s="271">
        <f t="shared" si="982"/>
        <v>10</v>
      </c>
      <c r="AP1181" s="271" t="str">
        <f t="shared" ref="AP1181:AQ1181" si="1031">+AP1159</f>
        <v/>
      </c>
      <c r="AQ1181" s="366" t="str">
        <f t="shared" si="1031"/>
        <v/>
      </c>
      <c r="AS1181" s="365">
        <f t="shared" si="978"/>
        <v>10</v>
      </c>
      <c r="AT1181" s="366">
        <f t="shared" si="979"/>
        <v>0</v>
      </c>
      <c r="AU1181" s="271">
        <f t="shared" si="966"/>
        <v>1500</v>
      </c>
      <c r="AV1181" s="366">
        <f t="shared" si="980"/>
        <v>0</v>
      </c>
      <c r="AW1181" s="385">
        <f t="shared" si="981"/>
        <v>0</v>
      </c>
      <c r="AX1181" s="367">
        <f t="shared" si="984"/>
        <v>10</v>
      </c>
      <c r="AY1181" s="363">
        <f t="shared" si="967"/>
        <v>0</v>
      </c>
      <c r="AZ1181" s="363">
        <f t="shared" si="968"/>
        <v>0</v>
      </c>
      <c r="BA1181" s="363">
        <f t="shared" si="969"/>
        <v>0</v>
      </c>
      <c r="BB1181" s="363">
        <f t="shared" si="970"/>
        <v>0</v>
      </c>
      <c r="BC1181" s="363">
        <f t="shared" si="971"/>
        <v>0</v>
      </c>
      <c r="BD1181" s="363">
        <f t="shared" si="972"/>
        <v>0</v>
      </c>
      <c r="BE1181" s="363">
        <f t="shared" si="973"/>
        <v>0</v>
      </c>
      <c r="BF1181" s="363">
        <f t="shared" si="974"/>
        <v>0</v>
      </c>
      <c r="BG1181" s="363">
        <f t="shared" si="975"/>
        <v>0</v>
      </c>
      <c r="BH1181" s="364">
        <f t="shared" si="976"/>
        <v>0</v>
      </c>
      <c r="BK1181" s="365">
        <f t="shared" si="986"/>
        <v>9</v>
      </c>
      <c r="BL1181" s="366">
        <f t="shared" si="987"/>
        <v>1</v>
      </c>
      <c r="BM1181" s="365">
        <f t="shared" si="988"/>
        <v>0</v>
      </c>
      <c r="BN1181" s="366">
        <f t="shared" si="989"/>
        <v>0</v>
      </c>
      <c r="BO1181" s="365">
        <f t="shared" si="990"/>
        <v>9</v>
      </c>
      <c r="BP1181" s="366">
        <f t="shared" si="991"/>
        <v>1</v>
      </c>
      <c r="BQ1181" s="365">
        <f t="shared" si="992"/>
        <v>0</v>
      </c>
      <c r="BR1181" s="366">
        <f t="shared" si="993"/>
        <v>0</v>
      </c>
      <c r="BS1181" s="365">
        <f t="shared" si="994"/>
        <v>9</v>
      </c>
      <c r="BT1181" s="366">
        <f t="shared" si="995"/>
        <v>1</v>
      </c>
      <c r="BU1181" s="365">
        <f t="shared" si="996"/>
        <v>0</v>
      </c>
      <c r="BV1181" s="366">
        <f t="shared" si="997"/>
        <v>0</v>
      </c>
      <c r="BW1181" s="365">
        <f t="shared" si="998"/>
        <v>9</v>
      </c>
      <c r="BX1181" s="366">
        <f t="shared" si="999"/>
        <v>1</v>
      </c>
      <c r="BY1181" s="365">
        <f t="shared" si="1000"/>
        <v>0</v>
      </c>
      <c r="BZ1181" s="366">
        <f t="shared" si="1001"/>
        <v>0</v>
      </c>
      <c r="CA1181" s="365">
        <f t="shared" si="1002"/>
        <v>9</v>
      </c>
      <c r="CB1181" s="366">
        <f t="shared" si="1003"/>
        <v>1</v>
      </c>
      <c r="CC1181" s="365">
        <f t="shared" si="1004"/>
        <v>0</v>
      </c>
      <c r="CD1181" s="366">
        <f t="shared" si="1005"/>
        <v>0</v>
      </c>
      <c r="CE1181" s="365">
        <f t="shared" si="1006"/>
        <v>9</v>
      </c>
      <c r="CF1181" s="366">
        <f t="shared" si="1007"/>
        <v>1</v>
      </c>
      <c r="CG1181" s="365">
        <f t="shared" si="1008"/>
        <v>0</v>
      </c>
      <c r="CH1181" s="366">
        <f t="shared" si="1009"/>
        <v>0</v>
      </c>
      <c r="CI1181" s="365">
        <f t="shared" si="1010"/>
        <v>9</v>
      </c>
      <c r="CJ1181" s="366">
        <f t="shared" si="1011"/>
        <v>1</v>
      </c>
      <c r="CK1181" s="365">
        <f t="shared" si="1012"/>
        <v>0</v>
      </c>
      <c r="CL1181" s="366">
        <f t="shared" si="1013"/>
        <v>0</v>
      </c>
      <c r="CM1181" s="365">
        <f t="shared" si="1014"/>
        <v>9</v>
      </c>
      <c r="CN1181" s="366">
        <f t="shared" si="1015"/>
        <v>1</v>
      </c>
      <c r="CO1181" s="365">
        <f t="shared" si="1016"/>
        <v>0</v>
      </c>
      <c r="CP1181" s="366">
        <f t="shared" si="1017"/>
        <v>0</v>
      </c>
      <c r="CQ1181" s="365">
        <f t="shared" si="1018"/>
        <v>9</v>
      </c>
      <c r="CR1181" s="366">
        <f t="shared" si="1019"/>
        <v>1</v>
      </c>
      <c r="CS1181" s="365">
        <f t="shared" si="1020"/>
        <v>0</v>
      </c>
      <c r="CT1181" s="366">
        <f t="shared" si="1021"/>
        <v>0</v>
      </c>
      <c r="CU1181" s="365">
        <f t="shared" si="1022"/>
        <v>9</v>
      </c>
      <c r="CV1181" s="366">
        <f t="shared" si="1023"/>
        <v>1</v>
      </c>
      <c r="CW1181" s="365">
        <f t="shared" si="1024"/>
        <v>0</v>
      </c>
      <c r="CX1181" s="366">
        <f t="shared" si="1025"/>
        <v>0</v>
      </c>
    </row>
    <row r="1182" spans="17:102" x14ac:dyDescent="0.25">
      <c r="Q1182" s="365">
        <f t="shared" si="965"/>
        <v>22</v>
      </c>
      <c r="R1182" s="277">
        <v>200</v>
      </c>
      <c r="AN1182" s="365">
        <v>1</v>
      </c>
      <c r="AO1182" s="271">
        <f t="shared" si="982"/>
        <v>11</v>
      </c>
      <c r="AP1182" s="271" t="str">
        <f t="shared" ref="AP1182:AQ1182" si="1032">+AP1160</f>
        <v/>
      </c>
      <c r="AQ1182" s="366" t="str">
        <f t="shared" si="1032"/>
        <v/>
      </c>
      <c r="AS1182" s="365">
        <f t="shared" si="978"/>
        <v>11</v>
      </c>
      <c r="AT1182" s="366">
        <f t="shared" si="979"/>
        <v>0</v>
      </c>
      <c r="AU1182" s="271">
        <f t="shared" si="966"/>
        <v>50</v>
      </c>
      <c r="AV1182" s="366">
        <f t="shared" si="980"/>
        <v>0</v>
      </c>
      <c r="AW1182" s="385">
        <f t="shared" si="981"/>
        <v>0</v>
      </c>
      <c r="AX1182" s="367">
        <f t="shared" si="984"/>
        <v>11</v>
      </c>
      <c r="AY1182" s="363">
        <f t="shared" si="967"/>
        <v>0</v>
      </c>
      <c r="AZ1182" s="363">
        <f t="shared" si="968"/>
        <v>0</v>
      </c>
      <c r="BA1182" s="363">
        <f t="shared" si="969"/>
        <v>0</v>
      </c>
      <c r="BB1182" s="363">
        <f t="shared" si="970"/>
        <v>0</v>
      </c>
      <c r="BC1182" s="363">
        <f t="shared" si="971"/>
        <v>0</v>
      </c>
      <c r="BD1182" s="363">
        <f t="shared" si="972"/>
        <v>0</v>
      </c>
      <c r="BE1182" s="363">
        <f t="shared" si="973"/>
        <v>0</v>
      </c>
      <c r="BF1182" s="363">
        <f t="shared" si="974"/>
        <v>0</v>
      </c>
      <c r="BG1182" s="363">
        <f t="shared" si="975"/>
        <v>0</v>
      </c>
      <c r="BH1182" s="364">
        <f t="shared" si="976"/>
        <v>0</v>
      </c>
      <c r="BK1182" s="365">
        <f t="shared" si="986"/>
        <v>9</v>
      </c>
      <c r="BL1182" s="366">
        <f t="shared" si="987"/>
        <v>1</v>
      </c>
      <c r="BM1182" s="365">
        <f t="shared" si="988"/>
        <v>0</v>
      </c>
      <c r="BN1182" s="366">
        <f t="shared" si="989"/>
        <v>0</v>
      </c>
      <c r="BO1182" s="365">
        <f t="shared" si="990"/>
        <v>9</v>
      </c>
      <c r="BP1182" s="366">
        <f t="shared" si="991"/>
        <v>1</v>
      </c>
      <c r="BQ1182" s="365">
        <f t="shared" si="992"/>
        <v>0</v>
      </c>
      <c r="BR1182" s="366">
        <f t="shared" si="993"/>
        <v>0</v>
      </c>
      <c r="BS1182" s="365">
        <f t="shared" si="994"/>
        <v>9</v>
      </c>
      <c r="BT1182" s="366">
        <f t="shared" si="995"/>
        <v>1</v>
      </c>
      <c r="BU1182" s="365">
        <f t="shared" si="996"/>
        <v>0</v>
      </c>
      <c r="BV1182" s="366">
        <f t="shared" si="997"/>
        <v>0</v>
      </c>
      <c r="BW1182" s="365">
        <f t="shared" si="998"/>
        <v>9</v>
      </c>
      <c r="BX1182" s="366">
        <f t="shared" si="999"/>
        <v>1</v>
      </c>
      <c r="BY1182" s="365">
        <f t="shared" si="1000"/>
        <v>0</v>
      </c>
      <c r="BZ1182" s="366">
        <f t="shared" si="1001"/>
        <v>0</v>
      </c>
      <c r="CA1182" s="365">
        <f t="shared" si="1002"/>
        <v>9</v>
      </c>
      <c r="CB1182" s="366">
        <f t="shared" si="1003"/>
        <v>1</v>
      </c>
      <c r="CC1182" s="365">
        <f t="shared" si="1004"/>
        <v>0</v>
      </c>
      <c r="CD1182" s="366">
        <f t="shared" si="1005"/>
        <v>0</v>
      </c>
      <c r="CE1182" s="365">
        <f t="shared" si="1006"/>
        <v>9</v>
      </c>
      <c r="CF1182" s="366">
        <f t="shared" si="1007"/>
        <v>1</v>
      </c>
      <c r="CG1182" s="365">
        <f t="shared" si="1008"/>
        <v>0</v>
      </c>
      <c r="CH1182" s="366">
        <f t="shared" si="1009"/>
        <v>0</v>
      </c>
      <c r="CI1182" s="365">
        <f t="shared" si="1010"/>
        <v>9</v>
      </c>
      <c r="CJ1182" s="366">
        <f t="shared" si="1011"/>
        <v>1</v>
      </c>
      <c r="CK1182" s="365">
        <f t="shared" si="1012"/>
        <v>0</v>
      </c>
      <c r="CL1182" s="366">
        <f t="shared" si="1013"/>
        <v>0</v>
      </c>
      <c r="CM1182" s="365">
        <f t="shared" si="1014"/>
        <v>9</v>
      </c>
      <c r="CN1182" s="366">
        <f t="shared" si="1015"/>
        <v>1</v>
      </c>
      <c r="CO1182" s="365">
        <f t="shared" si="1016"/>
        <v>0</v>
      </c>
      <c r="CP1182" s="366">
        <f t="shared" si="1017"/>
        <v>0</v>
      </c>
      <c r="CQ1182" s="365">
        <f t="shared" si="1018"/>
        <v>9</v>
      </c>
      <c r="CR1182" s="366">
        <f t="shared" si="1019"/>
        <v>1</v>
      </c>
      <c r="CS1182" s="365">
        <f t="shared" si="1020"/>
        <v>0</v>
      </c>
      <c r="CT1182" s="366">
        <f t="shared" si="1021"/>
        <v>0</v>
      </c>
      <c r="CU1182" s="365">
        <f t="shared" si="1022"/>
        <v>9</v>
      </c>
      <c r="CV1182" s="366">
        <f t="shared" si="1023"/>
        <v>1</v>
      </c>
      <c r="CW1182" s="365">
        <f t="shared" si="1024"/>
        <v>0</v>
      </c>
      <c r="CX1182" s="366">
        <f t="shared" si="1025"/>
        <v>0</v>
      </c>
    </row>
    <row r="1183" spans="17:102" x14ac:dyDescent="0.25">
      <c r="Q1183" s="365">
        <f t="shared" si="965"/>
        <v>23</v>
      </c>
      <c r="R1183" s="277">
        <v>400</v>
      </c>
      <c r="AN1183" s="365">
        <v>1</v>
      </c>
      <c r="AO1183" s="271">
        <f t="shared" si="982"/>
        <v>12</v>
      </c>
      <c r="AP1183" s="271" t="str">
        <f t="shared" ref="AP1183:AQ1183" si="1033">+AP1161</f>
        <v/>
      </c>
      <c r="AQ1183" s="366" t="str">
        <f t="shared" si="1033"/>
        <v/>
      </c>
      <c r="AS1183" s="365">
        <f t="shared" si="978"/>
        <v>12</v>
      </c>
      <c r="AT1183" s="366">
        <f t="shared" si="979"/>
        <v>0</v>
      </c>
      <c r="AU1183" s="271">
        <f t="shared" si="966"/>
        <v>100</v>
      </c>
      <c r="AV1183" s="366">
        <f t="shared" si="980"/>
        <v>0</v>
      </c>
      <c r="AW1183" s="385">
        <f t="shared" si="981"/>
        <v>0</v>
      </c>
      <c r="AX1183" s="367">
        <f t="shared" si="984"/>
        <v>12</v>
      </c>
      <c r="AY1183" s="363">
        <f t="shared" si="967"/>
        <v>0</v>
      </c>
      <c r="AZ1183" s="363">
        <f t="shared" si="968"/>
        <v>0</v>
      </c>
      <c r="BA1183" s="363">
        <f t="shared" si="969"/>
        <v>0</v>
      </c>
      <c r="BB1183" s="363">
        <f t="shared" si="970"/>
        <v>0</v>
      </c>
      <c r="BC1183" s="363">
        <f t="shared" si="971"/>
        <v>0</v>
      </c>
      <c r="BD1183" s="363">
        <f t="shared" si="972"/>
        <v>0</v>
      </c>
      <c r="BE1183" s="363">
        <f t="shared" si="973"/>
        <v>0</v>
      </c>
      <c r="BF1183" s="363">
        <f t="shared" si="974"/>
        <v>0</v>
      </c>
      <c r="BG1183" s="363">
        <f t="shared" si="975"/>
        <v>0</v>
      </c>
      <c r="BH1183" s="364">
        <f t="shared" si="976"/>
        <v>0</v>
      </c>
      <c r="BK1183" s="365">
        <f t="shared" si="986"/>
        <v>9</v>
      </c>
      <c r="BL1183" s="366">
        <f t="shared" si="987"/>
        <v>1</v>
      </c>
      <c r="BM1183" s="365">
        <f t="shared" si="988"/>
        <v>0</v>
      </c>
      <c r="BN1183" s="366">
        <f t="shared" si="989"/>
        <v>0</v>
      </c>
      <c r="BO1183" s="365">
        <f t="shared" si="990"/>
        <v>9</v>
      </c>
      <c r="BP1183" s="366">
        <f t="shared" si="991"/>
        <v>1</v>
      </c>
      <c r="BQ1183" s="365">
        <f t="shared" si="992"/>
        <v>0</v>
      </c>
      <c r="BR1183" s="366">
        <f t="shared" si="993"/>
        <v>0</v>
      </c>
      <c r="BS1183" s="365">
        <f t="shared" si="994"/>
        <v>9</v>
      </c>
      <c r="BT1183" s="366">
        <f t="shared" si="995"/>
        <v>1</v>
      </c>
      <c r="BU1183" s="365">
        <f t="shared" si="996"/>
        <v>0</v>
      </c>
      <c r="BV1183" s="366">
        <f t="shared" si="997"/>
        <v>0</v>
      </c>
      <c r="BW1183" s="365">
        <f t="shared" si="998"/>
        <v>9</v>
      </c>
      <c r="BX1183" s="366">
        <f t="shared" si="999"/>
        <v>1</v>
      </c>
      <c r="BY1183" s="365">
        <f t="shared" si="1000"/>
        <v>0</v>
      </c>
      <c r="BZ1183" s="366">
        <f t="shared" si="1001"/>
        <v>0</v>
      </c>
      <c r="CA1183" s="365">
        <f t="shared" si="1002"/>
        <v>9</v>
      </c>
      <c r="CB1183" s="366">
        <f t="shared" si="1003"/>
        <v>1</v>
      </c>
      <c r="CC1183" s="365">
        <f t="shared" si="1004"/>
        <v>0</v>
      </c>
      <c r="CD1183" s="366">
        <f t="shared" si="1005"/>
        <v>0</v>
      </c>
      <c r="CE1183" s="365">
        <f t="shared" si="1006"/>
        <v>9</v>
      </c>
      <c r="CF1183" s="366">
        <f t="shared" si="1007"/>
        <v>1</v>
      </c>
      <c r="CG1183" s="365">
        <f t="shared" si="1008"/>
        <v>0</v>
      </c>
      <c r="CH1183" s="366">
        <f t="shared" si="1009"/>
        <v>0</v>
      </c>
      <c r="CI1183" s="365">
        <f t="shared" si="1010"/>
        <v>9</v>
      </c>
      <c r="CJ1183" s="366">
        <f t="shared" si="1011"/>
        <v>1</v>
      </c>
      <c r="CK1183" s="365">
        <f t="shared" si="1012"/>
        <v>0</v>
      </c>
      <c r="CL1183" s="366">
        <f t="shared" si="1013"/>
        <v>0</v>
      </c>
      <c r="CM1183" s="365">
        <f t="shared" si="1014"/>
        <v>9</v>
      </c>
      <c r="CN1183" s="366">
        <f t="shared" si="1015"/>
        <v>1</v>
      </c>
      <c r="CO1183" s="365">
        <f t="shared" si="1016"/>
        <v>0</v>
      </c>
      <c r="CP1183" s="366">
        <f t="shared" si="1017"/>
        <v>0</v>
      </c>
      <c r="CQ1183" s="365">
        <f t="shared" si="1018"/>
        <v>9</v>
      </c>
      <c r="CR1183" s="366">
        <f t="shared" si="1019"/>
        <v>1</v>
      </c>
      <c r="CS1183" s="365">
        <f t="shared" si="1020"/>
        <v>0</v>
      </c>
      <c r="CT1183" s="366">
        <f t="shared" si="1021"/>
        <v>0</v>
      </c>
      <c r="CU1183" s="365">
        <f t="shared" si="1022"/>
        <v>9</v>
      </c>
      <c r="CV1183" s="366">
        <f t="shared" si="1023"/>
        <v>1</v>
      </c>
      <c r="CW1183" s="365">
        <f t="shared" si="1024"/>
        <v>0</v>
      </c>
      <c r="CX1183" s="366">
        <f t="shared" si="1025"/>
        <v>0</v>
      </c>
    </row>
    <row r="1184" spans="17:102" x14ac:dyDescent="0.25">
      <c r="Q1184" s="365">
        <f t="shared" si="965"/>
        <v>24</v>
      </c>
      <c r="R1184" s="277">
        <v>200</v>
      </c>
      <c r="AN1184" s="365">
        <v>1</v>
      </c>
      <c r="AO1184" s="271">
        <f t="shared" si="982"/>
        <v>13</v>
      </c>
      <c r="AP1184" s="271" t="str">
        <f t="shared" ref="AP1184:AQ1184" si="1034">+AP1162</f>
        <v/>
      </c>
      <c r="AQ1184" s="366" t="str">
        <f t="shared" si="1034"/>
        <v/>
      </c>
      <c r="AS1184" s="365">
        <f t="shared" si="978"/>
        <v>13</v>
      </c>
      <c r="AT1184" s="366">
        <f t="shared" si="979"/>
        <v>0</v>
      </c>
      <c r="AU1184" s="271">
        <f t="shared" si="966"/>
        <v>200</v>
      </c>
      <c r="AV1184" s="366">
        <f t="shared" si="980"/>
        <v>0</v>
      </c>
      <c r="AW1184" s="385">
        <f t="shared" si="981"/>
        <v>0</v>
      </c>
      <c r="AX1184" s="367">
        <f t="shared" si="984"/>
        <v>13</v>
      </c>
      <c r="AY1184" s="363">
        <f t="shared" si="967"/>
        <v>0</v>
      </c>
      <c r="AZ1184" s="363">
        <f t="shared" si="968"/>
        <v>0</v>
      </c>
      <c r="BA1184" s="363">
        <f t="shared" si="969"/>
        <v>0</v>
      </c>
      <c r="BB1184" s="363">
        <f t="shared" si="970"/>
        <v>0</v>
      </c>
      <c r="BC1184" s="363">
        <f t="shared" si="971"/>
        <v>0</v>
      </c>
      <c r="BD1184" s="363">
        <f t="shared" si="972"/>
        <v>0</v>
      </c>
      <c r="BE1184" s="363">
        <f t="shared" si="973"/>
        <v>0</v>
      </c>
      <c r="BF1184" s="363">
        <f t="shared" si="974"/>
        <v>0</v>
      </c>
      <c r="BG1184" s="363">
        <f t="shared" si="975"/>
        <v>0</v>
      </c>
      <c r="BH1184" s="364">
        <f t="shared" si="976"/>
        <v>0</v>
      </c>
      <c r="BK1184" s="365">
        <f t="shared" si="986"/>
        <v>9</v>
      </c>
      <c r="BL1184" s="366">
        <f t="shared" si="987"/>
        <v>1</v>
      </c>
      <c r="BM1184" s="365">
        <f t="shared" si="988"/>
        <v>0</v>
      </c>
      <c r="BN1184" s="366">
        <f t="shared" si="989"/>
        <v>0</v>
      </c>
      <c r="BO1184" s="365">
        <f t="shared" si="990"/>
        <v>9</v>
      </c>
      <c r="BP1184" s="366">
        <f t="shared" si="991"/>
        <v>1</v>
      </c>
      <c r="BQ1184" s="365">
        <f t="shared" si="992"/>
        <v>0</v>
      </c>
      <c r="BR1184" s="366">
        <f t="shared" si="993"/>
        <v>0</v>
      </c>
      <c r="BS1184" s="365">
        <f t="shared" si="994"/>
        <v>9</v>
      </c>
      <c r="BT1184" s="366">
        <f t="shared" si="995"/>
        <v>1</v>
      </c>
      <c r="BU1184" s="365">
        <f t="shared" si="996"/>
        <v>0</v>
      </c>
      <c r="BV1184" s="366">
        <f t="shared" si="997"/>
        <v>0</v>
      </c>
      <c r="BW1184" s="365">
        <f t="shared" si="998"/>
        <v>9</v>
      </c>
      <c r="BX1184" s="366">
        <f t="shared" si="999"/>
        <v>1</v>
      </c>
      <c r="BY1184" s="365">
        <f t="shared" si="1000"/>
        <v>0</v>
      </c>
      <c r="BZ1184" s="366">
        <f t="shared" si="1001"/>
        <v>0</v>
      </c>
      <c r="CA1184" s="365">
        <f t="shared" si="1002"/>
        <v>9</v>
      </c>
      <c r="CB1184" s="366">
        <f t="shared" si="1003"/>
        <v>1</v>
      </c>
      <c r="CC1184" s="365">
        <f t="shared" si="1004"/>
        <v>0</v>
      </c>
      <c r="CD1184" s="366">
        <f t="shared" si="1005"/>
        <v>0</v>
      </c>
      <c r="CE1184" s="365">
        <f t="shared" si="1006"/>
        <v>9</v>
      </c>
      <c r="CF1184" s="366">
        <f t="shared" si="1007"/>
        <v>1</v>
      </c>
      <c r="CG1184" s="365">
        <f t="shared" si="1008"/>
        <v>0</v>
      </c>
      <c r="CH1184" s="366">
        <f t="shared" si="1009"/>
        <v>0</v>
      </c>
      <c r="CI1184" s="365">
        <f t="shared" si="1010"/>
        <v>9</v>
      </c>
      <c r="CJ1184" s="366">
        <f t="shared" si="1011"/>
        <v>1</v>
      </c>
      <c r="CK1184" s="365">
        <f t="shared" si="1012"/>
        <v>0</v>
      </c>
      <c r="CL1184" s="366">
        <f t="shared" si="1013"/>
        <v>0</v>
      </c>
      <c r="CM1184" s="365">
        <f t="shared" si="1014"/>
        <v>9</v>
      </c>
      <c r="CN1184" s="366">
        <f t="shared" si="1015"/>
        <v>1</v>
      </c>
      <c r="CO1184" s="365">
        <f t="shared" si="1016"/>
        <v>0</v>
      </c>
      <c r="CP1184" s="366">
        <f t="shared" si="1017"/>
        <v>0</v>
      </c>
      <c r="CQ1184" s="365">
        <f t="shared" si="1018"/>
        <v>9</v>
      </c>
      <c r="CR1184" s="366">
        <f t="shared" si="1019"/>
        <v>1</v>
      </c>
      <c r="CS1184" s="365">
        <f t="shared" si="1020"/>
        <v>0</v>
      </c>
      <c r="CT1184" s="366">
        <f t="shared" si="1021"/>
        <v>0</v>
      </c>
      <c r="CU1184" s="365">
        <f t="shared" si="1022"/>
        <v>9</v>
      </c>
      <c r="CV1184" s="366">
        <f t="shared" si="1023"/>
        <v>1</v>
      </c>
      <c r="CW1184" s="365">
        <f t="shared" si="1024"/>
        <v>0</v>
      </c>
      <c r="CX1184" s="366">
        <f t="shared" si="1025"/>
        <v>0</v>
      </c>
    </row>
    <row r="1185" spans="17:102" x14ac:dyDescent="0.25">
      <c r="Q1185" s="365">
        <f t="shared" si="965"/>
        <v>25</v>
      </c>
      <c r="R1185" s="277">
        <v>100</v>
      </c>
      <c r="AN1185" s="365">
        <v>1</v>
      </c>
      <c r="AO1185" s="271">
        <f t="shared" si="982"/>
        <v>14</v>
      </c>
      <c r="AP1185" s="271" t="str">
        <f t="shared" ref="AP1185:AQ1185" si="1035">+AP1163</f>
        <v/>
      </c>
      <c r="AQ1185" s="366" t="str">
        <f t="shared" si="1035"/>
        <v/>
      </c>
      <c r="AS1185" s="365">
        <f t="shared" si="978"/>
        <v>14</v>
      </c>
      <c r="AT1185" s="366">
        <f t="shared" si="979"/>
        <v>0</v>
      </c>
      <c r="AU1185" s="271">
        <f t="shared" si="966"/>
        <v>100</v>
      </c>
      <c r="AV1185" s="366">
        <f t="shared" si="980"/>
        <v>0</v>
      </c>
      <c r="AW1185" s="385">
        <f t="shared" si="981"/>
        <v>0</v>
      </c>
      <c r="AX1185" s="367">
        <f t="shared" si="984"/>
        <v>14</v>
      </c>
      <c r="AY1185" s="363">
        <f t="shared" si="967"/>
        <v>0</v>
      </c>
      <c r="AZ1185" s="363">
        <f t="shared" si="968"/>
        <v>0</v>
      </c>
      <c r="BA1185" s="363">
        <f t="shared" si="969"/>
        <v>0</v>
      </c>
      <c r="BB1185" s="363">
        <f t="shared" si="970"/>
        <v>0</v>
      </c>
      <c r="BC1185" s="363">
        <f t="shared" si="971"/>
        <v>0</v>
      </c>
      <c r="BD1185" s="363">
        <f t="shared" si="972"/>
        <v>0</v>
      </c>
      <c r="BE1185" s="363">
        <f t="shared" si="973"/>
        <v>0</v>
      </c>
      <c r="BF1185" s="363">
        <f t="shared" si="974"/>
        <v>0</v>
      </c>
      <c r="BG1185" s="363">
        <f t="shared" si="975"/>
        <v>0</v>
      </c>
      <c r="BH1185" s="364">
        <f t="shared" si="976"/>
        <v>0</v>
      </c>
      <c r="BK1185" s="365">
        <f t="shared" si="986"/>
        <v>9</v>
      </c>
      <c r="BL1185" s="366">
        <f t="shared" si="987"/>
        <v>1</v>
      </c>
      <c r="BM1185" s="365">
        <f t="shared" si="988"/>
        <v>0</v>
      </c>
      <c r="BN1185" s="366">
        <f t="shared" si="989"/>
        <v>0</v>
      </c>
      <c r="BO1185" s="365">
        <f t="shared" si="990"/>
        <v>9</v>
      </c>
      <c r="BP1185" s="366">
        <f t="shared" si="991"/>
        <v>1</v>
      </c>
      <c r="BQ1185" s="365">
        <f t="shared" si="992"/>
        <v>0</v>
      </c>
      <c r="BR1185" s="366">
        <f t="shared" si="993"/>
        <v>0</v>
      </c>
      <c r="BS1185" s="365">
        <f t="shared" si="994"/>
        <v>9</v>
      </c>
      <c r="BT1185" s="366">
        <f t="shared" si="995"/>
        <v>1</v>
      </c>
      <c r="BU1185" s="365">
        <f t="shared" si="996"/>
        <v>0</v>
      </c>
      <c r="BV1185" s="366">
        <f t="shared" si="997"/>
        <v>0</v>
      </c>
      <c r="BW1185" s="365">
        <f t="shared" si="998"/>
        <v>9</v>
      </c>
      <c r="BX1185" s="366">
        <f t="shared" si="999"/>
        <v>1</v>
      </c>
      <c r="BY1185" s="365">
        <f t="shared" si="1000"/>
        <v>0</v>
      </c>
      <c r="BZ1185" s="366">
        <f t="shared" si="1001"/>
        <v>0</v>
      </c>
      <c r="CA1185" s="365">
        <f t="shared" si="1002"/>
        <v>9</v>
      </c>
      <c r="CB1185" s="366">
        <f t="shared" si="1003"/>
        <v>1</v>
      </c>
      <c r="CC1185" s="365">
        <f t="shared" si="1004"/>
        <v>0</v>
      </c>
      <c r="CD1185" s="366">
        <f t="shared" si="1005"/>
        <v>0</v>
      </c>
      <c r="CE1185" s="365">
        <f t="shared" si="1006"/>
        <v>9</v>
      </c>
      <c r="CF1185" s="366">
        <f t="shared" si="1007"/>
        <v>1</v>
      </c>
      <c r="CG1185" s="365">
        <f t="shared" si="1008"/>
        <v>0</v>
      </c>
      <c r="CH1185" s="366">
        <f t="shared" si="1009"/>
        <v>0</v>
      </c>
      <c r="CI1185" s="365">
        <f t="shared" si="1010"/>
        <v>9</v>
      </c>
      <c r="CJ1185" s="366">
        <f t="shared" si="1011"/>
        <v>1</v>
      </c>
      <c r="CK1185" s="365">
        <f t="shared" si="1012"/>
        <v>0</v>
      </c>
      <c r="CL1185" s="366">
        <f t="shared" si="1013"/>
        <v>0</v>
      </c>
      <c r="CM1185" s="365">
        <f t="shared" si="1014"/>
        <v>9</v>
      </c>
      <c r="CN1185" s="366">
        <f t="shared" si="1015"/>
        <v>1</v>
      </c>
      <c r="CO1185" s="365">
        <f t="shared" si="1016"/>
        <v>0</v>
      </c>
      <c r="CP1185" s="366">
        <f t="shared" si="1017"/>
        <v>0</v>
      </c>
      <c r="CQ1185" s="365">
        <f t="shared" si="1018"/>
        <v>9</v>
      </c>
      <c r="CR1185" s="366">
        <f t="shared" si="1019"/>
        <v>1</v>
      </c>
      <c r="CS1185" s="365">
        <f t="shared" si="1020"/>
        <v>0</v>
      </c>
      <c r="CT1185" s="366">
        <f t="shared" si="1021"/>
        <v>0</v>
      </c>
      <c r="CU1185" s="365">
        <f t="shared" si="1022"/>
        <v>9</v>
      </c>
      <c r="CV1185" s="366">
        <f t="shared" si="1023"/>
        <v>1</v>
      </c>
      <c r="CW1185" s="365">
        <f t="shared" si="1024"/>
        <v>0</v>
      </c>
      <c r="CX1185" s="366">
        <f t="shared" si="1025"/>
        <v>0</v>
      </c>
    </row>
    <row r="1186" spans="17:102" x14ac:dyDescent="0.25">
      <c r="Q1186" s="365">
        <f t="shared" si="965"/>
        <v>26</v>
      </c>
      <c r="R1186" s="277">
        <v>50</v>
      </c>
      <c r="AN1186" s="365">
        <v>1</v>
      </c>
      <c r="AO1186" s="271">
        <f t="shared" si="982"/>
        <v>15</v>
      </c>
      <c r="AP1186" s="271" t="str">
        <f t="shared" ref="AP1186:AQ1186" si="1036">+AP1164</f>
        <v/>
      </c>
      <c r="AQ1186" s="366" t="str">
        <f t="shared" si="1036"/>
        <v/>
      </c>
      <c r="AS1186" s="365">
        <f t="shared" si="978"/>
        <v>15</v>
      </c>
      <c r="AT1186" s="366">
        <f t="shared" si="979"/>
        <v>0</v>
      </c>
      <c r="AU1186" s="271">
        <f t="shared" si="966"/>
        <v>50</v>
      </c>
      <c r="AV1186" s="366">
        <f t="shared" si="980"/>
        <v>0</v>
      </c>
      <c r="AW1186" s="385">
        <f t="shared" si="981"/>
        <v>0</v>
      </c>
      <c r="AX1186" s="367">
        <f t="shared" si="984"/>
        <v>15</v>
      </c>
      <c r="AY1186" s="363">
        <f t="shared" si="967"/>
        <v>0</v>
      </c>
      <c r="AZ1186" s="363">
        <f t="shared" si="968"/>
        <v>0</v>
      </c>
      <c r="BA1186" s="363">
        <f t="shared" si="969"/>
        <v>0</v>
      </c>
      <c r="BB1186" s="363">
        <f t="shared" si="970"/>
        <v>0</v>
      </c>
      <c r="BC1186" s="363">
        <f t="shared" si="971"/>
        <v>0</v>
      </c>
      <c r="BD1186" s="363">
        <f t="shared" si="972"/>
        <v>0</v>
      </c>
      <c r="BE1186" s="363">
        <f t="shared" si="973"/>
        <v>0</v>
      </c>
      <c r="BF1186" s="363">
        <f t="shared" si="974"/>
        <v>0</v>
      </c>
      <c r="BG1186" s="363">
        <f t="shared" si="975"/>
        <v>0</v>
      </c>
      <c r="BH1186" s="364">
        <f t="shared" si="976"/>
        <v>0</v>
      </c>
      <c r="BK1186" s="365">
        <f t="shared" si="986"/>
        <v>9</v>
      </c>
      <c r="BL1186" s="366">
        <f t="shared" si="987"/>
        <v>1</v>
      </c>
      <c r="BM1186" s="365">
        <f t="shared" si="988"/>
        <v>0</v>
      </c>
      <c r="BN1186" s="366">
        <f t="shared" si="989"/>
        <v>0</v>
      </c>
      <c r="BO1186" s="365">
        <f t="shared" si="990"/>
        <v>9</v>
      </c>
      <c r="BP1186" s="366">
        <f t="shared" si="991"/>
        <v>1</v>
      </c>
      <c r="BQ1186" s="365">
        <f t="shared" si="992"/>
        <v>0</v>
      </c>
      <c r="BR1186" s="366">
        <f t="shared" si="993"/>
        <v>0</v>
      </c>
      <c r="BS1186" s="365">
        <f t="shared" si="994"/>
        <v>9</v>
      </c>
      <c r="BT1186" s="366">
        <f t="shared" si="995"/>
        <v>1</v>
      </c>
      <c r="BU1186" s="365">
        <f t="shared" si="996"/>
        <v>0</v>
      </c>
      <c r="BV1186" s="366">
        <f t="shared" si="997"/>
        <v>0</v>
      </c>
      <c r="BW1186" s="365">
        <f t="shared" si="998"/>
        <v>9</v>
      </c>
      <c r="BX1186" s="366">
        <f t="shared" si="999"/>
        <v>1</v>
      </c>
      <c r="BY1186" s="365">
        <f t="shared" si="1000"/>
        <v>0</v>
      </c>
      <c r="BZ1186" s="366">
        <f t="shared" si="1001"/>
        <v>0</v>
      </c>
      <c r="CA1186" s="365">
        <f t="shared" si="1002"/>
        <v>9</v>
      </c>
      <c r="CB1186" s="366">
        <f t="shared" si="1003"/>
        <v>1</v>
      </c>
      <c r="CC1186" s="365">
        <f t="shared" si="1004"/>
        <v>0</v>
      </c>
      <c r="CD1186" s="366">
        <f t="shared" si="1005"/>
        <v>0</v>
      </c>
      <c r="CE1186" s="365">
        <f t="shared" si="1006"/>
        <v>9</v>
      </c>
      <c r="CF1186" s="366">
        <f t="shared" si="1007"/>
        <v>1</v>
      </c>
      <c r="CG1186" s="365">
        <f t="shared" si="1008"/>
        <v>0</v>
      </c>
      <c r="CH1186" s="366">
        <f t="shared" si="1009"/>
        <v>0</v>
      </c>
      <c r="CI1186" s="365">
        <f t="shared" si="1010"/>
        <v>9</v>
      </c>
      <c r="CJ1186" s="366">
        <f t="shared" si="1011"/>
        <v>1</v>
      </c>
      <c r="CK1186" s="365">
        <f t="shared" si="1012"/>
        <v>0</v>
      </c>
      <c r="CL1186" s="366">
        <f t="shared" si="1013"/>
        <v>0</v>
      </c>
      <c r="CM1186" s="365">
        <f t="shared" si="1014"/>
        <v>9</v>
      </c>
      <c r="CN1186" s="366">
        <f t="shared" si="1015"/>
        <v>1</v>
      </c>
      <c r="CO1186" s="365">
        <f t="shared" si="1016"/>
        <v>0</v>
      </c>
      <c r="CP1186" s="366">
        <f t="shared" si="1017"/>
        <v>0</v>
      </c>
      <c r="CQ1186" s="365">
        <f t="shared" si="1018"/>
        <v>9</v>
      </c>
      <c r="CR1186" s="366">
        <f t="shared" si="1019"/>
        <v>1</v>
      </c>
      <c r="CS1186" s="365">
        <f t="shared" si="1020"/>
        <v>0</v>
      </c>
      <c r="CT1186" s="366">
        <f t="shared" si="1021"/>
        <v>0</v>
      </c>
      <c r="CU1186" s="365">
        <f t="shared" si="1022"/>
        <v>9</v>
      </c>
      <c r="CV1186" s="366">
        <f t="shared" si="1023"/>
        <v>1</v>
      </c>
      <c r="CW1186" s="365">
        <f t="shared" si="1024"/>
        <v>0</v>
      </c>
      <c r="CX1186" s="366">
        <f t="shared" si="1025"/>
        <v>0</v>
      </c>
    </row>
    <row r="1187" spans="17:102" x14ac:dyDescent="0.25">
      <c r="Q1187" s="365">
        <f t="shared" si="965"/>
        <v>27</v>
      </c>
      <c r="R1187" s="277">
        <v>100</v>
      </c>
      <c r="AN1187" s="365">
        <v>1</v>
      </c>
      <c r="AO1187" s="271">
        <f t="shared" si="982"/>
        <v>16</v>
      </c>
      <c r="AP1187" s="271" t="str">
        <f t="shared" ref="AP1187:AQ1187" si="1037">+AP1165</f>
        <v/>
      </c>
      <c r="AQ1187" s="366" t="str">
        <f t="shared" si="1037"/>
        <v/>
      </c>
      <c r="AS1187" s="365">
        <f t="shared" si="978"/>
        <v>16</v>
      </c>
      <c r="AT1187" s="366">
        <f t="shared" si="979"/>
        <v>0</v>
      </c>
      <c r="AU1187" s="271">
        <f t="shared" si="966"/>
        <v>100</v>
      </c>
      <c r="AV1187" s="366">
        <f t="shared" si="980"/>
        <v>0</v>
      </c>
      <c r="AW1187" s="385">
        <f t="shared" si="981"/>
        <v>0</v>
      </c>
      <c r="AX1187" s="367">
        <f t="shared" si="984"/>
        <v>16</v>
      </c>
      <c r="AY1187" s="363">
        <f t="shared" si="967"/>
        <v>0</v>
      </c>
      <c r="AZ1187" s="363">
        <f t="shared" si="968"/>
        <v>0</v>
      </c>
      <c r="BA1187" s="363">
        <f t="shared" si="969"/>
        <v>0</v>
      </c>
      <c r="BB1187" s="363">
        <f t="shared" si="970"/>
        <v>0</v>
      </c>
      <c r="BC1187" s="363">
        <f t="shared" si="971"/>
        <v>0</v>
      </c>
      <c r="BD1187" s="363">
        <f t="shared" si="972"/>
        <v>0</v>
      </c>
      <c r="BE1187" s="363">
        <f t="shared" si="973"/>
        <v>0</v>
      </c>
      <c r="BF1187" s="363">
        <f t="shared" si="974"/>
        <v>0</v>
      </c>
      <c r="BG1187" s="363">
        <f t="shared" si="975"/>
        <v>0</v>
      </c>
      <c r="BH1187" s="364">
        <f t="shared" si="976"/>
        <v>0</v>
      </c>
      <c r="BK1187" s="365">
        <f t="shared" si="986"/>
        <v>9</v>
      </c>
      <c r="BL1187" s="366">
        <f t="shared" si="987"/>
        <v>1</v>
      </c>
      <c r="BM1187" s="365">
        <f t="shared" si="988"/>
        <v>0</v>
      </c>
      <c r="BN1187" s="366">
        <f t="shared" si="989"/>
        <v>0</v>
      </c>
      <c r="BO1187" s="365">
        <f t="shared" si="990"/>
        <v>9</v>
      </c>
      <c r="BP1187" s="366">
        <f t="shared" si="991"/>
        <v>1</v>
      </c>
      <c r="BQ1187" s="365">
        <f t="shared" si="992"/>
        <v>0</v>
      </c>
      <c r="BR1187" s="366">
        <f t="shared" si="993"/>
        <v>0</v>
      </c>
      <c r="BS1187" s="365">
        <f t="shared" si="994"/>
        <v>9</v>
      </c>
      <c r="BT1187" s="366">
        <f t="shared" si="995"/>
        <v>1</v>
      </c>
      <c r="BU1187" s="365">
        <f t="shared" si="996"/>
        <v>0</v>
      </c>
      <c r="BV1187" s="366">
        <f t="shared" si="997"/>
        <v>0</v>
      </c>
      <c r="BW1187" s="365">
        <f t="shared" si="998"/>
        <v>9</v>
      </c>
      <c r="BX1187" s="366">
        <f t="shared" si="999"/>
        <v>1</v>
      </c>
      <c r="BY1187" s="365">
        <f t="shared" si="1000"/>
        <v>0</v>
      </c>
      <c r="BZ1187" s="366">
        <f t="shared" si="1001"/>
        <v>0</v>
      </c>
      <c r="CA1187" s="365">
        <f t="shared" si="1002"/>
        <v>9</v>
      </c>
      <c r="CB1187" s="366">
        <f t="shared" si="1003"/>
        <v>1</v>
      </c>
      <c r="CC1187" s="365">
        <f t="shared" si="1004"/>
        <v>0</v>
      </c>
      <c r="CD1187" s="366">
        <f t="shared" si="1005"/>
        <v>0</v>
      </c>
      <c r="CE1187" s="365">
        <f t="shared" si="1006"/>
        <v>9</v>
      </c>
      <c r="CF1187" s="366">
        <f t="shared" si="1007"/>
        <v>1</v>
      </c>
      <c r="CG1187" s="365">
        <f t="shared" si="1008"/>
        <v>0</v>
      </c>
      <c r="CH1187" s="366">
        <f t="shared" si="1009"/>
        <v>0</v>
      </c>
      <c r="CI1187" s="365">
        <f t="shared" si="1010"/>
        <v>9</v>
      </c>
      <c r="CJ1187" s="366">
        <f t="shared" si="1011"/>
        <v>1</v>
      </c>
      <c r="CK1187" s="365">
        <f t="shared" si="1012"/>
        <v>0</v>
      </c>
      <c r="CL1187" s="366">
        <f t="shared" si="1013"/>
        <v>0</v>
      </c>
      <c r="CM1187" s="365">
        <f t="shared" si="1014"/>
        <v>9</v>
      </c>
      <c r="CN1187" s="366">
        <f t="shared" si="1015"/>
        <v>1</v>
      </c>
      <c r="CO1187" s="365">
        <f t="shared" si="1016"/>
        <v>0</v>
      </c>
      <c r="CP1187" s="366">
        <f t="shared" si="1017"/>
        <v>0</v>
      </c>
      <c r="CQ1187" s="365">
        <f t="shared" si="1018"/>
        <v>9</v>
      </c>
      <c r="CR1187" s="366">
        <f t="shared" si="1019"/>
        <v>1</v>
      </c>
      <c r="CS1187" s="365">
        <f t="shared" si="1020"/>
        <v>0</v>
      </c>
      <c r="CT1187" s="366">
        <f t="shared" si="1021"/>
        <v>0</v>
      </c>
      <c r="CU1187" s="365">
        <f t="shared" si="1022"/>
        <v>9</v>
      </c>
      <c r="CV1187" s="366">
        <f t="shared" si="1023"/>
        <v>1</v>
      </c>
      <c r="CW1187" s="365">
        <f t="shared" si="1024"/>
        <v>0</v>
      </c>
      <c r="CX1187" s="366">
        <f t="shared" si="1025"/>
        <v>0</v>
      </c>
    </row>
    <row r="1188" spans="17:102" x14ac:dyDescent="0.25">
      <c r="Q1188" s="365">
        <f t="shared" si="965"/>
        <v>28</v>
      </c>
      <c r="R1188" s="277">
        <v>150</v>
      </c>
      <c r="AN1188" s="365">
        <v>1</v>
      </c>
      <c r="AO1188" s="271">
        <f t="shared" si="982"/>
        <v>17</v>
      </c>
      <c r="AP1188" s="271" t="str">
        <f t="shared" ref="AP1188:AQ1188" si="1038">+AP1166</f>
        <v/>
      </c>
      <c r="AQ1188" s="366" t="str">
        <f t="shared" si="1038"/>
        <v/>
      </c>
      <c r="AS1188" s="365">
        <f t="shared" si="978"/>
        <v>17</v>
      </c>
      <c r="AT1188" s="366">
        <f t="shared" si="979"/>
        <v>0</v>
      </c>
      <c r="AU1188" s="271">
        <f t="shared" si="966"/>
        <v>150</v>
      </c>
      <c r="AV1188" s="366">
        <f t="shared" si="980"/>
        <v>0</v>
      </c>
      <c r="AW1188" s="385">
        <f t="shared" si="981"/>
        <v>0</v>
      </c>
      <c r="AX1188" s="367">
        <f t="shared" si="984"/>
        <v>17</v>
      </c>
      <c r="AY1188" s="363">
        <f t="shared" si="967"/>
        <v>0</v>
      </c>
      <c r="AZ1188" s="363">
        <f t="shared" si="968"/>
        <v>0</v>
      </c>
      <c r="BA1188" s="363">
        <f t="shared" si="969"/>
        <v>0</v>
      </c>
      <c r="BB1188" s="363">
        <f t="shared" si="970"/>
        <v>0</v>
      </c>
      <c r="BC1188" s="363">
        <f t="shared" si="971"/>
        <v>0</v>
      </c>
      <c r="BD1188" s="363">
        <f t="shared" si="972"/>
        <v>0</v>
      </c>
      <c r="BE1188" s="363">
        <f t="shared" si="973"/>
        <v>0</v>
      </c>
      <c r="BF1188" s="363">
        <f t="shared" si="974"/>
        <v>0</v>
      </c>
      <c r="BG1188" s="363">
        <f t="shared" si="975"/>
        <v>0</v>
      </c>
      <c r="BH1188" s="364">
        <f t="shared" si="976"/>
        <v>0</v>
      </c>
      <c r="BK1188" s="365">
        <f t="shared" si="986"/>
        <v>9</v>
      </c>
      <c r="BL1188" s="366">
        <f t="shared" si="987"/>
        <v>1</v>
      </c>
      <c r="BM1188" s="365">
        <f t="shared" si="988"/>
        <v>0</v>
      </c>
      <c r="BN1188" s="366">
        <f t="shared" si="989"/>
        <v>0</v>
      </c>
      <c r="BO1188" s="365">
        <f t="shared" si="990"/>
        <v>9</v>
      </c>
      <c r="BP1188" s="366">
        <f t="shared" si="991"/>
        <v>1</v>
      </c>
      <c r="BQ1188" s="365">
        <f t="shared" si="992"/>
        <v>0</v>
      </c>
      <c r="BR1188" s="366">
        <f t="shared" si="993"/>
        <v>0</v>
      </c>
      <c r="BS1188" s="365">
        <f t="shared" si="994"/>
        <v>9</v>
      </c>
      <c r="BT1188" s="366">
        <f t="shared" si="995"/>
        <v>1</v>
      </c>
      <c r="BU1188" s="365">
        <f t="shared" si="996"/>
        <v>0</v>
      </c>
      <c r="BV1188" s="366">
        <f t="shared" si="997"/>
        <v>0</v>
      </c>
      <c r="BW1188" s="365">
        <f t="shared" si="998"/>
        <v>9</v>
      </c>
      <c r="BX1188" s="366">
        <f t="shared" si="999"/>
        <v>1</v>
      </c>
      <c r="BY1188" s="365">
        <f t="shared" si="1000"/>
        <v>0</v>
      </c>
      <c r="BZ1188" s="366">
        <f t="shared" si="1001"/>
        <v>0</v>
      </c>
      <c r="CA1188" s="365">
        <f t="shared" si="1002"/>
        <v>9</v>
      </c>
      <c r="CB1188" s="366">
        <f t="shared" si="1003"/>
        <v>1</v>
      </c>
      <c r="CC1188" s="365">
        <f t="shared" si="1004"/>
        <v>0</v>
      </c>
      <c r="CD1188" s="366">
        <f t="shared" si="1005"/>
        <v>0</v>
      </c>
      <c r="CE1188" s="365">
        <f t="shared" si="1006"/>
        <v>9</v>
      </c>
      <c r="CF1188" s="366">
        <f t="shared" si="1007"/>
        <v>1</v>
      </c>
      <c r="CG1188" s="365">
        <f t="shared" si="1008"/>
        <v>0</v>
      </c>
      <c r="CH1188" s="366">
        <f t="shared" si="1009"/>
        <v>0</v>
      </c>
      <c r="CI1188" s="365">
        <f t="shared" si="1010"/>
        <v>9</v>
      </c>
      <c r="CJ1188" s="366">
        <f t="shared" si="1011"/>
        <v>1</v>
      </c>
      <c r="CK1188" s="365">
        <f t="shared" si="1012"/>
        <v>0</v>
      </c>
      <c r="CL1188" s="366">
        <f t="shared" si="1013"/>
        <v>0</v>
      </c>
      <c r="CM1188" s="365">
        <f t="shared" si="1014"/>
        <v>9</v>
      </c>
      <c r="CN1188" s="366">
        <f t="shared" si="1015"/>
        <v>1</v>
      </c>
      <c r="CO1188" s="365">
        <f t="shared" si="1016"/>
        <v>0</v>
      </c>
      <c r="CP1188" s="366">
        <f t="shared" si="1017"/>
        <v>0</v>
      </c>
      <c r="CQ1188" s="365">
        <f t="shared" si="1018"/>
        <v>9</v>
      </c>
      <c r="CR1188" s="366">
        <f t="shared" si="1019"/>
        <v>1</v>
      </c>
      <c r="CS1188" s="365">
        <f t="shared" si="1020"/>
        <v>0</v>
      </c>
      <c r="CT1188" s="366">
        <f t="shared" si="1021"/>
        <v>0</v>
      </c>
      <c r="CU1188" s="365">
        <f t="shared" si="1022"/>
        <v>9</v>
      </c>
      <c r="CV1188" s="366">
        <f t="shared" si="1023"/>
        <v>1</v>
      </c>
      <c r="CW1188" s="365">
        <f t="shared" si="1024"/>
        <v>0</v>
      </c>
      <c r="CX1188" s="366">
        <f t="shared" si="1025"/>
        <v>0</v>
      </c>
    </row>
    <row r="1189" spans="17:102" x14ac:dyDescent="0.25">
      <c r="Q1189" s="365">
        <f t="shared" si="965"/>
        <v>29</v>
      </c>
      <c r="R1189" s="277">
        <v>300</v>
      </c>
      <c r="AN1189" s="365">
        <v>1</v>
      </c>
      <c r="AO1189" s="271">
        <f t="shared" si="982"/>
        <v>18</v>
      </c>
      <c r="AP1189" s="271" t="str">
        <f t="shared" ref="AP1189:AQ1189" si="1039">+AP1167</f>
        <v/>
      </c>
      <c r="AQ1189" s="366" t="str">
        <f t="shared" si="1039"/>
        <v/>
      </c>
      <c r="AS1189" s="365">
        <f t="shared" si="978"/>
        <v>18</v>
      </c>
      <c r="AT1189" s="366">
        <f t="shared" si="979"/>
        <v>0</v>
      </c>
      <c r="AU1189" s="271">
        <f t="shared" si="966"/>
        <v>300</v>
      </c>
      <c r="AV1189" s="366">
        <f t="shared" si="980"/>
        <v>0</v>
      </c>
      <c r="AW1189" s="385">
        <f t="shared" si="981"/>
        <v>0</v>
      </c>
      <c r="AX1189" s="367">
        <f t="shared" si="984"/>
        <v>18</v>
      </c>
      <c r="AY1189" s="363">
        <f t="shared" si="967"/>
        <v>0</v>
      </c>
      <c r="AZ1189" s="363">
        <f t="shared" si="968"/>
        <v>0</v>
      </c>
      <c r="BA1189" s="363">
        <f t="shared" si="969"/>
        <v>0</v>
      </c>
      <c r="BB1189" s="363">
        <f t="shared" si="970"/>
        <v>0</v>
      </c>
      <c r="BC1189" s="363">
        <f t="shared" si="971"/>
        <v>0</v>
      </c>
      <c r="BD1189" s="363">
        <f t="shared" si="972"/>
        <v>0</v>
      </c>
      <c r="BE1189" s="363">
        <f t="shared" si="973"/>
        <v>0</v>
      </c>
      <c r="BF1189" s="363">
        <f t="shared" si="974"/>
        <v>0</v>
      </c>
      <c r="BG1189" s="363">
        <f t="shared" si="975"/>
        <v>0</v>
      </c>
      <c r="BH1189" s="364">
        <f t="shared" si="976"/>
        <v>0</v>
      </c>
      <c r="BK1189" s="365">
        <f t="shared" si="986"/>
        <v>9</v>
      </c>
      <c r="BL1189" s="366">
        <f t="shared" si="987"/>
        <v>1</v>
      </c>
      <c r="BM1189" s="365">
        <f t="shared" si="988"/>
        <v>0</v>
      </c>
      <c r="BN1189" s="366">
        <f t="shared" si="989"/>
        <v>0</v>
      </c>
      <c r="BO1189" s="365">
        <f t="shared" si="990"/>
        <v>9</v>
      </c>
      <c r="BP1189" s="366">
        <f t="shared" si="991"/>
        <v>1</v>
      </c>
      <c r="BQ1189" s="365">
        <f t="shared" si="992"/>
        <v>0</v>
      </c>
      <c r="BR1189" s="366">
        <f t="shared" si="993"/>
        <v>0</v>
      </c>
      <c r="BS1189" s="365">
        <f t="shared" si="994"/>
        <v>9</v>
      </c>
      <c r="BT1189" s="366">
        <f t="shared" si="995"/>
        <v>1</v>
      </c>
      <c r="BU1189" s="365">
        <f t="shared" si="996"/>
        <v>0</v>
      </c>
      <c r="BV1189" s="366">
        <f t="shared" si="997"/>
        <v>0</v>
      </c>
      <c r="BW1189" s="365">
        <f t="shared" si="998"/>
        <v>9</v>
      </c>
      <c r="BX1189" s="366">
        <f t="shared" si="999"/>
        <v>1</v>
      </c>
      <c r="BY1189" s="365">
        <f t="shared" si="1000"/>
        <v>0</v>
      </c>
      <c r="BZ1189" s="366">
        <f t="shared" si="1001"/>
        <v>0</v>
      </c>
      <c r="CA1189" s="365">
        <f t="shared" si="1002"/>
        <v>9</v>
      </c>
      <c r="CB1189" s="366">
        <f t="shared" si="1003"/>
        <v>1</v>
      </c>
      <c r="CC1189" s="365">
        <f t="shared" si="1004"/>
        <v>0</v>
      </c>
      <c r="CD1189" s="366">
        <f t="shared" si="1005"/>
        <v>0</v>
      </c>
      <c r="CE1189" s="365">
        <f t="shared" si="1006"/>
        <v>9</v>
      </c>
      <c r="CF1189" s="366">
        <f t="shared" si="1007"/>
        <v>1</v>
      </c>
      <c r="CG1189" s="365">
        <f t="shared" si="1008"/>
        <v>0</v>
      </c>
      <c r="CH1189" s="366">
        <f t="shared" si="1009"/>
        <v>0</v>
      </c>
      <c r="CI1189" s="365">
        <f t="shared" si="1010"/>
        <v>9</v>
      </c>
      <c r="CJ1189" s="366">
        <f t="shared" si="1011"/>
        <v>1</v>
      </c>
      <c r="CK1189" s="365">
        <f t="shared" si="1012"/>
        <v>0</v>
      </c>
      <c r="CL1189" s="366">
        <f t="shared" si="1013"/>
        <v>0</v>
      </c>
      <c r="CM1189" s="365">
        <f t="shared" si="1014"/>
        <v>9</v>
      </c>
      <c r="CN1189" s="366">
        <f t="shared" si="1015"/>
        <v>1</v>
      </c>
      <c r="CO1189" s="365">
        <f t="shared" si="1016"/>
        <v>0</v>
      </c>
      <c r="CP1189" s="366">
        <f t="shared" si="1017"/>
        <v>0</v>
      </c>
      <c r="CQ1189" s="365">
        <f t="shared" si="1018"/>
        <v>9</v>
      </c>
      <c r="CR1189" s="366">
        <f t="shared" si="1019"/>
        <v>1</v>
      </c>
      <c r="CS1189" s="365">
        <f t="shared" si="1020"/>
        <v>0</v>
      </c>
      <c r="CT1189" s="366">
        <f t="shared" si="1021"/>
        <v>0</v>
      </c>
      <c r="CU1189" s="365">
        <f t="shared" si="1022"/>
        <v>9</v>
      </c>
      <c r="CV1189" s="366">
        <f t="shared" si="1023"/>
        <v>1</v>
      </c>
      <c r="CW1189" s="365">
        <f t="shared" si="1024"/>
        <v>0</v>
      </c>
      <c r="CX1189" s="366">
        <f t="shared" si="1025"/>
        <v>0</v>
      </c>
    </row>
    <row r="1190" spans="17:102" x14ac:dyDescent="0.25">
      <c r="Q1190" s="365">
        <f t="shared" si="965"/>
        <v>30</v>
      </c>
      <c r="R1190" s="277">
        <v>600</v>
      </c>
      <c r="AN1190" s="365">
        <v>1</v>
      </c>
      <c r="AO1190" s="271">
        <f>+AO1189+1</f>
        <v>19</v>
      </c>
      <c r="AP1190" s="271" t="str">
        <f t="shared" ref="AP1190:AQ1190" si="1040">+AP1168</f>
        <v/>
      </c>
      <c r="AQ1190" s="366" t="str">
        <f t="shared" si="1040"/>
        <v/>
      </c>
      <c r="AS1190" s="365">
        <f t="shared" si="978"/>
        <v>19</v>
      </c>
      <c r="AT1190" s="366">
        <f t="shared" si="979"/>
        <v>0</v>
      </c>
      <c r="AU1190" s="271">
        <f t="shared" si="966"/>
        <v>600</v>
      </c>
      <c r="AV1190" s="366">
        <f t="shared" si="980"/>
        <v>0</v>
      </c>
      <c r="AW1190" s="385">
        <f t="shared" si="981"/>
        <v>0</v>
      </c>
      <c r="AX1190" s="367">
        <f>+AX1189+1</f>
        <v>19</v>
      </c>
      <c r="AY1190" s="363">
        <f t="shared" si="967"/>
        <v>0</v>
      </c>
      <c r="AZ1190" s="363">
        <f t="shared" si="968"/>
        <v>0</v>
      </c>
      <c r="BA1190" s="363">
        <f t="shared" si="969"/>
        <v>0</v>
      </c>
      <c r="BB1190" s="363">
        <f t="shared" si="970"/>
        <v>0</v>
      </c>
      <c r="BC1190" s="363">
        <f t="shared" si="971"/>
        <v>0</v>
      </c>
      <c r="BD1190" s="363">
        <f t="shared" si="972"/>
        <v>0</v>
      </c>
      <c r="BE1190" s="363">
        <f t="shared" si="973"/>
        <v>0</v>
      </c>
      <c r="BF1190" s="363">
        <f t="shared" si="974"/>
        <v>0</v>
      </c>
      <c r="BG1190" s="363">
        <f t="shared" si="975"/>
        <v>0</v>
      </c>
      <c r="BH1190" s="364">
        <f t="shared" si="976"/>
        <v>0</v>
      </c>
      <c r="BK1190" s="365">
        <f t="shared" si="986"/>
        <v>9</v>
      </c>
      <c r="BL1190" s="366">
        <f t="shared" si="987"/>
        <v>1</v>
      </c>
      <c r="BM1190" s="365">
        <f t="shared" si="988"/>
        <v>0</v>
      </c>
      <c r="BN1190" s="366">
        <f t="shared" si="989"/>
        <v>0</v>
      </c>
      <c r="BO1190" s="365">
        <f t="shared" si="990"/>
        <v>9</v>
      </c>
      <c r="BP1190" s="366">
        <f t="shared" si="991"/>
        <v>1</v>
      </c>
      <c r="BQ1190" s="365">
        <f t="shared" si="992"/>
        <v>0</v>
      </c>
      <c r="BR1190" s="366">
        <f t="shared" si="993"/>
        <v>0</v>
      </c>
      <c r="BS1190" s="365">
        <f t="shared" si="994"/>
        <v>9</v>
      </c>
      <c r="BT1190" s="366">
        <f t="shared" si="995"/>
        <v>1</v>
      </c>
      <c r="BU1190" s="365">
        <f t="shared" si="996"/>
        <v>0</v>
      </c>
      <c r="BV1190" s="366">
        <f t="shared" si="997"/>
        <v>0</v>
      </c>
      <c r="BW1190" s="365">
        <f t="shared" si="998"/>
        <v>9</v>
      </c>
      <c r="BX1190" s="366">
        <f t="shared" si="999"/>
        <v>1</v>
      </c>
      <c r="BY1190" s="365">
        <f t="shared" si="1000"/>
        <v>0</v>
      </c>
      <c r="BZ1190" s="366">
        <f t="shared" si="1001"/>
        <v>0</v>
      </c>
      <c r="CA1190" s="365">
        <f t="shared" si="1002"/>
        <v>9</v>
      </c>
      <c r="CB1190" s="366">
        <f t="shared" si="1003"/>
        <v>1</v>
      </c>
      <c r="CC1190" s="365">
        <f t="shared" si="1004"/>
        <v>0</v>
      </c>
      <c r="CD1190" s="366">
        <f t="shared" si="1005"/>
        <v>0</v>
      </c>
      <c r="CE1190" s="365">
        <f t="shared" si="1006"/>
        <v>9</v>
      </c>
      <c r="CF1190" s="366">
        <f t="shared" si="1007"/>
        <v>1</v>
      </c>
      <c r="CG1190" s="365">
        <f t="shared" si="1008"/>
        <v>0</v>
      </c>
      <c r="CH1190" s="366">
        <f t="shared" si="1009"/>
        <v>0</v>
      </c>
      <c r="CI1190" s="365">
        <f t="shared" si="1010"/>
        <v>9</v>
      </c>
      <c r="CJ1190" s="366">
        <f t="shared" si="1011"/>
        <v>1</v>
      </c>
      <c r="CK1190" s="365">
        <f t="shared" si="1012"/>
        <v>0</v>
      </c>
      <c r="CL1190" s="366">
        <f t="shared" si="1013"/>
        <v>0</v>
      </c>
      <c r="CM1190" s="365">
        <f t="shared" si="1014"/>
        <v>9</v>
      </c>
      <c r="CN1190" s="366">
        <f t="shared" si="1015"/>
        <v>1</v>
      </c>
      <c r="CO1190" s="365">
        <f t="shared" si="1016"/>
        <v>0</v>
      </c>
      <c r="CP1190" s="366">
        <f t="shared" si="1017"/>
        <v>0</v>
      </c>
      <c r="CQ1190" s="365">
        <f t="shared" si="1018"/>
        <v>9</v>
      </c>
      <c r="CR1190" s="366">
        <f t="shared" si="1019"/>
        <v>1</v>
      </c>
      <c r="CS1190" s="365">
        <f t="shared" si="1020"/>
        <v>0</v>
      </c>
      <c r="CT1190" s="366">
        <f t="shared" si="1021"/>
        <v>0</v>
      </c>
      <c r="CU1190" s="365">
        <f t="shared" si="1022"/>
        <v>9</v>
      </c>
      <c r="CV1190" s="366">
        <f t="shared" si="1023"/>
        <v>1</v>
      </c>
      <c r="CW1190" s="365">
        <f t="shared" si="1024"/>
        <v>0</v>
      </c>
      <c r="CX1190" s="366">
        <f t="shared" si="1025"/>
        <v>0</v>
      </c>
    </row>
    <row r="1191" spans="17:102" ht="15.75" thickBot="1" x14ac:dyDescent="0.3">
      <c r="Q1191" s="365">
        <f t="shared" si="965"/>
        <v>31</v>
      </c>
      <c r="R1191" s="277">
        <v>200</v>
      </c>
      <c r="AN1191" s="365">
        <v>1</v>
      </c>
      <c r="AO1191" s="271">
        <f t="shared" ref="AO1191" si="1041">+AO1190+1</f>
        <v>20</v>
      </c>
      <c r="AP1191" s="271" t="str">
        <f t="shared" ref="AP1191:AQ1191" si="1042">+AP1169</f>
        <v/>
      </c>
      <c r="AQ1191" s="366" t="str">
        <f t="shared" si="1042"/>
        <v/>
      </c>
      <c r="AS1191" s="365">
        <f t="shared" si="978"/>
        <v>20</v>
      </c>
      <c r="AT1191" s="366">
        <f t="shared" si="979"/>
        <v>0</v>
      </c>
      <c r="AU1191" s="271">
        <f t="shared" si="966"/>
        <v>1000</v>
      </c>
      <c r="AV1191" s="366">
        <f t="shared" si="980"/>
        <v>0</v>
      </c>
      <c r="AW1191" s="385">
        <f t="shared" si="981"/>
        <v>0</v>
      </c>
      <c r="AX1191" s="373">
        <f t="shared" ref="AX1191" si="1043">+AX1190+1</f>
        <v>20</v>
      </c>
      <c r="AY1191" s="375">
        <f t="shared" si="967"/>
        <v>0</v>
      </c>
      <c r="AZ1191" s="375">
        <f t="shared" si="968"/>
        <v>0</v>
      </c>
      <c r="BA1191" s="375">
        <f t="shared" si="969"/>
        <v>0</v>
      </c>
      <c r="BB1191" s="375">
        <f t="shared" si="970"/>
        <v>0</v>
      </c>
      <c r="BC1191" s="375">
        <f t="shared" si="971"/>
        <v>0</v>
      </c>
      <c r="BD1191" s="375">
        <f t="shared" si="972"/>
        <v>0</v>
      </c>
      <c r="BE1191" s="375">
        <f t="shared" si="973"/>
        <v>0</v>
      </c>
      <c r="BF1191" s="375">
        <f t="shared" si="974"/>
        <v>0</v>
      </c>
      <c r="BG1191" s="375">
        <f t="shared" si="975"/>
        <v>0</v>
      </c>
      <c r="BH1191" s="376">
        <f t="shared" si="976"/>
        <v>0</v>
      </c>
      <c r="BK1191" s="365">
        <f t="shared" si="986"/>
        <v>9</v>
      </c>
      <c r="BL1191" s="366">
        <f t="shared" si="987"/>
        <v>1</v>
      </c>
      <c r="BM1191" s="365">
        <f t="shared" si="988"/>
        <v>0</v>
      </c>
      <c r="BN1191" s="366">
        <f t="shared" si="989"/>
        <v>0</v>
      </c>
      <c r="BO1191" s="365">
        <f t="shared" si="990"/>
        <v>9</v>
      </c>
      <c r="BP1191" s="366">
        <f t="shared" si="991"/>
        <v>1</v>
      </c>
      <c r="BQ1191" s="365">
        <f t="shared" si="992"/>
        <v>0</v>
      </c>
      <c r="BR1191" s="366">
        <f t="shared" si="993"/>
        <v>0</v>
      </c>
      <c r="BS1191" s="365">
        <f t="shared" si="994"/>
        <v>9</v>
      </c>
      <c r="BT1191" s="366">
        <f t="shared" si="995"/>
        <v>1</v>
      </c>
      <c r="BU1191" s="365">
        <f t="shared" si="996"/>
        <v>0</v>
      </c>
      <c r="BV1191" s="366">
        <f t="shared" si="997"/>
        <v>0</v>
      </c>
      <c r="BW1191" s="365">
        <f t="shared" si="998"/>
        <v>9</v>
      </c>
      <c r="BX1191" s="366">
        <f t="shared" si="999"/>
        <v>1</v>
      </c>
      <c r="BY1191" s="365">
        <f t="shared" si="1000"/>
        <v>0</v>
      </c>
      <c r="BZ1191" s="366">
        <f t="shared" si="1001"/>
        <v>0</v>
      </c>
      <c r="CA1191" s="365">
        <f t="shared" si="1002"/>
        <v>9</v>
      </c>
      <c r="CB1191" s="366">
        <f t="shared" si="1003"/>
        <v>1</v>
      </c>
      <c r="CC1191" s="365">
        <f t="shared" si="1004"/>
        <v>0</v>
      </c>
      <c r="CD1191" s="366">
        <f t="shared" si="1005"/>
        <v>0</v>
      </c>
      <c r="CE1191" s="365">
        <f t="shared" si="1006"/>
        <v>9</v>
      </c>
      <c r="CF1191" s="366">
        <f t="shared" si="1007"/>
        <v>1</v>
      </c>
      <c r="CG1191" s="365">
        <f t="shared" si="1008"/>
        <v>0</v>
      </c>
      <c r="CH1191" s="366">
        <f t="shared" si="1009"/>
        <v>0</v>
      </c>
      <c r="CI1191" s="365">
        <f t="shared" si="1010"/>
        <v>9</v>
      </c>
      <c r="CJ1191" s="366">
        <f t="shared" si="1011"/>
        <v>1</v>
      </c>
      <c r="CK1191" s="365">
        <f t="shared" si="1012"/>
        <v>0</v>
      </c>
      <c r="CL1191" s="366">
        <f t="shared" si="1013"/>
        <v>0</v>
      </c>
      <c r="CM1191" s="365">
        <f t="shared" si="1014"/>
        <v>9</v>
      </c>
      <c r="CN1191" s="366">
        <f t="shared" si="1015"/>
        <v>1</v>
      </c>
      <c r="CO1191" s="365">
        <f t="shared" si="1016"/>
        <v>0</v>
      </c>
      <c r="CP1191" s="366">
        <f t="shared" si="1017"/>
        <v>0</v>
      </c>
      <c r="CQ1191" s="365">
        <f t="shared" si="1018"/>
        <v>9</v>
      </c>
      <c r="CR1191" s="366">
        <f t="shared" si="1019"/>
        <v>1</v>
      </c>
      <c r="CS1191" s="365">
        <f t="shared" si="1020"/>
        <v>0</v>
      </c>
      <c r="CT1191" s="366">
        <f t="shared" si="1021"/>
        <v>0</v>
      </c>
      <c r="CU1191" s="365">
        <f t="shared" si="1022"/>
        <v>9</v>
      </c>
      <c r="CV1191" s="366">
        <f t="shared" si="1023"/>
        <v>1</v>
      </c>
      <c r="CW1191" s="365">
        <f t="shared" si="1024"/>
        <v>0</v>
      </c>
      <c r="CX1191" s="366">
        <f t="shared" si="1025"/>
        <v>0</v>
      </c>
    </row>
    <row r="1192" spans="17:102" x14ac:dyDescent="0.25">
      <c r="Q1192" s="365">
        <f t="shared" si="965"/>
        <v>32</v>
      </c>
      <c r="R1192" s="277">
        <v>400</v>
      </c>
      <c r="AN1192" s="365">
        <v>2</v>
      </c>
      <c r="AO1192" s="271">
        <v>1</v>
      </c>
      <c r="AP1192" s="271" t="str">
        <f>+AR1150</f>
        <v/>
      </c>
      <c r="AQ1192" s="366" t="str">
        <f>+AS1150</f>
        <v/>
      </c>
      <c r="AS1192" s="365">
        <f t="shared" si="978"/>
        <v>21</v>
      </c>
      <c r="AT1192" s="366">
        <f t="shared" si="979"/>
        <v>0</v>
      </c>
      <c r="AU1192" s="271">
        <f t="shared" si="966"/>
        <v>100</v>
      </c>
      <c r="AV1192" s="366">
        <f t="shared" si="980"/>
        <v>0</v>
      </c>
      <c r="AW1192" s="385">
        <f t="shared" si="981"/>
        <v>0</v>
      </c>
      <c r="BK1192" s="365">
        <f t="shared" si="986"/>
        <v>9</v>
      </c>
      <c r="BL1192" s="366">
        <f t="shared" si="987"/>
        <v>1</v>
      </c>
      <c r="BM1192" s="365">
        <f t="shared" si="988"/>
        <v>0</v>
      </c>
      <c r="BN1192" s="366">
        <f t="shared" si="989"/>
        <v>0</v>
      </c>
      <c r="BO1192" s="365">
        <f t="shared" si="990"/>
        <v>9</v>
      </c>
      <c r="BP1192" s="366">
        <f t="shared" si="991"/>
        <v>1</v>
      </c>
      <c r="BQ1192" s="365">
        <f t="shared" si="992"/>
        <v>0</v>
      </c>
      <c r="BR1192" s="366">
        <f t="shared" si="993"/>
        <v>0</v>
      </c>
      <c r="BS1192" s="365">
        <f t="shared" si="994"/>
        <v>9</v>
      </c>
      <c r="BT1192" s="366">
        <f t="shared" si="995"/>
        <v>1</v>
      </c>
      <c r="BU1192" s="365">
        <f t="shared" si="996"/>
        <v>0</v>
      </c>
      <c r="BV1192" s="366">
        <f t="shared" si="997"/>
        <v>0</v>
      </c>
      <c r="BW1192" s="365">
        <f t="shared" si="998"/>
        <v>9</v>
      </c>
      <c r="BX1192" s="366">
        <f t="shared" si="999"/>
        <v>1</v>
      </c>
      <c r="BY1192" s="365">
        <f t="shared" si="1000"/>
        <v>0</v>
      </c>
      <c r="BZ1192" s="366">
        <f t="shared" si="1001"/>
        <v>0</v>
      </c>
      <c r="CA1192" s="365">
        <f t="shared" si="1002"/>
        <v>9</v>
      </c>
      <c r="CB1192" s="366">
        <f t="shared" si="1003"/>
        <v>1</v>
      </c>
      <c r="CC1192" s="365">
        <f t="shared" si="1004"/>
        <v>0</v>
      </c>
      <c r="CD1192" s="366">
        <f t="shared" si="1005"/>
        <v>0</v>
      </c>
      <c r="CE1192" s="365">
        <f t="shared" si="1006"/>
        <v>9</v>
      </c>
      <c r="CF1192" s="366">
        <f t="shared" si="1007"/>
        <v>1</v>
      </c>
      <c r="CG1192" s="365">
        <f t="shared" si="1008"/>
        <v>0</v>
      </c>
      <c r="CH1192" s="366">
        <f t="shared" si="1009"/>
        <v>0</v>
      </c>
      <c r="CI1192" s="365">
        <f t="shared" si="1010"/>
        <v>9</v>
      </c>
      <c r="CJ1192" s="366">
        <f t="shared" si="1011"/>
        <v>1</v>
      </c>
      <c r="CK1192" s="365">
        <f t="shared" si="1012"/>
        <v>0</v>
      </c>
      <c r="CL1192" s="366">
        <f t="shared" si="1013"/>
        <v>0</v>
      </c>
      <c r="CM1192" s="365">
        <f t="shared" si="1014"/>
        <v>9</v>
      </c>
      <c r="CN1192" s="366">
        <f t="shared" si="1015"/>
        <v>1</v>
      </c>
      <c r="CO1192" s="365">
        <f t="shared" si="1016"/>
        <v>0</v>
      </c>
      <c r="CP1192" s="366">
        <f t="shared" si="1017"/>
        <v>0</v>
      </c>
      <c r="CQ1192" s="365">
        <f t="shared" si="1018"/>
        <v>9</v>
      </c>
      <c r="CR1192" s="366">
        <f t="shared" si="1019"/>
        <v>1</v>
      </c>
      <c r="CS1192" s="365">
        <f t="shared" si="1020"/>
        <v>0</v>
      </c>
      <c r="CT1192" s="366">
        <f t="shared" si="1021"/>
        <v>0</v>
      </c>
      <c r="CU1192" s="365">
        <f t="shared" si="1022"/>
        <v>9</v>
      </c>
      <c r="CV1192" s="366">
        <f t="shared" si="1023"/>
        <v>1</v>
      </c>
      <c r="CW1192" s="365">
        <f t="shared" si="1024"/>
        <v>0</v>
      </c>
      <c r="CX1192" s="366">
        <f t="shared" si="1025"/>
        <v>0</v>
      </c>
    </row>
    <row r="1193" spans="17:102" ht="15.75" thickBot="1" x14ac:dyDescent="0.3">
      <c r="Q1193" s="365">
        <f t="shared" si="965"/>
        <v>33</v>
      </c>
      <c r="R1193" s="277">
        <v>800</v>
      </c>
      <c r="AN1193" s="365">
        <f>+AN1192</f>
        <v>2</v>
      </c>
      <c r="AO1193" s="271">
        <f>+AO1192+1</f>
        <v>2</v>
      </c>
      <c r="AP1193" s="271" t="str">
        <f t="shared" ref="AP1193:AP1211" si="1044">+AR1151</f>
        <v/>
      </c>
      <c r="AQ1193" s="366" t="str">
        <f t="shared" ref="AQ1193:AQ1211" si="1045">+AS1151</f>
        <v/>
      </c>
      <c r="AS1193" s="365">
        <f t="shared" si="978"/>
        <v>22</v>
      </c>
      <c r="AT1193" s="366">
        <f t="shared" si="979"/>
        <v>0</v>
      </c>
      <c r="AU1193" s="271">
        <f t="shared" si="966"/>
        <v>200</v>
      </c>
      <c r="AV1193" s="366">
        <f t="shared" si="980"/>
        <v>0</v>
      </c>
      <c r="AW1193" s="385">
        <f t="shared" si="981"/>
        <v>0</v>
      </c>
      <c r="BK1193" s="368">
        <f t="shared" si="986"/>
        <v>9</v>
      </c>
      <c r="BL1193" s="370">
        <f t="shared" si="987"/>
        <v>1</v>
      </c>
      <c r="BM1193" s="368">
        <f t="shared" si="988"/>
        <v>0</v>
      </c>
      <c r="BN1193" s="370">
        <f t="shared" si="989"/>
        <v>0</v>
      </c>
      <c r="BO1193" s="368">
        <f t="shared" si="990"/>
        <v>9</v>
      </c>
      <c r="BP1193" s="370">
        <f t="shared" si="991"/>
        <v>1</v>
      </c>
      <c r="BQ1193" s="368">
        <f t="shared" si="992"/>
        <v>0</v>
      </c>
      <c r="BR1193" s="370">
        <f t="shared" si="993"/>
        <v>0</v>
      </c>
      <c r="BS1193" s="368">
        <f t="shared" si="994"/>
        <v>9</v>
      </c>
      <c r="BT1193" s="370">
        <f t="shared" si="995"/>
        <v>1</v>
      </c>
      <c r="BU1193" s="368">
        <f t="shared" si="996"/>
        <v>0</v>
      </c>
      <c r="BV1193" s="370">
        <f t="shared" si="997"/>
        <v>0</v>
      </c>
      <c r="BW1193" s="368">
        <f t="shared" si="998"/>
        <v>9</v>
      </c>
      <c r="BX1193" s="370">
        <f t="shared" si="999"/>
        <v>1</v>
      </c>
      <c r="BY1193" s="368">
        <f t="shared" si="1000"/>
        <v>0</v>
      </c>
      <c r="BZ1193" s="370">
        <f t="shared" si="1001"/>
        <v>0</v>
      </c>
      <c r="CA1193" s="368">
        <f t="shared" si="1002"/>
        <v>9</v>
      </c>
      <c r="CB1193" s="370">
        <f t="shared" si="1003"/>
        <v>1</v>
      </c>
      <c r="CC1193" s="368">
        <f t="shared" si="1004"/>
        <v>0</v>
      </c>
      <c r="CD1193" s="370">
        <f t="shared" si="1005"/>
        <v>0</v>
      </c>
      <c r="CE1193" s="368">
        <f t="shared" si="1006"/>
        <v>9</v>
      </c>
      <c r="CF1193" s="370">
        <f t="shared" si="1007"/>
        <v>1</v>
      </c>
      <c r="CG1193" s="368">
        <f t="shared" si="1008"/>
        <v>0</v>
      </c>
      <c r="CH1193" s="370">
        <f t="shared" si="1009"/>
        <v>0</v>
      </c>
      <c r="CI1193" s="368">
        <f t="shared" si="1010"/>
        <v>9</v>
      </c>
      <c r="CJ1193" s="370">
        <f t="shared" si="1011"/>
        <v>1</v>
      </c>
      <c r="CK1193" s="368">
        <f t="shared" si="1012"/>
        <v>0</v>
      </c>
      <c r="CL1193" s="370">
        <f t="shared" si="1013"/>
        <v>0</v>
      </c>
      <c r="CM1193" s="368">
        <f t="shared" si="1014"/>
        <v>9</v>
      </c>
      <c r="CN1193" s="370">
        <f t="shared" si="1015"/>
        <v>1</v>
      </c>
      <c r="CO1193" s="368">
        <f t="shared" si="1016"/>
        <v>0</v>
      </c>
      <c r="CP1193" s="370">
        <f t="shared" si="1017"/>
        <v>0</v>
      </c>
      <c r="CQ1193" s="368">
        <f t="shared" si="1018"/>
        <v>9</v>
      </c>
      <c r="CR1193" s="370">
        <f t="shared" si="1019"/>
        <v>1</v>
      </c>
      <c r="CS1193" s="368">
        <f t="shared" si="1020"/>
        <v>0</v>
      </c>
      <c r="CT1193" s="370">
        <f t="shared" si="1021"/>
        <v>0</v>
      </c>
      <c r="CU1193" s="368">
        <f t="shared" si="1022"/>
        <v>9</v>
      </c>
      <c r="CV1193" s="370">
        <f t="shared" si="1023"/>
        <v>1</v>
      </c>
      <c r="CW1193" s="368">
        <f t="shared" si="1024"/>
        <v>0</v>
      </c>
      <c r="CX1193" s="370">
        <f t="shared" si="1025"/>
        <v>0</v>
      </c>
    </row>
    <row r="1194" spans="17:102" x14ac:dyDescent="0.25">
      <c r="Q1194" s="365">
        <f t="shared" ref="Q1194:Q1225" si="1046">+Q1193+1</f>
        <v>34</v>
      </c>
      <c r="R1194" s="277">
        <v>400</v>
      </c>
      <c r="AN1194" s="365">
        <f t="shared" ref="AN1194:AN1211" si="1047">+AN1193</f>
        <v>2</v>
      </c>
      <c r="AO1194" s="271">
        <f t="shared" ref="AO1194:AO1209" si="1048">+AO1193+1</f>
        <v>3</v>
      </c>
      <c r="AP1194" s="271" t="str">
        <f t="shared" si="1044"/>
        <v/>
      </c>
      <c r="AQ1194" s="366" t="str">
        <f t="shared" si="1045"/>
        <v/>
      </c>
      <c r="AS1194" s="365">
        <f t="shared" si="978"/>
        <v>23</v>
      </c>
      <c r="AT1194" s="366">
        <f t="shared" si="979"/>
        <v>0</v>
      </c>
      <c r="AU1194" s="271">
        <f t="shared" si="966"/>
        <v>400</v>
      </c>
      <c r="AV1194" s="366">
        <f t="shared" si="980"/>
        <v>0</v>
      </c>
      <c r="AW1194" s="385">
        <f t="shared" si="981"/>
        <v>0</v>
      </c>
      <c r="BK1194" s="394"/>
      <c r="BL1194" s="394"/>
      <c r="BM1194" s="394"/>
      <c r="BN1194" s="394"/>
      <c r="BO1194" s="394"/>
      <c r="BP1194" s="394"/>
      <c r="BQ1194" s="394"/>
      <c r="BR1194" s="394"/>
      <c r="BS1194" s="394"/>
      <c r="BT1194" s="394"/>
      <c r="BU1194" s="394"/>
      <c r="BV1194" s="394"/>
      <c r="BW1194" s="394"/>
      <c r="BX1194" s="394"/>
      <c r="BY1194" s="394"/>
      <c r="BZ1194" s="394"/>
      <c r="CA1194" s="394"/>
      <c r="CB1194" s="394"/>
      <c r="CC1194" s="394"/>
      <c r="CD1194" s="394"/>
      <c r="CE1194" s="394"/>
      <c r="CF1194" s="394"/>
      <c r="CG1194" s="394"/>
      <c r="CH1194" s="394"/>
      <c r="CI1194" s="394"/>
      <c r="CJ1194" s="394"/>
      <c r="CK1194" s="394"/>
      <c r="CL1194" s="394"/>
      <c r="CM1194" s="394"/>
      <c r="CN1194" s="394"/>
      <c r="CO1194" s="394"/>
      <c r="CP1194" s="394"/>
      <c r="CQ1194" s="394"/>
      <c r="CR1194" s="394"/>
      <c r="CS1194" s="394"/>
      <c r="CT1194" s="394"/>
      <c r="CU1194" s="394"/>
      <c r="CV1194" s="394"/>
      <c r="CW1194" s="394"/>
      <c r="CX1194" s="394"/>
    </row>
    <row r="1195" spans="17:102" x14ac:dyDescent="0.25">
      <c r="Q1195" s="365">
        <f t="shared" si="1046"/>
        <v>35</v>
      </c>
      <c r="R1195" s="277">
        <v>200</v>
      </c>
      <c r="AN1195" s="365">
        <f t="shared" si="1047"/>
        <v>2</v>
      </c>
      <c r="AO1195" s="271">
        <f t="shared" si="1048"/>
        <v>4</v>
      </c>
      <c r="AP1195" s="271" t="str">
        <f t="shared" si="1044"/>
        <v/>
      </c>
      <c r="AQ1195" s="366" t="str">
        <f t="shared" si="1045"/>
        <v/>
      </c>
      <c r="AS1195" s="365">
        <f t="shared" si="978"/>
        <v>24</v>
      </c>
      <c r="AT1195" s="366">
        <f t="shared" si="979"/>
        <v>0</v>
      </c>
      <c r="AU1195" s="271">
        <f t="shared" si="966"/>
        <v>200</v>
      </c>
      <c r="AV1195" s="366">
        <f t="shared" si="980"/>
        <v>0</v>
      </c>
      <c r="AW1195" s="385">
        <f t="shared" si="981"/>
        <v>0</v>
      </c>
    </row>
    <row r="1196" spans="17:102" x14ac:dyDescent="0.25">
      <c r="Q1196" s="365">
        <f t="shared" si="1046"/>
        <v>36</v>
      </c>
      <c r="R1196" s="277">
        <v>100</v>
      </c>
      <c r="AN1196" s="365">
        <f t="shared" si="1047"/>
        <v>2</v>
      </c>
      <c r="AO1196" s="271">
        <f t="shared" si="1048"/>
        <v>5</v>
      </c>
      <c r="AP1196" s="271" t="str">
        <f t="shared" si="1044"/>
        <v/>
      </c>
      <c r="AQ1196" s="366" t="str">
        <f t="shared" si="1045"/>
        <v/>
      </c>
      <c r="AS1196" s="365">
        <f t="shared" si="978"/>
        <v>25</v>
      </c>
      <c r="AT1196" s="366">
        <f t="shared" si="979"/>
        <v>0</v>
      </c>
      <c r="AU1196" s="271">
        <f t="shared" si="966"/>
        <v>100</v>
      </c>
      <c r="AV1196" s="366">
        <f t="shared" si="980"/>
        <v>0</v>
      </c>
      <c r="AW1196" s="385">
        <f t="shared" si="981"/>
        <v>0</v>
      </c>
    </row>
    <row r="1197" spans="17:102" x14ac:dyDescent="0.25">
      <c r="Q1197" s="365">
        <f t="shared" si="1046"/>
        <v>37</v>
      </c>
      <c r="R1197" s="277">
        <v>50</v>
      </c>
      <c r="AN1197" s="365">
        <f t="shared" si="1047"/>
        <v>2</v>
      </c>
      <c r="AO1197" s="271">
        <f t="shared" si="1048"/>
        <v>6</v>
      </c>
      <c r="AP1197" s="271" t="str">
        <f t="shared" si="1044"/>
        <v/>
      </c>
      <c r="AQ1197" s="366" t="str">
        <f t="shared" si="1045"/>
        <v/>
      </c>
      <c r="AS1197" s="365">
        <f t="shared" si="978"/>
        <v>26</v>
      </c>
      <c r="AT1197" s="366">
        <f t="shared" si="979"/>
        <v>0</v>
      </c>
      <c r="AU1197" s="271">
        <f t="shared" si="966"/>
        <v>50</v>
      </c>
      <c r="AV1197" s="366">
        <f t="shared" si="980"/>
        <v>0</v>
      </c>
      <c r="AW1197" s="385">
        <f t="shared" si="981"/>
        <v>0</v>
      </c>
    </row>
    <row r="1198" spans="17:102" x14ac:dyDescent="0.25">
      <c r="Q1198" s="365">
        <f t="shared" si="1046"/>
        <v>38</v>
      </c>
      <c r="R1198" s="277">
        <v>100</v>
      </c>
      <c r="AN1198" s="365">
        <f t="shared" si="1047"/>
        <v>2</v>
      </c>
      <c r="AO1198" s="271">
        <f t="shared" si="1048"/>
        <v>7</v>
      </c>
      <c r="AP1198" s="271" t="str">
        <f t="shared" si="1044"/>
        <v/>
      </c>
      <c r="AQ1198" s="366" t="str">
        <f t="shared" si="1045"/>
        <v/>
      </c>
      <c r="AS1198" s="365">
        <f t="shared" si="978"/>
        <v>27</v>
      </c>
      <c r="AT1198" s="366">
        <f t="shared" si="979"/>
        <v>0</v>
      </c>
      <c r="AU1198" s="271">
        <f t="shared" si="966"/>
        <v>100</v>
      </c>
      <c r="AV1198" s="366">
        <f t="shared" si="980"/>
        <v>0</v>
      </c>
      <c r="AW1198" s="385">
        <f t="shared" si="981"/>
        <v>0</v>
      </c>
    </row>
    <row r="1199" spans="17:102" x14ac:dyDescent="0.25">
      <c r="Q1199" s="365">
        <f t="shared" si="1046"/>
        <v>39</v>
      </c>
      <c r="R1199" s="277">
        <v>150</v>
      </c>
      <c r="AN1199" s="365">
        <f t="shared" si="1047"/>
        <v>2</v>
      </c>
      <c r="AO1199" s="271">
        <f t="shared" si="1048"/>
        <v>8</v>
      </c>
      <c r="AP1199" s="271" t="str">
        <f t="shared" si="1044"/>
        <v/>
      </c>
      <c r="AQ1199" s="366" t="str">
        <f t="shared" si="1045"/>
        <v/>
      </c>
      <c r="AS1199" s="365">
        <f t="shared" si="978"/>
        <v>28</v>
      </c>
      <c r="AT1199" s="366">
        <f t="shared" si="979"/>
        <v>0</v>
      </c>
      <c r="AU1199" s="271">
        <f t="shared" si="966"/>
        <v>150</v>
      </c>
      <c r="AV1199" s="366">
        <f t="shared" si="980"/>
        <v>0</v>
      </c>
      <c r="AW1199" s="385">
        <f t="shared" si="981"/>
        <v>0</v>
      </c>
    </row>
    <row r="1200" spans="17:102" x14ac:dyDescent="0.25">
      <c r="Q1200" s="365">
        <f t="shared" si="1046"/>
        <v>40</v>
      </c>
      <c r="R1200" s="277">
        <v>300</v>
      </c>
      <c r="AN1200" s="365">
        <f t="shared" si="1047"/>
        <v>2</v>
      </c>
      <c r="AO1200" s="271">
        <f t="shared" si="1048"/>
        <v>9</v>
      </c>
      <c r="AP1200" s="271" t="str">
        <f t="shared" si="1044"/>
        <v/>
      </c>
      <c r="AQ1200" s="366" t="str">
        <f t="shared" si="1045"/>
        <v/>
      </c>
      <c r="AS1200" s="365">
        <f t="shared" si="978"/>
        <v>29</v>
      </c>
      <c r="AT1200" s="366">
        <f t="shared" si="979"/>
        <v>0</v>
      </c>
      <c r="AU1200" s="271">
        <f t="shared" si="966"/>
        <v>300</v>
      </c>
      <c r="AV1200" s="366">
        <f t="shared" si="980"/>
        <v>0</v>
      </c>
      <c r="AW1200" s="385">
        <f t="shared" si="981"/>
        <v>0</v>
      </c>
    </row>
    <row r="1201" spans="17:49" x14ac:dyDescent="0.25">
      <c r="Q1201" s="365">
        <f t="shared" si="1046"/>
        <v>41</v>
      </c>
      <c r="R1201" s="277">
        <v>100</v>
      </c>
      <c r="AN1201" s="365">
        <f t="shared" si="1047"/>
        <v>2</v>
      </c>
      <c r="AO1201" s="271">
        <f t="shared" si="1048"/>
        <v>10</v>
      </c>
      <c r="AP1201" s="271" t="str">
        <f t="shared" si="1044"/>
        <v/>
      </c>
      <c r="AQ1201" s="366" t="str">
        <f t="shared" si="1045"/>
        <v/>
      </c>
      <c r="AS1201" s="365">
        <f t="shared" si="978"/>
        <v>30</v>
      </c>
      <c r="AT1201" s="366">
        <f t="shared" si="979"/>
        <v>0</v>
      </c>
      <c r="AU1201" s="271">
        <f t="shared" si="966"/>
        <v>600</v>
      </c>
      <c r="AV1201" s="366">
        <f t="shared" si="980"/>
        <v>0</v>
      </c>
      <c r="AW1201" s="385">
        <f t="shared" si="981"/>
        <v>0</v>
      </c>
    </row>
    <row r="1202" spans="17:49" x14ac:dyDescent="0.25">
      <c r="Q1202" s="365">
        <f t="shared" si="1046"/>
        <v>42</v>
      </c>
      <c r="R1202" s="277">
        <v>200</v>
      </c>
      <c r="AN1202" s="365">
        <f t="shared" si="1047"/>
        <v>2</v>
      </c>
      <c r="AO1202" s="271">
        <f t="shared" si="1048"/>
        <v>11</v>
      </c>
      <c r="AP1202" s="271" t="str">
        <f t="shared" si="1044"/>
        <v/>
      </c>
      <c r="AQ1202" s="366" t="str">
        <f t="shared" si="1045"/>
        <v/>
      </c>
      <c r="AS1202" s="365">
        <f t="shared" si="978"/>
        <v>31</v>
      </c>
      <c r="AT1202" s="366">
        <f t="shared" si="979"/>
        <v>0</v>
      </c>
      <c r="AU1202" s="271">
        <f t="shared" si="966"/>
        <v>200</v>
      </c>
      <c r="AV1202" s="366">
        <f t="shared" si="980"/>
        <v>0</v>
      </c>
      <c r="AW1202" s="385">
        <f t="shared" si="981"/>
        <v>0</v>
      </c>
    </row>
    <row r="1203" spans="17:49" x14ac:dyDescent="0.25">
      <c r="Q1203" s="365">
        <f t="shared" si="1046"/>
        <v>43</v>
      </c>
      <c r="R1203" s="277">
        <v>400</v>
      </c>
      <c r="AN1203" s="365">
        <f t="shared" si="1047"/>
        <v>2</v>
      </c>
      <c r="AO1203" s="271">
        <f t="shared" si="1048"/>
        <v>12</v>
      </c>
      <c r="AP1203" s="271" t="str">
        <f t="shared" si="1044"/>
        <v/>
      </c>
      <c r="AQ1203" s="366" t="str">
        <f t="shared" si="1045"/>
        <v/>
      </c>
      <c r="AS1203" s="365">
        <f t="shared" si="978"/>
        <v>32</v>
      </c>
      <c r="AT1203" s="366">
        <f t="shared" si="979"/>
        <v>0</v>
      </c>
      <c r="AU1203" s="271">
        <f t="shared" si="966"/>
        <v>400</v>
      </c>
      <c r="AV1203" s="366">
        <f t="shared" si="980"/>
        <v>0</v>
      </c>
      <c r="AW1203" s="385">
        <f t="shared" si="981"/>
        <v>0</v>
      </c>
    </row>
    <row r="1204" spans="17:49" x14ac:dyDescent="0.25">
      <c r="Q1204" s="365">
        <f t="shared" si="1046"/>
        <v>44</v>
      </c>
      <c r="R1204" s="277">
        <v>200</v>
      </c>
      <c r="AN1204" s="365">
        <f t="shared" si="1047"/>
        <v>2</v>
      </c>
      <c r="AO1204" s="271">
        <f t="shared" si="1048"/>
        <v>13</v>
      </c>
      <c r="AP1204" s="271" t="str">
        <f t="shared" si="1044"/>
        <v/>
      </c>
      <c r="AQ1204" s="366" t="str">
        <f t="shared" si="1045"/>
        <v/>
      </c>
      <c r="AS1204" s="365">
        <f t="shared" si="978"/>
        <v>33</v>
      </c>
      <c r="AT1204" s="366">
        <f t="shared" si="979"/>
        <v>0</v>
      </c>
      <c r="AU1204" s="271">
        <f t="shared" ref="AU1204:AU1235" si="1049">+R1193</f>
        <v>800</v>
      </c>
      <c r="AV1204" s="366">
        <f t="shared" si="980"/>
        <v>0</v>
      </c>
      <c r="AW1204" s="385">
        <f t="shared" si="981"/>
        <v>0</v>
      </c>
    </row>
    <row r="1205" spans="17:49" x14ac:dyDescent="0.25">
      <c r="Q1205" s="365">
        <f t="shared" si="1046"/>
        <v>45</v>
      </c>
      <c r="R1205" s="277">
        <v>100</v>
      </c>
      <c r="AN1205" s="365">
        <f t="shared" si="1047"/>
        <v>2</v>
      </c>
      <c r="AO1205" s="271">
        <f t="shared" si="1048"/>
        <v>14</v>
      </c>
      <c r="AP1205" s="271" t="str">
        <f t="shared" si="1044"/>
        <v/>
      </c>
      <c r="AQ1205" s="366" t="str">
        <f t="shared" si="1045"/>
        <v/>
      </c>
      <c r="AS1205" s="365">
        <f t="shared" ref="AS1205:AS1236" si="1050">+AS1204+1</f>
        <v>34</v>
      </c>
      <c r="AT1205" s="366">
        <f t="shared" si="979"/>
        <v>0</v>
      </c>
      <c r="AU1205" s="271">
        <f t="shared" si="1049"/>
        <v>400</v>
      </c>
      <c r="AV1205" s="366">
        <f t="shared" si="980"/>
        <v>0</v>
      </c>
      <c r="AW1205" s="385">
        <f t="shared" si="981"/>
        <v>0</v>
      </c>
    </row>
    <row r="1206" spans="17:49" x14ac:dyDescent="0.25">
      <c r="Q1206" s="365">
        <f t="shared" si="1046"/>
        <v>46</v>
      </c>
      <c r="R1206" s="277">
        <v>50</v>
      </c>
      <c r="AN1206" s="365">
        <f t="shared" si="1047"/>
        <v>2</v>
      </c>
      <c r="AO1206" s="271">
        <f t="shared" si="1048"/>
        <v>15</v>
      </c>
      <c r="AP1206" s="271" t="str">
        <f t="shared" si="1044"/>
        <v/>
      </c>
      <c r="AQ1206" s="366" t="str">
        <f t="shared" si="1045"/>
        <v/>
      </c>
      <c r="AS1206" s="365">
        <f t="shared" si="1050"/>
        <v>35</v>
      </c>
      <c r="AT1206" s="366">
        <f t="shared" si="979"/>
        <v>0</v>
      </c>
      <c r="AU1206" s="271">
        <f t="shared" si="1049"/>
        <v>200</v>
      </c>
      <c r="AV1206" s="366">
        <f t="shared" si="980"/>
        <v>0</v>
      </c>
      <c r="AW1206" s="385">
        <f t="shared" si="981"/>
        <v>0</v>
      </c>
    </row>
    <row r="1207" spans="17:49" x14ac:dyDescent="0.25">
      <c r="Q1207" s="365">
        <f t="shared" si="1046"/>
        <v>47</v>
      </c>
      <c r="R1207" s="277">
        <v>100</v>
      </c>
      <c r="AN1207" s="365">
        <f t="shared" si="1047"/>
        <v>2</v>
      </c>
      <c r="AO1207" s="271">
        <f t="shared" si="1048"/>
        <v>16</v>
      </c>
      <c r="AP1207" s="271" t="str">
        <f t="shared" si="1044"/>
        <v/>
      </c>
      <c r="AQ1207" s="366" t="str">
        <f t="shared" si="1045"/>
        <v/>
      </c>
      <c r="AS1207" s="365">
        <f t="shared" si="1050"/>
        <v>36</v>
      </c>
      <c r="AT1207" s="366">
        <f t="shared" si="979"/>
        <v>0</v>
      </c>
      <c r="AU1207" s="271">
        <f t="shared" si="1049"/>
        <v>100</v>
      </c>
      <c r="AV1207" s="366">
        <f t="shared" si="980"/>
        <v>0</v>
      </c>
      <c r="AW1207" s="385">
        <f t="shared" si="981"/>
        <v>0</v>
      </c>
    </row>
    <row r="1208" spans="17:49" x14ac:dyDescent="0.25">
      <c r="Q1208" s="365">
        <f t="shared" si="1046"/>
        <v>48</v>
      </c>
      <c r="R1208" s="277">
        <v>50</v>
      </c>
      <c r="AN1208" s="365">
        <f t="shared" si="1047"/>
        <v>2</v>
      </c>
      <c r="AO1208" s="271">
        <f t="shared" si="1048"/>
        <v>17</v>
      </c>
      <c r="AP1208" s="271" t="str">
        <f t="shared" si="1044"/>
        <v/>
      </c>
      <c r="AQ1208" s="366" t="str">
        <f t="shared" si="1045"/>
        <v/>
      </c>
      <c r="AS1208" s="365">
        <f t="shared" si="1050"/>
        <v>37</v>
      </c>
      <c r="AT1208" s="366">
        <f t="shared" si="979"/>
        <v>0</v>
      </c>
      <c r="AU1208" s="271">
        <f t="shared" si="1049"/>
        <v>50</v>
      </c>
      <c r="AV1208" s="366">
        <f t="shared" si="980"/>
        <v>0</v>
      </c>
      <c r="AW1208" s="385">
        <f t="shared" si="981"/>
        <v>0</v>
      </c>
    </row>
    <row r="1209" spans="17:49" x14ac:dyDescent="0.25">
      <c r="Q1209" s="365">
        <f t="shared" si="1046"/>
        <v>49</v>
      </c>
      <c r="R1209" s="277">
        <v>100</v>
      </c>
      <c r="AN1209" s="365">
        <f t="shared" si="1047"/>
        <v>2</v>
      </c>
      <c r="AO1209" s="271">
        <f t="shared" si="1048"/>
        <v>18</v>
      </c>
      <c r="AP1209" s="271" t="str">
        <f t="shared" si="1044"/>
        <v/>
      </c>
      <c r="AQ1209" s="366" t="str">
        <f t="shared" si="1045"/>
        <v/>
      </c>
      <c r="AS1209" s="365">
        <f t="shared" si="1050"/>
        <v>38</v>
      </c>
      <c r="AT1209" s="366">
        <f t="shared" si="979"/>
        <v>0</v>
      </c>
      <c r="AU1209" s="271">
        <f t="shared" si="1049"/>
        <v>100</v>
      </c>
      <c r="AV1209" s="366">
        <f t="shared" si="980"/>
        <v>0</v>
      </c>
      <c r="AW1209" s="385">
        <f t="shared" si="981"/>
        <v>0</v>
      </c>
    </row>
    <row r="1210" spans="17:49" x14ac:dyDescent="0.25">
      <c r="Q1210" s="365">
        <f t="shared" si="1046"/>
        <v>50</v>
      </c>
      <c r="R1210" s="277">
        <v>150</v>
      </c>
      <c r="AN1210" s="365">
        <f t="shared" si="1047"/>
        <v>2</v>
      </c>
      <c r="AO1210" s="271">
        <f>+AO1209+1</f>
        <v>19</v>
      </c>
      <c r="AP1210" s="271" t="str">
        <f t="shared" si="1044"/>
        <v/>
      </c>
      <c r="AQ1210" s="366" t="str">
        <f t="shared" si="1045"/>
        <v/>
      </c>
      <c r="AS1210" s="365">
        <f t="shared" si="1050"/>
        <v>39</v>
      </c>
      <c r="AT1210" s="366">
        <f t="shared" si="979"/>
        <v>0</v>
      </c>
      <c r="AU1210" s="271">
        <f t="shared" si="1049"/>
        <v>150</v>
      </c>
      <c r="AV1210" s="366">
        <f t="shared" si="980"/>
        <v>0</v>
      </c>
      <c r="AW1210" s="385">
        <f t="shared" si="981"/>
        <v>0</v>
      </c>
    </row>
    <row r="1211" spans="17:49" x14ac:dyDescent="0.25">
      <c r="Q1211" s="365">
        <f t="shared" si="1046"/>
        <v>51</v>
      </c>
      <c r="R1211" s="277">
        <v>100</v>
      </c>
      <c r="AN1211" s="365">
        <f t="shared" si="1047"/>
        <v>2</v>
      </c>
      <c r="AO1211" s="271">
        <f t="shared" ref="AO1211" si="1051">+AO1210+1</f>
        <v>20</v>
      </c>
      <c r="AP1211" s="271" t="str">
        <f t="shared" si="1044"/>
        <v/>
      </c>
      <c r="AQ1211" s="366" t="str">
        <f t="shared" si="1045"/>
        <v/>
      </c>
      <c r="AS1211" s="365">
        <f t="shared" si="1050"/>
        <v>40</v>
      </c>
      <c r="AT1211" s="366">
        <f t="shared" si="979"/>
        <v>0</v>
      </c>
      <c r="AU1211" s="271">
        <f t="shared" si="1049"/>
        <v>300</v>
      </c>
      <c r="AV1211" s="366">
        <f t="shared" si="980"/>
        <v>0</v>
      </c>
      <c r="AW1211" s="385">
        <f t="shared" si="981"/>
        <v>0</v>
      </c>
    </row>
    <row r="1212" spans="17:49" x14ac:dyDescent="0.25">
      <c r="Q1212" s="365">
        <f t="shared" si="1046"/>
        <v>52</v>
      </c>
      <c r="R1212" s="277">
        <v>150</v>
      </c>
      <c r="AN1212" s="365">
        <v>3</v>
      </c>
      <c r="AO1212" s="271">
        <v>1</v>
      </c>
      <c r="AP1212" s="271" t="str">
        <f>+AT1150</f>
        <v/>
      </c>
      <c r="AQ1212" s="366" t="str">
        <f>+AU1150</f>
        <v/>
      </c>
      <c r="AS1212" s="365">
        <f t="shared" si="1050"/>
        <v>41</v>
      </c>
      <c r="AT1212" s="366">
        <f t="shared" si="979"/>
        <v>0</v>
      </c>
      <c r="AU1212" s="271">
        <f t="shared" si="1049"/>
        <v>100</v>
      </c>
      <c r="AV1212" s="366">
        <f t="shared" si="980"/>
        <v>0</v>
      </c>
      <c r="AW1212" s="385">
        <f t="shared" si="981"/>
        <v>0</v>
      </c>
    </row>
    <row r="1213" spans="17:49" x14ac:dyDescent="0.25">
      <c r="Q1213" s="365">
        <f t="shared" si="1046"/>
        <v>53</v>
      </c>
      <c r="R1213" s="277">
        <v>300</v>
      </c>
      <c r="AN1213" s="365">
        <f t="shared" ref="AN1213:AN1231" si="1052">+AN1212</f>
        <v>3</v>
      </c>
      <c r="AO1213" s="271">
        <f>+AO1212+1</f>
        <v>2</v>
      </c>
      <c r="AP1213" s="271" t="str">
        <f t="shared" ref="AP1213:AP1231" si="1053">+AT1151</f>
        <v/>
      </c>
      <c r="AQ1213" s="366" t="str">
        <f t="shared" ref="AQ1213:AQ1231" si="1054">+AU1151</f>
        <v/>
      </c>
      <c r="AS1213" s="365">
        <f t="shared" si="1050"/>
        <v>42</v>
      </c>
      <c r="AT1213" s="366">
        <f t="shared" si="979"/>
        <v>0</v>
      </c>
      <c r="AU1213" s="271">
        <f t="shared" si="1049"/>
        <v>200</v>
      </c>
      <c r="AV1213" s="366">
        <f t="shared" si="980"/>
        <v>0</v>
      </c>
      <c r="AW1213" s="385">
        <f t="shared" si="981"/>
        <v>0</v>
      </c>
    </row>
    <row r="1214" spans="17:49" x14ac:dyDescent="0.25">
      <c r="Q1214" s="365">
        <f t="shared" si="1046"/>
        <v>54</v>
      </c>
      <c r="R1214" s="277">
        <v>150</v>
      </c>
      <c r="AN1214" s="365">
        <f t="shared" si="1052"/>
        <v>3</v>
      </c>
      <c r="AO1214" s="271">
        <f t="shared" ref="AO1214:AO1229" si="1055">+AO1213+1</f>
        <v>3</v>
      </c>
      <c r="AP1214" s="271" t="str">
        <f t="shared" si="1053"/>
        <v/>
      </c>
      <c r="AQ1214" s="366" t="str">
        <f t="shared" si="1054"/>
        <v/>
      </c>
      <c r="AS1214" s="365">
        <f t="shared" si="1050"/>
        <v>43</v>
      </c>
      <c r="AT1214" s="366">
        <f t="shared" si="979"/>
        <v>0</v>
      </c>
      <c r="AU1214" s="271">
        <f t="shared" si="1049"/>
        <v>400</v>
      </c>
      <c r="AV1214" s="366">
        <f t="shared" si="980"/>
        <v>0</v>
      </c>
      <c r="AW1214" s="385">
        <f t="shared" si="981"/>
        <v>0</v>
      </c>
    </row>
    <row r="1215" spans="17:49" x14ac:dyDescent="0.25">
      <c r="Q1215" s="365">
        <f t="shared" si="1046"/>
        <v>55</v>
      </c>
      <c r="R1215" s="386">
        <v>100</v>
      </c>
      <c r="AN1215" s="365">
        <f t="shared" si="1052"/>
        <v>3</v>
      </c>
      <c r="AO1215" s="271">
        <f t="shared" si="1055"/>
        <v>4</v>
      </c>
      <c r="AP1215" s="271" t="str">
        <f t="shared" si="1053"/>
        <v/>
      </c>
      <c r="AQ1215" s="366" t="str">
        <f t="shared" si="1054"/>
        <v/>
      </c>
      <c r="AS1215" s="365">
        <f t="shared" si="1050"/>
        <v>44</v>
      </c>
      <c r="AT1215" s="366">
        <f t="shared" si="979"/>
        <v>0</v>
      </c>
      <c r="AU1215" s="271">
        <f t="shared" si="1049"/>
        <v>200</v>
      </c>
      <c r="AV1215" s="366">
        <f t="shared" si="980"/>
        <v>0</v>
      </c>
      <c r="AW1215" s="385">
        <f t="shared" si="981"/>
        <v>0</v>
      </c>
    </row>
    <row r="1216" spans="17:49" x14ac:dyDescent="0.25">
      <c r="Q1216" s="365">
        <f t="shared" si="1046"/>
        <v>56</v>
      </c>
      <c r="R1216" s="277">
        <v>50</v>
      </c>
      <c r="AN1216" s="365">
        <f t="shared" si="1052"/>
        <v>3</v>
      </c>
      <c r="AO1216" s="271">
        <f t="shared" si="1055"/>
        <v>5</v>
      </c>
      <c r="AP1216" s="271" t="str">
        <f t="shared" si="1053"/>
        <v/>
      </c>
      <c r="AQ1216" s="366" t="str">
        <f t="shared" si="1054"/>
        <v/>
      </c>
      <c r="AS1216" s="365">
        <f t="shared" si="1050"/>
        <v>45</v>
      </c>
      <c r="AT1216" s="366">
        <f t="shared" si="979"/>
        <v>0</v>
      </c>
      <c r="AU1216" s="271">
        <f t="shared" si="1049"/>
        <v>100</v>
      </c>
      <c r="AV1216" s="366">
        <f t="shared" si="980"/>
        <v>0</v>
      </c>
      <c r="AW1216" s="385">
        <f t="shared" si="981"/>
        <v>0</v>
      </c>
    </row>
    <row r="1217" spans="17:49" x14ac:dyDescent="0.25">
      <c r="Q1217" s="365">
        <f t="shared" si="1046"/>
        <v>57</v>
      </c>
      <c r="R1217" s="277">
        <v>50</v>
      </c>
      <c r="AN1217" s="365">
        <f t="shared" si="1052"/>
        <v>3</v>
      </c>
      <c r="AO1217" s="271">
        <f t="shared" si="1055"/>
        <v>6</v>
      </c>
      <c r="AP1217" s="271" t="str">
        <f t="shared" si="1053"/>
        <v/>
      </c>
      <c r="AQ1217" s="366" t="str">
        <f t="shared" si="1054"/>
        <v/>
      </c>
      <c r="AS1217" s="365">
        <f t="shared" si="1050"/>
        <v>46</v>
      </c>
      <c r="AT1217" s="366">
        <f t="shared" si="979"/>
        <v>0</v>
      </c>
      <c r="AU1217" s="271">
        <f t="shared" si="1049"/>
        <v>50</v>
      </c>
      <c r="AV1217" s="366">
        <f t="shared" si="980"/>
        <v>0</v>
      </c>
      <c r="AW1217" s="385">
        <f t="shared" si="981"/>
        <v>0</v>
      </c>
    </row>
    <row r="1218" spans="17:49" x14ac:dyDescent="0.25">
      <c r="Q1218" s="365">
        <f t="shared" si="1046"/>
        <v>58</v>
      </c>
      <c r="R1218" s="277">
        <v>100</v>
      </c>
      <c r="AN1218" s="365">
        <f t="shared" si="1052"/>
        <v>3</v>
      </c>
      <c r="AO1218" s="271">
        <f t="shared" si="1055"/>
        <v>7</v>
      </c>
      <c r="AP1218" s="271" t="str">
        <f t="shared" si="1053"/>
        <v/>
      </c>
      <c r="AQ1218" s="366" t="str">
        <f t="shared" si="1054"/>
        <v/>
      </c>
      <c r="AS1218" s="365">
        <f t="shared" si="1050"/>
        <v>47</v>
      </c>
      <c r="AT1218" s="366">
        <f t="shared" si="979"/>
        <v>0</v>
      </c>
      <c r="AU1218" s="271">
        <f t="shared" si="1049"/>
        <v>100</v>
      </c>
      <c r="AV1218" s="366">
        <f t="shared" si="980"/>
        <v>0</v>
      </c>
      <c r="AW1218" s="385">
        <f t="shared" si="981"/>
        <v>0</v>
      </c>
    </row>
    <row r="1219" spans="17:49" x14ac:dyDescent="0.25">
      <c r="Q1219" s="365">
        <f t="shared" si="1046"/>
        <v>59</v>
      </c>
      <c r="R1219" s="277">
        <v>50</v>
      </c>
      <c r="AN1219" s="365">
        <f t="shared" si="1052"/>
        <v>3</v>
      </c>
      <c r="AO1219" s="271">
        <f t="shared" si="1055"/>
        <v>8</v>
      </c>
      <c r="AP1219" s="271" t="str">
        <f t="shared" si="1053"/>
        <v/>
      </c>
      <c r="AQ1219" s="366" t="str">
        <f t="shared" si="1054"/>
        <v/>
      </c>
      <c r="AS1219" s="365">
        <f t="shared" si="1050"/>
        <v>48</v>
      </c>
      <c r="AT1219" s="366">
        <f t="shared" si="979"/>
        <v>0</v>
      </c>
      <c r="AU1219" s="271">
        <f t="shared" si="1049"/>
        <v>50</v>
      </c>
      <c r="AV1219" s="366">
        <f t="shared" si="980"/>
        <v>0</v>
      </c>
      <c r="AW1219" s="385">
        <f t="shared" si="981"/>
        <v>0</v>
      </c>
    </row>
    <row r="1220" spans="17:49" x14ac:dyDescent="0.25">
      <c r="Q1220" s="365">
        <f t="shared" si="1046"/>
        <v>60</v>
      </c>
      <c r="R1220" s="277">
        <v>100</v>
      </c>
      <c r="AN1220" s="365">
        <f t="shared" si="1052"/>
        <v>3</v>
      </c>
      <c r="AO1220" s="271">
        <f t="shared" si="1055"/>
        <v>9</v>
      </c>
      <c r="AP1220" s="271" t="str">
        <f t="shared" si="1053"/>
        <v/>
      </c>
      <c r="AQ1220" s="366" t="str">
        <f t="shared" si="1054"/>
        <v/>
      </c>
      <c r="AS1220" s="365">
        <f t="shared" si="1050"/>
        <v>49</v>
      </c>
      <c r="AT1220" s="366">
        <f t="shared" si="979"/>
        <v>0</v>
      </c>
      <c r="AU1220" s="271">
        <f t="shared" si="1049"/>
        <v>100</v>
      </c>
      <c r="AV1220" s="366">
        <f t="shared" si="980"/>
        <v>0</v>
      </c>
      <c r="AW1220" s="385">
        <f t="shared" si="981"/>
        <v>0</v>
      </c>
    </row>
    <row r="1221" spans="17:49" x14ac:dyDescent="0.25">
      <c r="Q1221" s="365">
        <f t="shared" si="1046"/>
        <v>61</v>
      </c>
      <c r="R1221" s="277">
        <v>150</v>
      </c>
      <c r="AN1221" s="365">
        <f t="shared" si="1052"/>
        <v>3</v>
      </c>
      <c r="AO1221" s="271">
        <f t="shared" si="1055"/>
        <v>10</v>
      </c>
      <c r="AP1221" s="271" t="str">
        <f t="shared" si="1053"/>
        <v/>
      </c>
      <c r="AQ1221" s="366" t="str">
        <f t="shared" si="1054"/>
        <v/>
      </c>
      <c r="AS1221" s="365">
        <f t="shared" si="1050"/>
        <v>50</v>
      </c>
      <c r="AT1221" s="366">
        <f t="shared" si="979"/>
        <v>0</v>
      </c>
      <c r="AU1221" s="271">
        <f t="shared" si="1049"/>
        <v>150</v>
      </c>
      <c r="AV1221" s="366">
        <f t="shared" si="980"/>
        <v>0</v>
      </c>
      <c r="AW1221" s="385">
        <f t="shared" si="981"/>
        <v>0</v>
      </c>
    </row>
    <row r="1222" spans="17:49" x14ac:dyDescent="0.25">
      <c r="Q1222" s="365">
        <f t="shared" si="1046"/>
        <v>62</v>
      </c>
      <c r="R1222" s="277">
        <v>300</v>
      </c>
      <c r="AN1222" s="365">
        <f t="shared" si="1052"/>
        <v>3</v>
      </c>
      <c r="AO1222" s="271">
        <f t="shared" si="1055"/>
        <v>11</v>
      </c>
      <c r="AP1222" s="271" t="str">
        <f t="shared" si="1053"/>
        <v/>
      </c>
      <c r="AQ1222" s="366" t="str">
        <f t="shared" si="1054"/>
        <v/>
      </c>
      <c r="AS1222" s="365">
        <f t="shared" si="1050"/>
        <v>51</v>
      </c>
      <c r="AT1222" s="366">
        <f t="shared" si="979"/>
        <v>0</v>
      </c>
      <c r="AU1222" s="271">
        <f t="shared" si="1049"/>
        <v>100</v>
      </c>
      <c r="AV1222" s="366">
        <f t="shared" si="980"/>
        <v>0</v>
      </c>
      <c r="AW1222" s="385">
        <f t="shared" si="981"/>
        <v>0</v>
      </c>
    </row>
    <row r="1223" spans="17:49" x14ac:dyDescent="0.25">
      <c r="Q1223" s="365">
        <f t="shared" si="1046"/>
        <v>63</v>
      </c>
      <c r="R1223" s="277">
        <v>600</v>
      </c>
      <c r="AN1223" s="365">
        <f t="shared" si="1052"/>
        <v>3</v>
      </c>
      <c r="AO1223" s="271">
        <f t="shared" si="1055"/>
        <v>12</v>
      </c>
      <c r="AP1223" s="271" t="str">
        <f t="shared" si="1053"/>
        <v/>
      </c>
      <c r="AQ1223" s="366" t="str">
        <f t="shared" si="1054"/>
        <v/>
      </c>
      <c r="AS1223" s="365">
        <f t="shared" si="1050"/>
        <v>52</v>
      </c>
      <c r="AT1223" s="366">
        <f t="shared" si="979"/>
        <v>0</v>
      </c>
      <c r="AU1223" s="271">
        <f t="shared" si="1049"/>
        <v>150</v>
      </c>
      <c r="AV1223" s="366">
        <f t="shared" si="980"/>
        <v>0</v>
      </c>
      <c r="AW1223" s="385">
        <f t="shared" si="981"/>
        <v>0</v>
      </c>
    </row>
    <row r="1224" spans="17:49" x14ac:dyDescent="0.25">
      <c r="Q1224" s="365">
        <f t="shared" si="1046"/>
        <v>64</v>
      </c>
      <c r="R1224" s="277">
        <v>300</v>
      </c>
      <c r="AN1224" s="365">
        <f t="shared" si="1052"/>
        <v>3</v>
      </c>
      <c r="AO1224" s="271">
        <f t="shared" si="1055"/>
        <v>13</v>
      </c>
      <c r="AP1224" s="271" t="str">
        <f t="shared" si="1053"/>
        <v/>
      </c>
      <c r="AQ1224" s="366" t="str">
        <f t="shared" si="1054"/>
        <v/>
      </c>
      <c r="AS1224" s="365">
        <f t="shared" si="1050"/>
        <v>53</v>
      </c>
      <c r="AT1224" s="366">
        <f t="shared" si="979"/>
        <v>0</v>
      </c>
      <c r="AU1224" s="271">
        <f t="shared" si="1049"/>
        <v>300</v>
      </c>
      <c r="AV1224" s="366">
        <f t="shared" si="980"/>
        <v>0</v>
      </c>
      <c r="AW1224" s="385">
        <f t="shared" si="981"/>
        <v>0</v>
      </c>
    </row>
    <row r="1225" spans="17:49" x14ac:dyDescent="0.25">
      <c r="Q1225" s="365">
        <f t="shared" si="1046"/>
        <v>65</v>
      </c>
      <c r="R1225" s="277">
        <v>150</v>
      </c>
      <c r="AN1225" s="365">
        <f t="shared" si="1052"/>
        <v>3</v>
      </c>
      <c r="AO1225" s="271">
        <f t="shared" si="1055"/>
        <v>14</v>
      </c>
      <c r="AP1225" s="271" t="str">
        <f t="shared" si="1053"/>
        <v/>
      </c>
      <c r="AQ1225" s="366" t="str">
        <f t="shared" si="1054"/>
        <v/>
      </c>
      <c r="AS1225" s="365">
        <f t="shared" si="1050"/>
        <v>54</v>
      </c>
      <c r="AT1225" s="366">
        <f t="shared" si="979"/>
        <v>0</v>
      </c>
      <c r="AU1225" s="271">
        <f t="shared" si="1049"/>
        <v>150</v>
      </c>
      <c r="AV1225" s="366">
        <f t="shared" si="980"/>
        <v>0</v>
      </c>
      <c r="AW1225" s="385">
        <f t="shared" si="981"/>
        <v>0</v>
      </c>
    </row>
    <row r="1226" spans="17:49" x14ac:dyDescent="0.25">
      <c r="Q1226" s="365">
        <f t="shared" ref="Q1226:Q1260" si="1056">+Q1225+1</f>
        <v>66</v>
      </c>
      <c r="R1226" s="277">
        <v>50</v>
      </c>
      <c r="AN1226" s="365">
        <f t="shared" si="1052"/>
        <v>3</v>
      </c>
      <c r="AO1226" s="271">
        <f t="shared" si="1055"/>
        <v>15</v>
      </c>
      <c r="AP1226" s="271" t="str">
        <f t="shared" si="1053"/>
        <v/>
      </c>
      <c r="AQ1226" s="366" t="str">
        <f t="shared" si="1054"/>
        <v/>
      </c>
      <c r="AS1226" s="365">
        <f t="shared" si="1050"/>
        <v>55</v>
      </c>
      <c r="AT1226" s="366">
        <f t="shared" si="979"/>
        <v>0</v>
      </c>
      <c r="AU1226" s="271">
        <f t="shared" si="1049"/>
        <v>100</v>
      </c>
      <c r="AV1226" s="366">
        <f t="shared" si="980"/>
        <v>0</v>
      </c>
      <c r="AW1226" s="385">
        <f t="shared" si="981"/>
        <v>0</v>
      </c>
    </row>
    <row r="1227" spans="17:49" x14ac:dyDescent="0.25">
      <c r="Q1227" s="365">
        <f t="shared" si="1056"/>
        <v>67</v>
      </c>
      <c r="R1227" s="277">
        <v>100</v>
      </c>
      <c r="AN1227" s="365">
        <f t="shared" si="1052"/>
        <v>3</v>
      </c>
      <c r="AO1227" s="271">
        <f t="shared" si="1055"/>
        <v>16</v>
      </c>
      <c r="AP1227" s="271" t="str">
        <f t="shared" si="1053"/>
        <v/>
      </c>
      <c r="AQ1227" s="366" t="str">
        <f t="shared" si="1054"/>
        <v/>
      </c>
      <c r="AS1227" s="365">
        <f t="shared" si="1050"/>
        <v>56</v>
      </c>
      <c r="AT1227" s="366">
        <f t="shared" si="979"/>
        <v>0</v>
      </c>
      <c r="AU1227" s="271">
        <f t="shared" si="1049"/>
        <v>50</v>
      </c>
      <c r="AV1227" s="366">
        <f t="shared" si="980"/>
        <v>0</v>
      </c>
      <c r="AW1227" s="385">
        <f t="shared" si="981"/>
        <v>0</v>
      </c>
    </row>
    <row r="1228" spans="17:49" x14ac:dyDescent="0.25">
      <c r="Q1228" s="365">
        <f t="shared" si="1056"/>
        <v>68</v>
      </c>
      <c r="R1228" s="277">
        <v>200</v>
      </c>
      <c r="AN1228" s="365">
        <f t="shared" si="1052"/>
        <v>3</v>
      </c>
      <c r="AO1228" s="271">
        <f t="shared" si="1055"/>
        <v>17</v>
      </c>
      <c r="AP1228" s="271" t="str">
        <f t="shared" si="1053"/>
        <v/>
      </c>
      <c r="AQ1228" s="366" t="str">
        <f t="shared" si="1054"/>
        <v/>
      </c>
      <c r="AS1228" s="365">
        <f t="shared" si="1050"/>
        <v>57</v>
      </c>
      <c r="AT1228" s="366">
        <f t="shared" si="979"/>
        <v>0</v>
      </c>
      <c r="AU1228" s="271">
        <f t="shared" si="1049"/>
        <v>50</v>
      </c>
      <c r="AV1228" s="366">
        <f t="shared" si="980"/>
        <v>0</v>
      </c>
      <c r="AW1228" s="385">
        <f t="shared" si="981"/>
        <v>0</v>
      </c>
    </row>
    <row r="1229" spans="17:49" x14ac:dyDescent="0.25">
      <c r="Q1229" s="365">
        <f t="shared" si="1056"/>
        <v>69</v>
      </c>
      <c r="R1229" s="277">
        <v>100</v>
      </c>
      <c r="AN1229" s="365">
        <f t="shared" si="1052"/>
        <v>3</v>
      </c>
      <c r="AO1229" s="271">
        <f t="shared" si="1055"/>
        <v>18</v>
      </c>
      <c r="AP1229" s="271" t="str">
        <f t="shared" si="1053"/>
        <v/>
      </c>
      <c r="AQ1229" s="366" t="str">
        <f t="shared" si="1054"/>
        <v/>
      </c>
      <c r="AS1229" s="365">
        <f t="shared" si="1050"/>
        <v>58</v>
      </c>
      <c r="AT1229" s="366">
        <f t="shared" si="979"/>
        <v>0</v>
      </c>
      <c r="AU1229" s="271">
        <f t="shared" si="1049"/>
        <v>100</v>
      </c>
      <c r="AV1229" s="366">
        <f t="shared" si="980"/>
        <v>0</v>
      </c>
      <c r="AW1229" s="385">
        <f t="shared" si="981"/>
        <v>0</v>
      </c>
    </row>
    <row r="1230" spans="17:49" x14ac:dyDescent="0.25">
      <c r="Q1230" s="365">
        <f t="shared" si="1056"/>
        <v>70</v>
      </c>
      <c r="R1230" s="277">
        <v>50</v>
      </c>
      <c r="AN1230" s="365">
        <f t="shared" si="1052"/>
        <v>3</v>
      </c>
      <c r="AO1230" s="271">
        <f>+AO1229+1</f>
        <v>19</v>
      </c>
      <c r="AP1230" s="271" t="str">
        <f t="shared" si="1053"/>
        <v/>
      </c>
      <c r="AQ1230" s="366" t="str">
        <f t="shared" si="1054"/>
        <v/>
      </c>
      <c r="AS1230" s="365">
        <f t="shared" si="1050"/>
        <v>59</v>
      </c>
      <c r="AT1230" s="366">
        <f t="shared" si="979"/>
        <v>0</v>
      </c>
      <c r="AU1230" s="271">
        <f t="shared" si="1049"/>
        <v>50</v>
      </c>
      <c r="AV1230" s="366">
        <f t="shared" si="980"/>
        <v>0</v>
      </c>
      <c r="AW1230" s="385">
        <f t="shared" si="981"/>
        <v>0</v>
      </c>
    </row>
    <row r="1231" spans="17:49" x14ac:dyDescent="0.25">
      <c r="Q1231" s="365">
        <f t="shared" si="1056"/>
        <v>71</v>
      </c>
      <c r="R1231" s="277">
        <v>300</v>
      </c>
      <c r="AN1231" s="365">
        <f t="shared" si="1052"/>
        <v>3</v>
      </c>
      <c r="AO1231" s="271">
        <f t="shared" ref="AO1231" si="1057">+AO1230+1</f>
        <v>20</v>
      </c>
      <c r="AP1231" s="271" t="str">
        <f t="shared" si="1053"/>
        <v/>
      </c>
      <c r="AQ1231" s="366" t="str">
        <f t="shared" si="1054"/>
        <v/>
      </c>
      <c r="AS1231" s="365">
        <f t="shared" si="1050"/>
        <v>60</v>
      </c>
      <c r="AT1231" s="366">
        <f t="shared" si="979"/>
        <v>0</v>
      </c>
      <c r="AU1231" s="271">
        <f t="shared" si="1049"/>
        <v>100</v>
      </c>
      <c r="AV1231" s="366">
        <f t="shared" si="980"/>
        <v>0</v>
      </c>
      <c r="AW1231" s="385">
        <f t="shared" si="981"/>
        <v>0</v>
      </c>
    </row>
    <row r="1232" spans="17:49" x14ac:dyDescent="0.25">
      <c r="Q1232" s="365">
        <f t="shared" si="1056"/>
        <v>72</v>
      </c>
      <c r="R1232" s="277">
        <v>600</v>
      </c>
      <c r="AN1232" s="365">
        <v>4</v>
      </c>
      <c r="AO1232" s="271">
        <v>1</v>
      </c>
      <c r="AP1232" s="271" t="str">
        <f>+AV1150</f>
        <v/>
      </c>
      <c r="AQ1232" s="366" t="str">
        <f>+AW1150</f>
        <v/>
      </c>
      <c r="AS1232" s="365">
        <f t="shared" si="1050"/>
        <v>61</v>
      </c>
      <c r="AT1232" s="366">
        <f t="shared" si="979"/>
        <v>0</v>
      </c>
      <c r="AU1232" s="271">
        <f t="shared" si="1049"/>
        <v>150</v>
      </c>
      <c r="AV1232" s="366">
        <f t="shared" si="980"/>
        <v>0</v>
      </c>
      <c r="AW1232" s="385">
        <f t="shared" si="981"/>
        <v>0</v>
      </c>
    </row>
    <row r="1233" spans="17:49" x14ac:dyDescent="0.25">
      <c r="Q1233" s="365">
        <f t="shared" si="1056"/>
        <v>73</v>
      </c>
      <c r="R1233" s="277">
        <v>1000</v>
      </c>
      <c r="AN1233" s="365">
        <f t="shared" ref="AN1233:AN1251" si="1058">+AN1232</f>
        <v>4</v>
      </c>
      <c r="AO1233" s="271">
        <f>+AO1232+1</f>
        <v>2</v>
      </c>
      <c r="AP1233" s="271" t="str">
        <f t="shared" ref="AP1233:AP1251" si="1059">+AV1151</f>
        <v/>
      </c>
      <c r="AQ1233" s="366" t="str">
        <f t="shared" ref="AQ1233:AQ1251" si="1060">+AW1151</f>
        <v/>
      </c>
      <c r="AS1233" s="365">
        <f t="shared" si="1050"/>
        <v>62</v>
      </c>
      <c r="AT1233" s="366">
        <f t="shared" si="979"/>
        <v>0</v>
      </c>
      <c r="AU1233" s="271">
        <f t="shared" si="1049"/>
        <v>300</v>
      </c>
      <c r="AV1233" s="366">
        <f t="shared" si="980"/>
        <v>0</v>
      </c>
      <c r="AW1233" s="385">
        <f t="shared" si="981"/>
        <v>0</v>
      </c>
    </row>
    <row r="1234" spans="17:49" x14ac:dyDescent="0.25">
      <c r="Q1234" s="365">
        <f t="shared" si="1056"/>
        <v>74</v>
      </c>
      <c r="R1234" s="277">
        <v>600</v>
      </c>
      <c r="AN1234" s="365">
        <f t="shared" si="1058"/>
        <v>4</v>
      </c>
      <c r="AO1234" s="271">
        <f t="shared" ref="AO1234:AO1249" si="1061">+AO1233+1</f>
        <v>3</v>
      </c>
      <c r="AP1234" s="271" t="str">
        <f t="shared" si="1059"/>
        <v/>
      </c>
      <c r="AQ1234" s="366" t="str">
        <f t="shared" si="1060"/>
        <v/>
      </c>
      <c r="AS1234" s="365">
        <f t="shared" si="1050"/>
        <v>63</v>
      </c>
      <c r="AT1234" s="366">
        <f t="shared" si="979"/>
        <v>0</v>
      </c>
      <c r="AU1234" s="271">
        <f t="shared" si="1049"/>
        <v>600</v>
      </c>
      <c r="AV1234" s="366">
        <f t="shared" si="980"/>
        <v>0</v>
      </c>
      <c r="AW1234" s="385">
        <f t="shared" si="981"/>
        <v>0</v>
      </c>
    </row>
    <row r="1235" spans="17:49" x14ac:dyDescent="0.25">
      <c r="Q1235" s="365">
        <f t="shared" si="1056"/>
        <v>75</v>
      </c>
      <c r="R1235" s="277">
        <v>300</v>
      </c>
      <c r="AN1235" s="365">
        <f t="shared" si="1058"/>
        <v>4</v>
      </c>
      <c r="AO1235" s="271">
        <f t="shared" si="1061"/>
        <v>4</v>
      </c>
      <c r="AP1235" s="271" t="str">
        <f t="shared" si="1059"/>
        <v/>
      </c>
      <c r="AQ1235" s="366" t="str">
        <f t="shared" si="1060"/>
        <v/>
      </c>
      <c r="AS1235" s="365">
        <f t="shared" si="1050"/>
        <v>64</v>
      </c>
      <c r="AT1235" s="366">
        <f t="shared" si="979"/>
        <v>0</v>
      </c>
      <c r="AU1235" s="271">
        <f t="shared" si="1049"/>
        <v>300</v>
      </c>
      <c r="AV1235" s="366">
        <f t="shared" si="980"/>
        <v>0</v>
      </c>
      <c r="AW1235" s="385">
        <f t="shared" si="981"/>
        <v>0</v>
      </c>
    </row>
    <row r="1236" spans="17:49" x14ac:dyDescent="0.25">
      <c r="Q1236" s="365">
        <f t="shared" si="1056"/>
        <v>76</v>
      </c>
      <c r="R1236" s="277">
        <v>100</v>
      </c>
      <c r="AN1236" s="365">
        <f t="shared" si="1058"/>
        <v>4</v>
      </c>
      <c r="AO1236" s="271">
        <f t="shared" si="1061"/>
        <v>5</v>
      </c>
      <c r="AP1236" s="271" t="str">
        <f t="shared" si="1059"/>
        <v/>
      </c>
      <c r="AQ1236" s="366" t="str">
        <f t="shared" si="1060"/>
        <v/>
      </c>
      <c r="AS1236" s="365">
        <f t="shared" si="1050"/>
        <v>65</v>
      </c>
      <c r="AT1236" s="366">
        <f t="shared" si="979"/>
        <v>0</v>
      </c>
      <c r="AU1236" s="271">
        <f t="shared" ref="AU1236:AU1267" si="1062">+R1225</f>
        <v>150</v>
      </c>
      <c r="AV1236" s="366">
        <f t="shared" si="980"/>
        <v>0</v>
      </c>
      <c r="AW1236" s="385">
        <f t="shared" si="981"/>
        <v>0</v>
      </c>
    </row>
    <row r="1237" spans="17:49" x14ac:dyDescent="0.25">
      <c r="Q1237" s="365">
        <f t="shared" si="1056"/>
        <v>77</v>
      </c>
      <c r="R1237" s="277">
        <v>200</v>
      </c>
      <c r="AN1237" s="365">
        <f t="shared" si="1058"/>
        <v>4</v>
      </c>
      <c r="AO1237" s="271">
        <f t="shared" si="1061"/>
        <v>6</v>
      </c>
      <c r="AP1237" s="271" t="str">
        <f t="shared" si="1059"/>
        <v/>
      </c>
      <c r="AQ1237" s="366" t="str">
        <f t="shared" si="1060"/>
        <v/>
      </c>
      <c r="AS1237" s="365">
        <f t="shared" ref="AS1237:AS1271" si="1063">+AS1236+1</f>
        <v>66</v>
      </c>
      <c r="AT1237" s="366">
        <f t="shared" ref="AT1237:AT1271" si="1064">COUNTIF(AP$1172:AP$1371,AS1237)</f>
        <v>0</v>
      </c>
      <c r="AU1237" s="271">
        <f t="shared" si="1062"/>
        <v>50</v>
      </c>
      <c r="AV1237" s="366">
        <f t="shared" ref="AV1237:AV1271" si="1065">ROUND(IF(AT1237&gt;0,AU1237/AT1237,0),0)</f>
        <v>0</v>
      </c>
      <c r="AW1237" s="385">
        <f t="shared" ref="AW1237:AW1271" si="1066">+AV1237*AT1237</f>
        <v>0</v>
      </c>
    </row>
    <row r="1238" spans="17:49" x14ac:dyDescent="0.25">
      <c r="Q1238" s="365">
        <f t="shared" si="1056"/>
        <v>78</v>
      </c>
      <c r="R1238" s="277">
        <v>400</v>
      </c>
      <c r="AN1238" s="365">
        <f t="shared" si="1058"/>
        <v>4</v>
      </c>
      <c r="AO1238" s="271">
        <f t="shared" si="1061"/>
        <v>7</v>
      </c>
      <c r="AP1238" s="271" t="str">
        <f t="shared" si="1059"/>
        <v/>
      </c>
      <c r="AQ1238" s="366" t="str">
        <f t="shared" si="1060"/>
        <v/>
      </c>
      <c r="AS1238" s="365">
        <f t="shared" si="1063"/>
        <v>67</v>
      </c>
      <c r="AT1238" s="366">
        <f t="shared" si="1064"/>
        <v>0</v>
      </c>
      <c r="AU1238" s="271">
        <f t="shared" si="1062"/>
        <v>100</v>
      </c>
      <c r="AV1238" s="366">
        <f t="shared" si="1065"/>
        <v>0</v>
      </c>
      <c r="AW1238" s="385">
        <f t="shared" si="1066"/>
        <v>0</v>
      </c>
    </row>
    <row r="1239" spans="17:49" x14ac:dyDescent="0.25">
      <c r="Q1239" s="365">
        <f t="shared" si="1056"/>
        <v>79</v>
      </c>
      <c r="R1239" s="277">
        <v>200</v>
      </c>
      <c r="AN1239" s="365">
        <f t="shared" si="1058"/>
        <v>4</v>
      </c>
      <c r="AO1239" s="271">
        <f t="shared" si="1061"/>
        <v>8</v>
      </c>
      <c r="AP1239" s="271" t="str">
        <f t="shared" si="1059"/>
        <v/>
      </c>
      <c r="AQ1239" s="366" t="str">
        <f t="shared" si="1060"/>
        <v/>
      </c>
      <c r="AS1239" s="365">
        <f t="shared" si="1063"/>
        <v>68</v>
      </c>
      <c r="AT1239" s="366">
        <f t="shared" si="1064"/>
        <v>0</v>
      </c>
      <c r="AU1239" s="271">
        <f t="shared" si="1062"/>
        <v>200</v>
      </c>
      <c r="AV1239" s="366">
        <f t="shared" si="1065"/>
        <v>0</v>
      </c>
      <c r="AW1239" s="385">
        <f t="shared" si="1066"/>
        <v>0</v>
      </c>
    </row>
    <row r="1240" spans="17:49" x14ac:dyDescent="0.25">
      <c r="Q1240" s="365">
        <f t="shared" si="1056"/>
        <v>80</v>
      </c>
      <c r="R1240" s="277">
        <v>100</v>
      </c>
      <c r="AN1240" s="365">
        <f t="shared" si="1058"/>
        <v>4</v>
      </c>
      <c r="AO1240" s="271">
        <f t="shared" si="1061"/>
        <v>9</v>
      </c>
      <c r="AP1240" s="271" t="str">
        <f t="shared" si="1059"/>
        <v/>
      </c>
      <c r="AQ1240" s="366" t="str">
        <f t="shared" si="1060"/>
        <v/>
      </c>
      <c r="AS1240" s="365">
        <f t="shared" si="1063"/>
        <v>69</v>
      </c>
      <c r="AT1240" s="366">
        <f t="shared" si="1064"/>
        <v>0</v>
      </c>
      <c r="AU1240" s="271">
        <f t="shared" si="1062"/>
        <v>100</v>
      </c>
      <c r="AV1240" s="366">
        <f t="shared" si="1065"/>
        <v>0</v>
      </c>
      <c r="AW1240" s="385">
        <f t="shared" si="1066"/>
        <v>0</v>
      </c>
    </row>
    <row r="1241" spans="17:49" x14ac:dyDescent="0.25">
      <c r="Q1241" s="365">
        <f t="shared" si="1056"/>
        <v>81</v>
      </c>
      <c r="R1241" s="277">
        <v>150</v>
      </c>
      <c r="AN1241" s="365">
        <f t="shared" si="1058"/>
        <v>4</v>
      </c>
      <c r="AO1241" s="271">
        <f t="shared" si="1061"/>
        <v>10</v>
      </c>
      <c r="AP1241" s="271" t="str">
        <f t="shared" si="1059"/>
        <v/>
      </c>
      <c r="AQ1241" s="366" t="str">
        <f t="shared" si="1060"/>
        <v/>
      </c>
      <c r="AS1241" s="365">
        <f t="shared" si="1063"/>
        <v>70</v>
      </c>
      <c r="AT1241" s="366">
        <f t="shared" si="1064"/>
        <v>0</v>
      </c>
      <c r="AU1241" s="271">
        <f t="shared" si="1062"/>
        <v>50</v>
      </c>
      <c r="AV1241" s="366">
        <f t="shared" si="1065"/>
        <v>0</v>
      </c>
      <c r="AW1241" s="385">
        <f t="shared" si="1066"/>
        <v>0</v>
      </c>
    </row>
    <row r="1242" spans="17:49" x14ac:dyDescent="0.25">
      <c r="Q1242" s="365">
        <f t="shared" si="1056"/>
        <v>82</v>
      </c>
      <c r="R1242" s="277">
        <v>300</v>
      </c>
      <c r="AN1242" s="365">
        <f t="shared" si="1058"/>
        <v>4</v>
      </c>
      <c r="AO1242" s="271">
        <f t="shared" si="1061"/>
        <v>11</v>
      </c>
      <c r="AP1242" s="271" t="str">
        <f t="shared" si="1059"/>
        <v/>
      </c>
      <c r="AQ1242" s="366" t="str">
        <f t="shared" si="1060"/>
        <v/>
      </c>
      <c r="AS1242" s="365">
        <f t="shared" si="1063"/>
        <v>71</v>
      </c>
      <c r="AT1242" s="366">
        <f t="shared" si="1064"/>
        <v>0</v>
      </c>
      <c r="AU1242" s="271">
        <f t="shared" si="1062"/>
        <v>300</v>
      </c>
      <c r="AV1242" s="366">
        <f t="shared" si="1065"/>
        <v>0</v>
      </c>
      <c r="AW1242" s="385">
        <f t="shared" si="1066"/>
        <v>0</v>
      </c>
    </row>
    <row r="1243" spans="17:49" x14ac:dyDescent="0.25">
      <c r="Q1243" s="365">
        <f t="shared" si="1056"/>
        <v>83</v>
      </c>
      <c r="R1243" s="277">
        <v>600</v>
      </c>
      <c r="AN1243" s="365">
        <f t="shared" si="1058"/>
        <v>4</v>
      </c>
      <c r="AO1243" s="271">
        <f t="shared" si="1061"/>
        <v>12</v>
      </c>
      <c r="AP1243" s="271" t="str">
        <f t="shared" si="1059"/>
        <v/>
      </c>
      <c r="AQ1243" s="366" t="str">
        <f t="shared" si="1060"/>
        <v/>
      </c>
      <c r="AS1243" s="365">
        <f t="shared" si="1063"/>
        <v>72</v>
      </c>
      <c r="AT1243" s="366">
        <f t="shared" si="1064"/>
        <v>0</v>
      </c>
      <c r="AU1243" s="271">
        <f t="shared" si="1062"/>
        <v>600</v>
      </c>
      <c r="AV1243" s="366">
        <f t="shared" si="1065"/>
        <v>0</v>
      </c>
      <c r="AW1243" s="385">
        <f t="shared" si="1066"/>
        <v>0</v>
      </c>
    </row>
    <row r="1244" spans="17:49" x14ac:dyDescent="0.25">
      <c r="Q1244" s="365">
        <f t="shared" si="1056"/>
        <v>84</v>
      </c>
      <c r="R1244" s="277">
        <v>300</v>
      </c>
      <c r="AN1244" s="365">
        <f t="shared" si="1058"/>
        <v>4</v>
      </c>
      <c r="AO1244" s="271">
        <f t="shared" si="1061"/>
        <v>13</v>
      </c>
      <c r="AP1244" s="271" t="str">
        <f t="shared" si="1059"/>
        <v/>
      </c>
      <c r="AQ1244" s="366" t="str">
        <f t="shared" si="1060"/>
        <v/>
      </c>
      <c r="AS1244" s="365">
        <f t="shared" si="1063"/>
        <v>73</v>
      </c>
      <c r="AT1244" s="366">
        <f t="shared" si="1064"/>
        <v>0</v>
      </c>
      <c r="AU1244" s="271">
        <f t="shared" si="1062"/>
        <v>1000</v>
      </c>
      <c r="AV1244" s="366">
        <f t="shared" si="1065"/>
        <v>0</v>
      </c>
      <c r="AW1244" s="385">
        <f t="shared" si="1066"/>
        <v>0</v>
      </c>
    </row>
    <row r="1245" spans="17:49" x14ac:dyDescent="0.25">
      <c r="Q1245" s="365">
        <f t="shared" si="1056"/>
        <v>85</v>
      </c>
      <c r="R1245" s="277">
        <v>150</v>
      </c>
      <c r="AN1245" s="365">
        <f t="shared" si="1058"/>
        <v>4</v>
      </c>
      <c r="AO1245" s="271">
        <f t="shared" si="1061"/>
        <v>14</v>
      </c>
      <c r="AP1245" s="271" t="str">
        <f t="shared" si="1059"/>
        <v/>
      </c>
      <c r="AQ1245" s="366" t="str">
        <f t="shared" si="1060"/>
        <v/>
      </c>
      <c r="AS1245" s="365">
        <f t="shared" si="1063"/>
        <v>74</v>
      </c>
      <c r="AT1245" s="366">
        <f t="shared" si="1064"/>
        <v>0</v>
      </c>
      <c r="AU1245" s="271">
        <f t="shared" si="1062"/>
        <v>600</v>
      </c>
      <c r="AV1245" s="366">
        <f t="shared" si="1065"/>
        <v>0</v>
      </c>
      <c r="AW1245" s="385">
        <f t="shared" si="1066"/>
        <v>0</v>
      </c>
    </row>
    <row r="1246" spans="17:49" x14ac:dyDescent="0.25">
      <c r="Q1246" s="365">
        <f t="shared" si="1056"/>
        <v>86</v>
      </c>
      <c r="R1246" s="277">
        <v>200</v>
      </c>
      <c r="AN1246" s="365">
        <f t="shared" si="1058"/>
        <v>4</v>
      </c>
      <c r="AO1246" s="271">
        <f t="shared" si="1061"/>
        <v>15</v>
      </c>
      <c r="AP1246" s="271" t="str">
        <f t="shared" si="1059"/>
        <v/>
      </c>
      <c r="AQ1246" s="366" t="str">
        <f t="shared" si="1060"/>
        <v/>
      </c>
      <c r="AS1246" s="365">
        <f t="shared" si="1063"/>
        <v>75</v>
      </c>
      <c r="AT1246" s="366">
        <f t="shared" si="1064"/>
        <v>0</v>
      </c>
      <c r="AU1246" s="271">
        <f t="shared" si="1062"/>
        <v>300</v>
      </c>
      <c r="AV1246" s="366">
        <f t="shared" si="1065"/>
        <v>0</v>
      </c>
      <c r="AW1246" s="385">
        <f t="shared" si="1066"/>
        <v>0</v>
      </c>
    </row>
    <row r="1247" spans="17:49" x14ac:dyDescent="0.25">
      <c r="Q1247" s="365">
        <f t="shared" si="1056"/>
        <v>87</v>
      </c>
      <c r="R1247" s="277">
        <v>400</v>
      </c>
      <c r="AN1247" s="365">
        <f t="shared" si="1058"/>
        <v>4</v>
      </c>
      <c r="AO1247" s="271">
        <f t="shared" si="1061"/>
        <v>16</v>
      </c>
      <c r="AP1247" s="271" t="str">
        <f t="shared" si="1059"/>
        <v/>
      </c>
      <c r="AQ1247" s="366" t="str">
        <f t="shared" si="1060"/>
        <v/>
      </c>
      <c r="AS1247" s="365">
        <f t="shared" si="1063"/>
        <v>76</v>
      </c>
      <c r="AT1247" s="366">
        <f t="shared" si="1064"/>
        <v>0</v>
      </c>
      <c r="AU1247" s="271">
        <f t="shared" si="1062"/>
        <v>100</v>
      </c>
      <c r="AV1247" s="366">
        <f t="shared" si="1065"/>
        <v>0</v>
      </c>
      <c r="AW1247" s="385">
        <f t="shared" si="1066"/>
        <v>0</v>
      </c>
    </row>
    <row r="1248" spans="17:49" x14ac:dyDescent="0.25">
      <c r="Q1248" s="365">
        <f t="shared" si="1056"/>
        <v>88</v>
      </c>
      <c r="R1248" s="277">
        <v>800</v>
      </c>
      <c r="AN1248" s="365">
        <f t="shared" si="1058"/>
        <v>4</v>
      </c>
      <c r="AO1248" s="271">
        <f t="shared" si="1061"/>
        <v>17</v>
      </c>
      <c r="AP1248" s="271" t="str">
        <f t="shared" si="1059"/>
        <v/>
      </c>
      <c r="AQ1248" s="366" t="str">
        <f t="shared" si="1060"/>
        <v/>
      </c>
      <c r="AS1248" s="365">
        <f t="shared" si="1063"/>
        <v>77</v>
      </c>
      <c r="AT1248" s="366">
        <f t="shared" si="1064"/>
        <v>0</v>
      </c>
      <c r="AU1248" s="271">
        <f t="shared" si="1062"/>
        <v>200</v>
      </c>
      <c r="AV1248" s="366">
        <f t="shared" si="1065"/>
        <v>0</v>
      </c>
      <c r="AW1248" s="385">
        <f t="shared" si="1066"/>
        <v>0</v>
      </c>
    </row>
    <row r="1249" spans="17:49" x14ac:dyDescent="0.25">
      <c r="Q1249" s="365">
        <f t="shared" si="1056"/>
        <v>89</v>
      </c>
      <c r="R1249" s="277">
        <v>400</v>
      </c>
      <c r="AN1249" s="365">
        <f t="shared" si="1058"/>
        <v>4</v>
      </c>
      <c r="AO1249" s="271">
        <f t="shared" si="1061"/>
        <v>18</v>
      </c>
      <c r="AP1249" s="271" t="str">
        <f t="shared" si="1059"/>
        <v/>
      </c>
      <c r="AQ1249" s="366" t="str">
        <f t="shared" si="1060"/>
        <v/>
      </c>
      <c r="AS1249" s="365">
        <f t="shared" si="1063"/>
        <v>78</v>
      </c>
      <c r="AT1249" s="366">
        <f t="shared" si="1064"/>
        <v>0</v>
      </c>
      <c r="AU1249" s="271">
        <f t="shared" si="1062"/>
        <v>400</v>
      </c>
      <c r="AV1249" s="366">
        <f t="shared" si="1065"/>
        <v>0</v>
      </c>
      <c r="AW1249" s="385">
        <f t="shared" si="1066"/>
        <v>0</v>
      </c>
    </row>
    <row r="1250" spans="17:49" x14ac:dyDescent="0.25">
      <c r="Q1250" s="365">
        <f t="shared" si="1056"/>
        <v>90</v>
      </c>
      <c r="R1250" s="277">
        <v>200</v>
      </c>
      <c r="AN1250" s="365">
        <f t="shared" si="1058"/>
        <v>4</v>
      </c>
      <c r="AO1250" s="271">
        <f>+AO1249+1</f>
        <v>19</v>
      </c>
      <c r="AP1250" s="271" t="str">
        <f t="shared" si="1059"/>
        <v/>
      </c>
      <c r="AQ1250" s="366" t="str">
        <f t="shared" si="1060"/>
        <v/>
      </c>
      <c r="AS1250" s="365">
        <f t="shared" si="1063"/>
        <v>79</v>
      </c>
      <c r="AT1250" s="366">
        <f t="shared" si="1064"/>
        <v>0</v>
      </c>
      <c r="AU1250" s="271">
        <f t="shared" si="1062"/>
        <v>200</v>
      </c>
      <c r="AV1250" s="366">
        <f t="shared" si="1065"/>
        <v>0</v>
      </c>
      <c r="AW1250" s="385">
        <f t="shared" si="1066"/>
        <v>0</v>
      </c>
    </row>
    <row r="1251" spans="17:49" x14ac:dyDescent="0.25">
      <c r="Q1251" s="365">
        <f t="shared" si="1056"/>
        <v>91</v>
      </c>
      <c r="R1251" s="386">
        <v>0</v>
      </c>
      <c r="AN1251" s="365">
        <f t="shared" si="1058"/>
        <v>4</v>
      </c>
      <c r="AO1251" s="271">
        <f t="shared" ref="AO1251" si="1067">+AO1250+1</f>
        <v>20</v>
      </c>
      <c r="AP1251" s="271" t="str">
        <f t="shared" si="1059"/>
        <v/>
      </c>
      <c r="AQ1251" s="366" t="str">
        <f t="shared" si="1060"/>
        <v/>
      </c>
      <c r="AS1251" s="365">
        <f t="shared" si="1063"/>
        <v>80</v>
      </c>
      <c r="AT1251" s="366">
        <f t="shared" si="1064"/>
        <v>0</v>
      </c>
      <c r="AU1251" s="271">
        <f t="shared" si="1062"/>
        <v>100</v>
      </c>
      <c r="AV1251" s="366">
        <f t="shared" si="1065"/>
        <v>0</v>
      </c>
      <c r="AW1251" s="385">
        <f t="shared" si="1066"/>
        <v>0</v>
      </c>
    </row>
    <row r="1252" spans="17:49" x14ac:dyDescent="0.25">
      <c r="Q1252" s="365">
        <f t="shared" si="1056"/>
        <v>92</v>
      </c>
      <c r="R1252" s="277">
        <v>150</v>
      </c>
      <c r="AN1252" s="365">
        <v>5</v>
      </c>
      <c r="AO1252" s="271">
        <v>1</v>
      </c>
      <c r="AP1252" s="271" t="str">
        <f>+AX1150</f>
        <v/>
      </c>
      <c r="AQ1252" s="366" t="str">
        <f>+AY1150</f>
        <v/>
      </c>
      <c r="AS1252" s="365">
        <f t="shared" si="1063"/>
        <v>81</v>
      </c>
      <c r="AT1252" s="366">
        <f t="shared" si="1064"/>
        <v>0</v>
      </c>
      <c r="AU1252" s="271">
        <f t="shared" si="1062"/>
        <v>150</v>
      </c>
      <c r="AV1252" s="366">
        <f t="shared" si="1065"/>
        <v>0</v>
      </c>
      <c r="AW1252" s="385">
        <f t="shared" si="1066"/>
        <v>0</v>
      </c>
    </row>
    <row r="1253" spans="17:49" x14ac:dyDescent="0.25">
      <c r="Q1253" s="365">
        <f t="shared" si="1056"/>
        <v>93</v>
      </c>
      <c r="R1253" s="277">
        <v>300</v>
      </c>
      <c r="AN1253" s="365">
        <f t="shared" ref="AN1253:AN1271" si="1068">+AN1252</f>
        <v>5</v>
      </c>
      <c r="AO1253" s="271">
        <f>+AO1252+1</f>
        <v>2</v>
      </c>
      <c r="AP1253" s="271" t="str">
        <f t="shared" ref="AP1253:AP1271" si="1069">+AX1151</f>
        <v/>
      </c>
      <c r="AQ1253" s="366" t="str">
        <f t="shared" ref="AQ1253:AQ1271" si="1070">+AY1151</f>
        <v/>
      </c>
      <c r="AS1253" s="365">
        <f t="shared" si="1063"/>
        <v>82</v>
      </c>
      <c r="AT1253" s="366">
        <f t="shared" si="1064"/>
        <v>0</v>
      </c>
      <c r="AU1253" s="271">
        <f t="shared" si="1062"/>
        <v>300</v>
      </c>
      <c r="AV1253" s="366">
        <f t="shared" si="1065"/>
        <v>0</v>
      </c>
      <c r="AW1253" s="385">
        <f t="shared" si="1066"/>
        <v>0</v>
      </c>
    </row>
    <row r="1254" spans="17:49" x14ac:dyDescent="0.25">
      <c r="Q1254" s="365">
        <f t="shared" si="1056"/>
        <v>94</v>
      </c>
      <c r="R1254" s="277">
        <v>150</v>
      </c>
      <c r="AN1254" s="365">
        <f t="shared" si="1068"/>
        <v>5</v>
      </c>
      <c r="AO1254" s="271">
        <f t="shared" ref="AO1254:AO1269" si="1071">+AO1253+1</f>
        <v>3</v>
      </c>
      <c r="AP1254" s="271" t="str">
        <f t="shared" si="1069"/>
        <v/>
      </c>
      <c r="AQ1254" s="366" t="str">
        <f t="shared" si="1070"/>
        <v/>
      </c>
      <c r="AS1254" s="365">
        <f t="shared" si="1063"/>
        <v>83</v>
      </c>
      <c r="AT1254" s="366">
        <f t="shared" si="1064"/>
        <v>0</v>
      </c>
      <c r="AU1254" s="271">
        <f t="shared" si="1062"/>
        <v>600</v>
      </c>
      <c r="AV1254" s="366">
        <f t="shared" si="1065"/>
        <v>0</v>
      </c>
      <c r="AW1254" s="385">
        <f t="shared" si="1066"/>
        <v>0</v>
      </c>
    </row>
    <row r="1255" spans="17:49" x14ac:dyDescent="0.25">
      <c r="Q1255" s="365">
        <f t="shared" si="1056"/>
        <v>95</v>
      </c>
      <c r="R1255" s="277">
        <v>50</v>
      </c>
      <c r="AN1255" s="365">
        <f t="shared" si="1068"/>
        <v>5</v>
      </c>
      <c r="AO1255" s="271">
        <f t="shared" si="1071"/>
        <v>4</v>
      </c>
      <c r="AP1255" s="271" t="str">
        <f t="shared" si="1069"/>
        <v/>
      </c>
      <c r="AQ1255" s="366" t="str">
        <f t="shared" si="1070"/>
        <v/>
      </c>
      <c r="AS1255" s="365">
        <f t="shared" si="1063"/>
        <v>84</v>
      </c>
      <c r="AT1255" s="366">
        <f t="shared" si="1064"/>
        <v>0</v>
      </c>
      <c r="AU1255" s="271">
        <f t="shared" si="1062"/>
        <v>300</v>
      </c>
      <c r="AV1255" s="366">
        <f t="shared" si="1065"/>
        <v>0</v>
      </c>
      <c r="AW1255" s="385">
        <f t="shared" si="1066"/>
        <v>0</v>
      </c>
    </row>
    <row r="1256" spans="17:49" x14ac:dyDescent="0.25">
      <c r="Q1256" s="365">
        <f t="shared" si="1056"/>
        <v>96</v>
      </c>
      <c r="R1256" s="277">
        <v>100</v>
      </c>
      <c r="AN1256" s="365">
        <f t="shared" si="1068"/>
        <v>5</v>
      </c>
      <c r="AO1256" s="271">
        <f t="shared" si="1071"/>
        <v>5</v>
      </c>
      <c r="AP1256" s="271" t="str">
        <f t="shared" si="1069"/>
        <v/>
      </c>
      <c r="AQ1256" s="366" t="str">
        <f t="shared" si="1070"/>
        <v/>
      </c>
      <c r="AS1256" s="365">
        <f t="shared" si="1063"/>
        <v>85</v>
      </c>
      <c r="AT1256" s="366">
        <f t="shared" si="1064"/>
        <v>0</v>
      </c>
      <c r="AU1256" s="271">
        <f t="shared" si="1062"/>
        <v>150</v>
      </c>
      <c r="AV1256" s="366">
        <f t="shared" si="1065"/>
        <v>0</v>
      </c>
      <c r="AW1256" s="385">
        <f t="shared" si="1066"/>
        <v>0</v>
      </c>
    </row>
    <row r="1257" spans="17:49" x14ac:dyDescent="0.25">
      <c r="Q1257" s="365">
        <f t="shared" si="1056"/>
        <v>97</v>
      </c>
      <c r="R1257" s="277">
        <v>200</v>
      </c>
      <c r="AN1257" s="365">
        <f t="shared" si="1068"/>
        <v>5</v>
      </c>
      <c r="AO1257" s="271">
        <f t="shared" si="1071"/>
        <v>6</v>
      </c>
      <c r="AP1257" s="271" t="str">
        <f t="shared" si="1069"/>
        <v/>
      </c>
      <c r="AQ1257" s="366" t="str">
        <f t="shared" si="1070"/>
        <v/>
      </c>
      <c r="AS1257" s="365">
        <f t="shared" si="1063"/>
        <v>86</v>
      </c>
      <c r="AT1257" s="366">
        <f t="shared" si="1064"/>
        <v>0</v>
      </c>
      <c r="AU1257" s="271">
        <f t="shared" si="1062"/>
        <v>200</v>
      </c>
      <c r="AV1257" s="366">
        <f t="shared" si="1065"/>
        <v>0</v>
      </c>
      <c r="AW1257" s="385">
        <f t="shared" si="1066"/>
        <v>0</v>
      </c>
    </row>
    <row r="1258" spans="17:49" x14ac:dyDescent="0.25">
      <c r="Q1258" s="365">
        <f t="shared" si="1056"/>
        <v>98</v>
      </c>
      <c r="R1258" s="277">
        <v>400</v>
      </c>
      <c r="AN1258" s="365">
        <f t="shared" si="1068"/>
        <v>5</v>
      </c>
      <c r="AO1258" s="271">
        <f t="shared" si="1071"/>
        <v>7</v>
      </c>
      <c r="AP1258" s="271" t="str">
        <f t="shared" si="1069"/>
        <v/>
      </c>
      <c r="AQ1258" s="366" t="str">
        <f t="shared" si="1070"/>
        <v/>
      </c>
      <c r="AS1258" s="365">
        <f t="shared" si="1063"/>
        <v>87</v>
      </c>
      <c r="AT1258" s="366">
        <f t="shared" si="1064"/>
        <v>0</v>
      </c>
      <c r="AU1258" s="271">
        <f t="shared" si="1062"/>
        <v>400</v>
      </c>
      <c r="AV1258" s="366">
        <f t="shared" si="1065"/>
        <v>0</v>
      </c>
      <c r="AW1258" s="385">
        <f t="shared" si="1066"/>
        <v>0</v>
      </c>
    </row>
    <row r="1259" spans="17:49" x14ac:dyDescent="0.25">
      <c r="Q1259" s="365">
        <f t="shared" si="1056"/>
        <v>99</v>
      </c>
      <c r="R1259" s="277">
        <v>200</v>
      </c>
      <c r="AN1259" s="365">
        <f t="shared" si="1068"/>
        <v>5</v>
      </c>
      <c r="AO1259" s="271">
        <f t="shared" si="1071"/>
        <v>8</v>
      </c>
      <c r="AP1259" s="271" t="str">
        <f t="shared" si="1069"/>
        <v/>
      </c>
      <c r="AQ1259" s="366" t="str">
        <f t="shared" si="1070"/>
        <v/>
      </c>
      <c r="AS1259" s="365">
        <f t="shared" si="1063"/>
        <v>88</v>
      </c>
      <c r="AT1259" s="366">
        <f t="shared" si="1064"/>
        <v>0</v>
      </c>
      <c r="AU1259" s="271">
        <f t="shared" si="1062"/>
        <v>800</v>
      </c>
      <c r="AV1259" s="366">
        <f t="shared" si="1065"/>
        <v>0</v>
      </c>
      <c r="AW1259" s="385">
        <f t="shared" si="1066"/>
        <v>0</v>
      </c>
    </row>
    <row r="1260" spans="17:49" ht="15.75" thickBot="1" x14ac:dyDescent="0.3">
      <c r="Q1260" s="368">
        <f t="shared" si="1056"/>
        <v>100</v>
      </c>
      <c r="R1260" s="280">
        <v>100</v>
      </c>
      <c r="AN1260" s="365">
        <f t="shared" si="1068"/>
        <v>5</v>
      </c>
      <c r="AO1260" s="271">
        <f t="shared" si="1071"/>
        <v>9</v>
      </c>
      <c r="AP1260" s="271" t="str">
        <f t="shared" si="1069"/>
        <v/>
      </c>
      <c r="AQ1260" s="366" t="str">
        <f t="shared" si="1070"/>
        <v/>
      </c>
      <c r="AS1260" s="365">
        <f t="shared" si="1063"/>
        <v>89</v>
      </c>
      <c r="AT1260" s="366">
        <f t="shared" si="1064"/>
        <v>0</v>
      </c>
      <c r="AU1260" s="271">
        <f t="shared" si="1062"/>
        <v>400</v>
      </c>
      <c r="AV1260" s="366">
        <f t="shared" si="1065"/>
        <v>0</v>
      </c>
      <c r="AW1260" s="385">
        <f t="shared" si="1066"/>
        <v>0</v>
      </c>
    </row>
    <row r="1261" spans="17:49" x14ac:dyDescent="0.25">
      <c r="AN1261" s="365">
        <f t="shared" si="1068"/>
        <v>5</v>
      </c>
      <c r="AO1261" s="271">
        <f t="shared" si="1071"/>
        <v>10</v>
      </c>
      <c r="AP1261" s="271" t="str">
        <f t="shared" si="1069"/>
        <v/>
      </c>
      <c r="AQ1261" s="366" t="str">
        <f t="shared" si="1070"/>
        <v/>
      </c>
      <c r="AS1261" s="365">
        <f t="shared" si="1063"/>
        <v>90</v>
      </c>
      <c r="AT1261" s="366">
        <f t="shared" si="1064"/>
        <v>0</v>
      </c>
      <c r="AU1261" s="271">
        <f t="shared" si="1062"/>
        <v>200</v>
      </c>
      <c r="AV1261" s="366">
        <f t="shared" si="1065"/>
        <v>0</v>
      </c>
      <c r="AW1261" s="385">
        <f t="shared" si="1066"/>
        <v>0</v>
      </c>
    </row>
    <row r="1262" spans="17:49" x14ac:dyDescent="0.25">
      <c r="AN1262" s="365">
        <f t="shared" si="1068"/>
        <v>5</v>
      </c>
      <c r="AO1262" s="271">
        <f t="shared" si="1071"/>
        <v>11</v>
      </c>
      <c r="AP1262" s="271" t="str">
        <f t="shared" si="1069"/>
        <v/>
      </c>
      <c r="AQ1262" s="366" t="str">
        <f t="shared" si="1070"/>
        <v/>
      </c>
      <c r="AS1262" s="365">
        <f t="shared" si="1063"/>
        <v>91</v>
      </c>
      <c r="AT1262" s="366">
        <f t="shared" si="1064"/>
        <v>0</v>
      </c>
      <c r="AU1262" s="271">
        <f t="shared" si="1062"/>
        <v>0</v>
      </c>
      <c r="AV1262" s="366">
        <f t="shared" si="1065"/>
        <v>0</v>
      </c>
      <c r="AW1262" s="385">
        <f t="shared" si="1066"/>
        <v>0</v>
      </c>
    </row>
    <row r="1263" spans="17:49" x14ac:dyDescent="0.25">
      <c r="AN1263" s="365">
        <f t="shared" si="1068"/>
        <v>5</v>
      </c>
      <c r="AO1263" s="271">
        <f t="shared" si="1071"/>
        <v>12</v>
      </c>
      <c r="AP1263" s="271" t="str">
        <f t="shared" si="1069"/>
        <v/>
      </c>
      <c r="AQ1263" s="366" t="str">
        <f t="shared" si="1070"/>
        <v/>
      </c>
      <c r="AS1263" s="365">
        <f t="shared" si="1063"/>
        <v>92</v>
      </c>
      <c r="AT1263" s="366">
        <f t="shared" si="1064"/>
        <v>0</v>
      </c>
      <c r="AU1263" s="271">
        <f t="shared" si="1062"/>
        <v>150</v>
      </c>
      <c r="AV1263" s="366">
        <f t="shared" si="1065"/>
        <v>0</v>
      </c>
      <c r="AW1263" s="385">
        <f t="shared" si="1066"/>
        <v>0</v>
      </c>
    </row>
    <row r="1264" spans="17:49" x14ac:dyDescent="0.25">
      <c r="AN1264" s="365">
        <f t="shared" si="1068"/>
        <v>5</v>
      </c>
      <c r="AO1264" s="271">
        <f t="shared" si="1071"/>
        <v>13</v>
      </c>
      <c r="AP1264" s="271" t="str">
        <f t="shared" si="1069"/>
        <v/>
      </c>
      <c r="AQ1264" s="366" t="str">
        <f t="shared" si="1070"/>
        <v/>
      </c>
      <c r="AS1264" s="365">
        <f t="shared" si="1063"/>
        <v>93</v>
      </c>
      <c r="AT1264" s="366">
        <f t="shared" si="1064"/>
        <v>0</v>
      </c>
      <c r="AU1264" s="271">
        <f t="shared" si="1062"/>
        <v>300</v>
      </c>
      <c r="AV1264" s="366">
        <f t="shared" si="1065"/>
        <v>0</v>
      </c>
      <c r="AW1264" s="385">
        <f t="shared" si="1066"/>
        <v>0</v>
      </c>
    </row>
    <row r="1265" spans="40:49" x14ac:dyDescent="0.25">
      <c r="AN1265" s="365">
        <f t="shared" si="1068"/>
        <v>5</v>
      </c>
      <c r="AO1265" s="271">
        <f t="shared" si="1071"/>
        <v>14</v>
      </c>
      <c r="AP1265" s="271" t="str">
        <f t="shared" si="1069"/>
        <v/>
      </c>
      <c r="AQ1265" s="366" t="str">
        <f t="shared" si="1070"/>
        <v/>
      </c>
      <c r="AS1265" s="365">
        <f t="shared" si="1063"/>
        <v>94</v>
      </c>
      <c r="AT1265" s="366">
        <f t="shared" si="1064"/>
        <v>0</v>
      </c>
      <c r="AU1265" s="271">
        <f t="shared" si="1062"/>
        <v>150</v>
      </c>
      <c r="AV1265" s="366">
        <f t="shared" si="1065"/>
        <v>0</v>
      </c>
      <c r="AW1265" s="385">
        <f t="shared" si="1066"/>
        <v>0</v>
      </c>
    </row>
    <row r="1266" spans="40:49" x14ac:dyDescent="0.25">
      <c r="AN1266" s="365">
        <f t="shared" si="1068"/>
        <v>5</v>
      </c>
      <c r="AO1266" s="271">
        <f t="shared" si="1071"/>
        <v>15</v>
      </c>
      <c r="AP1266" s="271" t="str">
        <f t="shared" si="1069"/>
        <v/>
      </c>
      <c r="AQ1266" s="366" t="str">
        <f t="shared" si="1070"/>
        <v/>
      </c>
      <c r="AS1266" s="365">
        <f t="shared" si="1063"/>
        <v>95</v>
      </c>
      <c r="AT1266" s="366">
        <f t="shared" si="1064"/>
        <v>0</v>
      </c>
      <c r="AU1266" s="271">
        <f t="shared" si="1062"/>
        <v>50</v>
      </c>
      <c r="AV1266" s="366">
        <f t="shared" si="1065"/>
        <v>0</v>
      </c>
      <c r="AW1266" s="385">
        <f t="shared" si="1066"/>
        <v>0</v>
      </c>
    </row>
    <row r="1267" spans="40:49" x14ac:dyDescent="0.25">
      <c r="AN1267" s="365">
        <f t="shared" si="1068"/>
        <v>5</v>
      </c>
      <c r="AO1267" s="271">
        <f t="shared" si="1071"/>
        <v>16</v>
      </c>
      <c r="AP1267" s="271" t="str">
        <f t="shared" si="1069"/>
        <v/>
      </c>
      <c r="AQ1267" s="366" t="str">
        <f t="shared" si="1070"/>
        <v/>
      </c>
      <c r="AS1267" s="365">
        <f t="shared" si="1063"/>
        <v>96</v>
      </c>
      <c r="AT1267" s="366">
        <f t="shared" si="1064"/>
        <v>0</v>
      </c>
      <c r="AU1267" s="271">
        <f t="shared" si="1062"/>
        <v>100</v>
      </c>
      <c r="AV1267" s="366">
        <f t="shared" si="1065"/>
        <v>0</v>
      </c>
      <c r="AW1267" s="385">
        <f t="shared" si="1066"/>
        <v>0</v>
      </c>
    </row>
    <row r="1268" spans="40:49" x14ac:dyDescent="0.25">
      <c r="AN1268" s="365">
        <f t="shared" si="1068"/>
        <v>5</v>
      </c>
      <c r="AO1268" s="271">
        <f t="shared" si="1071"/>
        <v>17</v>
      </c>
      <c r="AP1268" s="271" t="str">
        <f t="shared" si="1069"/>
        <v/>
      </c>
      <c r="AQ1268" s="366" t="str">
        <f t="shared" si="1070"/>
        <v/>
      </c>
      <c r="AS1268" s="365">
        <f t="shared" si="1063"/>
        <v>97</v>
      </c>
      <c r="AT1268" s="366">
        <f t="shared" si="1064"/>
        <v>0</v>
      </c>
      <c r="AU1268" s="271">
        <f t="shared" ref="AU1268:AU1271" si="1072">+R1257</f>
        <v>200</v>
      </c>
      <c r="AV1268" s="366">
        <f t="shared" si="1065"/>
        <v>0</v>
      </c>
      <c r="AW1268" s="385">
        <f t="shared" si="1066"/>
        <v>0</v>
      </c>
    </row>
    <row r="1269" spans="40:49" x14ac:dyDescent="0.25">
      <c r="AN1269" s="365">
        <f t="shared" si="1068"/>
        <v>5</v>
      </c>
      <c r="AO1269" s="271">
        <f t="shared" si="1071"/>
        <v>18</v>
      </c>
      <c r="AP1269" s="271" t="str">
        <f t="shared" si="1069"/>
        <v/>
      </c>
      <c r="AQ1269" s="366" t="str">
        <f t="shared" si="1070"/>
        <v/>
      </c>
      <c r="AS1269" s="365">
        <f t="shared" si="1063"/>
        <v>98</v>
      </c>
      <c r="AT1269" s="366">
        <f t="shared" si="1064"/>
        <v>0</v>
      </c>
      <c r="AU1269" s="271">
        <f t="shared" si="1072"/>
        <v>400</v>
      </c>
      <c r="AV1269" s="366">
        <f t="shared" si="1065"/>
        <v>0</v>
      </c>
      <c r="AW1269" s="385">
        <f t="shared" si="1066"/>
        <v>0</v>
      </c>
    </row>
    <row r="1270" spans="40:49" x14ac:dyDescent="0.25">
      <c r="AN1270" s="365">
        <f t="shared" si="1068"/>
        <v>5</v>
      </c>
      <c r="AO1270" s="271">
        <f>+AO1269+1</f>
        <v>19</v>
      </c>
      <c r="AP1270" s="271" t="str">
        <f t="shared" si="1069"/>
        <v/>
      </c>
      <c r="AQ1270" s="366" t="str">
        <f t="shared" si="1070"/>
        <v/>
      </c>
      <c r="AS1270" s="365">
        <f t="shared" si="1063"/>
        <v>99</v>
      </c>
      <c r="AT1270" s="366">
        <f t="shared" si="1064"/>
        <v>0</v>
      </c>
      <c r="AU1270" s="271">
        <f t="shared" si="1072"/>
        <v>200</v>
      </c>
      <c r="AV1270" s="366">
        <f t="shared" si="1065"/>
        <v>0</v>
      </c>
      <c r="AW1270" s="385">
        <f t="shared" si="1066"/>
        <v>0</v>
      </c>
    </row>
    <row r="1271" spans="40:49" ht="15.75" thickBot="1" x14ac:dyDescent="0.3">
      <c r="AN1271" s="365">
        <f t="shared" si="1068"/>
        <v>5</v>
      </c>
      <c r="AO1271" s="271">
        <f t="shared" ref="AO1271" si="1073">+AO1270+1</f>
        <v>20</v>
      </c>
      <c r="AP1271" s="271" t="str">
        <f t="shared" si="1069"/>
        <v/>
      </c>
      <c r="AQ1271" s="366" t="str">
        <f t="shared" si="1070"/>
        <v/>
      </c>
      <c r="AS1271" s="368">
        <f t="shared" si="1063"/>
        <v>100</v>
      </c>
      <c r="AT1271" s="370">
        <f t="shared" si="1064"/>
        <v>0</v>
      </c>
      <c r="AU1271" s="369">
        <f t="shared" si="1072"/>
        <v>100</v>
      </c>
      <c r="AV1271" s="370">
        <f t="shared" si="1065"/>
        <v>0</v>
      </c>
      <c r="AW1271" s="385">
        <f t="shared" si="1066"/>
        <v>0</v>
      </c>
    </row>
    <row r="1272" spans="40:49" ht="15.75" thickBot="1" x14ac:dyDescent="0.3">
      <c r="AN1272" s="365">
        <v>6</v>
      </c>
      <c r="AO1272" s="271">
        <v>1</v>
      </c>
      <c r="AP1272" s="271" t="str">
        <f>+AZ1150</f>
        <v/>
      </c>
      <c r="AQ1272" s="366" t="str">
        <f>+BA1150</f>
        <v/>
      </c>
      <c r="AS1272" s="388" t="s">
        <v>49</v>
      </c>
      <c r="AT1272" s="389">
        <f>SUM(AT1172:AT1271)</f>
        <v>0</v>
      </c>
      <c r="AU1272" s="371">
        <f>SUM(AU1172:AU1271)</f>
        <v>25000</v>
      </c>
      <c r="AV1272" s="356"/>
      <c r="AW1272" s="390">
        <f>SUM(AW1172:AW1271)</f>
        <v>0</v>
      </c>
    </row>
    <row r="1273" spans="40:49" x14ac:dyDescent="0.25">
      <c r="AN1273" s="365">
        <f t="shared" ref="AN1273:AN1291" si="1074">+AN1272</f>
        <v>6</v>
      </c>
      <c r="AO1273" s="271">
        <f>+AO1272+1</f>
        <v>2</v>
      </c>
      <c r="AP1273" s="271" t="str">
        <f t="shared" ref="AP1273:AP1291" si="1075">+AZ1151</f>
        <v/>
      </c>
      <c r="AQ1273" s="366" t="str">
        <f t="shared" ref="AQ1273:AQ1291" si="1076">+BA1151</f>
        <v/>
      </c>
    </row>
    <row r="1274" spans="40:49" x14ac:dyDescent="0.25">
      <c r="AN1274" s="365">
        <f t="shared" si="1074"/>
        <v>6</v>
      </c>
      <c r="AO1274" s="271">
        <f t="shared" ref="AO1274:AO1289" si="1077">+AO1273+1</f>
        <v>3</v>
      </c>
      <c r="AP1274" s="271" t="str">
        <f t="shared" si="1075"/>
        <v/>
      </c>
      <c r="AQ1274" s="366" t="str">
        <f t="shared" si="1076"/>
        <v/>
      </c>
    </row>
    <row r="1275" spans="40:49" x14ac:dyDescent="0.25">
      <c r="AN1275" s="365">
        <f t="shared" si="1074"/>
        <v>6</v>
      </c>
      <c r="AO1275" s="271">
        <f t="shared" si="1077"/>
        <v>4</v>
      </c>
      <c r="AP1275" s="271" t="str">
        <f t="shared" si="1075"/>
        <v/>
      </c>
      <c r="AQ1275" s="366" t="str">
        <f t="shared" si="1076"/>
        <v/>
      </c>
    </row>
    <row r="1276" spans="40:49" x14ac:dyDescent="0.25">
      <c r="AN1276" s="365">
        <f t="shared" si="1074"/>
        <v>6</v>
      </c>
      <c r="AO1276" s="271">
        <f t="shared" si="1077"/>
        <v>5</v>
      </c>
      <c r="AP1276" s="271" t="str">
        <f t="shared" si="1075"/>
        <v/>
      </c>
      <c r="AQ1276" s="366" t="str">
        <f t="shared" si="1076"/>
        <v/>
      </c>
    </row>
    <row r="1277" spans="40:49" x14ac:dyDescent="0.25">
      <c r="AN1277" s="365">
        <f t="shared" si="1074"/>
        <v>6</v>
      </c>
      <c r="AO1277" s="271">
        <f t="shared" si="1077"/>
        <v>6</v>
      </c>
      <c r="AP1277" s="271" t="str">
        <f t="shared" si="1075"/>
        <v/>
      </c>
      <c r="AQ1277" s="366" t="str">
        <f t="shared" si="1076"/>
        <v/>
      </c>
    </row>
    <row r="1278" spans="40:49" x14ac:dyDescent="0.25">
      <c r="AN1278" s="365">
        <f t="shared" si="1074"/>
        <v>6</v>
      </c>
      <c r="AO1278" s="271">
        <f t="shared" si="1077"/>
        <v>7</v>
      </c>
      <c r="AP1278" s="271" t="str">
        <f t="shared" si="1075"/>
        <v/>
      </c>
      <c r="AQ1278" s="366" t="str">
        <f t="shared" si="1076"/>
        <v/>
      </c>
    </row>
    <row r="1279" spans="40:49" x14ac:dyDescent="0.25">
      <c r="AN1279" s="365">
        <f t="shared" si="1074"/>
        <v>6</v>
      </c>
      <c r="AO1279" s="271">
        <f t="shared" si="1077"/>
        <v>8</v>
      </c>
      <c r="AP1279" s="271" t="str">
        <f t="shared" si="1075"/>
        <v/>
      </c>
      <c r="AQ1279" s="366" t="str">
        <f t="shared" si="1076"/>
        <v/>
      </c>
    </row>
    <row r="1280" spans="40:49" x14ac:dyDescent="0.25">
      <c r="AN1280" s="365">
        <f t="shared" si="1074"/>
        <v>6</v>
      </c>
      <c r="AO1280" s="271">
        <f t="shared" si="1077"/>
        <v>9</v>
      </c>
      <c r="AP1280" s="271" t="str">
        <f t="shared" si="1075"/>
        <v/>
      </c>
      <c r="AQ1280" s="366" t="str">
        <f t="shared" si="1076"/>
        <v/>
      </c>
    </row>
    <row r="1281" spans="40:43" x14ac:dyDescent="0.25">
      <c r="AN1281" s="365">
        <f t="shared" si="1074"/>
        <v>6</v>
      </c>
      <c r="AO1281" s="271">
        <f t="shared" si="1077"/>
        <v>10</v>
      </c>
      <c r="AP1281" s="271" t="str">
        <f t="shared" si="1075"/>
        <v/>
      </c>
      <c r="AQ1281" s="366" t="str">
        <f t="shared" si="1076"/>
        <v/>
      </c>
    </row>
    <row r="1282" spans="40:43" x14ac:dyDescent="0.25">
      <c r="AN1282" s="365">
        <f t="shared" si="1074"/>
        <v>6</v>
      </c>
      <c r="AO1282" s="271">
        <f t="shared" si="1077"/>
        <v>11</v>
      </c>
      <c r="AP1282" s="271" t="str">
        <f t="shared" si="1075"/>
        <v/>
      </c>
      <c r="AQ1282" s="366" t="str">
        <f t="shared" si="1076"/>
        <v/>
      </c>
    </row>
    <row r="1283" spans="40:43" x14ac:dyDescent="0.25">
      <c r="AN1283" s="365">
        <f t="shared" si="1074"/>
        <v>6</v>
      </c>
      <c r="AO1283" s="271">
        <f t="shared" si="1077"/>
        <v>12</v>
      </c>
      <c r="AP1283" s="271" t="str">
        <f t="shared" si="1075"/>
        <v/>
      </c>
      <c r="AQ1283" s="366" t="str">
        <f t="shared" si="1076"/>
        <v/>
      </c>
    </row>
    <row r="1284" spans="40:43" x14ac:dyDescent="0.25">
      <c r="AN1284" s="365">
        <f t="shared" si="1074"/>
        <v>6</v>
      </c>
      <c r="AO1284" s="271">
        <f t="shared" si="1077"/>
        <v>13</v>
      </c>
      <c r="AP1284" s="271" t="str">
        <f t="shared" si="1075"/>
        <v/>
      </c>
      <c r="AQ1284" s="366" t="str">
        <f t="shared" si="1076"/>
        <v/>
      </c>
    </row>
    <row r="1285" spans="40:43" x14ac:dyDescent="0.25">
      <c r="AN1285" s="365">
        <f t="shared" si="1074"/>
        <v>6</v>
      </c>
      <c r="AO1285" s="271">
        <f t="shared" si="1077"/>
        <v>14</v>
      </c>
      <c r="AP1285" s="271" t="str">
        <f t="shared" si="1075"/>
        <v/>
      </c>
      <c r="AQ1285" s="366" t="str">
        <f t="shared" si="1076"/>
        <v/>
      </c>
    </row>
    <row r="1286" spans="40:43" x14ac:dyDescent="0.25">
      <c r="AN1286" s="365">
        <f t="shared" si="1074"/>
        <v>6</v>
      </c>
      <c r="AO1286" s="271">
        <f t="shared" si="1077"/>
        <v>15</v>
      </c>
      <c r="AP1286" s="271" t="str">
        <f t="shared" si="1075"/>
        <v/>
      </c>
      <c r="AQ1286" s="366" t="str">
        <f t="shared" si="1076"/>
        <v/>
      </c>
    </row>
    <row r="1287" spans="40:43" x14ac:dyDescent="0.25">
      <c r="AN1287" s="365">
        <f t="shared" si="1074"/>
        <v>6</v>
      </c>
      <c r="AO1287" s="271">
        <f t="shared" si="1077"/>
        <v>16</v>
      </c>
      <c r="AP1287" s="271" t="str">
        <f t="shared" si="1075"/>
        <v/>
      </c>
      <c r="AQ1287" s="366" t="str">
        <f t="shared" si="1076"/>
        <v/>
      </c>
    </row>
    <row r="1288" spans="40:43" x14ac:dyDescent="0.25">
      <c r="AN1288" s="365">
        <f t="shared" si="1074"/>
        <v>6</v>
      </c>
      <c r="AO1288" s="271">
        <f t="shared" si="1077"/>
        <v>17</v>
      </c>
      <c r="AP1288" s="271" t="str">
        <f t="shared" si="1075"/>
        <v/>
      </c>
      <c r="AQ1288" s="366" t="str">
        <f t="shared" si="1076"/>
        <v/>
      </c>
    </row>
    <row r="1289" spans="40:43" x14ac:dyDescent="0.25">
      <c r="AN1289" s="365">
        <f t="shared" si="1074"/>
        <v>6</v>
      </c>
      <c r="AO1289" s="271">
        <f t="shared" si="1077"/>
        <v>18</v>
      </c>
      <c r="AP1289" s="271" t="str">
        <f t="shared" si="1075"/>
        <v/>
      </c>
      <c r="AQ1289" s="366" t="str">
        <f t="shared" si="1076"/>
        <v/>
      </c>
    </row>
    <row r="1290" spans="40:43" x14ac:dyDescent="0.25">
      <c r="AN1290" s="365">
        <f t="shared" si="1074"/>
        <v>6</v>
      </c>
      <c r="AO1290" s="271">
        <f>+AO1289+1</f>
        <v>19</v>
      </c>
      <c r="AP1290" s="271" t="str">
        <f t="shared" si="1075"/>
        <v/>
      </c>
      <c r="AQ1290" s="366" t="str">
        <f t="shared" si="1076"/>
        <v/>
      </c>
    </row>
    <row r="1291" spans="40:43" x14ac:dyDescent="0.25">
      <c r="AN1291" s="365">
        <f t="shared" si="1074"/>
        <v>6</v>
      </c>
      <c r="AO1291" s="271">
        <f t="shared" ref="AO1291" si="1078">+AO1290+1</f>
        <v>20</v>
      </c>
      <c r="AP1291" s="271" t="str">
        <f t="shared" si="1075"/>
        <v/>
      </c>
      <c r="AQ1291" s="366" t="str">
        <f t="shared" si="1076"/>
        <v/>
      </c>
    </row>
    <row r="1292" spans="40:43" x14ac:dyDescent="0.25">
      <c r="AN1292" s="365">
        <v>7</v>
      </c>
      <c r="AO1292" s="271">
        <v>1</v>
      </c>
      <c r="AP1292" s="271" t="str">
        <f>+BB1150</f>
        <v/>
      </c>
      <c r="AQ1292" s="366" t="str">
        <f>+BC1150</f>
        <v/>
      </c>
    </row>
    <row r="1293" spans="40:43" x14ac:dyDescent="0.25">
      <c r="AN1293" s="365">
        <f t="shared" ref="AN1293:AN1311" si="1079">+AN1292</f>
        <v>7</v>
      </c>
      <c r="AO1293" s="271">
        <f>+AO1292+1</f>
        <v>2</v>
      </c>
      <c r="AP1293" s="271" t="str">
        <f t="shared" ref="AP1293:AP1311" si="1080">+BB1151</f>
        <v/>
      </c>
      <c r="AQ1293" s="366" t="str">
        <f t="shared" ref="AQ1293:AQ1311" si="1081">+BC1151</f>
        <v/>
      </c>
    </row>
    <row r="1294" spans="40:43" x14ac:dyDescent="0.25">
      <c r="AN1294" s="365">
        <f t="shared" si="1079"/>
        <v>7</v>
      </c>
      <c r="AO1294" s="271">
        <f t="shared" ref="AO1294:AO1309" si="1082">+AO1293+1</f>
        <v>3</v>
      </c>
      <c r="AP1294" s="271" t="str">
        <f t="shared" si="1080"/>
        <v/>
      </c>
      <c r="AQ1294" s="366" t="str">
        <f t="shared" si="1081"/>
        <v/>
      </c>
    </row>
    <row r="1295" spans="40:43" x14ac:dyDescent="0.25">
      <c r="AN1295" s="365">
        <f t="shared" si="1079"/>
        <v>7</v>
      </c>
      <c r="AO1295" s="271">
        <f t="shared" si="1082"/>
        <v>4</v>
      </c>
      <c r="AP1295" s="271" t="str">
        <f t="shared" si="1080"/>
        <v/>
      </c>
      <c r="AQ1295" s="366" t="str">
        <f t="shared" si="1081"/>
        <v/>
      </c>
    </row>
    <row r="1296" spans="40:43" x14ac:dyDescent="0.25">
      <c r="AN1296" s="365">
        <f t="shared" si="1079"/>
        <v>7</v>
      </c>
      <c r="AO1296" s="271">
        <f t="shared" si="1082"/>
        <v>5</v>
      </c>
      <c r="AP1296" s="271" t="str">
        <f t="shared" si="1080"/>
        <v/>
      </c>
      <c r="AQ1296" s="366" t="str">
        <f t="shared" si="1081"/>
        <v/>
      </c>
    </row>
    <row r="1297" spans="40:43" x14ac:dyDescent="0.25">
      <c r="AN1297" s="365">
        <f t="shared" si="1079"/>
        <v>7</v>
      </c>
      <c r="AO1297" s="271">
        <f t="shared" si="1082"/>
        <v>6</v>
      </c>
      <c r="AP1297" s="271" t="str">
        <f t="shared" si="1080"/>
        <v/>
      </c>
      <c r="AQ1297" s="366" t="str">
        <f t="shared" si="1081"/>
        <v/>
      </c>
    </row>
    <row r="1298" spans="40:43" x14ac:dyDescent="0.25">
      <c r="AN1298" s="365">
        <f t="shared" si="1079"/>
        <v>7</v>
      </c>
      <c r="AO1298" s="271">
        <f t="shared" si="1082"/>
        <v>7</v>
      </c>
      <c r="AP1298" s="271" t="str">
        <f t="shared" si="1080"/>
        <v/>
      </c>
      <c r="AQ1298" s="366" t="str">
        <f t="shared" si="1081"/>
        <v/>
      </c>
    </row>
    <row r="1299" spans="40:43" x14ac:dyDescent="0.25">
      <c r="AN1299" s="365">
        <f t="shared" si="1079"/>
        <v>7</v>
      </c>
      <c r="AO1299" s="271">
        <f t="shared" si="1082"/>
        <v>8</v>
      </c>
      <c r="AP1299" s="271" t="str">
        <f t="shared" si="1080"/>
        <v/>
      </c>
      <c r="AQ1299" s="366" t="str">
        <f t="shared" si="1081"/>
        <v/>
      </c>
    </row>
    <row r="1300" spans="40:43" x14ac:dyDescent="0.25">
      <c r="AN1300" s="365">
        <f t="shared" si="1079"/>
        <v>7</v>
      </c>
      <c r="AO1300" s="271">
        <f t="shared" si="1082"/>
        <v>9</v>
      </c>
      <c r="AP1300" s="271" t="str">
        <f t="shared" si="1080"/>
        <v/>
      </c>
      <c r="AQ1300" s="366" t="str">
        <f t="shared" si="1081"/>
        <v/>
      </c>
    </row>
    <row r="1301" spans="40:43" x14ac:dyDescent="0.25">
      <c r="AN1301" s="365">
        <f t="shared" si="1079"/>
        <v>7</v>
      </c>
      <c r="AO1301" s="271">
        <f t="shared" si="1082"/>
        <v>10</v>
      </c>
      <c r="AP1301" s="271" t="str">
        <f t="shared" si="1080"/>
        <v/>
      </c>
      <c r="AQ1301" s="366" t="str">
        <f t="shared" si="1081"/>
        <v/>
      </c>
    </row>
    <row r="1302" spans="40:43" x14ac:dyDescent="0.25">
      <c r="AN1302" s="365">
        <f t="shared" si="1079"/>
        <v>7</v>
      </c>
      <c r="AO1302" s="271">
        <f t="shared" si="1082"/>
        <v>11</v>
      </c>
      <c r="AP1302" s="271" t="str">
        <f t="shared" si="1080"/>
        <v/>
      </c>
      <c r="AQ1302" s="366" t="str">
        <f t="shared" si="1081"/>
        <v/>
      </c>
    </row>
    <row r="1303" spans="40:43" x14ac:dyDescent="0.25">
      <c r="AN1303" s="365">
        <f t="shared" si="1079"/>
        <v>7</v>
      </c>
      <c r="AO1303" s="271">
        <f t="shared" si="1082"/>
        <v>12</v>
      </c>
      <c r="AP1303" s="271" t="str">
        <f t="shared" si="1080"/>
        <v/>
      </c>
      <c r="AQ1303" s="366" t="str">
        <f t="shared" si="1081"/>
        <v/>
      </c>
    </row>
    <row r="1304" spans="40:43" x14ac:dyDescent="0.25">
      <c r="AN1304" s="365">
        <f t="shared" si="1079"/>
        <v>7</v>
      </c>
      <c r="AO1304" s="271">
        <f t="shared" si="1082"/>
        <v>13</v>
      </c>
      <c r="AP1304" s="271" t="str">
        <f t="shared" si="1080"/>
        <v/>
      </c>
      <c r="AQ1304" s="366" t="str">
        <f t="shared" si="1081"/>
        <v/>
      </c>
    </row>
    <row r="1305" spans="40:43" x14ac:dyDescent="0.25">
      <c r="AN1305" s="365">
        <f t="shared" si="1079"/>
        <v>7</v>
      </c>
      <c r="AO1305" s="271">
        <f t="shared" si="1082"/>
        <v>14</v>
      </c>
      <c r="AP1305" s="271" t="str">
        <f t="shared" si="1080"/>
        <v/>
      </c>
      <c r="AQ1305" s="366" t="str">
        <f t="shared" si="1081"/>
        <v/>
      </c>
    </row>
    <row r="1306" spans="40:43" x14ac:dyDescent="0.25">
      <c r="AN1306" s="365">
        <f t="shared" si="1079"/>
        <v>7</v>
      </c>
      <c r="AO1306" s="271">
        <f t="shared" si="1082"/>
        <v>15</v>
      </c>
      <c r="AP1306" s="271" t="str">
        <f t="shared" si="1080"/>
        <v/>
      </c>
      <c r="AQ1306" s="366" t="str">
        <f t="shared" si="1081"/>
        <v/>
      </c>
    </row>
    <row r="1307" spans="40:43" x14ac:dyDescent="0.25">
      <c r="AN1307" s="365">
        <f t="shared" si="1079"/>
        <v>7</v>
      </c>
      <c r="AO1307" s="271">
        <f t="shared" si="1082"/>
        <v>16</v>
      </c>
      <c r="AP1307" s="271" t="str">
        <f t="shared" si="1080"/>
        <v/>
      </c>
      <c r="AQ1307" s="366" t="str">
        <f t="shared" si="1081"/>
        <v/>
      </c>
    </row>
    <row r="1308" spans="40:43" x14ac:dyDescent="0.25">
      <c r="AN1308" s="365">
        <f t="shared" si="1079"/>
        <v>7</v>
      </c>
      <c r="AO1308" s="271">
        <f t="shared" si="1082"/>
        <v>17</v>
      </c>
      <c r="AP1308" s="271" t="str">
        <f t="shared" si="1080"/>
        <v/>
      </c>
      <c r="AQ1308" s="366" t="str">
        <f t="shared" si="1081"/>
        <v/>
      </c>
    </row>
    <row r="1309" spans="40:43" x14ac:dyDescent="0.25">
      <c r="AN1309" s="365">
        <f t="shared" si="1079"/>
        <v>7</v>
      </c>
      <c r="AO1309" s="271">
        <f t="shared" si="1082"/>
        <v>18</v>
      </c>
      <c r="AP1309" s="271" t="str">
        <f t="shared" si="1080"/>
        <v/>
      </c>
      <c r="AQ1309" s="366" t="str">
        <f t="shared" si="1081"/>
        <v/>
      </c>
    </row>
    <row r="1310" spans="40:43" x14ac:dyDescent="0.25">
      <c r="AN1310" s="365">
        <f t="shared" si="1079"/>
        <v>7</v>
      </c>
      <c r="AO1310" s="271">
        <f>+AO1309+1</f>
        <v>19</v>
      </c>
      <c r="AP1310" s="271" t="str">
        <f t="shared" si="1080"/>
        <v/>
      </c>
      <c r="AQ1310" s="366" t="str">
        <f t="shared" si="1081"/>
        <v/>
      </c>
    </row>
    <row r="1311" spans="40:43" x14ac:dyDescent="0.25">
      <c r="AN1311" s="365">
        <f t="shared" si="1079"/>
        <v>7</v>
      </c>
      <c r="AO1311" s="271">
        <f t="shared" ref="AO1311" si="1083">+AO1310+1</f>
        <v>20</v>
      </c>
      <c r="AP1311" s="271" t="str">
        <f t="shared" si="1080"/>
        <v/>
      </c>
      <c r="AQ1311" s="366" t="str">
        <f t="shared" si="1081"/>
        <v/>
      </c>
    </row>
    <row r="1312" spans="40:43" x14ac:dyDescent="0.25">
      <c r="AN1312" s="365">
        <v>8</v>
      </c>
      <c r="AO1312" s="271">
        <v>1</v>
      </c>
      <c r="AP1312" s="271" t="str">
        <f>+BD1150</f>
        <v/>
      </c>
      <c r="AQ1312" s="366" t="str">
        <f>+BE1150</f>
        <v/>
      </c>
    </row>
    <row r="1313" spans="40:43" x14ac:dyDescent="0.25">
      <c r="AN1313" s="365">
        <f t="shared" ref="AN1313:AN1331" si="1084">+AN1312</f>
        <v>8</v>
      </c>
      <c r="AO1313" s="271">
        <f>+AO1312+1</f>
        <v>2</v>
      </c>
      <c r="AP1313" s="271" t="str">
        <f t="shared" ref="AP1313:AP1331" si="1085">+BD1151</f>
        <v/>
      </c>
      <c r="AQ1313" s="366" t="str">
        <f t="shared" ref="AQ1313:AQ1331" si="1086">+BE1151</f>
        <v/>
      </c>
    </row>
    <row r="1314" spans="40:43" x14ac:dyDescent="0.25">
      <c r="AN1314" s="365">
        <f t="shared" si="1084"/>
        <v>8</v>
      </c>
      <c r="AO1314" s="271">
        <f t="shared" ref="AO1314:AO1329" si="1087">+AO1313+1</f>
        <v>3</v>
      </c>
      <c r="AP1314" s="271" t="str">
        <f t="shared" si="1085"/>
        <v/>
      </c>
      <c r="AQ1314" s="366" t="str">
        <f t="shared" si="1086"/>
        <v/>
      </c>
    </row>
    <row r="1315" spans="40:43" x14ac:dyDescent="0.25">
      <c r="AN1315" s="365">
        <f t="shared" si="1084"/>
        <v>8</v>
      </c>
      <c r="AO1315" s="271">
        <f t="shared" si="1087"/>
        <v>4</v>
      </c>
      <c r="AP1315" s="271" t="str">
        <f t="shared" si="1085"/>
        <v/>
      </c>
      <c r="AQ1315" s="366" t="str">
        <f t="shared" si="1086"/>
        <v/>
      </c>
    </row>
    <row r="1316" spans="40:43" x14ac:dyDescent="0.25">
      <c r="AN1316" s="365">
        <f t="shared" si="1084"/>
        <v>8</v>
      </c>
      <c r="AO1316" s="271">
        <f t="shared" si="1087"/>
        <v>5</v>
      </c>
      <c r="AP1316" s="271" t="str">
        <f t="shared" si="1085"/>
        <v/>
      </c>
      <c r="AQ1316" s="366" t="str">
        <f t="shared" si="1086"/>
        <v/>
      </c>
    </row>
    <row r="1317" spans="40:43" x14ac:dyDescent="0.25">
      <c r="AN1317" s="365">
        <f t="shared" si="1084"/>
        <v>8</v>
      </c>
      <c r="AO1317" s="271">
        <f t="shared" si="1087"/>
        <v>6</v>
      </c>
      <c r="AP1317" s="271" t="str">
        <f t="shared" si="1085"/>
        <v/>
      </c>
      <c r="AQ1317" s="366" t="str">
        <f t="shared" si="1086"/>
        <v/>
      </c>
    </row>
    <row r="1318" spans="40:43" x14ac:dyDescent="0.25">
      <c r="AN1318" s="365">
        <f t="shared" si="1084"/>
        <v>8</v>
      </c>
      <c r="AO1318" s="271">
        <f t="shared" si="1087"/>
        <v>7</v>
      </c>
      <c r="AP1318" s="271" t="str">
        <f t="shared" si="1085"/>
        <v/>
      </c>
      <c r="AQ1318" s="366" t="str">
        <f t="shared" si="1086"/>
        <v/>
      </c>
    </row>
    <row r="1319" spans="40:43" x14ac:dyDescent="0.25">
      <c r="AN1319" s="365">
        <f t="shared" si="1084"/>
        <v>8</v>
      </c>
      <c r="AO1319" s="271">
        <f t="shared" si="1087"/>
        <v>8</v>
      </c>
      <c r="AP1319" s="271" t="str">
        <f t="shared" si="1085"/>
        <v/>
      </c>
      <c r="AQ1319" s="366" t="str">
        <f t="shared" si="1086"/>
        <v/>
      </c>
    </row>
    <row r="1320" spans="40:43" x14ac:dyDescent="0.25">
      <c r="AN1320" s="365">
        <f t="shared" si="1084"/>
        <v>8</v>
      </c>
      <c r="AO1320" s="271">
        <f t="shared" si="1087"/>
        <v>9</v>
      </c>
      <c r="AP1320" s="271" t="str">
        <f t="shared" si="1085"/>
        <v/>
      </c>
      <c r="AQ1320" s="366" t="str">
        <f t="shared" si="1086"/>
        <v/>
      </c>
    </row>
    <row r="1321" spans="40:43" x14ac:dyDescent="0.25">
      <c r="AN1321" s="365">
        <f t="shared" si="1084"/>
        <v>8</v>
      </c>
      <c r="AO1321" s="271">
        <f t="shared" si="1087"/>
        <v>10</v>
      </c>
      <c r="AP1321" s="271" t="str">
        <f t="shared" si="1085"/>
        <v/>
      </c>
      <c r="AQ1321" s="366" t="str">
        <f t="shared" si="1086"/>
        <v/>
      </c>
    </row>
    <row r="1322" spans="40:43" x14ac:dyDescent="0.25">
      <c r="AN1322" s="365">
        <f t="shared" si="1084"/>
        <v>8</v>
      </c>
      <c r="AO1322" s="271">
        <f t="shared" si="1087"/>
        <v>11</v>
      </c>
      <c r="AP1322" s="271" t="str">
        <f t="shared" si="1085"/>
        <v/>
      </c>
      <c r="AQ1322" s="366" t="str">
        <f t="shared" si="1086"/>
        <v/>
      </c>
    </row>
    <row r="1323" spans="40:43" x14ac:dyDescent="0.25">
      <c r="AN1323" s="365">
        <f t="shared" si="1084"/>
        <v>8</v>
      </c>
      <c r="AO1323" s="271">
        <f t="shared" si="1087"/>
        <v>12</v>
      </c>
      <c r="AP1323" s="271" t="str">
        <f t="shared" si="1085"/>
        <v/>
      </c>
      <c r="AQ1323" s="366" t="str">
        <f t="shared" si="1086"/>
        <v/>
      </c>
    </row>
    <row r="1324" spans="40:43" x14ac:dyDescent="0.25">
      <c r="AN1324" s="365">
        <f t="shared" si="1084"/>
        <v>8</v>
      </c>
      <c r="AO1324" s="271">
        <f t="shared" si="1087"/>
        <v>13</v>
      </c>
      <c r="AP1324" s="271" t="str">
        <f t="shared" si="1085"/>
        <v/>
      </c>
      <c r="AQ1324" s="366" t="str">
        <f t="shared" si="1086"/>
        <v/>
      </c>
    </row>
    <row r="1325" spans="40:43" x14ac:dyDescent="0.25">
      <c r="AN1325" s="365">
        <f t="shared" si="1084"/>
        <v>8</v>
      </c>
      <c r="AO1325" s="271">
        <f t="shared" si="1087"/>
        <v>14</v>
      </c>
      <c r="AP1325" s="271" t="str">
        <f t="shared" si="1085"/>
        <v/>
      </c>
      <c r="AQ1325" s="366" t="str">
        <f t="shared" si="1086"/>
        <v/>
      </c>
    </row>
    <row r="1326" spans="40:43" x14ac:dyDescent="0.25">
      <c r="AN1326" s="365">
        <f t="shared" si="1084"/>
        <v>8</v>
      </c>
      <c r="AO1326" s="271">
        <f t="shared" si="1087"/>
        <v>15</v>
      </c>
      <c r="AP1326" s="271" t="str">
        <f t="shared" si="1085"/>
        <v/>
      </c>
      <c r="AQ1326" s="366" t="str">
        <f t="shared" si="1086"/>
        <v/>
      </c>
    </row>
    <row r="1327" spans="40:43" x14ac:dyDescent="0.25">
      <c r="AN1327" s="365">
        <f t="shared" si="1084"/>
        <v>8</v>
      </c>
      <c r="AO1327" s="271">
        <f t="shared" si="1087"/>
        <v>16</v>
      </c>
      <c r="AP1327" s="271" t="str">
        <f t="shared" si="1085"/>
        <v/>
      </c>
      <c r="AQ1327" s="366" t="str">
        <f t="shared" si="1086"/>
        <v/>
      </c>
    </row>
    <row r="1328" spans="40:43" x14ac:dyDescent="0.25">
      <c r="AN1328" s="365">
        <f t="shared" si="1084"/>
        <v>8</v>
      </c>
      <c r="AO1328" s="271">
        <f t="shared" si="1087"/>
        <v>17</v>
      </c>
      <c r="AP1328" s="271" t="str">
        <f t="shared" si="1085"/>
        <v/>
      </c>
      <c r="AQ1328" s="366" t="str">
        <f t="shared" si="1086"/>
        <v/>
      </c>
    </row>
    <row r="1329" spans="40:43" x14ac:dyDescent="0.25">
      <c r="AN1329" s="365">
        <f t="shared" si="1084"/>
        <v>8</v>
      </c>
      <c r="AO1329" s="271">
        <f t="shared" si="1087"/>
        <v>18</v>
      </c>
      <c r="AP1329" s="271" t="str">
        <f t="shared" si="1085"/>
        <v/>
      </c>
      <c r="AQ1329" s="366" t="str">
        <f t="shared" si="1086"/>
        <v/>
      </c>
    </row>
    <row r="1330" spans="40:43" x14ac:dyDescent="0.25">
      <c r="AN1330" s="365">
        <f t="shared" si="1084"/>
        <v>8</v>
      </c>
      <c r="AO1330" s="271">
        <f>+AO1329+1</f>
        <v>19</v>
      </c>
      <c r="AP1330" s="271" t="str">
        <f t="shared" si="1085"/>
        <v/>
      </c>
      <c r="AQ1330" s="366" t="str">
        <f t="shared" si="1086"/>
        <v/>
      </c>
    </row>
    <row r="1331" spans="40:43" x14ac:dyDescent="0.25">
      <c r="AN1331" s="365">
        <f t="shared" si="1084"/>
        <v>8</v>
      </c>
      <c r="AO1331" s="271">
        <f t="shared" ref="AO1331" si="1088">+AO1330+1</f>
        <v>20</v>
      </c>
      <c r="AP1331" s="271" t="str">
        <f t="shared" si="1085"/>
        <v/>
      </c>
      <c r="AQ1331" s="366" t="str">
        <f t="shared" si="1086"/>
        <v/>
      </c>
    </row>
    <row r="1332" spans="40:43" x14ac:dyDescent="0.25">
      <c r="AN1332" s="365">
        <v>9</v>
      </c>
      <c r="AO1332" s="271">
        <v>1</v>
      </c>
      <c r="AP1332" s="271" t="str">
        <f>+BF1150</f>
        <v/>
      </c>
      <c r="AQ1332" s="366" t="str">
        <f>+BG1150</f>
        <v/>
      </c>
    </row>
    <row r="1333" spans="40:43" x14ac:dyDescent="0.25">
      <c r="AN1333" s="365">
        <f t="shared" ref="AN1333:AN1351" si="1089">+AN1332</f>
        <v>9</v>
      </c>
      <c r="AO1333" s="271">
        <f>+AO1332+1</f>
        <v>2</v>
      </c>
      <c r="AP1333" s="271" t="str">
        <f t="shared" ref="AP1333:AP1351" si="1090">+BF1151</f>
        <v/>
      </c>
      <c r="AQ1333" s="366" t="str">
        <f t="shared" ref="AQ1333:AQ1351" si="1091">+BG1151</f>
        <v/>
      </c>
    </row>
    <row r="1334" spans="40:43" x14ac:dyDescent="0.25">
      <c r="AN1334" s="365">
        <f t="shared" si="1089"/>
        <v>9</v>
      </c>
      <c r="AO1334" s="271">
        <f t="shared" ref="AO1334:AO1349" si="1092">+AO1333+1</f>
        <v>3</v>
      </c>
      <c r="AP1334" s="271" t="str">
        <f t="shared" si="1090"/>
        <v/>
      </c>
      <c r="AQ1334" s="366" t="str">
        <f t="shared" si="1091"/>
        <v/>
      </c>
    </row>
    <row r="1335" spans="40:43" x14ac:dyDescent="0.25">
      <c r="AN1335" s="365">
        <f t="shared" si="1089"/>
        <v>9</v>
      </c>
      <c r="AO1335" s="271">
        <f t="shared" si="1092"/>
        <v>4</v>
      </c>
      <c r="AP1335" s="271" t="str">
        <f t="shared" si="1090"/>
        <v/>
      </c>
      <c r="AQ1335" s="366" t="str">
        <f t="shared" si="1091"/>
        <v/>
      </c>
    </row>
    <row r="1336" spans="40:43" x14ac:dyDescent="0.25">
      <c r="AN1336" s="365">
        <f t="shared" si="1089"/>
        <v>9</v>
      </c>
      <c r="AO1336" s="271">
        <f t="shared" si="1092"/>
        <v>5</v>
      </c>
      <c r="AP1336" s="271" t="str">
        <f t="shared" si="1090"/>
        <v/>
      </c>
      <c r="AQ1336" s="366" t="str">
        <f t="shared" si="1091"/>
        <v/>
      </c>
    </row>
    <row r="1337" spans="40:43" x14ac:dyDescent="0.25">
      <c r="AN1337" s="365">
        <f t="shared" si="1089"/>
        <v>9</v>
      </c>
      <c r="AO1337" s="271">
        <f t="shared" si="1092"/>
        <v>6</v>
      </c>
      <c r="AP1337" s="271" t="str">
        <f t="shared" si="1090"/>
        <v/>
      </c>
      <c r="AQ1337" s="366" t="str">
        <f t="shared" si="1091"/>
        <v/>
      </c>
    </row>
    <row r="1338" spans="40:43" x14ac:dyDescent="0.25">
      <c r="AN1338" s="365">
        <f t="shared" si="1089"/>
        <v>9</v>
      </c>
      <c r="AO1338" s="271">
        <f t="shared" si="1092"/>
        <v>7</v>
      </c>
      <c r="AP1338" s="271" t="str">
        <f t="shared" si="1090"/>
        <v/>
      </c>
      <c r="AQ1338" s="366" t="str">
        <f t="shared" si="1091"/>
        <v/>
      </c>
    </row>
    <row r="1339" spans="40:43" x14ac:dyDescent="0.25">
      <c r="AN1339" s="365">
        <f t="shared" si="1089"/>
        <v>9</v>
      </c>
      <c r="AO1339" s="271">
        <f t="shared" si="1092"/>
        <v>8</v>
      </c>
      <c r="AP1339" s="271" t="str">
        <f t="shared" si="1090"/>
        <v/>
      </c>
      <c r="AQ1339" s="366" t="str">
        <f t="shared" si="1091"/>
        <v/>
      </c>
    </row>
    <row r="1340" spans="40:43" x14ac:dyDescent="0.25">
      <c r="AN1340" s="365">
        <f t="shared" si="1089"/>
        <v>9</v>
      </c>
      <c r="AO1340" s="271">
        <f t="shared" si="1092"/>
        <v>9</v>
      </c>
      <c r="AP1340" s="271" t="str">
        <f t="shared" si="1090"/>
        <v/>
      </c>
      <c r="AQ1340" s="366" t="str">
        <f t="shared" si="1091"/>
        <v/>
      </c>
    </row>
    <row r="1341" spans="40:43" x14ac:dyDescent="0.25">
      <c r="AN1341" s="365">
        <f t="shared" si="1089"/>
        <v>9</v>
      </c>
      <c r="AO1341" s="271">
        <f t="shared" si="1092"/>
        <v>10</v>
      </c>
      <c r="AP1341" s="271" t="str">
        <f t="shared" si="1090"/>
        <v/>
      </c>
      <c r="AQ1341" s="366" t="str">
        <f t="shared" si="1091"/>
        <v/>
      </c>
    </row>
    <row r="1342" spans="40:43" x14ac:dyDescent="0.25">
      <c r="AN1342" s="365">
        <f t="shared" si="1089"/>
        <v>9</v>
      </c>
      <c r="AO1342" s="271">
        <f t="shared" si="1092"/>
        <v>11</v>
      </c>
      <c r="AP1342" s="271" t="str">
        <f t="shared" si="1090"/>
        <v/>
      </c>
      <c r="AQ1342" s="366" t="str">
        <f t="shared" si="1091"/>
        <v/>
      </c>
    </row>
    <row r="1343" spans="40:43" x14ac:dyDescent="0.25">
      <c r="AN1343" s="365">
        <f t="shared" si="1089"/>
        <v>9</v>
      </c>
      <c r="AO1343" s="271">
        <f t="shared" si="1092"/>
        <v>12</v>
      </c>
      <c r="AP1343" s="271" t="str">
        <f t="shared" si="1090"/>
        <v/>
      </c>
      <c r="AQ1343" s="366" t="str">
        <f t="shared" si="1091"/>
        <v/>
      </c>
    </row>
    <row r="1344" spans="40:43" x14ac:dyDescent="0.25">
      <c r="AN1344" s="365">
        <f t="shared" si="1089"/>
        <v>9</v>
      </c>
      <c r="AO1344" s="271">
        <f t="shared" si="1092"/>
        <v>13</v>
      </c>
      <c r="AP1344" s="271" t="str">
        <f t="shared" si="1090"/>
        <v/>
      </c>
      <c r="AQ1344" s="366" t="str">
        <f t="shared" si="1091"/>
        <v/>
      </c>
    </row>
    <row r="1345" spans="40:43" x14ac:dyDescent="0.25">
      <c r="AN1345" s="365">
        <f t="shared" si="1089"/>
        <v>9</v>
      </c>
      <c r="AO1345" s="271">
        <f t="shared" si="1092"/>
        <v>14</v>
      </c>
      <c r="AP1345" s="271" t="str">
        <f t="shared" si="1090"/>
        <v/>
      </c>
      <c r="AQ1345" s="366" t="str">
        <f t="shared" si="1091"/>
        <v/>
      </c>
    </row>
    <row r="1346" spans="40:43" x14ac:dyDescent="0.25">
      <c r="AN1346" s="365">
        <f t="shared" si="1089"/>
        <v>9</v>
      </c>
      <c r="AO1346" s="271">
        <f t="shared" si="1092"/>
        <v>15</v>
      </c>
      <c r="AP1346" s="271" t="str">
        <f t="shared" si="1090"/>
        <v/>
      </c>
      <c r="AQ1346" s="366" t="str">
        <f t="shared" si="1091"/>
        <v/>
      </c>
    </row>
    <row r="1347" spans="40:43" x14ac:dyDescent="0.25">
      <c r="AN1347" s="365">
        <f t="shared" si="1089"/>
        <v>9</v>
      </c>
      <c r="AO1347" s="271">
        <f t="shared" si="1092"/>
        <v>16</v>
      </c>
      <c r="AP1347" s="271" t="str">
        <f t="shared" si="1090"/>
        <v/>
      </c>
      <c r="AQ1347" s="366" t="str">
        <f t="shared" si="1091"/>
        <v/>
      </c>
    </row>
    <row r="1348" spans="40:43" x14ac:dyDescent="0.25">
      <c r="AN1348" s="365">
        <f t="shared" si="1089"/>
        <v>9</v>
      </c>
      <c r="AO1348" s="271">
        <f t="shared" si="1092"/>
        <v>17</v>
      </c>
      <c r="AP1348" s="271" t="str">
        <f t="shared" si="1090"/>
        <v/>
      </c>
      <c r="AQ1348" s="366" t="str">
        <f t="shared" si="1091"/>
        <v/>
      </c>
    </row>
    <row r="1349" spans="40:43" x14ac:dyDescent="0.25">
      <c r="AN1349" s="365">
        <f t="shared" si="1089"/>
        <v>9</v>
      </c>
      <c r="AO1349" s="271">
        <f t="shared" si="1092"/>
        <v>18</v>
      </c>
      <c r="AP1349" s="271" t="str">
        <f t="shared" si="1090"/>
        <v/>
      </c>
      <c r="AQ1349" s="366" t="str">
        <f t="shared" si="1091"/>
        <v/>
      </c>
    </row>
    <row r="1350" spans="40:43" x14ac:dyDescent="0.25">
      <c r="AN1350" s="365">
        <f t="shared" si="1089"/>
        <v>9</v>
      </c>
      <c r="AO1350" s="271">
        <f>+AO1349+1</f>
        <v>19</v>
      </c>
      <c r="AP1350" s="271" t="str">
        <f t="shared" si="1090"/>
        <v/>
      </c>
      <c r="AQ1350" s="366" t="str">
        <f t="shared" si="1091"/>
        <v/>
      </c>
    </row>
    <row r="1351" spans="40:43" x14ac:dyDescent="0.25">
      <c r="AN1351" s="365">
        <f t="shared" si="1089"/>
        <v>9</v>
      </c>
      <c r="AO1351" s="271">
        <f t="shared" ref="AO1351" si="1093">+AO1350+1</f>
        <v>20</v>
      </c>
      <c r="AP1351" s="271" t="str">
        <f t="shared" si="1090"/>
        <v/>
      </c>
      <c r="AQ1351" s="366" t="str">
        <f t="shared" si="1091"/>
        <v/>
      </c>
    </row>
    <row r="1352" spans="40:43" x14ac:dyDescent="0.25">
      <c r="AN1352" s="365">
        <v>10</v>
      </c>
      <c r="AO1352" s="271">
        <v>1</v>
      </c>
      <c r="AP1352" s="271" t="str">
        <f>+BH1150</f>
        <v/>
      </c>
      <c r="AQ1352" s="366" t="str">
        <f>+BI1150</f>
        <v/>
      </c>
    </row>
    <row r="1353" spans="40:43" x14ac:dyDescent="0.25">
      <c r="AN1353" s="365">
        <f t="shared" ref="AN1353:AN1371" si="1094">+AN1352</f>
        <v>10</v>
      </c>
      <c r="AO1353" s="271">
        <f>+AO1352+1</f>
        <v>2</v>
      </c>
      <c r="AP1353" s="271" t="str">
        <f t="shared" ref="AP1353:AP1371" si="1095">+BH1151</f>
        <v/>
      </c>
      <c r="AQ1353" s="366" t="str">
        <f t="shared" ref="AQ1353:AQ1371" si="1096">+BI1151</f>
        <v/>
      </c>
    </row>
    <row r="1354" spans="40:43" x14ac:dyDescent="0.25">
      <c r="AN1354" s="365">
        <f t="shared" si="1094"/>
        <v>10</v>
      </c>
      <c r="AO1354" s="271">
        <f t="shared" ref="AO1354:AO1369" si="1097">+AO1353+1</f>
        <v>3</v>
      </c>
      <c r="AP1354" s="271" t="str">
        <f t="shared" si="1095"/>
        <v/>
      </c>
      <c r="AQ1354" s="366" t="str">
        <f t="shared" si="1096"/>
        <v/>
      </c>
    </row>
    <row r="1355" spans="40:43" x14ac:dyDescent="0.25">
      <c r="AN1355" s="365">
        <f t="shared" si="1094"/>
        <v>10</v>
      </c>
      <c r="AO1355" s="271">
        <f t="shared" si="1097"/>
        <v>4</v>
      </c>
      <c r="AP1355" s="271" t="str">
        <f t="shared" si="1095"/>
        <v/>
      </c>
      <c r="AQ1355" s="366" t="str">
        <f t="shared" si="1096"/>
        <v/>
      </c>
    </row>
    <row r="1356" spans="40:43" x14ac:dyDescent="0.25">
      <c r="AN1356" s="365">
        <f t="shared" si="1094"/>
        <v>10</v>
      </c>
      <c r="AO1356" s="271">
        <f t="shared" si="1097"/>
        <v>5</v>
      </c>
      <c r="AP1356" s="271" t="str">
        <f t="shared" si="1095"/>
        <v/>
      </c>
      <c r="AQ1356" s="366" t="str">
        <f t="shared" si="1096"/>
        <v/>
      </c>
    </row>
    <row r="1357" spans="40:43" x14ac:dyDescent="0.25">
      <c r="AN1357" s="365">
        <f t="shared" si="1094"/>
        <v>10</v>
      </c>
      <c r="AO1357" s="271">
        <f t="shared" si="1097"/>
        <v>6</v>
      </c>
      <c r="AP1357" s="271" t="str">
        <f t="shared" si="1095"/>
        <v/>
      </c>
      <c r="AQ1357" s="366" t="str">
        <f t="shared" si="1096"/>
        <v/>
      </c>
    </row>
    <row r="1358" spans="40:43" x14ac:dyDescent="0.25">
      <c r="AN1358" s="365">
        <f t="shared" si="1094"/>
        <v>10</v>
      </c>
      <c r="AO1358" s="271">
        <f t="shared" si="1097"/>
        <v>7</v>
      </c>
      <c r="AP1358" s="271" t="str">
        <f t="shared" si="1095"/>
        <v/>
      </c>
      <c r="AQ1358" s="366" t="str">
        <f t="shared" si="1096"/>
        <v/>
      </c>
    </row>
    <row r="1359" spans="40:43" x14ac:dyDescent="0.25">
      <c r="AN1359" s="365">
        <f t="shared" si="1094"/>
        <v>10</v>
      </c>
      <c r="AO1359" s="271">
        <f t="shared" si="1097"/>
        <v>8</v>
      </c>
      <c r="AP1359" s="271" t="str">
        <f t="shared" si="1095"/>
        <v/>
      </c>
      <c r="AQ1359" s="366" t="str">
        <f t="shared" si="1096"/>
        <v/>
      </c>
    </row>
    <row r="1360" spans="40:43" x14ac:dyDescent="0.25">
      <c r="AN1360" s="365">
        <f t="shared" si="1094"/>
        <v>10</v>
      </c>
      <c r="AO1360" s="271">
        <f t="shared" si="1097"/>
        <v>9</v>
      </c>
      <c r="AP1360" s="271" t="str">
        <f t="shared" si="1095"/>
        <v/>
      </c>
      <c r="AQ1360" s="366" t="str">
        <f t="shared" si="1096"/>
        <v/>
      </c>
    </row>
    <row r="1361" spans="21:63" x14ac:dyDescent="0.25">
      <c r="AN1361" s="365">
        <f t="shared" si="1094"/>
        <v>10</v>
      </c>
      <c r="AO1361" s="271">
        <f t="shared" si="1097"/>
        <v>10</v>
      </c>
      <c r="AP1361" s="271" t="str">
        <f t="shared" si="1095"/>
        <v/>
      </c>
      <c r="AQ1361" s="366" t="str">
        <f t="shared" si="1096"/>
        <v/>
      </c>
    </row>
    <row r="1362" spans="21:63" x14ac:dyDescent="0.25">
      <c r="AN1362" s="365">
        <f t="shared" si="1094"/>
        <v>10</v>
      </c>
      <c r="AO1362" s="271">
        <f t="shared" si="1097"/>
        <v>11</v>
      </c>
      <c r="AP1362" s="271" t="str">
        <f t="shared" si="1095"/>
        <v/>
      </c>
      <c r="AQ1362" s="366" t="str">
        <f t="shared" si="1096"/>
        <v/>
      </c>
    </row>
    <row r="1363" spans="21:63" x14ac:dyDescent="0.25">
      <c r="AN1363" s="365">
        <f t="shared" si="1094"/>
        <v>10</v>
      </c>
      <c r="AO1363" s="271">
        <f t="shared" si="1097"/>
        <v>12</v>
      </c>
      <c r="AP1363" s="271" t="str">
        <f t="shared" si="1095"/>
        <v/>
      </c>
      <c r="AQ1363" s="366" t="str">
        <f t="shared" si="1096"/>
        <v/>
      </c>
    </row>
    <row r="1364" spans="21:63" x14ac:dyDescent="0.25">
      <c r="AN1364" s="365">
        <f t="shared" si="1094"/>
        <v>10</v>
      </c>
      <c r="AO1364" s="271">
        <f t="shared" si="1097"/>
        <v>13</v>
      </c>
      <c r="AP1364" s="271" t="str">
        <f t="shared" si="1095"/>
        <v/>
      </c>
      <c r="AQ1364" s="366" t="str">
        <f t="shared" si="1096"/>
        <v/>
      </c>
    </row>
    <row r="1365" spans="21:63" x14ac:dyDescent="0.25">
      <c r="AN1365" s="365">
        <f t="shared" si="1094"/>
        <v>10</v>
      </c>
      <c r="AO1365" s="271">
        <f t="shared" si="1097"/>
        <v>14</v>
      </c>
      <c r="AP1365" s="271" t="str">
        <f t="shared" si="1095"/>
        <v/>
      </c>
      <c r="AQ1365" s="366" t="str">
        <f t="shared" si="1096"/>
        <v/>
      </c>
    </row>
    <row r="1366" spans="21:63" x14ac:dyDescent="0.25">
      <c r="AN1366" s="365">
        <f t="shared" si="1094"/>
        <v>10</v>
      </c>
      <c r="AO1366" s="271">
        <f t="shared" si="1097"/>
        <v>15</v>
      </c>
      <c r="AP1366" s="271" t="str">
        <f t="shared" si="1095"/>
        <v/>
      </c>
      <c r="AQ1366" s="366" t="str">
        <f t="shared" si="1096"/>
        <v/>
      </c>
    </row>
    <row r="1367" spans="21:63" x14ac:dyDescent="0.25">
      <c r="AN1367" s="365">
        <f t="shared" si="1094"/>
        <v>10</v>
      </c>
      <c r="AO1367" s="271">
        <f t="shared" si="1097"/>
        <v>16</v>
      </c>
      <c r="AP1367" s="271" t="str">
        <f t="shared" si="1095"/>
        <v/>
      </c>
      <c r="AQ1367" s="366" t="str">
        <f t="shared" si="1096"/>
        <v/>
      </c>
    </row>
    <row r="1368" spans="21:63" x14ac:dyDescent="0.25">
      <c r="AN1368" s="365">
        <f t="shared" si="1094"/>
        <v>10</v>
      </c>
      <c r="AO1368" s="271">
        <f t="shared" si="1097"/>
        <v>17</v>
      </c>
      <c r="AP1368" s="271" t="str">
        <f t="shared" si="1095"/>
        <v/>
      </c>
      <c r="AQ1368" s="366" t="str">
        <f t="shared" si="1096"/>
        <v/>
      </c>
    </row>
    <row r="1369" spans="21:63" x14ac:dyDescent="0.25">
      <c r="AN1369" s="365">
        <f t="shared" si="1094"/>
        <v>10</v>
      </c>
      <c r="AO1369" s="271">
        <f t="shared" si="1097"/>
        <v>18</v>
      </c>
      <c r="AP1369" s="271" t="str">
        <f t="shared" si="1095"/>
        <v/>
      </c>
      <c r="AQ1369" s="366" t="str">
        <f t="shared" si="1096"/>
        <v/>
      </c>
    </row>
    <row r="1370" spans="21:63" x14ac:dyDescent="0.25">
      <c r="AN1370" s="365">
        <f t="shared" si="1094"/>
        <v>10</v>
      </c>
      <c r="AO1370" s="271">
        <f>+AO1369+1</f>
        <v>19</v>
      </c>
      <c r="AP1370" s="271" t="str">
        <f t="shared" si="1095"/>
        <v/>
      </c>
      <c r="AQ1370" s="366" t="str">
        <f t="shared" si="1096"/>
        <v/>
      </c>
    </row>
    <row r="1371" spans="21:63" x14ac:dyDescent="0.25">
      <c r="AN1371" s="365">
        <f t="shared" si="1094"/>
        <v>10</v>
      </c>
      <c r="AO1371" s="271">
        <f t="shared" ref="AO1371" si="1098">+AO1370+1</f>
        <v>20</v>
      </c>
      <c r="AP1371" s="271" t="str">
        <f t="shared" si="1095"/>
        <v/>
      </c>
      <c r="AQ1371" s="366" t="str">
        <f t="shared" si="1096"/>
        <v/>
      </c>
    </row>
    <row r="1372" spans="21:63" ht="15.75" thickBot="1" x14ac:dyDescent="0.3">
      <c r="AN1372" s="368"/>
      <c r="AO1372" s="391" t="s">
        <v>51</v>
      </c>
      <c r="AP1372" s="369">
        <f>COUNTIF(AP1172:AP1371,"&gt;0")</f>
        <v>0</v>
      </c>
      <c r="AQ1372" s="370">
        <f>SUM(AQ1172:AQ1371)</f>
        <v>0</v>
      </c>
    </row>
    <row r="1373" spans="21:63" s="139" customFormat="1" x14ac:dyDescent="0.25"/>
    <row r="1374" spans="21:63" s="139" customFormat="1" x14ac:dyDescent="0.25"/>
    <row r="1375" spans="21:63" ht="15.75" thickBot="1" x14ac:dyDescent="0.3"/>
    <row r="1376" spans="21:63" ht="15.75" thickBot="1" x14ac:dyDescent="0.3">
      <c r="U1376" s="355" t="s">
        <v>48</v>
      </c>
      <c r="V1376" s="356"/>
      <c r="W1376" s="357"/>
      <c r="X1376" s="357"/>
      <c r="Y1376" s="357"/>
      <c r="Z1376" s="357"/>
      <c r="AA1376" s="357"/>
      <c r="AB1376" s="357"/>
      <c r="AC1376" s="357"/>
      <c r="AD1376" s="357"/>
      <c r="AE1376" s="357"/>
      <c r="AF1376" s="357"/>
      <c r="AG1376" s="357"/>
      <c r="AH1376" s="357"/>
      <c r="AI1376" s="357"/>
      <c r="AJ1376" s="357"/>
      <c r="AK1376" s="357"/>
      <c r="AL1376" s="357"/>
      <c r="AM1376" s="357"/>
      <c r="AN1376" s="358"/>
      <c r="AP1376" s="359" t="s">
        <v>47</v>
      </c>
      <c r="AQ1376" s="357"/>
      <c r="AR1376" s="357"/>
      <c r="AS1376" s="357"/>
      <c r="AT1376" s="357"/>
      <c r="AU1376" s="357"/>
      <c r="AV1376" s="357"/>
      <c r="AW1376" s="357"/>
      <c r="AX1376" s="357"/>
      <c r="AY1376" s="357"/>
      <c r="AZ1376" s="357"/>
      <c r="BA1376" s="357"/>
      <c r="BB1376" s="357"/>
      <c r="BC1376" s="357"/>
      <c r="BD1376" s="357"/>
      <c r="BE1376" s="357"/>
      <c r="BF1376" s="357"/>
      <c r="BG1376" s="357"/>
      <c r="BH1376" s="357"/>
      <c r="BI1376" s="358"/>
      <c r="BK1376" s="114" t="s">
        <v>91</v>
      </c>
    </row>
    <row r="1377" spans="17:102" ht="15.75" thickBot="1" x14ac:dyDescent="0.3">
      <c r="Q1377" s="360" t="s">
        <v>0</v>
      </c>
      <c r="R1377" s="358">
        <v>0</v>
      </c>
      <c r="U1377" s="361">
        <f>+Decisions!D166</f>
        <v>1</v>
      </c>
      <c r="V1377" s="362">
        <f>+Decisions!E166</f>
        <v>0</v>
      </c>
      <c r="W1377" s="363">
        <f>+Decisions!F166</f>
        <v>2</v>
      </c>
      <c r="X1377" s="363">
        <f>+Decisions!G166</f>
        <v>0</v>
      </c>
      <c r="Y1377" s="362">
        <f>+Decisions!H166</f>
        <v>3</v>
      </c>
      <c r="Z1377" s="362">
        <f>+Decisions!I166</f>
        <v>0</v>
      </c>
      <c r="AA1377" s="363">
        <f>+Decisions!J166</f>
        <v>4</v>
      </c>
      <c r="AB1377" s="363">
        <f>+Decisions!K166</f>
        <v>0</v>
      </c>
      <c r="AC1377" s="362">
        <f>+Decisions!L166</f>
        <v>5</v>
      </c>
      <c r="AD1377" s="362">
        <f>+Decisions!M166</f>
        <v>0</v>
      </c>
      <c r="AE1377" s="363">
        <f>+Decisions!N166</f>
        <v>6</v>
      </c>
      <c r="AF1377" s="363">
        <f>+Decisions!O166</f>
        <v>0</v>
      </c>
      <c r="AG1377" s="362">
        <f>+Decisions!P166</f>
        <v>7</v>
      </c>
      <c r="AH1377" s="362">
        <f>+Decisions!Q166</f>
        <v>0</v>
      </c>
      <c r="AI1377" s="363">
        <f>+Decisions!R166</f>
        <v>8</v>
      </c>
      <c r="AJ1377" s="363">
        <f>+Decisions!S166</f>
        <v>0</v>
      </c>
      <c r="AK1377" s="362">
        <f>+Decisions!T166</f>
        <v>9</v>
      </c>
      <c r="AL1377" s="362">
        <f>+Decisions!U166</f>
        <v>0</v>
      </c>
      <c r="AM1377" s="363">
        <f>+Decisions!V166</f>
        <v>10</v>
      </c>
      <c r="AN1377" s="364">
        <f>+Decisions!W166</f>
        <v>0</v>
      </c>
      <c r="AP1377" s="365"/>
      <c r="AQ1377" s="271"/>
      <c r="AR1377" s="271"/>
      <c r="AS1377" s="271"/>
      <c r="AT1377" s="271"/>
      <c r="AU1377" s="271"/>
      <c r="AV1377" s="271"/>
      <c r="AW1377" s="271"/>
      <c r="AX1377" s="271"/>
      <c r="AY1377" s="271"/>
      <c r="AZ1377" s="271"/>
      <c r="BA1377" s="271"/>
      <c r="BB1377" s="271"/>
      <c r="BC1377" s="271"/>
      <c r="BD1377" s="271"/>
      <c r="BE1377" s="271"/>
      <c r="BF1377" s="271"/>
      <c r="BG1377" s="271"/>
      <c r="BH1377" s="271"/>
      <c r="BI1377" s="366"/>
      <c r="BK1377" s="114" t="s">
        <v>88</v>
      </c>
    </row>
    <row r="1378" spans="17:102" ht="15.75" thickBot="1" x14ac:dyDescent="0.3">
      <c r="Q1378" s="367" t="s">
        <v>1</v>
      </c>
      <c r="R1378" s="366">
        <v>1</v>
      </c>
      <c r="U1378" s="367" t="str">
        <f>+Decisions!D167</f>
        <v>L</v>
      </c>
      <c r="V1378" s="363" t="str">
        <f>+Decisions!E167</f>
        <v>N</v>
      </c>
      <c r="W1378" s="363" t="str">
        <f>+Decisions!F167</f>
        <v>L</v>
      </c>
      <c r="X1378" s="363" t="str">
        <f>+Decisions!G167</f>
        <v>N</v>
      </c>
      <c r="Y1378" s="363" t="str">
        <f>+Decisions!H167</f>
        <v>L</v>
      </c>
      <c r="Z1378" s="363" t="str">
        <f>+Decisions!I167</f>
        <v>N</v>
      </c>
      <c r="AA1378" s="363" t="str">
        <f>+Decisions!J167</f>
        <v>L</v>
      </c>
      <c r="AB1378" s="363" t="str">
        <f>+Decisions!K167</f>
        <v>N</v>
      </c>
      <c r="AC1378" s="363" t="str">
        <f>+Decisions!L167</f>
        <v>L</v>
      </c>
      <c r="AD1378" s="363" t="str">
        <f>+Decisions!M167</f>
        <v>N</v>
      </c>
      <c r="AE1378" s="363" t="str">
        <f>+Decisions!N167</f>
        <v>L</v>
      </c>
      <c r="AF1378" s="363" t="str">
        <f>+Decisions!O167</f>
        <v>N</v>
      </c>
      <c r="AG1378" s="363" t="str">
        <f>+Decisions!P167</f>
        <v>L</v>
      </c>
      <c r="AH1378" s="363" t="str">
        <f>+Decisions!Q167</f>
        <v>N</v>
      </c>
      <c r="AI1378" s="363" t="str">
        <f>+Decisions!R167</f>
        <v>L</v>
      </c>
      <c r="AJ1378" s="363" t="str">
        <f>+Decisions!S167</f>
        <v>N</v>
      </c>
      <c r="AK1378" s="363" t="str">
        <f>+Decisions!T167</f>
        <v>L</v>
      </c>
      <c r="AL1378" s="363" t="str">
        <f>+Decisions!U167</f>
        <v>N</v>
      </c>
      <c r="AM1378" s="363" t="str">
        <f>+Decisions!V167</f>
        <v>L</v>
      </c>
      <c r="AN1378" s="364" t="str">
        <f>+Decisions!W167</f>
        <v>N</v>
      </c>
      <c r="AP1378" s="368">
        <v>1</v>
      </c>
      <c r="AQ1378" s="369"/>
      <c r="AR1378" s="369">
        <v>2</v>
      </c>
      <c r="AS1378" s="369"/>
      <c r="AT1378" s="369">
        <v>3</v>
      </c>
      <c r="AU1378" s="369"/>
      <c r="AV1378" s="369">
        <v>4</v>
      </c>
      <c r="AW1378" s="369"/>
      <c r="AX1378" s="369">
        <v>5</v>
      </c>
      <c r="AY1378" s="369"/>
      <c r="AZ1378" s="369">
        <v>6</v>
      </c>
      <c r="BA1378" s="369"/>
      <c r="BB1378" s="369">
        <v>7</v>
      </c>
      <c r="BC1378" s="369"/>
      <c r="BD1378" s="369">
        <v>8</v>
      </c>
      <c r="BE1378" s="369"/>
      <c r="BF1378" s="369">
        <v>9</v>
      </c>
      <c r="BG1378" s="369"/>
      <c r="BH1378" s="369">
        <v>10</v>
      </c>
      <c r="BI1378" s="370"/>
      <c r="BK1378" s="371">
        <v>1</v>
      </c>
      <c r="BL1378" s="372"/>
      <c r="BM1378" s="372"/>
      <c r="BN1378" s="372"/>
      <c r="BO1378" s="372">
        <v>2</v>
      </c>
      <c r="BP1378" s="372"/>
      <c r="BQ1378" s="372"/>
      <c r="BR1378" s="372"/>
      <c r="BS1378" s="372">
        <v>3</v>
      </c>
      <c r="BT1378" s="372"/>
      <c r="BU1378" s="372"/>
      <c r="BV1378" s="372"/>
      <c r="BW1378" s="372">
        <v>4</v>
      </c>
      <c r="BX1378" s="372"/>
      <c r="BY1378" s="372"/>
      <c r="BZ1378" s="372"/>
      <c r="CA1378" s="372">
        <v>5</v>
      </c>
      <c r="CB1378" s="372"/>
      <c r="CC1378" s="372"/>
      <c r="CD1378" s="372"/>
      <c r="CE1378" s="372">
        <v>6</v>
      </c>
      <c r="CF1378" s="372"/>
      <c r="CG1378" s="372"/>
      <c r="CH1378" s="372"/>
      <c r="CI1378" s="372">
        <v>7</v>
      </c>
      <c r="CJ1378" s="372"/>
      <c r="CK1378" s="372"/>
      <c r="CL1378" s="372"/>
      <c r="CM1378" s="372">
        <v>8</v>
      </c>
      <c r="CN1378" s="372"/>
      <c r="CO1378" s="372"/>
      <c r="CP1378" s="372"/>
      <c r="CQ1378" s="372">
        <v>9</v>
      </c>
      <c r="CR1378" s="372"/>
      <c r="CS1378" s="372"/>
      <c r="CT1378" s="372"/>
      <c r="CU1378" s="372">
        <v>10</v>
      </c>
      <c r="CV1378" s="372"/>
      <c r="CW1378" s="372"/>
      <c r="CX1378" s="356"/>
    </row>
    <row r="1379" spans="17:102" x14ac:dyDescent="0.25">
      <c r="Q1379" s="367" t="s">
        <v>2</v>
      </c>
      <c r="R1379" s="366">
        <v>2</v>
      </c>
      <c r="U1379" s="367">
        <f>+Decisions!D168</f>
        <v>0</v>
      </c>
      <c r="V1379" s="363">
        <f>+Decisions!E168</f>
        <v>0</v>
      </c>
      <c r="W1379" s="363">
        <f>+Decisions!F168</f>
        <v>0</v>
      </c>
      <c r="X1379" s="363">
        <f>+Decisions!G168</f>
        <v>0</v>
      </c>
      <c r="Y1379" s="363">
        <f>+Decisions!H168</f>
        <v>0</v>
      </c>
      <c r="Z1379" s="363">
        <f>+Decisions!I168</f>
        <v>0</v>
      </c>
      <c r="AA1379" s="363">
        <f>+Decisions!J168</f>
        <v>0</v>
      </c>
      <c r="AB1379" s="363">
        <f>+Decisions!K168</f>
        <v>0</v>
      </c>
      <c r="AC1379" s="363">
        <f>+Decisions!L168</f>
        <v>0</v>
      </c>
      <c r="AD1379" s="363">
        <f>+Decisions!M168</f>
        <v>0</v>
      </c>
      <c r="AE1379" s="363">
        <f>+Decisions!N168</f>
        <v>0</v>
      </c>
      <c r="AF1379" s="363">
        <f>+Decisions!O168</f>
        <v>0</v>
      </c>
      <c r="AG1379" s="363">
        <f>+Decisions!P168</f>
        <v>0</v>
      </c>
      <c r="AH1379" s="363">
        <f>+Decisions!Q168</f>
        <v>0</v>
      </c>
      <c r="AI1379" s="363">
        <f>+Decisions!R168</f>
        <v>0</v>
      </c>
      <c r="AJ1379" s="363">
        <f>+Decisions!S168</f>
        <v>0</v>
      </c>
      <c r="AK1379" s="363">
        <f>+Decisions!T168</f>
        <v>0</v>
      </c>
      <c r="AL1379" s="363">
        <f>+Decisions!U168</f>
        <v>0</v>
      </c>
      <c r="AM1379" s="363">
        <f>+Decisions!V168</f>
        <v>0</v>
      </c>
      <c r="AN1379" s="364">
        <f>+Decisions!W168</f>
        <v>0</v>
      </c>
      <c r="AP1379" s="365" t="str">
        <f t="shared" ref="AP1379:AP1398" si="1099">IFERROR(LOOKUP(U1379,letternum)*10+V1379,"")</f>
        <v/>
      </c>
      <c r="AQ1379" s="271" t="str">
        <f t="shared" ref="AQ1379:AQ1398" si="1100">IFERROR(LOOKUP(AP1379,cellscore),"")</f>
        <v/>
      </c>
      <c r="AR1379" s="271" t="str">
        <f t="shared" ref="AR1379:AR1398" si="1101">IFERROR(LOOKUP(W1379,letternum)*10+X1379,"")</f>
        <v/>
      </c>
      <c r="AS1379" s="271" t="str">
        <f t="shared" ref="AS1379:AS1398" si="1102">IFERROR(LOOKUP(AR1379,cellscore),"")</f>
        <v/>
      </c>
      <c r="AT1379" s="271" t="str">
        <f t="shared" ref="AT1379:AT1398" si="1103">IFERROR(LOOKUP(Y1379,letternum)*10+Z1379,"")</f>
        <v/>
      </c>
      <c r="AU1379" s="271" t="str">
        <f t="shared" ref="AU1379:AU1398" si="1104">IFERROR(LOOKUP(AT1379,cellscore),"")</f>
        <v/>
      </c>
      <c r="AV1379" s="271" t="str">
        <f t="shared" ref="AV1379:AV1398" si="1105">IFERROR(LOOKUP(AA1379,letternum)*10+AB1379,"")</f>
        <v/>
      </c>
      <c r="AW1379" s="271" t="str">
        <f t="shared" ref="AW1379:AW1398" si="1106">IFERROR(LOOKUP(AV1379,cellscore),"")</f>
        <v/>
      </c>
      <c r="AX1379" s="271" t="str">
        <f t="shared" ref="AX1379:AX1398" si="1107">IFERROR(LOOKUP(AC1379,letternum)*10+AD1379,"")</f>
        <v/>
      </c>
      <c r="AY1379" s="271" t="str">
        <f t="shared" ref="AY1379:AY1398" si="1108">IFERROR(LOOKUP(AX1379,cellscore),"")</f>
        <v/>
      </c>
      <c r="AZ1379" s="271" t="str">
        <f t="shared" ref="AZ1379:AZ1398" si="1109">IFERROR(LOOKUP(AE1379,letternum)*10+AF1379,"")</f>
        <v/>
      </c>
      <c r="BA1379" s="271" t="str">
        <f t="shared" ref="BA1379:BA1398" si="1110">IFERROR(LOOKUP(AZ1379,cellscore),"")</f>
        <v/>
      </c>
      <c r="BB1379" s="271" t="str">
        <f t="shared" ref="BB1379:BB1398" si="1111">IFERROR(LOOKUP(AG1379,letternum)*10+AH1379,"")</f>
        <v/>
      </c>
      <c r="BC1379" s="271" t="str">
        <f t="shared" ref="BC1379:BC1398" si="1112">IFERROR(LOOKUP(BB1379,cellscore),"")</f>
        <v/>
      </c>
      <c r="BD1379" s="271" t="str">
        <f t="shared" ref="BD1379:BD1398" si="1113">IFERROR(LOOKUP(AI1379,letternum)*10+AJ1379,"")</f>
        <v/>
      </c>
      <c r="BE1379" s="271" t="str">
        <f t="shared" ref="BE1379:BE1398" si="1114">IFERROR(LOOKUP(BD1379,cellscore),"")</f>
        <v/>
      </c>
      <c r="BF1379" s="271" t="str">
        <f t="shared" ref="BF1379:BF1398" si="1115">IFERROR(LOOKUP(AK1379,letternum)*10+AL1379,"")</f>
        <v/>
      </c>
      <c r="BG1379" s="271" t="str">
        <f t="shared" ref="BG1379:BG1398" si="1116">IFERROR(LOOKUP(BF1379,cellscore),"")</f>
        <v/>
      </c>
      <c r="BH1379" s="271" t="str">
        <f t="shared" ref="BH1379:BH1398" si="1117">IFERROR(LOOKUP(AM1379,letternum)*10+AN1379,"")</f>
        <v/>
      </c>
      <c r="BI1379" s="366" t="str">
        <f t="shared" ref="BI1379:BI1398" si="1118">IFERROR(LOOKUP(BH1379,cellscore),"")</f>
        <v/>
      </c>
      <c r="BK1379" s="114" t="str">
        <f>+AP1379</f>
        <v/>
      </c>
      <c r="BL1379" s="114" t="str">
        <f t="shared" ref="BL1379:BL1398" si="1119">IF(BK1379&lt;&gt;"",LOOKUP(U1379,letternum),"")</f>
        <v/>
      </c>
      <c r="BM1379" s="114">
        <f>IFERROR(BK1379-BL1379*10,1)</f>
        <v>1</v>
      </c>
      <c r="BN1379" s="114">
        <f>IFERROR(IF(BK1150&lt;&gt;"",ABS(BL1150-BL1379)*200+ABS(BM1150-BM1379)*200,ABS(9-BL1379)*200+ABS(1-BM1379)*200),0)</f>
        <v>0</v>
      </c>
      <c r="BO1379" s="114" t="str">
        <f>+AR1379</f>
        <v/>
      </c>
      <c r="BP1379" s="114" t="str">
        <f t="shared" ref="BP1379:BP1398" si="1120">IF(BO1379&lt;&gt;"",LOOKUP(W1379,letternum),"")</f>
        <v/>
      </c>
      <c r="BQ1379" s="114">
        <f>IFERROR(BO1379-BP1379*10,1)</f>
        <v>1</v>
      </c>
      <c r="BR1379" s="114">
        <f>IFERROR(IF(BO1150&lt;&gt;"",ABS(BP1150-BP1379)*200+ABS(BQ1150-BQ1379)*200,ABS(9-BP1379)*200+ABS(1-BQ1379)*200),0)</f>
        <v>0</v>
      </c>
      <c r="BS1379" s="114" t="str">
        <f>+AT1379</f>
        <v/>
      </c>
      <c r="BT1379" s="114" t="str">
        <f t="shared" ref="BT1379:BT1398" si="1121">IF(BS1379&lt;&gt;"",LOOKUP(Y1379,letternum),"")</f>
        <v/>
      </c>
      <c r="BU1379" s="114">
        <f>IFERROR(BS1379-BT1379*10,1)</f>
        <v>1</v>
      </c>
      <c r="BV1379" s="114">
        <f>IFERROR(IF(BS1150&lt;&gt;"",ABS(BT1150-BT1379)*200+ABS(BU1150-BU1379)*200,ABS(9-BT1379)*200+ABS(1-BU1379)*200),0)</f>
        <v>0</v>
      </c>
      <c r="BW1379" s="114" t="str">
        <f>+AV1379</f>
        <v/>
      </c>
      <c r="BX1379" s="114" t="str">
        <f t="shared" ref="BX1379:BX1398" si="1122">IF(BW1379&lt;&gt;"",LOOKUP(AA1379,letternum),"")</f>
        <v/>
      </c>
      <c r="BY1379" s="114">
        <f>IFERROR(BW1379-BX1379*10,1)</f>
        <v>1</v>
      </c>
      <c r="BZ1379" s="114">
        <f>IFERROR(IF(BW1150&lt;&gt;"",ABS(BX1150-BX1379)*200+ABS(BY1150-BY1379)*200,ABS(9-BX1379)*200+ABS(1-BY1379)*200),0)</f>
        <v>0</v>
      </c>
      <c r="CA1379" s="114" t="str">
        <f>+AX1379</f>
        <v/>
      </c>
      <c r="CB1379" s="114" t="str">
        <f t="shared" ref="CB1379:CB1398" si="1123">IF(CA1379&lt;&gt;"",LOOKUP(AC1379,letternum),"")</f>
        <v/>
      </c>
      <c r="CC1379" s="114">
        <f>IFERROR(CA1379-CB1379*10,1)</f>
        <v>1</v>
      </c>
      <c r="CD1379" s="114">
        <f>IFERROR(IF(CA1150&lt;&gt;"",ABS(CB1150-CB1379)*200+ABS(CC1150-CC1379)*200,ABS(9-CB1379)*200+ABS(1-CC1379)*200),0)</f>
        <v>0</v>
      </c>
      <c r="CE1379" s="114" t="str">
        <f>+AZ1379</f>
        <v/>
      </c>
      <c r="CF1379" s="114" t="str">
        <f t="shared" ref="CF1379:CF1397" si="1124">IF(CE1379&lt;&gt;"",LOOKUP(AE1379,letternum),"")</f>
        <v/>
      </c>
      <c r="CG1379" s="114">
        <f>IFERROR(CE1379-CF1379*10,1)</f>
        <v>1</v>
      </c>
      <c r="CH1379" s="114">
        <f>IFERROR(IF(CE1150&lt;&gt;"",ABS(CF1150-CF1379)*200+ABS(CG1150-CG1379)*200,ABS(9-CF1379)*200+ABS(1-CG1379)*200),0)</f>
        <v>0</v>
      </c>
      <c r="CI1379" s="114" t="str">
        <f>+BB1379</f>
        <v/>
      </c>
      <c r="CJ1379" s="114" t="str">
        <f t="shared" ref="CJ1379:CJ1398" si="1125">IF(CI1379&lt;&gt;"",LOOKUP(AG1379,letternum),"")</f>
        <v/>
      </c>
      <c r="CK1379" s="114">
        <f>IFERROR(CI1379-CJ1379*10,1)</f>
        <v>1</v>
      </c>
      <c r="CL1379" s="114">
        <f>IFERROR(IF(CI1150&lt;&gt;"",ABS(CJ1150-CJ1379)*200+ABS(CK1150-CK1379)*200,ABS(9-CJ1379)*200+ABS(1-CK1379)*200),0)</f>
        <v>0</v>
      </c>
      <c r="CM1379" s="114" t="str">
        <f>+BD1379</f>
        <v/>
      </c>
      <c r="CN1379" s="114" t="str">
        <f t="shared" ref="CN1379:CN1398" si="1126">IF(CM1379&lt;&gt;"",LOOKUP(AI1379,letternum),"")</f>
        <v/>
      </c>
      <c r="CO1379" s="114">
        <f>IFERROR(CM1379-CN1379*10,1)</f>
        <v>1</v>
      </c>
      <c r="CP1379" s="114">
        <f>IFERROR(IF(CM1150&lt;&gt;"",ABS(CN1150-CN1379)*200+ABS(CO1150-CO1379)*200,ABS(9-CN1379)*200+ABS(1-CO1379)*200),0)</f>
        <v>0</v>
      </c>
      <c r="CQ1379" s="114" t="str">
        <f>+BF1379</f>
        <v/>
      </c>
      <c r="CR1379" s="114" t="str">
        <f t="shared" ref="CR1379:CR1398" si="1127">IF(CQ1379&lt;&gt;"",LOOKUP(AK1379,letternum),"")</f>
        <v/>
      </c>
      <c r="CS1379" s="114">
        <f>IFERROR(CQ1379-CR1379*10,1)</f>
        <v>1</v>
      </c>
      <c r="CT1379" s="114">
        <f>IFERROR(IF(CQ1150&lt;&gt;"",ABS(CR1150-CR1379)*200+ABS(CS1150-CS1379)*200,ABS(9-CR1379)*200+ABS(1-CS1379)*200),0)</f>
        <v>0</v>
      </c>
      <c r="CU1379" s="114" t="str">
        <f>+BH1379</f>
        <v/>
      </c>
      <c r="CV1379" s="114" t="str">
        <f t="shared" ref="CV1379:CV1398" si="1128">IF(CU1379&lt;&gt;"",LOOKUP(AM1379,letternum),"")</f>
        <v/>
      </c>
      <c r="CW1379" s="114">
        <f>IFERROR(CU1379-CV1379*10,1)</f>
        <v>1</v>
      </c>
      <c r="CX1379" s="114">
        <f>IFERROR(IF(CU1150&lt;&gt;"",ABS(CV1150-CV1379)*200+ABS(CW1150-CW1379)*200,ABS(9-CV1379)*200+ABS(1-CW1379)*200),0)</f>
        <v>0</v>
      </c>
    </row>
    <row r="1380" spans="17:102" x14ac:dyDescent="0.25">
      <c r="Q1380" s="367" t="s">
        <v>3</v>
      </c>
      <c r="R1380" s="366">
        <v>3</v>
      </c>
      <c r="U1380" s="367">
        <f>+Decisions!D169</f>
        <v>0</v>
      </c>
      <c r="V1380" s="363">
        <f>+Decisions!E169</f>
        <v>0</v>
      </c>
      <c r="W1380" s="363">
        <f>+Decisions!F169</f>
        <v>0</v>
      </c>
      <c r="X1380" s="363">
        <f>+Decisions!G169</f>
        <v>0</v>
      </c>
      <c r="Y1380" s="363">
        <f>+Decisions!H169</f>
        <v>0</v>
      </c>
      <c r="Z1380" s="363">
        <f>+Decisions!I169</f>
        <v>0</v>
      </c>
      <c r="AA1380" s="363">
        <f>+Decisions!J169</f>
        <v>0</v>
      </c>
      <c r="AB1380" s="363">
        <f>+Decisions!K169</f>
        <v>0</v>
      </c>
      <c r="AC1380" s="363">
        <f>+Decisions!L169</f>
        <v>0</v>
      </c>
      <c r="AD1380" s="363">
        <f>+Decisions!M169</f>
        <v>0</v>
      </c>
      <c r="AE1380" s="363">
        <f>+Decisions!N169</f>
        <v>0</v>
      </c>
      <c r="AF1380" s="363">
        <f>+Decisions!O169</f>
        <v>0</v>
      </c>
      <c r="AG1380" s="363">
        <f>+Decisions!P169</f>
        <v>0</v>
      </c>
      <c r="AH1380" s="363">
        <f>+Decisions!Q169</f>
        <v>0</v>
      </c>
      <c r="AI1380" s="363">
        <f>+Decisions!R169</f>
        <v>0</v>
      </c>
      <c r="AJ1380" s="363">
        <f>+Decisions!S169</f>
        <v>0</v>
      </c>
      <c r="AK1380" s="363">
        <f>+Decisions!T169</f>
        <v>0</v>
      </c>
      <c r="AL1380" s="363">
        <f>+Decisions!U169</f>
        <v>0</v>
      </c>
      <c r="AM1380" s="363">
        <f>+Decisions!V169</f>
        <v>0</v>
      </c>
      <c r="AN1380" s="364">
        <f>+Decisions!W169</f>
        <v>0</v>
      </c>
      <c r="AP1380" s="365" t="str">
        <f t="shared" si="1099"/>
        <v/>
      </c>
      <c r="AQ1380" s="271" t="str">
        <f t="shared" si="1100"/>
        <v/>
      </c>
      <c r="AR1380" s="271" t="str">
        <f t="shared" si="1101"/>
        <v/>
      </c>
      <c r="AS1380" s="271" t="str">
        <f t="shared" si="1102"/>
        <v/>
      </c>
      <c r="AT1380" s="271" t="str">
        <f t="shared" si="1103"/>
        <v/>
      </c>
      <c r="AU1380" s="271" t="str">
        <f t="shared" si="1104"/>
        <v/>
      </c>
      <c r="AV1380" s="271" t="str">
        <f t="shared" si="1105"/>
        <v/>
      </c>
      <c r="AW1380" s="271" t="str">
        <f t="shared" si="1106"/>
        <v/>
      </c>
      <c r="AX1380" s="271" t="str">
        <f t="shared" si="1107"/>
        <v/>
      </c>
      <c r="AY1380" s="271" t="str">
        <f t="shared" si="1108"/>
        <v/>
      </c>
      <c r="AZ1380" s="271" t="str">
        <f t="shared" si="1109"/>
        <v/>
      </c>
      <c r="BA1380" s="271" t="str">
        <f t="shared" si="1110"/>
        <v/>
      </c>
      <c r="BB1380" s="271" t="str">
        <f t="shared" si="1111"/>
        <v/>
      </c>
      <c r="BC1380" s="271" t="str">
        <f t="shared" si="1112"/>
        <v/>
      </c>
      <c r="BD1380" s="271" t="str">
        <f t="shared" si="1113"/>
        <v/>
      </c>
      <c r="BE1380" s="271" t="str">
        <f t="shared" si="1114"/>
        <v/>
      </c>
      <c r="BF1380" s="271" t="str">
        <f t="shared" si="1115"/>
        <v/>
      </c>
      <c r="BG1380" s="271" t="str">
        <f t="shared" si="1116"/>
        <v/>
      </c>
      <c r="BH1380" s="271" t="str">
        <f t="shared" si="1117"/>
        <v/>
      </c>
      <c r="BI1380" s="366" t="str">
        <f t="shared" si="1118"/>
        <v/>
      </c>
      <c r="BK1380" s="114" t="str">
        <f t="shared" ref="BK1380:BK1398" si="1129">+AP1380</f>
        <v/>
      </c>
      <c r="BL1380" s="114" t="str">
        <f t="shared" si="1119"/>
        <v/>
      </c>
      <c r="BM1380" s="114">
        <f t="shared" ref="BM1380:BM1398" si="1130">IFERROR(BK1380-BL1380*10,1)</f>
        <v>1</v>
      </c>
      <c r="BN1380" s="114">
        <f t="shared" ref="BN1380:BN1398" si="1131">IFERROR(IF(BK1151&lt;&gt;"",ABS(BL1151-BL1380)*200+ABS(BM1151-BM1380)*200,ABS(9-BL1380)*200+ABS(1-BM1380)*200),0)</f>
        <v>0</v>
      </c>
      <c r="BO1380" s="114" t="str">
        <f t="shared" ref="BO1380:BO1398" si="1132">+AR1380</f>
        <v/>
      </c>
      <c r="BP1380" s="114" t="str">
        <f t="shared" si="1120"/>
        <v/>
      </c>
      <c r="BQ1380" s="114">
        <f t="shared" ref="BQ1380:BQ1398" si="1133">IFERROR(BO1380-BP1380*10,1)</f>
        <v>1</v>
      </c>
      <c r="BR1380" s="114">
        <f t="shared" ref="BR1380:BR1398" si="1134">IFERROR(IF(BO1151&lt;&gt;"",ABS(BP1151-BP1380)*200+ABS(BQ1151-BQ1380)*200,ABS(9-BP1380)*200+ABS(1-BQ1380)*200),0)</f>
        <v>0</v>
      </c>
      <c r="BS1380" s="114" t="str">
        <f t="shared" ref="BS1380:BS1398" si="1135">+AT1380</f>
        <v/>
      </c>
      <c r="BT1380" s="114" t="str">
        <f t="shared" si="1121"/>
        <v/>
      </c>
      <c r="BU1380" s="114">
        <f t="shared" ref="BU1380:BU1398" si="1136">IFERROR(BS1380-BT1380*10,1)</f>
        <v>1</v>
      </c>
      <c r="BV1380" s="114">
        <f t="shared" ref="BV1380:BV1398" si="1137">IFERROR(IF(BS1151&lt;&gt;"",ABS(BT1151-BT1380)*200+ABS(BU1151-BU1380)*200,ABS(9-BT1380)*200+ABS(1-BU1380)*200),0)</f>
        <v>0</v>
      </c>
      <c r="BW1380" s="114" t="str">
        <f t="shared" ref="BW1380:BW1398" si="1138">+AV1380</f>
        <v/>
      </c>
      <c r="BX1380" s="114" t="str">
        <f t="shared" si="1122"/>
        <v/>
      </c>
      <c r="BY1380" s="114">
        <f t="shared" ref="BY1380:BY1398" si="1139">IFERROR(BW1380-BX1380*10,1)</f>
        <v>1</v>
      </c>
      <c r="BZ1380" s="114">
        <f t="shared" ref="BZ1380:BZ1398" si="1140">IFERROR(IF(BW1151&lt;&gt;"",ABS(BX1151-BX1380)*200+ABS(BY1151-BY1380)*200,ABS(9-BX1380)*200+ABS(1-BY1380)*200),0)</f>
        <v>0</v>
      </c>
      <c r="CA1380" s="114" t="str">
        <f t="shared" ref="CA1380:CA1398" si="1141">+AX1380</f>
        <v/>
      </c>
      <c r="CB1380" s="114" t="str">
        <f t="shared" si="1123"/>
        <v/>
      </c>
      <c r="CC1380" s="114">
        <f t="shared" ref="CC1380:CC1398" si="1142">IFERROR(CA1380-CB1380*10,1)</f>
        <v>1</v>
      </c>
      <c r="CD1380" s="114">
        <f t="shared" ref="CD1380:CD1398" si="1143">IFERROR(IF(CA1151&lt;&gt;"",ABS(CB1151-CB1380)*200+ABS(CC1151-CC1380)*200,ABS(9-CB1380)*200+ABS(1-CC1380)*200),0)</f>
        <v>0</v>
      </c>
      <c r="CE1380" s="114" t="str">
        <f t="shared" ref="CE1380:CE1398" si="1144">+AZ1380</f>
        <v/>
      </c>
      <c r="CF1380" s="114" t="str">
        <f t="shared" si="1124"/>
        <v/>
      </c>
      <c r="CG1380" s="114">
        <f t="shared" ref="CG1380:CG1398" si="1145">IFERROR(CE1380-CF1380*10,1)</f>
        <v>1</v>
      </c>
      <c r="CH1380" s="114">
        <f t="shared" ref="CH1380:CH1398" si="1146">IFERROR(IF(CE1151&lt;&gt;"",ABS(CF1151-CF1380)*200+ABS(CG1151-CG1380)*200,ABS(9-CF1380)*200+ABS(1-CG1380)*200),0)</f>
        <v>0</v>
      </c>
      <c r="CI1380" s="114" t="str">
        <f t="shared" ref="CI1380:CI1398" si="1147">+BB1380</f>
        <v/>
      </c>
      <c r="CJ1380" s="114" t="str">
        <f t="shared" si="1125"/>
        <v/>
      </c>
      <c r="CK1380" s="114">
        <f t="shared" ref="CK1380:CK1398" si="1148">IFERROR(CI1380-CJ1380*10,1)</f>
        <v>1</v>
      </c>
      <c r="CL1380" s="114">
        <f t="shared" ref="CL1380:CL1398" si="1149">IFERROR(IF(CI1151&lt;&gt;"",ABS(CJ1151-CJ1380)*200+ABS(CK1151-CK1380)*200,ABS(9-CJ1380)*200+ABS(1-CK1380)*200),0)</f>
        <v>0</v>
      </c>
      <c r="CM1380" s="114" t="str">
        <f t="shared" ref="CM1380:CM1398" si="1150">+BD1380</f>
        <v/>
      </c>
      <c r="CN1380" s="114" t="str">
        <f t="shared" si="1126"/>
        <v/>
      </c>
      <c r="CO1380" s="114">
        <f t="shared" ref="CO1380:CO1398" si="1151">IFERROR(CM1380-CN1380*10,1)</f>
        <v>1</v>
      </c>
      <c r="CP1380" s="114">
        <f t="shared" ref="CP1380:CP1398" si="1152">IFERROR(IF(CM1151&lt;&gt;"",ABS(CN1151-CN1380)*200+ABS(CO1151-CO1380)*200,ABS(9-CN1380)*200+ABS(1-CO1380)*200),0)</f>
        <v>0</v>
      </c>
      <c r="CQ1380" s="114" t="str">
        <f t="shared" ref="CQ1380:CQ1398" si="1153">+BF1380</f>
        <v/>
      </c>
      <c r="CR1380" s="114" t="str">
        <f t="shared" si="1127"/>
        <v/>
      </c>
      <c r="CS1380" s="114">
        <f t="shared" ref="CS1380:CS1398" si="1154">IFERROR(CQ1380-CR1380*10,1)</f>
        <v>1</v>
      </c>
      <c r="CT1380" s="114">
        <f t="shared" ref="CT1380:CT1398" si="1155">IFERROR(IF(CQ1151&lt;&gt;"",ABS(CR1151-CR1380)*200+ABS(CS1151-CS1380)*200,ABS(9-CR1380)*200+ABS(1-CS1380)*200),0)</f>
        <v>0</v>
      </c>
      <c r="CU1380" s="114" t="str">
        <f t="shared" ref="CU1380:CU1398" si="1156">+BH1380</f>
        <v/>
      </c>
      <c r="CV1380" s="114" t="str">
        <f t="shared" si="1128"/>
        <v/>
      </c>
      <c r="CW1380" s="114">
        <f t="shared" ref="CW1380:CW1398" si="1157">IFERROR(CU1380-CV1380*10,1)</f>
        <v>1</v>
      </c>
      <c r="CX1380" s="114">
        <f t="shared" ref="CX1380:CX1398" si="1158">IFERROR(IF(CU1151&lt;&gt;"",ABS(CV1151-CV1380)*200+ABS(CW1151-CW1380)*200,ABS(9-CV1380)*200+ABS(1-CW1380)*200),0)</f>
        <v>0</v>
      </c>
    </row>
    <row r="1381" spans="17:102" x14ac:dyDescent="0.25">
      <c r="Q1381" s="367" t="s">
        <v>4</v>
      </c>
      <c r="R1381" s="366">
        <v>4</v>
      </c>
      <c r="U1381" s="367">
        <f>+Decisions!D170</f>
        <v>0</v>
      </c>
      <c r="V1381" s="363">
        <f>+Decisions!E170</f>
        <v>0</v>
      </c>
      <c r="W1381" s="363">
        <f>+Decisions!F170</f>
        <v>0</v>
      </c>
      <c r="X1381" s="363">
        <f>+Decisions!G170</f>
        <v>0</v>
      </c>
      <c r="Y1381" s="363">
        <f>+Decisions!H170</f>
        <v>0</v>
      </c>
      <c r="Z1381" s="363">
        <f>+Decisions!I170</f>
        <v>0</v>
      </c>
      <c r="AA1381" s="363">
        <f>+Decisions!J170</f>
        <v>0</v>
      </c>
      <c r="AB1381" s="363">
        <f>+Decisions!K170</f>
        <v>0</v>
      </c>
      <c r="AC1381" s="363">
        <f>+Decisions!L170</f>
        <v>0</v>
      </c>
      <c r="AD1381" s="363">
        <f>+Decisions!M170</f>
        <v>0</v>
      </c>
      <c r="AE1381" s="363">
        <f>+Decisions!N170</f>
        <v>0</v>
      </c>
      <c r="AF1381" s="363">
        <f>+Decisions!O170</f>
        <v>0</v>
      </c>
      <c r="AG1381" s="363">
        <f>+Decisions!P170</f>
        <v>0</v>
      </c>
      <c r="AH1381" s="363">
        <f>+Decisions!Q170</f>
        <v>0</v>
      </c>
      <c r="AI1381" s="363">
        <f>+Decisions!R170</f>
        <v>0</v>
      </c>
      <c r="AJ1381" s="363">
        <f>+Decisions!S170</f>
        <v>0</v>
      </c>
      <c r="AK1381" s="363">
        <f>+Decisions!T170</f>
        <v>0</v>
      </c>
      <c r="AL1381" s="363">
        <f>+Decisions!U170</f>
        <v>0</v>
      </c>
      <c r="AM1381" s="363">
        <f>+Decisions!V170</f>
        <v>0</v>
      </c>
      <c r="AN1381" s="364">
        <f>+Decisions!W170</f>
        <v>0</v>
      </c>
      <c r="AP1381" s="365" t="str">
        <f t="shared" si="1099"/>
        <v/>
      </c>
      <c r="AQ1381" s="271" t="str">
        <f t="shared" si="1100"/>
        <v/>
      </c>
      <c r="AR1381" s="271" t="str">
        <f t="shared" si="1101"/>
        <v/>
      </c>
      <c r="AS1381" s="271" t="str">
        <f t="shared" si="1102"/>
        <v/>
      </c>
      <c r="AT1381" s="271" t="str">
        <f t="shared" si="1103"/>
        <v/>
      </c>
      <c r="AU1381" s="271" t="str">
        <f t="shared" si="1104"/>
        <v/>
      </c>
      <c r="AV1381" s="271" t="str">
        <f t="shared" si="1105"/>
        <v/>
      </c>
      <c r="AW1381" s="271" t="str">
        <f t="shared" si="1106"/>
        <v/>
      </c>
      <c r="AX1381" s="271" t="str">
        <f t="shared" si="1107"/>
        <v/>
      </c>
      <c r="AY1381" s="271" t="str">
        <f t="shared" si="1108"/>
        <v/>
      </c>
      <c r="AZ1381" s="271" t="str">
        <f t="shared" si="1109"/>
        <v/>
      </c>
      <c r="BA1381" s="271" t="str">
        <f t="shared" si="1110"/>
        <v/>
      </c>
      <c r="BB1381" s="271" t="str">
        <f t="shared" si="1111"/>
        <v/>
      </c>
      <c r="BC1381" s="271" t="str">
        <f t="shared" si="1112"/>
        <v/>
      </c>
      <c r="BD1381" s="271" t="str">
        <f t="shared" si="1113"/>
        <v/>
      </c>
      <c r="BE1381" s="271" t="str">
        <f t="shared" si="1114"/>
        <v/>
      </c>
      <c r="BF1381" s="271" t="str">
        <f t="shared" si="1115"/>
        <v/>
      </c>
      <c r="BG1381" s="271" t="str">
        <f t="shared" si="1116"/>
        <v/>
      </c>
      <c r="BH1381" s="271" t="str">
        <f t="shared" si="1117"/>
        <v/>
      </c>
      <c r="BI1381" s="366" t="str">
        <f t="shared" si="1118"/>
        <v/>
      </c>
      <c r="BK1381" s="114" t="str">
        <f t="shared" si="1129"/>
        <v/>
      </c>
      <c r="BL1381" s="114" t="str">
        <f t="shared" si="1119"/>
        <v/>
      </c>
      <c r="BM1381" s="114">
        <f t="shared" si="1130"/>
        <v>1</v>
      </c>
      <c r="BN1381" s="114">
        <f t="shared" si="1131"/>
        <v>0</v>
      </c>
      <c r="BO1381" s="114" t="str">
        <f t="shared" si="1132"/>
        <v/>
      </c>
      <c r="BP1381" s="114" t="str">
        <f t="shared" si="1120"/>
        <v/>
      </c>
      <c r="BQ1381" s="114">
        <f t="shared" si="1133"/>
        <v>1</v>
      </c>
      <c r="BR1381" s="114">
        <f t="shared" si="1134"/>
        <v>0</v>
      </c>
      <c r="BS1381" s="114" t="str">
        <f t="shared" si="1135"/>
        <v/>
      </c>
      <c r="BT1381" s="114" t="str">
        <f t="shared" si="1121"/>
        <v/>
      </c>
      <c r="BU1381" s="114">
        <f t="shared" si="1136"/>
        <v>1</v>
      </c>
      <c r="BV1381" s="114">
        <f t="shared" si="1137"/>
        <v>0</v>
      </c>
      <c r="BW1381" s="114" t="str">
        <f t="shared" si="1138"/>
        <v/>
      </c>
      <c r="BX1381" s="114" t="str">
        <f t="shared" si="1122"/>
        <v/>
      </c>
      <c r="BY1381" s="114">
        <f t="shared" si="1139"/>
        <v>1</v>
      </c>
      <c r="BZ1381" s="114">
        <f t="shared" si="1140"/>
        <v>0</v>
      </c>
      <c r="CA1381" s="114" t="str">
        <f t="shared" si="1141"/>
        <v/>
      </c>
      <c r="CB1381" s="114" t="str">
        <f t="shared" si="1123"/>
        <v/>
      </c>
      <c r="CC1381" s="114">
        <f t="shared" si="1142"/>
        <v>1</v>
      </c>
      <c r="CD1381" s="114">
        <f t="shared" si="1143"/>
        <v>0</v>
      </c>
      <c r="CE1381" s="114" t="str">
        <f t="shared" si="1144"/>
        <v/>
      </c>
      <c r="CF1381" s="114" t="str">
        <f t="shared" si="1124"/>
        <v/>
      </c>
      <c r="CG1381" s="114">
        <f t="shared" si="1145"/>
        <v>1</v>
      </c>
      <c r="CH1381" s="114">
        <f t="shared" si="1146"/>
        <v>0</v>
      </c>
      <c r="CI1381" s="114" t="str">
        <f t="shared" si="1147"/>
        <v/>
      </c>
      <c r="CJ1381" s="114" t="str">
        <f t="shared" si="1125"/>
        <v/>
      </c>
      <c r="CK1381" s="114">
        <f t="shared" si="1148"/>
        <v>1</v>
      </c>
      <c r="CL1381" s="114">
        <f t="shared" si="1149"/>
        <v>0</v>
      </c>
      <c r="CM1381" s="114" t="str">
        <f t="shared" si="1150"/>
        <v/>
      </c>
      <c r="CN1381" s="114" t="str">
        <f t="shared" si="1126"/>
        <v/>
      </c>
      <c r="CO1381" s="114">
        <f t="shared" si="1151"/>
        <v>1</v>
      </c>
      <c r="CP1381" s="114">
        <f t="shared" si="1152"/>
        <v>0</v>
      </c>
      <c r="CQ1381" s="114" t="str">
        <f t="shared" si="1153"/>
        <v/>
      </c>
      <c r="CR1381" s="114" t="str">
        <f t="shared" si="1127"/>
        <v/>
      </c>
      <c r="CS1381" s="114">
        <f t="shared" si="1154"/>
        <v>1</v>
      </c>
      <c r="CT1381" s="114">
        <f t="shared" si="1155"/>
        <v>0</v>
      </c>
      <c r="CU1381" s="114" t="str">
        <f t="shared" si="1156"/>
        <v/>
      </c>
      <c r="CV1381" s="114" t="str">
        <f t="shared" si="1128"/>
        <v/>
      </c>
      <c r="CW1381" s="114">
        <f t="shared" si="1157"/>
        <v>1</v>
      </c>
      <c r="CX1381" s="114">
        <f t="shared" si="1158"/>
        <v>0</v>
      </c>
    </row>
    <row r="1382" spans="17:102" x14ac:dyDescent="0.25">
      <c r="Q1382" s="367" t="s">
        <v>5</v>
      </c>
      <c r="R1382" s="366">
        <v>5</v>
      </c>
      <c r="U1382" s="367">
        <f>+Decisions!D171</f>
        <v>0</v>
      </c>
      <c r="V1382" s="363">
        <f>+Decisions!E171</f>
        <v>0</v>
      </c>
      <c r="W1382" s="363">
        <f>+Decisions!F171</f>
        <v>0</v>
      </c>
      <c r="X1382" s="363">
        <f>+Decisions!G171</f>
        <v>0</v>
      </c>
      <c r="Y1382" s="363">
        <f>+Decisions!H171</f>
        <v>0</v>
      </c>
      <c r="Z1382" s="363">
        <f>+Decisions!I171</f>
        <v>0</v>
      </c>
      <c r="AA1382" s="363">
        <f>+Decisions!J171</f>
        <v>0</v>
      </c>
      <c r="AB1382" s="363">
        <f>+Decisions!K171</f>
        <v>0</v>
      </c>
      <c r="AC1382" s="363">
        <f>+Decisions!L171</f>
        <v>0</v>
      </c>
      <c r="AD1382" s="363">
        <f>+Decisions!M171</f>
        <v>0</v>
      </c>
      <c r="AE1382" s="363">
        <f>+Decisions!N171</f>
        <v>0</v>
      </c>
      <c r="AF1382" s="363">
        <f>+Decisions!O171</f>
        <v>0</v>
      </c>
      <c r="AG1382" s="363">
        <f>+Decisions!P171</f>
        <v>0</v>
      </c>
      <c r="AH1382" s="363">
        <f>+Decisions!Q171</f>
        <v>0</v>
      </c>
      <c r="AI1382" s="363">
        <f>+Decisions!R171</f>
        <v>0</v>
      </c>
      <c r="AJ1382" s="363">
        <f>+Decisions!S171</f>
        <v>0</v>
      </c>
      <c r="AK1382" s="363">
        <f>+Decisions!T171</f>
        <v>0</v>
      </c>
      <c r="AL1382" s="363">
        <f>+Decisions!U171</f>
        <v>0</v>
      </c>
      <c r="AM1382" s="363">
        <f>+Decisions!V171</f>
        <v>0</v>
      </c>
      <c r="AN1382" s="364">
        <f>+Decisions!W171</f>
        <v>0</v>
      </c>
      <c r="AP1382" s="365" t="str">
        <f t="shared" si="1099"/>
        <v/>
      </c>
      <c r="AQ1382" s="271" t="str">
        <f t="shared" si="1100"/>
        <v/>
      </c>
      <c r="AR1382" s="271" t="str">
        <f t="shared" si="1101"/>
        <v/>
      </c>
      <c r="AS1382" s="271" t="str">
        <f t="shared" si="1102"/>
        <v/>
      </c>
      <c r="AT1382" s="271" t="str">
        <f t="shared" si="1103"/>
        <v/>
      </c>
      <c r="AU1382" s="271" t="str">
        <f t="shared" si="1104"/>
        <v/>
      </c>
      <c r="AV1382" s="271" t="str">
        <f t="shared" si="1105"/>
        <v/>
      </c>
      <c r="AW1382" s="271" t="str">
        <f t="shared" si="1106"/>
        <v/>
      </c>
      <c r="AX1382" s="271" t="str">
        <f t="shared" si="1107"/>
        <v/>
      </c>
      <c r="AY1382" s="271" t="str">
        <f t="shared" si="1108"/>
        <v/>
      </c>
      <c r="AZ1382" s="271" t="str">
        <f t="shared" si="1109"/>
        <v/>
      </c>
      <c r="BA1382" s="271" t="str">
        <f t="shared" si="1110"/>
        <v/>
      </c>
      <c r="BB1382" s="271" t="str">
        <f t="shared" si="1111"/>
        <v/>
      </c>
      <c r="BC1382" s="271" t="str">
        <f t="shared" si="1112"/>
        <v/>
      </c>
      <c r="BD1382" s="271" t="str">
        <f t="shared" si="1113"/>
        <v/>
      </c>
      <c r="BE1382" s="271" t="str">
        <f t="shared" si="1114"/>
        <v/>
      </c>
      <c r="BF1382" s="271" t="str">
        <f t="shared" si="1115"/>
        <v/>
      </c>
      <c r="BG1382" s="271" t="str">
        <f t="shared" si="1116"/>
        <v/>
      </c>
      <c r="BH1382" s="271" t="str">
        <f t="shared" si="1117"/>
        <v/>
      </c>
      <c r="BI1382" s="366" t="str">
        <f t="shared" si="1118"/>
        <v/>
      </c>
      <c r="BK1382" s="114" t="str">
        <f t="shared" si="1129"/>
        <v/>
      </c>
      <c r="BL1382" s="114" t="str">
        <f t="shared" si="1119"/>
        <v/>
      </c>
      <c r="BM1382" s="114">
        <f t="shared" si="1130"/>
        <v>1</v>
      </c>
      <c r="BN1382" s="114">
        <f t="shared" si="1131"/>
        <v>0</v>
      </c>
      <c r="BO1382" s="114" t="str">
        <f t="shared" si="1132"/>
        <v/>
      </c>
      <c r="BP1382" s="114" t="str">
        <f t="shared" si="1120"/>
        <v/>
      </c>
      <c r="BQ1382" s="114">
        <f t="shared" si="1133"/>
        <v>1</v>
      </c>
      <c r="BR1382" s="114">
        <f t="shared" si="1134"/>
        <v>0</v>
      </c>
      <c r="BS1382" s="114" t="str">
        <f t="shared" si="1135"/>
        <v/>
      </c>
      <c r="BT1382" s="114" t="str">
        <f t="shared" si="1121"/>
        <v/>
      </c>
      <c r="BU1382" s="114">
        <f t="shared" si="1136"/>
        <v>1</v>
      </c>
      <c r="BV1382" s="114">
        <f t="shared" si="1137"/>
        <v>0</v>
      </c>
      <c r="BW1382" s="114" t="str">
        <f t="shared" si="1138"/>
        <v/>
      </c>
      <c r="BX1382" s="114" t="str">
        <f t="shared" si="1122"/>
        <v/>
      </c>
      <c r="BY1382" s="114">
        <f t="shared" si="1139"/>
        <v>1</v>
      </c>
      <c r="BZ1382" s="114">
        <f t="shared" si="1140"/>
        <v>0</v>
      </c>
      <c r="CA1382" s="114" t="str">
        <f t="shared" si="1141"/>
        <v/>
      </c>
      <c r="CB1382" s="114" t="str">
        <f t="shared" si="1123"/>
        <v/>
      </c>
      <c r="CC1382" s="114">
        <f t="shared" si="1142"/>
        <v>1</v>
      </c>
      <c r="CD1382" s="114">
        <f t="shared" si="1143"/>
        <v>0</v>
      </c>
      <c r="CE1382" s="114" t="str">
        <f t="shared" si="1144"/>
        <v/>
      </c>
      <c r="CF1382" s="114" t="str">
        <f t="shared" si="1124"/>
        <v/>
      </c>
      <c r="CG1382" s="114">
        <f t="shared" si="1145"/>
        <v>1</v>
      </c>
      <c r="CH1382" s="114">
        <f t="shared" si="1146"/>
        <v>0</v>
      </c>
      <c r="CI1382" s="114" t="str">
        <f t="shared" si="1147"/>
        <v/>
      </c>
      <c r="CJ1382" s="114" t="str">
        <f t="shared" si="1125"/>
        <v/>
      </c>
      <c r="CK1382" s="114">
        <f t="shared" si="1148"/>
        <v>1</v>
      </c>
      <c r="CL1382" s="114">
        <f t="shared" si="1149"/>
        <v>0</v>
      </c>
      <c r="CM1382" s="114" t="str">
        <f t="shared" si="1150"/>
        <v/>
      </c>
      <c r="CN1382" s="114" t="str">
        <f t="shared" si="1126"/>
        <v/>
      </c>
      <c r="CO1382" s="114">
        <f t="shared" si="1151"/>
        <v>1</v>
      </c>
      <c r="CP1382" s="114">
        <f t="shared" si="1152"/>
        <v>0</v>
      </c>
      <c r="CQ1382" s="114" t="str">
        <f t="shared" si="1153"/>
        <v/>
      </c>
      <c r="CR1382" s="114" t="str">
        <f t="shared" si="1127"/>
        <v/>
      </c>
      <c r="CS1382" s="114">
        <f t="shared" si="1154"/>
        <v>1</v>
      </c>
      <c r="CT1382" s="114">
        <f t="shared" si="1155"/>
        <v>0</v>
      </c>
      <c r="CU1382" s="114" t="str">
        <f t="shared" si="1156"/>
        <v/>
      </c>
      <c r="CV1382" s="114" t="str">
        <f t="shared" si="1128"/>
        <v/>
      </c>
      <c r="CW1382" s="114">
        <f t="shared" si="1157"/>
        <v>1</v>
      </c>
      <c r="CX1382" s="114">
        <f t="shared" si="1158"/>
        <v>0</v>
      </c>
    </row>
    <row r="1383" spans="17:102" x14ac:dyDescent="0.25">
      <c r="Q1383" s="367" t="s">
        <v>6</v>
      </c>
      <c r="R1383" s="366">
        <v>6</v>
      </c>
      <c r="U1383" s="367">
        <f>+Decisions!D172</f>
        <v>0</v>
      </c>
      <c r="V1383" s="363">
        <f>+Decisions!E172</f>
        <v>0</v>
      </c>
      <c r="W1383" s="363">
        <f>+Decisions!F172</f>
        <v>0</v>
      </c>
      <c r="X1383" s="363">
        <f>+Decisions!G172</f>
        <v>0</v>
      </c>
      <c r="Y1383" s="363">
        <f>+Decisions!H172</f>
        <v>0</v>
      </c>
      <c r="Z1383" s="363">
        <f>+Decisions!I172</f>
        <v>0</v>
      </c>
      <c r="AA1383" s="363">
        <f>+Decisions!J172</f>
        <v>0</v>
      </c>
      <c r="AB1383" s="363">
        <f>+Decisions!K172</f>
        <v>0</v>
      </c>
      <c r="AC1383" s="363">
        <f>+Decisions!L172</f>
        <v>0</v>
      </c>
      <c r="AD1383" s="363">
        <f>+Decisions!M172</f>
        <v>0</v>
      </c>
      <c r="AE1383" s="363">
        <f>+Decisions!N172</f>
        <v>0</v>
      </c>
      <c r="AF1383" s="363">
        <f>+Decisions!O172</f>
        <v>0</v>
      </c>
      <c r="AG1383" s="363">
        <f>+Decisions!P172</f>
        <v>0</v>
      </c>
      <c r="AH1383" s="363">
        <f>+Decisions!Q172</f>
        <v>0</v>
      </c>
      <c r="AI1383" s="363">
        <f>+Decisions!R172</f>
        <v>0</v>
      </c>
      <c r="AJ1383" s="363">
        <f>+Decisions!S172</f>
        <v>0</v>
      </c>
      <c r="AK1383" s="363">
        <f>+Decisions!T172</f>
        <v>0</v>
      </c>
      <c r="AL1383" s="363">
        <f>+Decisions!U172</f>
        <v>0</v>
      </c>
      <c r="AM1383" s="363">
        <f>+Decisions!V172</f>
        <v>0</v>
      </c>
      <c r="AN1383" s="364">
        <f>+Decisions!W172</f>
        <v>0</v>
      </c>
      <c r="AP1383" s="365" t="str">
        <f t="shared" si="1099"/>
        <v/>
      </c>
      <c r="AQ1383" s="271" t="str">
        <f t="shared" si="1100"/>
        <v/>
      </c>
      <c r="AR1383" s="271" t="str">
        <f t="shared" si="1101"/>
        <v/>
      </c>
      <c r="AS1383" s="271" t="str">
        <f t="shared" si="1102"/>
        <v/>
      </c>
      <c r="AT1383" s="271" t="str">
        <f t="shared" si="1103"/>
        <v/>
      </c>
      <c r="AU1383" s="271" t="str">
        <f t="shared" si="1104"/>
        <v/>
      </c>
      <c r="AV1383" s="271" t="str">
        <f t="shared" si="1105"/>
        <v/>
      </c>
      <c r="AW1383" s="271" t="str">
        <f t="shared" si="1106"/>
        <v/>
      </c>
      <c r="AX1383" s="271" t="str">
        <f t="shared" si="1107"/>
        <v/>
      </c>
      <c r="AY1383" s="271" t="str">
        <f t="shared" si="1108"/>
        <v/>
      </c>
      <c r="AZ1383" s="271" t="str">
        <f t="shared" si="1109"/>
        <v/>
      </c>
      <c r="BA1383" s="271" t="str">
        <f t="shared" si="1110"/>
        <v/>
      </c>
      <c r="BB1383" s="271" t="str">
        <f t="shared" si="1111"/>
        <v/>
      </c>
      <c r="BC1383" s="271" t="str">
        <f t="shared" si="1112"/>
        <v/>
      </c>
      <c r="BD1383" s="271" t="str">
        <f t="shared" si="1113"/>
        <v/>
      </c>
      <c r="BE1383" s="271" t="str">
        <f t="shared" si="1114"/>
        <v/>
      </c>
      <c r="BF1383" s="271" t="str">
        <f t="shared" si="1115"/>
        <v/>
      </c>
      <c r="BG1383" s="271" t="str">
        <f t="shared" si="1116"/>
        <v/>
      </c>
      <c r="BH1383" s="271" t="str">
        <f t="shared" si="1117"/>
        <v/>
      </c>
      <c r="BI1383" s="366" t="str">
        <f t="shared" si="1118"/>
        <v/>
      </c>
      <c r="BK1383" s="114" t="str">
        <f t="shared" si="1129"/>
        <v/>
      </c>
      <c r="BL1383" s="114" t="str">
        <f t="shared" si="1119"/>
        <v/>
      </c>
      <c r="BM1383" s="114">
        <f t="shared" si="1130"/>
        <v>1</v>
      </c>
      <c r="BN1383" s="114">
        <f t="shared" si="1131"/>
        <v>0</v>
      </c>
      <c r="BO1383" s="114" t="str">
        <f t="shared" si="1132"/>
        <v/>
      </c>
      <c r="BP1383" s="114" t="str">
        <f t="shared" si="1120"/>
        <v/>
      </c>
      <c r="BQ1383" s="114">
        <f t="shared" si="1133"/>
        <v>1</v>
      </c>
      <c r="BR1383" s="114">
        <f t="shared" si="1134"/>
        <v>0</v>
      </c>
      <c r="BS1383" s="114" t="str">
        <f t="shared" si="1135"/>
        <v/>
      </c>
      <c r="BT1383" s="114" t="str">
        <f t="shared" si="1121"/>
        <v/>
      </c>
      <c r="BU1383" s="114">
        <f t="shared" si="1136"/>
        <v>1</v>
      </c>
      <c r="BV1383" s="114">
        <f t="shared" si="1137"/>
        <v>0</v>
      </c>
      <c r="BW1383" s="114" t="str">
        <f t="shared" si="1138"/>
        <v/>
      </c>
      <c r="BX1383" s="114" t="str">
        <f t="shared" si="1122"/>
        <v/>
      </c>
      <c r="BY1383" s="114">
        <f t="shared" si="1139"/>
        <v>1</v>
      </c>
      <c r="BZ1383" s="114">
        <f t="shared" si="1140"/>
        <v>0</v>
      </c>
      <c r="CA1383" s="114" t="str">
        <f t="shared" si="1141"/>
        <v/>
      </c>
      <c r="CB1383" s="114" t="str">
        <f t="shared" si="1123"/>
        <v/>
      </c>
      <c r="CC1383" s="114">
        <f t="shared" si="1142"/>
        <v>1</v>
      </c>
      <c r="CD1383" s="114">
        <f t="shared" si="1143"/>
        <v>0</v>
      </c>
      <c r="CE1383" s="114" t="str">
        <f t="shared" si="1144"/>
        <v/>
      </c>
      <c r="CF1383" s="114" t="str">
        <f t="shared" si="1124"/>
        <v/>
      </c>
      <c r="CG1383" s="114">
        <f t="shared" si="1145"/>
        <v>1</v>
      </c>
      <c r="CH1383" s="114">
        <f t="shared" si="1146"/>
        <v>0</v>
      </c>
      <c r="CI1383" s="114" t="str">
        <f t="shared" si="1147"/>
        <v/>
      </c>
      <c r="CJ1383" s="114" t="str">
        <f t="shared" si="1125"/>
        <v/>
      </c>
      <c r="CK1383" s="114">
        <f t="shared" si="1148"/>
        <v>1</v>
      </c>
      <c r="CL1383" s="114">
        <f t="shared" si="1149"/>
        <v>0</v>
      </c>
      <c r="CM1383" s="114" t="str">
        <f t="shared" si="1150"/>
        <v/>
      </c>
      <c r="CN1383" s="114" t="str">
        <f t="shared" si="1126"/>
        <v/>
      </c>
      <c r="CO1383" s="114">
        <f t="shared" si="1151"/>
        <v>1</v>
      </c>
      <c r="CP1383" s="114">
        <f t="shared" si="1152"/>
        <v>0</v>
      </c>
      <c r="CQ1383" s="114" t="str">
        <f t="shared" si="1153"/>
        <v/>
      </c>
      <c r="CR1383" s="114" t="str">
        <f t="shared" si="1127"/>
        <v/>
      </c>
      <c r="CS1383" s="114">
        <f t="shared" si="1154"/>
        <v>1</v>
      </c>
      <c r="CT1383" s="114">
        <f t="shared" si="1155"/>
        <v>0</v>
      </c>
      <c r="CU1383" s="114" t="str">
        <f t="shared" si="1156"/>
        <v/>
      </c>
      <c r="CV1383" s="114" t="str">
        <f t="shared" si="1128"/>
        <v/>
      </c>
      <c r="CW1383" s="114">
        <f t="shared" si="1157"/>
        <v>1</v>
      </c>
      <c r="CX1383" s="114">
        <f t="shared" si="1158"/>
        <v>0</v>
      </c>
    </row>
    <row r="1384" spans="17:102" x14ac:dyDescent="0.25">
      <c r="Q1384" s="367" t="s">
        <v>7</v>
      </c>
      <c r="R1384" s="366">
        <v>7</v>
      </c>
      <c r="U1384" s="367">
        <f>+Decisions!D173</f>
        <v>0</v>
      </c>
      <c r="V1384" s="363">
        <f>+Decisions!E173</f>
        <v>0</v>
      </c>
      <c r="W1384" s="363">
        <f>+Decisions!F173</f>
        <v>0</v>
      </c>
      <c r="X1384" s="363">
        <f>+Decisions!G173</f>
        <v>0</v>
      </c>
      <c r="Y1384" s="363">
        <f>+Decisions!H173</f>
        <v>0</v>
      </c>
      <c r="Z1384" s="363">
        <f>+Decisions!I173</f>
        <v>0</v>
      </c>
      <c r="AA1384" s="363">
        <f>+Decisions!J173</f>
        <v>0</v>
      </c>
      <c r="AB1384" s="363">
        <f>+Decisions!K173</f>
        <v>0</v>
      </c>
      <c r="AC1384" s="363">
        <f>+Decisions!L173</f>
        <v>0</v>
      </c>
      <c r="AD1384" s="363">
        <f>+Decisions!M173</f>
        <v>0</v>
      </c>
      <c r="AE1384" s="363">
        <f>+Decisions!N173</f>
        <v>0</v>
      </c>
      <c r="AF1384" s="363">
        <f>+Decisions!O173</f>
        <v>0</v>
      </c>
      <c r="AG1384" s="363">
        <f>+Decisions!P173</f>
        <v>0</v>
      </c>
      <c r="AH1384" s="363">
        <f>+Decisions!Q173</f>
        <v>0</v>
      </c>
      <c r="AI1384" s="363">
        <f>+Decisions!R173</f>
        <v>0</v>
      </c>
      <c r="AJ1384" s="363">
        <f>+Decisions!S173</f>
        <v>0</v>
      </c>
      <c r="AK1384" s="363">
        <f>+Decisions!T173</f>
        <v>0</v>
      </c>
      <c r="AL1384" s="363">
        <f>+Decisions!U173</f>
        <v>0</v>
      </c>
      <c r="AM1384" s="363">
        <f>+Decisions!V173</f>
        <v>0</v>
      </c>
      <c r="AN1384" s="364">
        <f>+Decisions!W173</f>
        <v>0</v>
      </c>
      <c r="AP1384" s="365" t="str">
        <f t="shared" si="1099"/>
        <v/>
      </c>
      <c r="AQ1384" s="271" t="str">
        <f t="shared" si="1100"/>
        <v/>
      </c>
      <c r="AR1384" s="271" t="str">
        <f t="shared" si="1101"/>
        <v/>
      </c>
      <c r="AS1384" s="271" t="str">
        <f t="shared" si="1102"/>
        <v/>
      </c>
      <c r="AT1384" s="271" t="str">
        <f t="shared" si="1103"/>
        <v/>
      </c>
      <c r="AU1384" s="271" t="str">
        <f t="shared" si="1104"/>
        <v/>
      </c>
      <c r="AV1384" s="271" t="str">
        <f t="shared" si="1105"/>
        <v/>
      </c>
      <c r="AW1384" s="271" t="str">
        <f t="shared" si="1106"/>
        <v/>
      </c>
      <c r="AX1384" s="271" t="str">
        <f t="shared" si="1107"/>
        <v/>
      </c>
      <c r="AY1384" s="271" t="str">
        <f t="shared" si="1108"/>
        <v/>
      </c>
      <c r="AZ1384" s="271" t="str">
        <f t="shared" si="1109"/>
        <v/>
      </c>
      <c r="BA1384" s="271" t="str">
        <f t="shared" si="1110"/>
        <v/>
      </c>
      <c r="BB1384" s="271" t="str">
        <f t="shared" si="1111"/>
        <v/>
      </c>
      <c r="BC1384" s="271" t="str">
        <f t="shared" si="1112"/>
        <v/>
      </c>
      <c r="BD1384" s="271" t="str">
        <f t="shared" si="1113"/>
        <v/>
      </c>
      <c r="BE1384" s="271" t="str">
        <f t="shared" si="1114"/>
        <v/>
      </c>
      <c r="BF1384" s="271" t="str">
        <f t="shared" si="1115"/>
        <v/>
      </c>
      <c r="BG1384" s="271" t="str">
        <f t="shared" si="1116"/>
        <v/>
      </c>
      <c r="BH1384" s="271" t="str">
        <f t="shared" si="1117"/>
        <v/>
      </c>
      <c r="BI1384" s="366" t="str">
        <f t="shared" si="1118"/>
        <v/>
      </c>
      <c r="BK1384" s="114" t="str">
        <f t="shared" si="1129"/>
        <v/>
      </c>
      <c r="BL1384" s="114" t="str">
        <f t="shared" si="1119"/>
        <v/>
      </c>
      <c r="BM1384" s="114">
        <f t="shared" si="1130"/>
        <v>1</v>
      </c>
      <c r="BN1384" s="114">
        <f t="shared" si="1131"/>
        <v>0</v>
      </c>
      <c r="BO1384" s="114" t="str">
        <f t="shared" si="1132"/>
        <v/>
      </c>
      <c r="BP1384" s="114" t="str">
        <f t="shared" si="1120"/>
        <v/>
      </c>
      <c r="BQ1384" s="114">
        <f t="shared" si="1133"/>
        <v>1</v>
      </c>
      <c r="BR1384" s="114">
        <f t="shared" si="1134"/>
        <v>0</v>
      </c>
      <c r="BS1384" s="114" t="str">
        <f t="shared" si="1135"/>
        <v/>
      </c>
      <c r="BT1384" s="114" t="str">
        <f t="shared" si="1121"/>
        <v/>
      </c>
      <c r="BU1384" s="114">
        <f t="shared" si="1136"/>
        <v>1</v>
      </c>
      <c r="BV1384" s="114">
        <f t="shared" si="1137"/>
        <v>0</v>
      </c>
      <c r="BW1384" s="114" t="str">
        <f t="shared" si="1138"/>
        <v/>
      </c>
      <c r="BX1384" s="114" t="str">
        <f t="shared" si="1122"/>
        <v/>
      </c>
      <c r="BY1384" s="114">
        <f t="shared" si="1139"/>
        <v>1</v>
      </c>
      <c r="BZ1384" s="114">
        <f t="shared" si="1140"/>
        <v>0</v>
      </c>
      <c r="CA1384" s="114" t="str">
        <f t="shared" si="1141"/>
        <v/>
      </c>
      <c r="CB1384" s="114" t="str">
        <f t="shared" si="1123"/>
        <v/>
      </c>
      <c r="CC1384" s="114">
        <f t="shared" si="1142"/>
        <v>1</v>
      </c>
      <c r="CD1384" s="114">
        <f t="shared" si="1143"/>
        <v>0</v>
      </c>
      <c r="CE1384" s="114" t="str">
        <f t="shared" si="1144"/>
        <v/>
      </c>
      <c r="CF1384" s="114" t="str">
        <f t="shared" si="1124"/>
        <v/>
      </c>
      <c r="CG1384" s="114">
        <f t="shared" si="1145"/>
        <v>1</v>
      </c>
      <c r="CH1384" s="114">
        <f t="shared" si="1146"/>
        <v>0</v>
      </c>
      <c r="CI1384" s="114" t="str">
        <f t="shared" si="1147"/>
        <v/>
      </c>
      <c r="CJ1384" s="114" t="str">
        <f t="shared" si="1125"/>
        <v/>
      </c>
      <c r="CK1384" s="114">
        <f t="shared" si="1148"/>
        <v>1</v>
      </c>
      <c r="CL1384" s="114">
        <f t="shared" si="1149"/>
        <v>0</v>
      </c>
      <c r="CM1384" s="114" t="str">
        <f t="shared" si="1150"/>
        <v/>
      </c>
      <c r="CN1384" s="114" t="str">
        <f t="shared" si="1126"/>
        <v/>
      </c>
      <c r="CO1384" s="114">
        <f t="shared" si="1151"/>
        <v>1</v>
      </c>
      <c r="CP1384" s="114">
        <f t="shared" si="1152"/>
        <v>0</v>
      </c>
      <c r="CQ1384" s="114" t="str">
        <f t="shared" si="1153"/>
        <v/>
      </c>
      <c r="CR1384" s="114" t="str">
        <f t="shared" si="1127"/>
        <v/>
      </c>
      <c r="CS1384" s="114">
        <f t="shared" si="1154"/>
        <v>1</v>
      </c>
      <c r="CT1384" s="114">
        <f t="shared" si="1155"/>
        <v>0</v>
      </c>
      <c r="CU1384" s="114" t="str">
        <f t="shared" si="1156"/>
        <v/>
      </c>
      <c r="CV1384" s="114" t="str">
        <f t="shared" si="1128"/>
        <v/>
      </c>
      <c r="CW1384" s="114">
        <f t="shared" si="1157"/>
        <v>1</v>
      </c>
      <c r="CX1384" s="114">
        <f t="shared" si="1158"/>
        <v>0</v>
      </c>
    </row>
    <row r="1385" spans="17:102" x14ac:dyDescent="0.25">
      <c r="Q1385" s="367" t="s">
        <v>8</v>
      </c>
      <c r="R1385" s="366">
        <v>8</v>
      </c>
      <c r="U1385" s="367">
        <f>+Decisions!D174</f>
        <v>0</v>
      </c>
      <c r="V1385" s="363">
        <f>+Decisions!E174</f>
        <v>0</v>
      </c>
      <c r="W1385" s="363">
        <f>+Decisions!F174</f>
        <v>0</v>
      </c>
      <c r="X1385" s="363">
        <f>+Decisions!G174</f>
        <v>0</v>
      </c>
      <c r="Y1385" s="363">
        <f>+Decisions!H174</f>
        <v>0</v>
      </c>
      <c r="Z1385" s="363">
        <f>+Decisions!I174</f>
        <v>0</v>
      </c>
      <c r="AA1385" s="363">
        <f>+Decisions!J174</f>
        <v>0</v>
      </c>
      <c r="AB1385" s="363">
        <f>+Decisions!K174</f>
        <v>0</v>
      </c>
      <c r="AC1385" s="363">
        <f>+Decisions!L174</f>
        <v>0</v>
      </c>
      <c r="AD1385" s="363">
        <f>+Decisions!M174</f>
        <v>0</v>
      </c>
      <c r="AE1385" s="363">
        <f>+Decisions!N174</f>
        <v>0</v>
      </c>
      <c r="AF1385" s="363">
        <f>+Decisions!O174</f>
        <v>0</v>
      </c>
      <c r="AG1385" s="363">
        <f>+Decisions!P174</f>
        <v>0</v>
      </c>
      <c r="AH1385" s="363">
        <f>+Decisions!Q174</f>
        <v>0</v>
      </c>
      <c r="AI1385" s="363">
        <f>+Decisions!R174</f>
        <v>0</v>
      </c>
      <c r="AJ1385" s="363">
        <f>+Decisions!S174</f>
        <v>0</v>
      </c>
      <c r="AK1385" s="363">
        <f>+Decisions!T174</f>
        <v>0</v>
      </c>
      <c r="AL1385" s="363">
        <f>+Decisions!U174</f>
        <v>0</v>
      </c>
      <c r="AM1385" s="363">
        <f>+Decisions!V174</f>
        <v>0</v>
      </c>
      <c r="AN1385" s="364">
        <f>+Decisions!W174</f>
        <v>0</v>
      </c>
      <c r="AP1385" s="365" t="str">
        <f t="shared" si="1099"/>
        <v/>
      </c>
      <c r="AQ1385" s="271" t="str">
        <f t="shared" si="1100"/>
        <v/>
      </c>
      <c r="AR1385" s="271" t="str">
        <f t="shared" si="1101"/>
        <v/>
      </c>
      <c r="AS1385" s="271" t="str">
        <f t="shared" si="1102"/>
        <v/>
      </c>
      <c r="AT1385" s="271" t="str">
        <f t="shared" si="1103"/>
        <v/>
      </c>
      <c r="AU1385" s="271" t="str">
        <f t="shared" si="1104"/>
        <v/>
      </c>
      <c r="AV1385" s="271" t="str">
        <f t="shared" si="1105"/>
        <v/>
      </c>
      <c r="AW1385" s="271" t="str">
        <f t="shared" si="1106"/>
        <v/>
      </c>
      <c r="AX1385" s="271" t="str">
        <f t="shared" si="1107"/>
        <v/>
      </c>
      <c r="AY1385" s="271" t="str">
        <f t="shared" si="1108"/>
        <v/>
      </c>
      <c r="AZ1385" s="271" t="str">
        <f t="shared" si="1109"/>
        <v/>
      </c>
      <c r="BA1385" s="271" t="str">
        <f t="shared" si="1110"/>
        <v/>
      </c>
      <c r="BB1385" s="271" t="str">
        <f t="shared" si="1111"/>
        <v/>
      </c>
      <c r="BC1385" s="271" t="str">
        <f t="shared" si="1112"/>
        <v/>
      </c>
      <c r="BD1385" s="271" t="str">
        <f t="shared" si="1113"/>
        <v/>
      </c>
      <c r="BE1385" s="271" t="str">
        <f t="shared" si="1114"/>
        <v/>
      </c>
      <c r="BF1385" s="271" t="str">
        <f t="shared" si="1115"/>
        <v/>
      </c>
      <c r="BG1385" s="271" t="str">
        <f t="shared" si="1116"/>
        <v/>
      </c>
      <c r="BH1385" s="271" t="str">
        <f t="shared" si="1117"/>
        <v/>
      </c>
      <c r="BI1385" s="366" t="str">
        <f t="shared" si="1118"/>
        <v/>
      </c>
      <c r="BK1385" s="114" t="str">
        <f t="shared" si="1129"/>
        <v/>
      </c>
      <c r="BL1385" s="114" t="str">
        <f t="shared" si="1119"/>
        <v/>
      </c>
      <c r="BM1385" s="114">
        <f t="shared" si="1130"/>
        <v>1</v>
      </c>
      <c r="BN1385" s="114">
        <f t="shared" si="1131"/>
        <v>0</v>
      </c>
      <c r="BO1385" s="114" t="str">
        <f t="shared" si="1132"/>
        <v/>
      </c>
      <c r="BP1385" s="114" t="str">
        <f t="shared" si="1120"/>
        <v/>
      </c>
      <c r="BQ1385" s="114">
        <f t="shared" si="1133"/>
        <v>1</v>
      </c>
      <c r="BR1385" s="114">
        <f t="shared" si="1134"/>
        <v>0</v>
      </c>
      <c r="BS1385" s="114" t="str">
        <f t="shared" si="1135"/>
        <v/>
      </c>
      <c r="BT1385" s="114" t="str">
        <f t="shared" si="1121"/>
        <v/>
      </c>
      <c r="BU1385" s="114">
        <f t="shared" si="1136"/>
        <v>1</v>
      </c>
      <c r="BV1385" s="114">
        <f t="shared" si="1137"/>
        <v>0</v>
      </c>
      <c r="BW1385" s="114" t="str">
        <f t="shared" si="1138"/>
        <v/>
      </c>
      <c r="BX1385" s="114" t="str">
        <f t="shared" si="1122"/>
        <v/>
      </c>
      <c r="BY1385" s="114">
        <f t="shared" si="1139"/>
        <v>1</v>
      </c>
      <c r="BZ1385" s="114">
        <f t="shared" si="1140"/>
        <v>0</v>
      </c>
      <c r="CA1385" s="114" t="str">
        <f t="shared" si="1141"/>
        <v/>
      </c>
      <c r="CB1385" s="114" t="str">
        <f t="shared" si="1123"/>
        <v/>
      </c>
      <c r="CC1385" s="114">
        <f t="shared" si="1142"/>
        <v>1</v>
      </c>
      <c r="CD1385" s="114">
        <f t="shared" si="1143"/>
        <v>0</v>
      </c>
      <c r="CE1385" s="114" t="str">
        <f t="shared" si="1144"/>
        <v/>
      </c>
      <c r="CF1385" s="114" t="str">
        <f t="shared" si="1124"/>
        <v/>
      </c>
      <c r="CG1385" s="114">
        <f t="shared" si="1145"/>
        <v>1</v>
      </c>
      <c r="CH1385" s="114">
        <f t="shared" si="1146"/>
        <v>0</v>
      </c>
      <c r="CI1385" s="114" t="str">
        <f t="shared" si="1147"/>
        <v/>
      </c>
      <c r="CJ1385" s="114" t="str">
        <f t="shared" si="1125"/>
        <v/>
      </c>
      <c r="CK1385" s="114">
        <f t="shared" si="1148"/>
        <v>1</v>
      </c>
      <c r="CL1385" s="114">
        <f t="shared" si="1149"/>
        <v>0</v>
      </c>
      <c r="CM1385" s="114" t="str">
        <f t="shared" si="1150"/>
        <v/>
      </c>
      <c r="CN1385" s="114" t="str">
        <f t="shared" si="1126"/>
        <v/>
      </c>
      <c r="CO1385" s="114">
        <f t="shared" si="1151"/>
        <v>1</v>
      </c>
      <c r="CP1385" s="114">
        <f t="shared" si="1152"/>
        <v>0</v>
      </c>
      <c r="CQ1385" s="114" t="str">
        <f t="shared" si="1153"/>
        <v/>
      </c>
      <c r="CR1385" s="114" t="str">
        <f t="shared" si="1127"/>
        <v/>
      </c>
      <c r="CS1385" s="114">
        <f t="shared" si="1154"/>
        <v>1</v>
      </c>
      <c r="CT1385" s="114">
        <f t="shared" si="1155"/>
        <v>0</v>
      </c>
      <c r="CU1385" s="114" t="str">
        <f t="shared" si="1156"/>
        <v/>
      </c>
      <c r="CV1385" s="114" t="str">
        <f t="shared" si="1128"/>
        <v/>
      </c>
      <c r="CW1385" s="114">
        <f t="shared" si="1157"/>
        <v>1</v>
      </c>
      <c r="CX1385" s="114">
        <f t="shared" si="1158"/>
        <v>0</v>
      </c>
    </row>
    <row r="1386" spans="17:102" ht="15.75" thickBot="1" x14ac:dyDescent="0.3">
      <c r="Q1386" s="373" t="s">
        <v>9</v>
      </c>
      <c r="R1386" s="370">
        <v>9</v>
      </c>
      <c r="U1386" s="367">
        <f>+Decisions!D175</f>
        <v>0</v>
      </c>
      <c r="V1386" s="363">
        <f>+Decisions!E175</f>
        <v>0</v>
      </c>
      <c r="W1386" s="363">
        <f>+Decisions!F175</f>
        <v>0</v>
      </c>
      <c r="X1386" s="363">
        <f>+Decisions!G175</f>
        <v>0</v>
      </c>
      <c r="Y1386" s="363">
        <f>+Decisions!H175</f>
        <v>0</v>
      </c>
      <c r="Z1386" s="363">
        <f>+Decisions!I175</f>
        <v>0</v>
      </c>
      <c r="AA1386" s="363">
        <f>+Decisions!J175</f>
        <v>0</v>
      </c>
      <c r="AB1386" s="363">
        <f>+Decisions!K175</f>
        <v>0</v>
      </c>
      <c r="AC1386" s="363">
        <f>+Decisions!L175</f>
        <v>0</v>
      </c>
      <c r="AD1386" s="363">
        <f>+Decisions!M175</f>
        <v>0</v>
      </c>
      <c r="AE1386" s="363">
        <f>+Decisions!N175</f>
        <v>0</v>
      </c>
      <c r="AF1386" s="363">
        <f>+Decisions!O175</f>
        <v>0</v>
      </c>
      <c r="AG1386" s="363">
        <f>+Decisions!P175</f>
        <v>0</v>
      </c>
      <c r="AH1386" s="363">
        <f>+Decisions!Q175</f>
        <v>0</v>
      </c>
      <c r="AI1386" s="363">
        <f>+Decisions!R175</f>
        <v>0</v>
      </c>
      <c r="AJ1386" s="363">
        <f>+Decisions!S175</f>
        <v>0</v>
      </c>
      <c r="AK1386" s="363">
        <f>+Decisions!T175</f>
        <v>0</v>
      </c>
      <c r="AL1386" s="363">
        <f>+Decisions!U175</f>
        <v>0</v>
      </c>
      <c r="AM1386" s="363">
        <f>+Decisions!V175</f>
        <v>0</v>
      </c>
      <c r="AN1386" s="364">
        <f>+Decisions!W175</f>
        <v>0</v>
      </c>
      <c r="AP1386" s="365" t="str">
        <f t="shared" si="1099"/>
        <v/>
      </c>
      <c r="AQ1386" s="271" t="str">
        <f t="shared" si="1100"/>
        <v/>
      </c>
      <c r="AR1386" s="271" t="str">
        <f t="shared" si="1101"/>
        <v/>
      </c>
      <c r="AS1386" s="271" t="str">
        <f t="shared" si="1102"/>
        <v/>
      </c>
      <c r="AT1386" s="271" t="str">
        <f t="shared" si="1103"/>
        <v/>
      </c>
      <c r="AU1386" s="271" t="str">
        <f t="shared" si="1104"/>
        <v/>
      </c>
      <c r="AV1386" s="271" t="str">
        <f t="shared" si="1105"/>
        <v/>
      </c>
      <c r="AW1386" s="271" t="str">
        <f t="shared" si="1106"/>
        <v/>
      </c>
      <c r="AX1386" s="271" t="str">
        <f t="shared" si="1107"/>
        <v/>
      </c>
      <c r="AY1386" s="271" t="str">
        <f t="shared" si="1108"/>
        <v/>
      </c>
      <c r="AZ1386" s="271" t="str">
        <f t="shared" si="1109"/>
        <v/>
      </c>
      <c r="BA1386" s="271" t="str">
        <f t="shared" si="1110"/>
        <v/>
      </c>
      <c r="BB1386" s="271" t="str">
        <f t="shared" si="1111"/>
        <v/>
      </c>
      <c r="BC1386" s="271" t="str">
        <f t="shared" si="1112"/>
        <v/>
      </c>
      <c r="BD1386" s="271" t="str">
        <f t="shared" si="1113"/>
        <v/>
      </c>
      <c r="BE1386" s="271" t="str">
        <f t="shared" si="1114"/>
        <v/>
      </c>
      <c r="BF1386" s="271" t="str">
        <f t="shared" si="1115"/>
        <v/>
      </c>
      <c r="BG1386" s="271" t="str">
        <f t="shared" si="1116"/>
        <v/>
      </c>
      <c r="BH1386" s="271" t="str">
        <f t="shared" si="1117"/>
        <v/>
      </c>
      <c r="BI1386" s="366" t="str">
        <f t="shared" si="1118"/>
        <v/>
      </c>
      <c r="BK1386" s="114" t="str">
        <f t="shared" si="1129"/>
        <v/>
      </c>
      <c r="BL1386" s="114" t="str">
        <f t="shared" si="1119"/>
        <v/>
      </c>
      <c r="BM1386" s="114">
        <f t="shared" si="1130"/>
        <v>1</v>
      </c>
      <c r="BN1386" s="114">
        <f t="shared" si="1131"/>
        <v>0</v>
      </c>
      <c r="BO1386" s="114" t="str">
        <f t="shared" si="1132"/>
        <v/>
      </c>
      <c r="BP1386" s="114" t="str">
        <f t="shared" si="1120"/>
        <v/>
      </c>
      <c r="BQ1386" s="114">
        <f t="shared" si="1133"/>
        <v>1</v>
      </c>
      <c r="BR1386" s="114">
        <f t="shared" si="1134"/>
        <v>0</v>
      </c>
      <c r="BS1386" s="114" t="str">
        <f t="shared" si="1135"/>
        <v/>
      </c>
      <c r="BT1386" s="114" t="str">
        <f t="shared" si="1121"/>
        <v/>
      </c>
      <c r="BU1386" s="114">
        <f t="shared" si="1136"/>
        <v>1</v>
      </c>
      <c r="BV1386" s="114">
        <f t="shared" si="1137"/>
        <v>0</v>
      </c>
      <c r="BW1386" s="114" t="str">
        <f t="shared" si="1138"/>
        <v/>
      </c>
      <c r="BX1386" s="114" t="str">
        <f t="shared" si="1122"/>
        <v/>
      </c>
      <c r="BY1386" s="114">
        <f t="shared" si="1139"/>
        <v>1</v>
      </c>
      <c r="BZ1386" s="114">
        <f t="shared" si="1140"/>
        <v>0</v>
      </c>
      <c r="CA1386" s="114" t="str">
        <f t="shared" si="1141"/>
        <v/>
      </c>
      <c r="CB1386" s="114" t="str">
        <f t="shared" si="1123"/>
        <v/>
      </c>
      <c r="CC1386" s="114">
        <f t="shared" si="1142"/>
        <v>1</v>
      </c>
      <c r="CD1386" s="114">
        <f t="shared" si="1143"/>
        <v>0</v>
      </c>
      <c r="CE1386" s="114" t="str">
        <f t="shared" si="1144"/>
        <v/>
      </c>
      <c r="CF1386" s="114" t="str">
        <f t="shared" si="1124"/>
        <v/>
      </c>
      <c r="CG1386" s="114">
        <f t="shared" si="1145"/>
        <v>1</v>
      </c>
      <c r="CH1386" s="114">
        <f t="shared" si="1146"/>
        <v>0</v>
      </c>
      <c r="CI1386" s="114" t="str">
        <f t="shared" si="1147"/>
        <v/>
      </c>
      <c r="CJ1386" s="114" t="str">
        <f t="shared" si="1125"/>
        <v/>
      </c>
      <c r="CK1386" s="114">
        <f t="shared" si="1148"/>
        <v>1</v>
      </c>
      <c r="CL1386" s="114">
        <f t="shared" si="1149"/>
        <v>0</v>
      </c>
      <c r="CM1386" s="114" t="str">
        <f t="shared" si="1150"/>
        <v/>
      </c>
      <c r="CN1386" s="114" t="str">
        <f t="shared" si="1126"/>
        <v/>
      </c>
      <c r="CO1386" s="114">
        <f t="shared" si="1151"/>
        <v>1</v>
      </c>
      <c r="CP1386" s="114">
        <f t="shared" si="1152"/>
        <v>0</v>
      </c>
      <c r="CQ1386" s="114" t="str">
        <f t="shared" si="1153"/>
        <v/>
      </c>
      <c r="CR1386" s="114" t="str">
        <f t="shared" si="1127"/>
        <v/>
      </c>
      <c r="CS1386" s="114">
        <f t="shared" si="1154"/>
        <v>1</v>
      </c>
      <c r="CT1386" s="114">
        <f t="shared" si="1155"/>
        <v>0</v>
      </c>
      <c r="CU1386" s="114" t="str">
        <f t="shared" si="1156"/>
        <v/>
      </c>
      <c r="CV1386" s="114" t="str">
        <f t="shared" si="1128"/>
        <v/>
      </c>
      <c r="CW1386" s="114">
        <f t="shared" si="1157"/>
        <v>1</v>
      </c>
      <c r="CX1386" s="114">
        <f t="shared" si="1158"/>
        <v>0</v>
      </c>
    </row>
    <row r="1387" spans="17:102" x14ac:dyDescent="0.25">
      <c r="U1387" s="367">
        <f>+Decisions!D176</f>
        <v>0</v>
      </c>
      <c r="V1387" s="363">
        <f>+Decisions!E176</f>
        <v>0</v>
      </c>
      <c r="W1387" s="363">
        <f>+Decisions!F176</f>
        <v>0</v>
      </c>
      <c r="X1387" s="363">
        <f>+Decisions!G176</f>
        <v>0</v>
      </c>
      <c r="Y1387" s="363">
        <f>+Decisions!H176</f>
        <v>0</v>
      </c>
      <c r="Z1387" s="363">
        <f>+Decisions!I176</f>
        <v>0</v>
      </c>
      <c r="AA1387" s="363">
        <f>+Decisions!J176</f>
        <v>0</v>
      </c>
      <c r="AB1387" s="363">
        <f>+Decisions!K176</f>
        <v>0</v>
      </c>
      <c r="AC1387" s="363">
        <f>+Decisions!L176</f>
        <v>0</v>
      </c>
      <c r="AD1387" s="363">
        <f>+Decisions!M176</f>
        <v>0</v>
      </c>
      <c r="AE1387" s="363">
        <f>+Decisions!N176</f>
        <v>0</v>
      </c>
      <c r="AF1387" s="363">
        <f>+Decisions!O176</f>
        <v>0</v>
      </c>
      <c r="AG1387" s="363">
        <f>+Decisions!P176</f>
        <v>0</v>
      </c>
      <c r="AH1387" s="363">
        <f>+Decisions!Q176</f>
        <v>0</v>
      </c>
      <c r="AI1387" s="363">
        <f>+Decisions!R176</f>
        <v>0</v>
      </c>
      <c r="AJ1387" s="363">
        <f>+Decisions!S176</f>
        <v>0</v>
      </c>
      <c r="AK1387" s="363">
        <f>+Decisions!T176</f>
        <v>0</v>
      </c>
      <c r="AL1387" s="363">
        <f>+Decisions!U176</f>
        <v>0</v>
      </c>
      <c r="AM1387" s="363">
        <f>+Decisions!V176</f>
        <v>0</v>
      </c>
      <c r="AN1387" s="364">
        <f>+Decisions!W176</f>
        <v>0</v>
      </c>
      <c r="AP1387" s="365" t="str">
        <f t="shared" si="1099"/>
        <v/>
      </c>
      <c r="AQ1387" s="271" t="str">
        <f t="shared" si="1100"/>
        <v/>
      </c>
      <c r="AR1387" s="271" t="str">
        <f t="shared" si="1101"/>
        <v/>
      </c>
      <c r="AS1387" s="271" t="str">
        <f t="shared" si="1102"/>
        <v/>
      </c>
      <c r="AT1387" s="271" t="str">
        <f t="shared" si="1103"/>
        <v/>
      </c>
      <c r="AU1387" s="271" t="str">
        <f t="shared" si="1104"/>
        <v/>
      </c>
      <c r="AV1387" s="271" t="str">
        <f t="shared" si="1105"/>
        <v/>
      </c>
      <c r="AW1387" s="271" t="str">
        <f t="shared" si="1106"/>
        <v/>
      </c>
      <c r="AX1387" s="271" t="str">
        <f t="shared" si="1107"/>
        <v/>
      </c>
      <c r="AY1387" s="271" t="str">
        <f t="shared" si="1108"/>
        <v/>
      </c>
      <c r="AZ1387" s="271" t="str">
        <f t="shared" si="1109"/>
        <v/>
      </c>
      <c r="BA1387" s="271" t="str">
        <f t="shared" si="1110"/>
        <v/>
      </c>
      <c r="BB1387" s="271" t="str">
        <f t="shared" si="1111"/>
        <v/>
      </c>
      <c r="BC1387" s="271" t="str">
        <f t="shared" si="1112"/>
        <v/>
      </c>
      <c r="BD1387" s="271" t="str">
        <f t="shared" si="1113"/>
        <v/>
      </c>
      <c r="BE1387" s="271" t="str">
        <f t="shared" si="1114"/>
        <v/>
      </c>
      <c r="BF1387" s="271" t="str">
        <f t="shared" si="1115"/>
        <v/>
      </c>
      <c r="BG1387" s="271" t="str">
        <f t="shared" si="1116"/>
        <v/>
      </c>
      <c r="BH1387" s="271" t="str">
        <f t="shared" si="1117"/>
        <v/>
      </c>
      <c r="BI1387" s="366" t="str">
        <f t="shared" si="1118"/>
        <v/>
      </c>
      <c r="BK1387" s="114" t="str">
        <f t="shared" si="1129"/>
        <v/>
      </c>
      <c r="BL1387" s="114" t="str">
        <f t="shared" si="1119"/>
        <v/>
      </c>
      <c r="BM1387" s="114">
        <f t="shared" si="1130"/>
        <v>1</v>
      </c>
      <c r="BN1387" s="114">
        <f t="shared" si="1131"/>
        <v>0</v>
      </c>
      <c r="BO1387" s="114" t="str">
        <f t="shared" si="1132"/>
        <v/>
      </c>
      <c r="BP1387" s="114" t="str">
        <f t="shared" si="1120"/>
        <v/>
      </c>
      <c r="BQ1387" s="114">
        <f t="shared" si="1133"/>
        <v>1</v>
      </c>
      <c r="BR1387" s="114">
        <f t="shared" si="1134"/>
        <v>0</v>
      </c>
      <c r="BS1387" s="114" t="str">
        <f t="shared" si="1135"/>
        <v/>
      </c>
      <c r="BT1387" s="114" t="str">
        <f t="shared" si="1121"/>
        <v/>
      </c>
      <c r="BU1387" s="114">
        <f t="shared" si="1136"/>
        <v>1</v>
      </c>
      <c r="BV1387" s="114">
        <f t="shared" si="1137"/>
        <v>0</v>
      </c>
      <c r="BW1387" s="114" t="str">
        <f t="shared" si="1138"/>
        <v/>
      </c>
      <c r="BX1387" s="114" t="str">
        <f t="shared" si="1122"/>
        <v/>
      </c>
      <c r="BY1387" s="114">
        <f t="shared" si="1139"/>
        <v>1</v>
      </c>
      <c r="BZ1387" s="114">
        <f t="shared" si="1140"/>
        <v>0</v>
      </c>
      <c r="CA1387" s="114" t="str">
        <f t="shared" si="1141"/>
        <v/>
      </c>
      <c r="CB1387" s="114" t="str">
        <f t="shared" si="1123"/>
        <v/>
      </c>
      <c r="CC1387" s="114">
        <f t="shared" si="1142"/>
        <v>1</v>
      </c>
      <c r="CD1387" s="114">
        <f t="shared" si="1143"/>
        <v>0</v>
      </c>
      <c r="CE1387" s="114" t="str">
        <f t="shared" si="1144"/>
        <v/>
      </c>
      <c r="CF1387" s="114" t="str">
        <f t="shared" si="1124"/>
        <v/>
      </c>
      <c r="CG1387" s="114">
        <f t="shared" si="1145"/>
        <v>1</v>
      </c>
      <c r="CH1387" s="114">
        <f t="shared" si="1146"/>
        <v>0</v>
      </c>
      <c r="CI1387" s="114" t="str">
        <f t="shared" si="1147"/>
        <v/>
      </c>
      <c r="CJ1387" s="114" t="str">
        <f t="shared" si="1125"/>
        <v/>
      </c>
      <c r="CK1387" s="114">
        <f t="shared" si="1148"/>
        <v>1</v>
      </c>
      <c r="CL1387" s="114">
        <f t="shared" si="1149"/>
        <v>0</v>
      </c>
      <c r="CM1387" s="114" t="str">
        <f t="shared" si="1150"/>
        <v/>
      </c>
      <c r="CN1387" s="114" t="str">
        <f t="shared" si="1126"/>
        <v/>
      </c>
      <c r="CO1387" s="114">
        <f t="shared" si="1151"/>
        <v>1</v>
      </c>
      <c r="CP1387" s="114">
        <f t="shared" si="1152"/>
        <v>0</v>
      </c>
      <c r="CQ1387" s="114" t="str">
        <f t="shared" si="1153"/>
        <v/>
      </c>
      <c r="CR1387" s="114" t="str">
        <f t="shared" si="1127"/>
        <v/>
      </c>
      <c r="CS1387" s="114">
        <f t="shared" si="1154"/>
        <v>1</v>
      </c>
      <c r="CT1387" s="114">
        <f t="shared" si="1155"/>
        <v>0</v>
      </c>
      <c r="CU1387" s="114" t="str">
        <f t="shared" si="1156"/>
        <v/>
      </c>
      <c r="CV1387" s="114" t="str">
        <f t="shared" si="1128"/>
        <v/>
      </c>
      <c r="CW1387" s="114">
        <f t="shared" si="1157"/>
        <v>1</v>
      </c>
      <c r="CX1387" s="114">
        <f t="shared" si="1158"/>
        <v>0</v>
      </c>
    </row>
    <row r="1388" spans="17:102" x14ac:dyDescent="0.25">
      <c r="U1388" s="367">
        <f>+Decisions!D177</f>
        <v>0</v>
      </c>
      <c r="V1388" s="363">
        <f>+Decisions!E177</f>
        <v>0</v>
      </c>
      <c r="W1388" s="363">
        <f>+Decisions!F177</f>
        <v>0</v>
      </c>
      <c r="X1388" s="363">
        <f>+Decisions!G177</f>
        <v>0</v>
      </c>
      <c r="Y1388" s="363">
        <f>+Decisions!H177</f>
        <v>0</v>
      </c>
      <c r="Z1388" s="363">
        <f>+Decisions!I177</f>
        <v>0</v>
      </c>
      <c r="AA1388" s="363">
        <f>+Decisions!J177</f>
        <v>0</v>
      </c>
      <c r="AB1388" s="363">
        <f>+Decisions!K177</f>
        <v>0</v>
      </c>
      <c r="AC1388" s="363">
        <f>+Decisions!L177</f>
        <v>0</v>
      </c>
      <c r="AD1388" s="363">
        <f>+Decisions!M177</f>
        <v>0</v>
      </c>
      <c r="AE1388" s="363">
        <f>+Decisions!N177</f>
        <v>0</v>
      </c>
      <c r="AF1388" s="363">
        <f>+Decisions!O177</f>
        <v>0</v>
      </c>
      <c r="AG1388" s="363">
        <f>+Decisions!P177</f>
        <v>0</v>
      </c>
      <c r="AH1388" s="363">
        <f>+Decisions!Q177</f>
        <v>0</v>
      </c>
      <c r="AI1388" s="363">
        <f>+Decisions!R177</f>
        <v>0</v>
      </c>
      <c r="AJ1388" s="363">
        <f>+Decisions!S177</f>
        <v>0</v>
      </c>
      <c r="AK1388" s="363">
        <f>+Decisions!T177</f>
        <v>0</v>
      </c>
      <c r="AL1388" s="363">
        <f>+Decisions!U177</f>
        <v>0</v>
      </c>
      <c r="AM1388" s="363">
        <f>+Decisions!V177</f>
        <v>0</v>
      </c>
      <c r="AN1388" s="364">
        <f>+Decisions!W177</f>
        <v>0</v>
      </c>
      <c r="AP1388" s="365" t="str">
        <f t="shared" si="1099"/>
        <v/>
      </c>
      <c r="AQ1388" s="271" t="str">
        <f t="shared" si="1100"/>
        <v/>
      </c>
      <c r="AR1388" s="271" t="str">
        <f t="shared" si="1101"/>
        <v/>
      </c>
      <c r="AS1388" s="271" t="str">
        <f t="shared" si="1102"/>
        <v/>
      </c>
      <c r="AT1388" s="271" t="str">
        <f t="shared" si="1103"/>
        <v/>
      </c>
      <c r="AU1388" s="271" t="str">
        <f t="shared" si="1104"/>
        <v/>
      </c>
      <c r="AV1388" s="271" t="str">
        <f t="shared" si="1105"/>
        <v/>
      </c>
      <c r="AW1388" s="271" t="str">
        <f t="shared" si="1106"/>
        <v/>
      </c>
      <c r="AX1388" s="271" t="str">
        <f t="shared" si="1107"/>
        <v/>
      </c>
      <c r="AY1388" s="271" t="str">
        <f t="shared" si="1108"/>
        <v/>
      </c>
      <c r="AZ1388" s="271" t="str">
        <f t="shared" si="1109"/>
        <v/>
      </c>
      <c r="BA1388" s="271" t="str">
        <f t="shared" si="1110"/>
        <v/>
      </c>
      <c r="BB1388" s="271" t="str">
        <f t="shared" si="1111"/>
        <v/>
      </c>
      <c r="BC1388" s="271" t="str">
        <f t="shared" si="1112"/>
        <v/>
      </c>
      <c r="BD1388" s="271" t="str">
        <f t="shared" si="1113"/>
        <v/>
      </c>
      <c r="BE1388" s="271" t="str">
        <f t="shared" si="1114"/>
        <v/>
      </c>
      <c r="BF1388" s="271" t="str">
        <f t="shared" si="1115"/>
        <v/>
      </c>
      <c r="BG1388" s="271" t="str">
        <f t="shared" si="1116"/>
        <v/>
      </c>
      <c r="BH1388" s="271" t="str">
        <f t="shared" si="1117"/>
        <v/>
      </c>
      <c r="BI1388" s="366" t="str">
        <f t="shared" si="1118"/>
        <v/>
      </c>
      <c r="BK1388" s="114" t="str">
        <f t="shared" si="1129"/>
        <v/>
      </c>
      <c r="BL1388" s="114" t="str">
        <f t="shared" si="1119"/>
        <v/>
      </c>
      <c r="BM1388" s="114">
        <f t="shared" si="1130"/>
        <v>1</v>
      </c>
      <c r="BN1388" s="114">
        <f t="shared" si="1131"/>
        <v>0</v>
      </c>
      <c r="BO1388" s="114" t="str">
        <f t="shared" si="1132"/>
        <v/>
      </c>
      <c r="BP1388" s="114" t="str">
        <f t="shared" si="1120"/>
        <v/>
      </c>
      <c r="BQ1388" s="114">
        <f t="shared" si="1133"/>
        <v>1</v>
      </c>
      <c r="BR1388" s="114">
        <f t="shared" si="1134"/>
        <v>0</v>
      </c>
      <c r="BS1388" s="114" t="str">
        <f t="shared" si="1135"/>
        <v/>
      </c>
      <c r="BT1388" s="114" t="str">
        <f t="shared" si="1121"/>
        <v/>
      </c>
      <c r="BU1388" s="114">
        <f t="shared" si="1136"/>
        <v>1</v>
      </c>
      <c r="BV1388" s="114">
        <f t="shared" si="1137"/>
        <v>0</v>
      </c>
      <c r="BW1388" s="114" t="str">
        <f t="shared" si="1138"/>
        <v/>
      </c>
      <c r="BX1388" s="114" t="str">
        <f t="shared" si="1122"/>
        <v/>
      </c>
      <c r="BY1388" s="114">
        <f t="shared" si="1139"/>
        <v>1</v>
      </c>
      <c r="BZ1388" s="114">
        <f t="shared" si="1140"/>
        <v>0</v>
      </c>
      <c r="CA1388" s="114" t="str">
        <f t="shared" si="1141"/>
        <v/>
      </c>
      <c r="CB1388" s="114" t="str">
        <f t="shared" si="1123"/>
        <v/>
      </c>
      <c r="CC1388" s="114">
        <f t="shared" si="1142"/>
        <v>1</v>
      </c>
      <c r="CD1388" s="114">
        <f t="shared" si="1143"/>
        <v>0</v>
      </c>
      <c r="CE1388" s="114" t="str">
        <f t="shared" si="1144"/>
        <v/>
      </c>
      <c r="CF1388" s="114" t="str">
        <f t="shared" si="1124"/>
        <v/>
      </c>
      <c r="CG1388" s="114">
        <f t="shared" si="1145"/>
        <v>1</v>
      </c>
      <c r="CH1388" s="114">
        <f t="shared" si="1146"/>
        <v>0</v>
      </c>
      <c r="CI1388" s="114" t="str">
        <f t="shared" si="1147"/>
        <v/>
      </c>
      <c r="CJ1388" s="114" t="str">
        <f t="shared" si="1125"/>
        <v/>
      </c>
      <c r="CK1388" s="114">
        <f t="shared" si="1148"/>
        <v>1</v>
      </c>
      <c r="CL1388" s="114">
        <f t="shared" si="1149"/>
        <v>0</v>
      </c>
      <c r="CM1388" s="114" t="str">
        <f t="shared" si="1150"/>
        <v/>
      </c>
      <c r="CN1388" s="114" t="str">
        <f t="shared" si="1126"/>
        <v/>
      </c>
      <c r="CO1388" s="114">
        <f t="shared" si="1151"/>
        <v>1</v>
      </c>
      <c r="CP1388" s="114">
        <f t="shared" si="1152"/>
        <v>0</v>
      </c>
      <c r="CQ1388" s="114" t="str">
        <f t="shared" si="1153"/>
        <v/>
      </c>
      <c r="CR1388" s="114" t="str">
        <f t="shared" si="1127"/>
        <v/>
      </c>
      <c r="CS1388" s="114">
        <f t="shared" si="1154"/>
        <v>1</v>
      </c>
      <c r="CT1388" s="114">
        <f t="shared" si="1155"/>
        <v>0</v>
      </c>
      <c r="CU1388" s="114" t="str">
        <f t="shared" si="1156"/>
        <v/>
      </c>
      <c r="CV1388" s="114" t="str">
        <f t="shared" si="1128"/>
        <v/>
      </c>
      <c r="CW1388" s="114">
        <f t="shared" si="1157"/>
        <v>1</v>
      </c>
      <c r="CX1388" s="114">
        <f t="shared" si="1158"/>
        <v>0</v>
      </c>
    </row>
    <row r="1389" spans="17:102" ht="15.75" thickBot="1" x14ac:dyDescent="0.3">
      <c r="U1389" s="367">
        <f>+Decisions!D178</f>
        <v>0</v>
      </c>
      <c r="V1389" s="363">
        <f>+Decisions!E178</f>
        <v>0</v>
      </c>
      <c r="W1389" s="363">
        <f>+Decisions!F178</f>
        <v>0</v>
      </c>
      <c r="X1389" s="363">
        <f>+Decisions!G178</f>
        <v>0</v>
      </c>
      <c r="Y1389" s="363">
        <f>+Decisions!H178</f>
        <v>0</v>
      </c>
      <c r="Z1389" s="363">
        <f>+Decisions!I178</f>
        <v>0</v>
      </c>
      <c r="AA1389" s="363">
        <f>+Decisions!J178</f>
        <v>0</v>
      </c>
      <c r="AB1389" s="363">
        <f>+Decisions!K178</f>
        <v>0</v>
      </c>
      <c r="AC1389" s="363">
        <f>+Decisions!L178</f>
        <v>0</v>
      </c>
      <c r="AD1389" s="363">
        <f>+Decisions!M178</f>
        <v>0</v>
      </c>
      <c r="AE1389" s="363">
        <f>+Decisions!N178</f>
        <v>0</v>
      </c>
      <c r="AF1389" s="363">
        <f>+Decisions!O178</f>
        <v>0</v>
      </c>
      <c r="AG1389" s="363">
        <f>+Decisions!P178</f>
        <v>0</v>
      </c>
      <c r="AH1389" s="363">
        <f>+Decisions!Q178</f>
        <v>0</v>
      </c>
      <c r="AI1389" s="363">
        <f>+Decisions!R178</f>
        <v>0</v>
      </c>
      <c r="AJ1389" s="363">
        <f>+Decisions!S178</f>
        <v>0</v>
      </c>
      <c r="AK1389" s="363">
        <f>+Decisions!T178</f>
        <v>0</v>
      </c>
      <c r="AL1389" s="363">
        <f>+Decisions!U178</f>
        <v>0</v>
      </c>
      <c r="AM1389" s="363">
        <f>+Decisions!V178</f>
        <v>0</v>
      </c>
      <c r="AN1389" s="364">
        <f>+Decisions!W178</f>
        <v>0</v>
      </c>
      <c r="AP1389" s="365" t="str">
        <f t="shared" si="1099"/>
        <v/>
      </c>
      <c r="AQ1389" s="271" t="str">
        <f t="shared" si="1100"/>
        <v/>
      </c>
      <c r="AR1389" s="271" t="str">
        <f t="shared" si="1101"/>
        <v/>
      </c>
      <c r="AS1389" s="271" t="str">
        <f t="shared" si="1102"/>
        <v/>
      </c>
      <c r="AT1389" s="271" t="str">
        <f t="shared" si="1103"/>
        <v/>
      </c>
      <c r="AU1389" s="271" t="str">
        <f t="shared" si="1104"/>
        <v/>
      </c>
      <c r="AV1389" s="271" t="str">
        <f t="shared" si="1105"/>
        <v/>
      </c>
      <c r="AW1389" s="271" t="str">
        <f t="shared" si="1106"/>
        <v/>
      </c>
      <c r="AX1389" s="271" t="str">
        <f t="shared" si="1107"/>
        <v/>
      </c>
      <c r="AY1389" s="271" t="str">
        <f t="shared" si="1108"/>
        <v/>
      </c>
      <c r="AZ1389" s="271" t="str">
        <f t="shared" si="1109"/>
        <v/>
      </c>
      <c r="BA1389" s="271" t="str">
        <f t="shared" si="1110"/>
        <v/>
      </c>
      <c r="BB1389" s="271" t="str">
        <f t="shared" si="1111"/>
        <v/>
      </c>
      <c r="BC1389" s="271" t="str">
        <f t="shared" si="1112"/>
        <v/>
      </c>
      <c r="BD1389" s="271" t="str">
        <f t="shared" si="1113"/>
        <v/>
      </c>
      <c r="BE1389" s="271" t="str">
        <f t="shared" si="1114"/>
        <v/>
      </c>
      <c r="BF1389" s="271" t="str">
        <f t="shared" si="1115"/>
        <v/>
      </c>
      <c r="BG1389" s="271" t="str">
        <f t="shared" si="1116"/>
        <v/>
      </c>
      <c r="BH1389" s="271" t="str">
        <f t="shared" si="1117"/>
        <v/>
      </c>
      <c r="BI1389" s="366" t="str">
        <f t="shared" si="1118"/>
        <v/>
      </c>
      <c r="BK1389" s="114" t="str">
        <f t="shared" si="1129"/>
        <v/>
      </c>
      <c r="BL1389" s="114" t="str">
        <f t="shared" si="1119"/>
        <v/>
      </c>
      <c r="BM1389" s="114">
        <f t="shared" si="1130"/>
        <v>1</v>
      </c>
      <c r="BN1389" s="114">
        <f t="shared" si="1131"/>
        <v>0</v>
      </c>
      <c r="BO1389" s="114" t="str">
        <f t="shared" si="1132"/>
        <v/>
      </c>
      <c r="BP1389" s="114" t="str">
        <f t="shared" si="1120"/>
        <v/>
      </c>
      <c r="BQ1389" s="114">
        <f t="shared" si="1133"/>
        <v>1</v>
      </c>
      <c r="BR1389" s="114">
        <f t="shared" si="1134"/>
        <v>0</v>
      </c>
      <c r="BS1389" s="114" t="str">
        <f t="shared" si="1135"/>
        <v/>
      </c>
      <c r="BT1389" s="114" t="str">
        <f t="shared" si="1121"/>
        <v/>
      </c>
      <c r="BU1389" s="114">
        <f t="shared" si="1136"/>
        <v>1</v>
      </c>
      <c r="BV1389" s="114">
        <f t="shared" si="1137"/>
        <v>0</v>
      </c>
      <c r="BW1389" s="114" t="str">
        <f t="shared" si="1138"/>
        <v/>
      </c>
      <c r="BX1389" s="114" t="str">
        <f t="shared" si="1122"/>
        <v/>
      </c>
      <c r="BY1389" s="114">
        <f t="shared" si="1139"/>
        <v>1</v>
      </c>
      <c r="BZ1389" s="114">
        <f t="shared" si="1140"/>
        <v>0</v>
      </c>
      <c r="CA1389" s="114" t="str">
        <f t="shared" si="1141"/>
        <v/>
      </c>
      <c r="CB1389" s="114" t="str">
        <f t="shared" si="1123"/>
        <v/>
      </c>
      <c r="CC1389" s="114">
        <f t="shared" si="1142"/>
        <v>1</v>
      </c>
      <c r="CD1389" s="114">
        <f t="shared" si="1143"/>
        <v>0</v>
      </c>
      <c r="CE1389" s="114" t="str">
        <f t="shared" si="1144"/>
        <v/>
      </c>
      <c r="CF1389" s="114" t="str">
        <f t="shared" si="1124"/>
        <v/>
      </c>
      <c r="CG1389" s="114">
        <f t="shared" si="1145"/>
        <v>1</v>
      </c>
      <c r="CH1389" s="114">
        <f t="shared" si="1146"/>
        <v>0</v>
      </c>
      <c r="CI1389" s="114" t="str">
        <f t="shared" si="1147"/>
        <v/>
      </c>
      <c r="CJ1389" s="114" t="str">
        <f t="shared" si="1125"/>
        <v/>
      </c>
      <c r="CK1389" s="114">
        <f t="shared" si="1148"/>
        <v>1</v>
      </c>
      <c r="CL1389" s="114">
        <f t="shared" si="1149"/>
        <v>0</v>
      </c>
      <c r="CM1389" s="114" t="str">
        <f t="shared" si="1150"/>
        <v/>
      </c>
      <c r="CN1389" s="114" t="str">
        <f t="shared" si="1126"/>
        <v/>
      </c>
      <c r="CO1389" s="114">
        <f t="shared" si="1151"/>
        <v>1</v>
      </c>
      <c r="CP1389" s="114">
        <f t="shared" si="1152"/>
        <v>0</v>
      </c>
      <c r="CQ1389" s="114" t="str">
        <f t="shared" si="1153"/>
        <v/>
      </c>
      <c r="CR1389" s="114" t="str">
        <f t="shared" si="1127"/>
        <v/>
      </c>
      <c r="CS1389" s="114">
        <f t="shared" si="1154"/>
        <v>1</v>
      </c>
      <c r="CT1389" s="114">
        <f t="shared" si="1155"/>
        <v>0</v>
      </c>
      <c r="CU1389" s="114" t="str">
        <f t="shared" si="1156"/>
        <v/>
      </c>
      <c r="CV1389" s="114" t="str">
        <f t="shared" si="1128"/>
        <v/>
      </c>
      <c r="CW1389" s="114">
        <f t="shared" si="1157"/>
        <v>1</v>
      </c>
      <c r="CX1389" s="114">
        <f t="shared" si="1158"/>
        <v>0</v>
      </c>
    </row>
    <row r="1390" spans="17:102" x14ac:dyDescent="0.25">
      <c r="Q1390" s="374">
        <v>1</v>
      </c>
      <c r="R1390" s="275">
        <v>50</v>
      </c>
      <c r="U1390" s="367">
        <f>+Decisions!D179</f>
        <v>0</v>
      </c>
      <c r="V1390" s="363">
        <f>+Decisions!E179</f>
        <v>0</v>
      </c>
      <c r="W1390" s="363">
        <f>+Decisions!F179</f>
        <v>0</v>
      </c>
      <c r="X1390" s="363">
        <f>+Decisions!G179</f>
        <v>0</v>
      </c>
      <c r="Y1390" s="363">
        <f>+Decisions!H179</f>
        <v>0</v>
      </c>
      <c r="Z1390" s="363">
        <f>+Decisions!I179</f>
        <v>0</v>
      </c>
      <c r="AA1390" s="363">
        <f>+Decisions!J179</f>
        <v>0</v>
      </c>
      <c r="AB1390" s="363">
        <f>+Decisions!K179</f>
        <v>0</v>
      </c>
      <c r="AC1390" s="363">
        <f>+Decisions!L179</f>
        <v>0</v>
      </c>
      <c r="AD1390" s="363">
        <f>+Decisions!M179</f>
        <v>0</v>
      </c>
      <c r="AE1390" s="363">
        <f>+Decisions!N179</f>
        <v>0</v>
      </c>
      <c r="AF1390" s="363">
        <f>+Decisions!O179</f>
        <v>0</v>
      </c>
      <c r="AG1390" s="363">
        <f>+Decisions!P179</f>
        <v>0</v>
      </c>
      <c r="AH1390" s="363">
        <f>+Decisions!Q179</f>
        <v>0</v>
      </c>
      <c r="AI1390" s="363">
        <f>+Decisions!R179</f>
        <v>0</v>
      </c>
      <c r="AJ1390" s="363">
        <f>+Decisions!S179</f>
        <v>0</v>
      </c>
      <c r="AK1390" s="363">
        <f>+Decisions!T179</f>
        <v>0</v>
      </c>
      <c r="AL1390" s="363">
        <f>+Decisions!U179</f>
        <v>0</v>
      </c>
      <c r="AM1390" s="363">
        <f>+Decisions!V179</f>
        <v>0</v>
      </c>
      <c r="AN1390" s="364">
        <f>+Decisions!W179</f>
        <v>0</v>
      </c>
      <c r="AP1390" s="365" t="str">
        <f t="shared" si="1099"/>
        <v/>
      </c>
      <c r="AQ1390" s="271" t="str">
        <f t="shared" si="1100"/>
        <v/>
      </c>
      <c r="AR1390" s="271" t="str">
        <f t="shared" si="1101"/>
        <v/>
      </c>
      <c r="AS1390" s="271" t="str">
        <f t="shared" si="1102"/>
        <v/>
      </c>
      <c r="AT1390" s="271" t="str">
        <f t="shared" si="1103"/>
        <v/>
      </c>
      <c r="AU1390" s="271" t="str">
        <f t="shared" si="1104"/>
        <v/>
      </c>
      <c r="AV1390" s="271" t="str">
        <f t="shared" si="1105"/>
        <v/>
      </c>
      <c r="AW1390" s="271" t="str">
        <f t="shared" si="1106"/>
        <v/>
      </c>
      <c r="AX1390" s="271" t="str">
        <f t="shared" si="1107"/>
        <v/>
      </c>
      <c r="AY1390" s="271" t="str">
        <f t="shared" si="1108"/>
        <v/>
      </c>
      <c r="AZ1390" s="271" t="str">
        <f t="shared" si="1109"/>
        <v/>
      </c>
      <c r="BA1390" s="271" t="str">
        <f t="shared" si="1110"/>
        <v/>
      </c>
      <c r="BB1390" s="271" t="str">
        <f t="shared" si="1111"/>
        <v/>
      </c>
      <c r="BC1390" s="271" t="str">
        <f t="shared" si="1112"/>
        <v/>
      </c>
      <c r="BD1390" s="271" t="str">
        <f t="shared" si="1113"/>
        <v/>
      </c>
      <c r="BE1390" s="271" t="str">
        <f t="shared" si="1114"/>
        <v/>
      </c>
      <c r="BF1390" s="271" t="str">
        <f t="shared" si="1115"/>
        <v/>
      </c>
      <c r="BG1390" s="271" t="str">
        <f t="shared" si="1116"/>
        <v/>
      </c>
      <c r="BH1390" s="271" t="str">
        <f t="shared" si="1117"/>
        <v/>
      </c>
      <c r="BI1390" s="366" t="str">
        <f t="shared" si="1118"/>
        <v/>
      </c>
      <c r="BK1390" s="114" t="str">
        <f t="shared" si="1129"/>
        <v/>
      </c>
      <c r="BL1390" s="114" t="str">
        <f t="shared" si="1119"/>
        <v/>
      </c>
      <c r="BM1390" s="114">
        <f t="shared" si="1130"/>
        <v>1</v>
      </c>
      <c r="BN1390" s="114">
        <f t="shared" si="1131"/>
        <v>0</v>
      </c>
      <c r="BO1390" s="114" t="str">
        <f t="shared" si="1132"/>
        <v/>
      </c>
      <c r="BP1390" s="114" t="str">
        <f t="shared" si="1120"/>
        <v/>
      </c>
      <c r="BQ1390" s="114">
        <f t="shared" si="1133"/>
        <v>1</v>
      </c>
      <c r="BR1390" s="114">
        <f t="shared" si="1134"/>
        <v>0</v>
      </c>
      <c r="BS1390" s="114" t="str">
        <f t="shared" si="1135"/>
        <v/>
      </c>
      <c r="BT1390" s="114" t="str">
        <f t="shared" si="1121"/>
        <v/>
      </c>
      <c r="BU1390" s="114">
        <f t="shared" si="1136"/>
        <v>1</v>
      </c>
      <c r="BV1390" s="114">
        <f t="shared" si="1137"/>
        <v>0</v>
      </c>
      <c r="BW1390" s="114" t="str">
        <f t="shared" si="1138"/>
        <v/>
      </c>
      <c r="BX1390" s="114" t="str">
        <f t="shared" si="1122"/>
        <v/>
      </c>
      <c r="BY1390" s="114">
        <f t="shared" si="1139"/>
        <v>1</v>
      </c>
      <c r="BZ1390" s="114">
        <f t="shared" si="1140"/>
        <v>0</v>
      </c>
      <c r="CA1390" s="114" t="str">
        <f t="shared" si="1141"/>
        <v/>
      </c>
      <c r="CB1390" s="114" t="str">
        <f t="shared" si="1123"/>
        <v/>
      </c>
      <c r="CC1390" s="114">
        <f t="shared" si="1142"/>
        <v>1</v>
      </c>
      <c r="CD1390" s="114">
        <f t="shared" si="1143"/>
        <v>0</v>
      </c>
      <c r="CE1390" s="114" t="str">
        <f t="shared" si="1144"/>
        <v/>
      </c>
      <c r="CF1390" s="114" t="str">
        <f t="shared" si="1124"/>
        <v/>
      </c>
      <c r="CG1390" s="114">
        <f t="shared" si="1145"/>
        <v>1</v>
      </c>
      <c r="CH1390" s="114">
        <f t="shared" si="1146"/>
        <v>0</v>
      </c>
      <c r="CI1390" s="114" t="str">
        <f t="shared" si="1147"/>
        <v/>
      </c>
      <c r="CJ1390" s="114" t="str">
        <f t="shared" si="1125"/>
        <v/>
      </c>
      <c r="CK1390" s="114">
        <f t="shared" si="1148"/>
        <v>1</v>
      </c>
      <c r="CL1390" s="114">
        <f t="shared" si="1149"/>
        <v>0</v>
      </c>
      <c r="CM1390" s="114" t="str">
        <f t="shared" si="1150"/>
        <v/>
      </c>
      <c r="CN1390" s="114" t="str">
        <f t="shared" si="1126"/>
        <v/>
      </c>
      <c r="CO1390" s="114">
        <f t="shared" si="1151"/>
        <v>1</v>
      </c>
      <c r="CP1390" s="114">
        <f t="shared" si="1152"/>
        <v>0</v>
      </c>
      <c r="CQ1390" s="114" t="str">
        <f t="shared" si="1153"/>
        <v/>
      </c>
      <c r="CR1390" s="114" t="str">
        <f t="shared" si="1127"/>
        <v/>
      </c>
      <c r="CS1390" s="114">
        <f t="shared" si="1154"/>
        <v>1</v>
      </c>
      <c r="CT1390" s="114">
        <f t="shared" si="1155"/>
        <v>0</v>
      </c>
      <c r="CU1390" s="114" t="str">
        <f t="shared" si="1156"/>
        <v/>
      </c>
      <c r="CV1390" s="114" t="str">
        <f t="shared" si="1128"/>
        <v/>
      </c>
      <c r="CW1390" s="114">
        <f t="shared" si="1157"/>
        <v>1</v>
      </c>
      <c r="CX1390" s="114">
        <f t="shared" si="1158"/>
        <v>0</v>
      </c>
    </row>
    <row r="1391" spans="17:102" x14ac:dyDescent="0.25">
      <c r="Q1391" s="365">
        <f t="shared" ref="Q1391:Q1422" si="1159">+Q1390+1</f>
        <v>2</v>
      </c>
      <c r="R1391" s="277">
        <v>50</v>
      </c>
      <c r="U1391" s="367">
        <f>+Decisions!D180</f>
        <v>0</v>
      </c>
      <c r="V1391" s="363">
        <f>+Decisions!E180</f>
        <v>0</v>
      </c>
      <c r="W1391" s="363">
        <f>+Decisions!F180</f>
        <v>0</v>
      </c>
      <c r="X1391" s="363">
        <f>+Decisions!G180</f>
        <v>0</v>
      </c>
      <c r="Y1391" s="363">
        <f>+Decisions!H180</f>
        <v>0</v>
      </c>
      <c r="Z1391" s="363">
        <f>+Decisions!I180</f>
        <v>0</v>
      </c>
      <c r="AA1391" s="363">
        <f>+Decisions!J180</f>
        <v>0</v>
      </c>
      <c r="AB1391" s="363">
        <f>+Decisions!K180</f>
        <v>0</v>
      </c>
      <c r="AC1391" s="363">
        <f>+Decisions!L180</f>
        <v>0</v>
      </c>
      <c r="AD1391" s="363">
        <f>+Decisions!M180</f>
        <v>0</v>
      </c>
      <c r="AE1391" s="363">
        <f>+Decisions!N180</f>
        <v>0</v>
      </c>
      <c r="AF1391" s="363">
        <f>+Decisions!O180</f>
        <v>0</v>
      </c>
      <c r="AG1391" s="363">
        <f>+Decisions!P180</f>
        <v>0</v>
      </c>
      <c r="AH1391" s="363">
        <f>+Decisions!Q180</f>
        <v>0</v>
      </c>
      <c r="AI1391" s="363">
        <f>+Decisions!R180</f>
        <v>0</v>
      </c>
      <c r="AJ1391" s="363">
        <f>+Decisions!S180</f>
        <v>0</v>
      </c>
      <c r="AK1391" s="363">
        <f>+Decisions!T180</f>
        <v>0</v>
      </c>
      <c r="AL1391" s="363">
        <f>+Decisions!U180</f>
        <v>0</v>
      </c>
      <c r="AM1391" s="363">
        <f>+Decisions!V180</f>
        <v>0</v>
      </c>
      <c r="AN1391" s="364">
        <f>+Decisions!W180</f>
        <v>0</v>
      </c>
      <c r="AP1391" s="365" t="str">
        <f t="shared" si="1099"/>
        <v/>
      </c>
      <c r="AQ1391" s="271" t="str">
        <f t="shared" si="1100"/>
        <v/>
      </c>
      <c r="AR1391" s="271" t="str">
        <f t="shared" si="1101"/>
        <v/>
      </c>
      <c r="AS1391" s="271" t="str">
        <f t="shared" si="1102"/>
        <v/>
      </c>
      <c r="AT1391" s="271" t="str">
        <f t="shared" si="1103"/>
        <v/>
      </c>
      <c r="AU1391" s="271" t="str">
        <f t="shared" si="1104"/>
        <v/>
      </c>
      <c r="AV1391" s="271" t="str">
        <f t="shared" si="1105"/>
        <v/>
      </c>
      <c r="AW1391" s="271" t="str">
        <f t="shared" si="1106"/>
        <v/>
      </c>
      <c r="AX1391" s="271" t="str">
        <f t="shared" si="1107"/>
        <v/>
      </c>
      <c r="AY1391" s="271" t="str">
        <f t="shared" si="1108"/>
        <v/>
      </c>
      <c r="AZ1391" s="271" t="str">
        <f t="shared" si="1109"/>
        <v/>
      </c>
      <c r="BA1391" s="271" t="str">
        <f t="shared" si="1110"/>
        <v/>
      </c>
      <c r="BB1391" s="271" t="str">
        <f t="shared" si="1111"/>
        <v/>
      </c>
      <c r="BC1391" s="271" t="str">
        <f t="shared" si="1112"/>
        <v/>
      </c>
      <c r="BD1391" s="271" t="str">
        <f t="shared" si="1113"/>
        <v/>
      </c>
      <c r="BE1391" s="271" t="str">
        <f t="shared" si="1114"/>
        <v/>
      </c>
      <c r="BF1391" s="271" t="str">
        <f t="shared" si="1115"/>
        <v/>
      </c>
      <c r="BG1391" s="271" t="str">
        <f t="shared" si="1116"/>
        <v/>
      </c>
      <c r="BH1391" s="271" t="str">
        <f t="shared" si="1117"/>
        <v/>
      </c>
      <c r="BI1391" s="366" t="str">
        <f t="shared" si="1118"/>
        <v/>
      </c>
      <c r="BK1391" s="114" t="str">
        <f t="shared" si="1129"/>
        <v/>
      </c>
      <c r="BL1391" s="114" t="str">
        <f t="shared" si="1119"/>
        <v/>
      </c>
      <c r="BM1391" s="114">
        <f t="shared" si="1130"/>
        <v>1</v>
      </c>
      <c r="BN1391" s="114">
        <f t="shared" si="1131"/>
        <v>0</v>
      </c>
      <c r="BO1391" s="114" t="str">
        <f t="shared" si="1132"/>
        <v/>
      </c>
      <c r="BP1391" s="114" t="str">
        <f t="shared" si="1120"/>
        <v/>
      </c>
      <c r="BQ1391" s="114">
        <f t="shared" si="1133"/>
        <v>1</v>
      </c>
      <c r="BR1391" s="114">
        <f t="shared" si="1134"/>
        <v>0</v>
      </c>
      <c r="BS1391" s="114" t="str">
        <f t="shared" si="1135"/>
        <v/>
      </c>
      <c r="BT1391" s="114" t="str">
        <f t="shared" si="1121"/>
        <v/>
      </c>
      <c r="BU1391" s="114">
        <f t="shared" si="1136"/>
        <v>1</v>
      </c>
      <c r="BV1391" s="114">
        <f t="shared" si="1137"/>
        <v>0</v>
      </c>
      <c r="BW1391" s="114" t="str">
        <f t="shared" si="1138"/>
        <v/>
      </c>
      <c r="BX1391" s="114" t="str">
        <f t="shared" si="1122"/>
        <v/>
      </c>
      <c r="BY1391" s="114">
        <f t="shared" si="1139"/>
        <v>1</v>
      </c>
      <c r="BZ1391" s="114">
        <f t="shared" si="1140"/>
        <v>0</v>
      </c>
      <c r="CA1391" s="114" t="str">
        <f t="shared" si="1141"/>
        <v/>
      </c>
      <c r="CB1391" s="114" t="str">
        <f t="shared" si="1123"/>
        <v/>
      </c>
      <c r="CC1391" s="114">
        <f t="shared" si="1142"/>
        <v>1</v>
      </c>
      <c r="CD1391" s="114">
        <f t="shared" si="1143"/>
        <v>0</v>
      </c>
      <c r="CE1391" s="114" t="str">
        <f t="shared" si="1144"/>
        <v/>
      </c>
      <c r="CF1391" s="114" t="str">
        <f t="shared" si="1124"/>
        <v/>
      </c>
      <c r="CG1391" s="114">
        <f t="shared" si="1145"/>
        <v>1</v>
      </c>
      <c r="CH1391" s="114">
        <f t="shared" si="1146"/>
        <v>0</v>
      </c>
      <c r="CI1391" s="114" t="str">
        <f t="shared" si="1147"/>
        <v/>
      </c>
      <c r="CJ1391" s="114" t="str">
        <f t="shared" si="1125"/>
        <v/>
      </c>
      <c r="CK1391" s="114">
        <f t="shared" si="1148"/>
        <v>1</v>
      </c>
      <c r="CL1391" s="114">
        <f t="shared" si="1149"/>
        <v>0</v>
      </c>
      <c r="CM1391" s="114" t="str">
        <f t="shared" si="1150"/>
        <v/>
      </c>
      <c r="CN1391" s="114" t="str">
        <f t="shared" si="1126"/>
        <v/>
      </c>
      <c r="CO1391" s="114">
        <f t="shared" si="1151"/>
        <v>1</v>
      </c>
      <c r="CP1391" s="114">
        <f t="shared" si="1152"/>
        <v>0</v>
      </c>
      <c r="CQ1391" s="114" t="str">
        <f t="shared" si="1153"/>
        <v/>
      </c>
      <c r="CR1391" s="114" t="str">
        <f t="shared" si="1127"/>
        <v/>
      </c>
      <c r="CS1391" s="114">
        <f t="shared" si="1154"/>
        <v>1</v>
      </c>
      <c r="CT1391" s="114">
        <f t="shared" si="1155"/>
        <v>0</v>
      </c>
      <c r="CU1391" s="114" t="str">
        <f t="shared" si="1156"/>
        <v/>
      </c>
      <c r="CV1391" s="114" t="str">
        <f t="shared" si="1128"/>
        <v/>
      </c>
      <c r="CW1391" s="114">
        <f t="shared" si="1157"/>
        <v>1</v>
      </c>
      <c r="CX1391" s="114">
        <f t="shared" si="1158"/>
        <v>0</v>
      </c>
    </row>
    <row r="1392" spans="17:102" x14ac:dyDescent="0.25">
      <c r="Q1392" s="365">
        <f t="shared" si="1159"/>
        <v>3</v>
      </c>
      <c r="R1392" s="277">
        <v>100</v>
      </c>
      <c r="U1392" s="367">
        <f>+Decisions!D181</f>
        <v>0</v>
      </c>
      <c r="V1392" s="363">
        <f>+Decisions!E181</f>
        <v>0</v>
      </c>
      <c r="W1392" s="363">
        <f>+Decisions!F181</f>
        <v>0</v>
      </c>
      <c r="X1392" s="363">
        <f>+Decisions!G181</f>
        <v>0</v>
      </c>
      <c r="Y1392" s="363">
        <f>+Decisions!H181</f>
        <v>0</v>
      </c>
      <c r="Z1392" s="363">
        <f>+Decisions!I181</f>
        <v>0</v>
      </c>
      <c r="AA1392" s="363">
        <f>+Decisions!J181</f>
        <v>0</v>
      </c>
      <c r="AB1392" s="363">
        <f>+Decisions!K181</f>
        <v>0</v>
      </c>
      <c r="AC1392" s="363">
        <f>+Decisions!L181</f>
        <v>0</v>
      </c>
      <c r="AD1392" s="363">
        <f>+Decisions!M181</f>
        <v>0</v>
      </c>
      <c r="AE1392" s="363">
        <f>+Decisions!N181</f>
        <v>0</v>
      </c>
      <c r="AF1392" s="363">
        <f>+Decisions!O181</f>
        <v>0</v>
      </c>
      <c r="AG1392" s="363">
        <f>+Decisions!P181</f>
        <v>0</v>
      </c>
      <c r="AH1392" s="363">
        <f>+Decisions!Q181</f>
        <v>0</v>
      </c>
      <c r="AI1392" s="363">
        <f>+Decisions!R181</f>
        <v>0</v>
      </c>
      <c r="AJ1392" s="363">
        <f>+Decisions!S181</f>
        <v>0</v>
      </c>
      <c r="AK1392" s="363">
        <f>+Decisions!T181</f>
        <v>0</v>
      </c>
      <c r="AL1392" s="363">
        <f>+Decisions!U181</f>
        <v>0</v>
      </c>
      <c r="AM1392" s="363">
        <f>+Decisions!V181</f>
        <v>0</v>
      </c>
      <c r="AN1392" s="364">
        <f>+Decisions!W181</f>
        <v>0</v>
      </c>
      <c r="AP1392" s="365" t="str">
        <f t="shared" si="1099"/>
        <v/>
      </c>
      <c r="AQ1392" s="271" t="str">
        <f t="shared" si="1100"/>
        <v/>
      </c>
      <c r="AR1392" s="271" t="str">
        <f t="shared" si="1101"/>
        <v/>
      </c>
      <c r="AS1392" s="271" t="str">
        <f t="shared" si="1102"/>
        <v/>
      </c>
      <c r="AT1392" s="271" t="str">
        <f t="shared" si="1103"/>
        <v/>
      </c>
      <c r="AU1392" s="271" t="str">
        <f t="shared" si="1104"/>
        <v/>
      </c>
      <c r="AV1392" s="271" t="str">
        <f t="shared" si="1105"/>
        <v/>
      </c>
      <c r="AW1392" s="271" t="str">
        <f t="shared" si="1106"/>
        <v/>
      </c>
      <c r="AX1392" s="271" t="str">
        <f t="shared" si="1107"/>
        <v/>
      </c>
      <c r="AY1392" s="271" t="str">
        <f t="shared" si="1108"/>
        <v/>
      </c>
      <c r="AZ1392" s="271" t="str">
        <f t="shared" si="1109"/>
        <v/>
      </c>
      <c r="BA1392" s="271" t="str">
        <f t="shared" si="1110"/>
        <v/>
      </c>
      <c r="BB1392" s="271" t="str">
        <f t="shared" si="1111"/>
        <v/>
      </c>
      <c r="BC1392" s="271" t="str">
        <f t="shared" si="1112"/>
        <v/>
      </c>
      <c r="BD1392" s="271" t="str">
        <f t="shared" si="1113"/>
        <v/>
      </c>
      <c r="BE1392" s="271" t="str">
        <f t="shared" si="1114"/>
        <v/>
      </c>
      <c r="BF1392" s="271" t="str">
        <f t="shared" si="1115"/>
        <v/>
      </c>
      <c r="BG1392" s="271" t="str">
        <f t="shared" si="1116"/>
        <v/>
      </c>
      <c r="BH1392" s="271" t="str">
        <f t="shared" si="1117"/>
        <v/>
      </c>
      <c r="BI1392" s="366" t="str">
        <f t="shared" si="1118"/>
        <v/>
      </c>
      <c r="BK1392" s="114" t="str">
        <f t="shared" si="1129"/>
        <v/>
      </c>
      <c r="BL1392" s="114" t="str">
        <f t="shared" si="1119"/>
        <v/>
      </c>
      <c r="BM1392" s="114">
        <f t="shared" si="1130"/>
        <v>1</v>
      </c>
      <c r="BN1392" s="114">
        <f t="shared" si="1131"/>
        <v>0</v>
      </c>
      <c r="BO1392" s="114" t="str">
        <f t="shared" si="1132"/>
        <v/>
      </c>
      <c r="BP1392" s="114" t="str">
        <f t="shared" si="1120"/>
        <v/>
      </c>
      <c r="BQ1392" s="114">
        <f t="shared" si="1133"/>
        <v>1</v>
      </c>
      <c r="BR1392" s="114">
        <f t="shared" si="1134"/>
        <v>0</v>
      </c>
      <c r="BS1392" s="114" t="str">
        <f t="shared" si="1135"/>
        <v/>
      </c>
      <c r="BT1392" s="114" t="str">
        <f t="shared" si="1121"/>
        <v/>
      </c>
      <c r="BU1392" s="114">
        <f t="shared" si="1136"/>
        <v>1</v>
      </c>
      <c r="BV1392" s="114">
        <f t="shared" si="1137"/>
        <v>0</v>
      </c>
      <c r="BW1392" s="114" t="str">
        <f t="shared" si="1138"/>
        <v/>
      </c>
      <c r="BX1392" s="114" t="str">
        <f t="shared" si="1122"/>
        <v/>
      </c>
      <c r="BY1392" s="114">
        <f t="shared" si="1139"/>
        <v>1</v>
      </c>
      <c r="BZ1392" s="114">
        <f t="shared" si="1140"/>
        <v>0</v>
      </c>
      <c r="CA1392" s="114" t="str">
        <f t="shared" si="1141"/>
        <v/>
      </c>
      <c r="CB1392" s="114" t="str">
        <f t="shared" si="1123"/>
        <v/>
      </c>
      <c r="CC1392" s="114">
        <f t="shared" si="1142"/>
        <v>1</v>
      </c>
      <c r="CD1392" s="114">
        <f t="shared" si="1143"/>
        <v>0</v>
      </c>
      <c r="CE1392" s="114" t="str">
        <f t="shared" si="1144"/>
        <v/>
      </c>
      <c r="CF1392" s="114" t="str">
        <f t="shared" si="1124"/>
        <v/>
      </c>
      <c r="CG1392" s="114">
        <f t="shared" si="1145"/>
        <v>1</v>
      </c>
      <c r="CH1392" s="114">
        <f t="shared" si="1146"/>
        <v>0</v>
      </c>
      <c r="CI1392" s="114" t="str">
        <f t="shared" si="1147"/>
        <v/>
      </c>
      <c r="CJ1392" s="114" t="str">
        <f t="shared" si="1125"/>
        <v/>
      </c>
      <c r="CK1392" s="114">
        <f t="shared" si="1148"/>
        <v>1</v>
      </c>
      <c r="CL1392" s="114">
        <f t="shared" si="1149"/>
        <v>0</v>
      </c>
      <c r="CM1392" s="114" t="str">
        <f t="shared" si="1150"/>
        <v/>
      </c>
      <c r="CN1392" s="114" t="str">
        <f t="shared" si="1126"/>
        <v/>
      </c>
      <c r="CO1392" s="114">
        <f t="shared" si="1151"/>
        <v>1</v>
      </c>
      <c r="CP1392" s="114">
        <f t="shared" si="1152"/>
        <v>0</v>
      </c>
      <c r="CQ1392" s="114" t="str">
        <f t="shared" si="1153"/>
        <v/>
      </c>
      <c r="CR1392" s="114" t="str">
        <f t="shared" si="1127"/>
        <v/>
      </c>
      <c r="CS1392" s="114">
        <f t="shared" si="1154"/>
        <v>1</v>
      </c>
      <c r="CT1392" s="114">
        <f t="shared" si="1155"/>
        <v>0</v>
      </c>
      <c r="CU1392" s="114" t="str">
        <f t="shared" si="1156"/>
        <v/>
      </c>
      <c r="CV1392" s="114" t="str">
        <f t="shared" si="1128"/>
        <v/>
      </c>
      <c r="CW1392" s="114">
        <f t="shared" si="1157"/>
        <v>1</v>
      </c>
      <c r="CX1392" s="114">
        <f t="shared" si="1158"/>
        <v>0</v>
      </c>
    </row>
    <row r="1393" spans="17:102" x14ac:dyDescent="0.25">
      <c r="Q1393" s="365">
        <f t="shared" si="1159"/>
        <v>4</v>
      </c>
      <c r="R1393" s="277">
        <v>50</v>
      </c>
      <c r="U1393" s="367">
        <f>+Decisions!D182</f>
        <v>0</v>
      </c>
      <c r="V1393" s="363">
        <f>+Decisions!E182</f>
        <v>0</v>
      </c>
      <c r="W1393" s="363">
        <f>+Decisions!F182</f>
        <v>0</v>
      </c>
      <c r="X1393" s="363">
        <f>+Decisions!G182</f>
        <v>0</v>
      </c>
      <c r="Y1393" s="363">
        <f>+Decisions!H182</f>
        <v>0</v>
      </c>
      <c r="Z1393" s="363">
        <f>+Decisions!I182</f>
        <v>0</v>
      </c>
      <c r="AA1393" s="363">
        <f>+Decisions!J182</f>
        <v>0</v>
      </c>
      <c r="AB1393" s="363">
        <f>+Decisions!K182</f>
        <v>0</v>
      </c>
      <c r="AC1393" s="363">
        <f>+Decisions!L182</f>
        <v>0</v>
      </c>
      <c r="AD1393" s="363">
        <f>+Decisions!M182</f>
        <v>0</v>
      </c>
      <c r="AE1393" s="363">
        <f>+Decisions!N182</f>
        <v>0</v>
      </c>
      <c r="AF1393" s="363">
        <f>+Decisions!O182</f>
        <v>0</v>
      </c>
      <c r="AG1393" s="363">
        <f>+Decisions!P182</f>
        <v>0</v>
      </c>
      <c r="AH1393" s="363">
        <f>+Decisions!Q182</f>
        <v>0</v>
      </c>
      <c r="AI1393" s="363">
        <f>+Decisions!R182</f>
        <v>0</v>
      </c>
      <c r="AJ1393" s="363">
        <f>+Decisions!S182</f>
        <v>0</v>
      </c>
      <c r="AK1393" s="363">
        <f>+Decisions!T182</f>
        <v>0</v>
      </c>
      <c r="AL1393" s="363">
        <f>+Decisions!U182</f>
        <v>0</v>
      </c>
      <c r="AM1393" s="363">
        <f>+Decisions!V182</f>
        <v>0</v>
      </c>
      <c r="AN1393" s="364">
        <f>+Decisions!W182</f>
        <v>0</v>
      </c>
      <c r="AP1393" s="365" t="str">
        <f t="shared" si="1099"/>
        <v/>
      </c>
      <c r="AQ1393" s="271" t="str">
        <f t="shared" si="1100"/>
        <v/>
      </c>
      <c r="AR1393" s="271" t="str">
        <f t="shared" si="1101"/>
        <v/>
      </c>
      <c r="AS1393" s="271" t="str">
        <f t="shared" si="1102"/>
        <v/>
      </c>
      <c r="AT1393" s="271" t="str">
        <f t="shared" si="1103"/>
        <v/>
      </c>
      <c r="AU1393" s="271" t="str">
        <f t="shared" si="1104"/>
        <v/>
      </c>
      <c r="AV1393" s="271" t="str">
        <f t="shared" si="1105"/>
        <v/>
      </c>
      <c r="AW1393" s="271" t="str">
        <f t="shared" si="1106"/>
        <v/>
      </c>
      <c r="AX1393" s="271" t="str">
        <f t="shared" si="1107"/>
        <v/>
      </c>
      <c r="AY1393" s="271" t="str">
        <f t="shared" si="1108"/>
        <v/>
      </c>
      <c r="AZ1393" s="271" t="str">
        <f t="shared" si="1109"/>
        <v/>
      </c>
      <c r="BA1393" s="271" t="str">
        <f t="shared" si="1110"/>
        <v/>
      </c>
      <c r="BB1393" s="271" t="str">
        <f t="shared" si="1111"/>
        <v/>
      </c>
      <c r="BC1393" s="271" t="str">
        <f t="shared" si="1112"/>
        <v/>
      </c>
      <c r="BD1393" s="271" t="str">
        <f t="shared" si="1113"/>
        <v/>
      </c>
      <c r="BE1393" s="271" t="str">
        <f t="shared" si="1114"/>
        <v/>
      </c>
      <c r="BF1393" s="271" t="str">
        <f t="shared" si="1115"/>
        <v/>
      </c>
      <c r="BG1393" s="271" t="str">
        <f t="shared" si="1116"/>
        <v/>
      </c>
      <c r="BH1393" s="271" t="str">
        <f t="shared" si="1117"/>
        <v/>
      </c>
      <c r="BI1393" s="366" t="str">
        <f t="shared" si="1118"/>
        <v/>
      </c>
      <c r="BK1393" s="114" t="str">
        <f t="shared" si="1129"/>
        <v/>
      </c>
      <c r="BL1393" s="114" t="str">
        <f t="shared" si="1119"/>
        <v/>
      </c>
      <c r="BM1393" s="114">
        <f t="shared" si="1130"/>
        <v>1</v>
      </c>
      <c r="BN1393" s="114">
        <f t="shared" si="1131"/>
        <v>0</v>
      </c>
      <c r="BO1393" s="114" t="str">
        <f t="shared" si="1132"/>
        <v/>
      </c>
      <c r="BP1393" s="114" t="str">
        <f t="shared" si="1120"/>
        <v/>
      </c>
      <c r="BQ1393" s="114">
        <f t="shared" si="1133"/>
        <v>1</v>
      </c>
      <c r="BR1393" s="114">
        <f t="shared" si="1134"/>
        <v>0</v>
      </c>
      <c r="BS1393" s="114" t="str">
        <f t="shared" si="1135"/>
        <v/>
      </c>
      <c r="BT1393" s="114" t="str">
        <f t="shared" si="1121"/>
        <v/>
      </c>
      <c r="BU1393" s="114">
        <f t="shared" si="1136"/>
        <v>1</v>
      </c>
      <c r="BV1393" s="114">
        <f t="shared" si="1137"/>
        <v>0</v>
      </c>
      <c r="BW1393" s="114" t="str">
        <f t="shared" si="1138"/>
        <v/>
      </c>
      <c r="BX1393" s="114" t="str">
        <f t="shared" si="1122"/>
        <v/>
      </c>
      <c r="BY1393" s="114">
        <f t="shared" si="1139"/>
        <v>1</v>
      </c>
      <c r="BZ1393" s="114">
        <f t="shared" si="1140"/>
        <v>0</v>
      </c>
      <c r="CA1393" s="114" t="str">
        <f t="shared" si="1141"/>
        <v/>
      </c>
      <c r="CB1393" s="114" t="str">
        <f t="shared" si="1123"/>
        <v/>
      </c>
      <c r="CC1393" s="114">
        <f t="shared" si="1142"/>
        <v>1</v>
      </c>
      <c r="CD1393" s="114">
        <f t="shared" si="1143"/>
        <v>0</v>
      </c>
      <c r="CE1393" s="114" t="str">
        <f t="shared" si="1144"/>
        <v/>
      </c>
      <c r="CF1393" s="114" t="str">
        <f t="shared" si="1124"/>
        <v/>
      </c>
      <c r="CG1393" s="114">
        <f t="shared" si="1145"/>
        <v>1</v>
      </c>
      <c r="CH1393" s="114">
        <f t="shared" si="1146"/>
        <v>0</v>
      </c>
      <c r="CI1393" s="114" t="str">
        <f t="shared" si="1147"/>
        <v/>
      </c>
      <c r="CJ1393" s="114" t="str">
        <f t="shared" si="1125"/>
        <v/>
      </c>
      <c r="CK1393" s="114">
        <f t="shared" si="1148"/>
        <v>1</v>
      </c>
      <c r="CL1393" s="114">
        <f t="shared" si="1149"/>
        <v>0</v>
      </c>
      <c r="CM1393" s="114" t="str">
        <f t="shared" si="1150"/>
        <v/>
      </c>
      <c r="CN1393" s="114" t="str">
        <f t="shared" si="1126"/>
        <v/>
      </c>
      <c r="CO1393" s="114">
        <f t="shared" si="1151"/>
        <v>1</v>
      </c>
      <c r="CP1393" s="114">
        <f t="shared" si="1152"/>
        <v>0</v>
      </c>
      <c r="CQ1393" s="114" t="str">
        <f t="shared" si="1153"/>
        <v/>
      </c>
      <c r="CR1393" s="114" t="str">
        <f t="shared" si="1127"/>
        <v/>
      </c>
      <c r="CS1393" s="114">
        <f t="shared" si="1154"/>
        <v>1</v>
      </c>
      <c r="CT1393" s="114">
        <f t="shared" si="1155"/>
        <v>0</v>
      </c>
      <c r="CU1393" s="114" t="str">
        <f t="shared" si="1156"/>
        <v/>
      </c>
      <c r="CV1393" s="114" t="str">
        <f t="shared" si="1128"/>
        <v/>
      </c>
      <c r="CW1393" s="114">
        <f t="shared" si="1157"/>
        <v>1</v>
      </c>
      <c r="CX1393" s="114">
        <f t="shared" si="1158"/>
        <v>0</v>
      </c>
    </row>
    <row r="1394" spans="17:102" x14ac:dyDescent="0.25">
      <c r="Q1394" s="365">
        <f t="shared" si="1159"/>
        <v>5</v>
      </c>
      <c r="R1394" s="277">
        <v>100</v>
      </c>
      <c r="U1394" s="367">
        <f>+Decisions!D183</f>
        <v>0</v>
      </c>
      <c r="V1394" s="363">
        <f>+Decisions!E183</f>
        <v>0</v>
      </c>
      <c r="W1394" s="363">
        <f>+Decisions!F183</f>
        <v>0</v>
      </c>
      <c r="X1394" s="363">
        <f>+Decisions!G183</f>
        <v>0</v>
      </c>
      <c r="Y1394" s="363">
        <f>+Decisions!H183</f>
        <v>0</v>
      </c>
      <c r="Z1394" s="363">
        <f>+Decisions!I183</f>
        <v>0</v>
      </c>
      <c r="AA1394" s="363">
        <f>+Decisions!J183</f>
        <v>0</v>
      </c>
      <c r="AB1394" s="363">
        <f>+Decisions!K183</f>
        <v>0</v>
      </c>
      <c r="AC1394" s="363">
        <f>+Decisions!L183</f>
        <v>0</v>
      </c>
      <c r="AD1394" s="363">
        <f>+Decisions!M183</f>
        <v>0</v>
      </c>
      <c r="AE1394" s="363">
        <f>+Decisions!N183</f>
        <v>0</v>
      </c>
      <c r="AF1394" s="363">
        <f>+Decisions!O183</f>
        <v>0</v>
      </c>
      <c r="AG1394" s="363">
        <f>+Decisions!P183</f>
        <v>0</v>
      </c>
      <c r="AH1394" s="363">
        <f>+Decisions!Q183</f>
        <v>0</v>
      </c>
      <c r="AI1394" s="363">
        <f>+Decisions!R183</f>
        <v>0</v>
      </c>
      <c r="AJ1394" s="363">
        <f>+Decisions!S183</f>
        <v>0</v>
      </c>
      <c r="AK1394" s="363">
        <f>+Decisions!T183</f>
        <v>0</v>
      </c>
      <c r="AL1394" s="363">
        <f>+Decisions!U183</f>
        <v>0</v>
      </c>
      <c r="AM1394" s="363">
        <f>+Decisions!V183</f>
        <v>0</v>
      </c>
      <c r="AN1394" s="364">
        <f>+Decisions!W183</f>
        <v>0</v>
      </c>
      <c r="AP1394" s="365" t="str">
        <f t="shared" si="1099"/>
        <v/>
      </c>
      <c r="AQ1394" s="271" t="str">
        <f t="shared" si="1100"/>
        <v/>
      </c>
      <c r="AR1394" s="271" t="str">
        <f t="shared" si="1101"/>
        <v/>
      </c>
      <c r="AS1394" s="271" t="str">
        <f t="shared" si="1102"/>
        <v/>
      </c>
      <c r="AT1394" s="271" t="str">
        <f t="shared" si="1103"/>
        <v/>
      </c>
      <c r="AU1394" s="271" t="str">
        <f t="shared" si="1104"/>
        <v/>
      </c>
      <c r="AV1394" s="271" t="str">
        <f t="shared" si="1105"/>
        <v/>
      </c>
      <c r="AW1394" s="271" t="str">
        <f t="shared" si="1106"/>
        <v/>
      </c>
      <c r="AX1394" s="271" t="str">
        <f t="shared" si="1107"/>
        <v/>
      </c>
      <c r="AY1394" s="271" t="str">
        <f t="shared" si="1108"/>
        <v/>
      </c>
      <c r="AZ1394" s="271" t="str">
        <f t="shared" si="1109"/>
        <v/>
      </c>
      <c r="BA1394" s="271" t="str">
        <f t="shared" si="1110"/>
        <v/>
      </c>
      <c r="BB1394" s="271" t="str">
        <f t="shared" si="1111"/>
        <v/>
      </c>
      <c r="BC1394" s="271" t="str">
        <f t="shared" si="1112"/>
        <v/>
      </c>
      <c r="BD1394" s="271" t="str">
        <f t="shared" si="1113"/>
        <v/>
      </c>
      <c r="BE1394" s="271" t="str">
        <f t="shared" si="1114"/>
        <v/>
      </c>
      <c r="BF1394" s="271" t="str">
        <f t="shared" si="1115"/>
        <v/>
      </c>
      <c r="BG1394" s="271" t="str">
        <f t="shared" si="1116"/>
        <v/>
      </c>
      <c r="BH1394" s="271" t="str">
        <f t="shared" si="1117"/>
        <v/>
      </c>
      <c r="BI1394" s="366" t="str">
        <f t="shared" si="1118"/>
        <v/>
      </c>
      <c r="BK1394" s="114" t="str">
        <f t="shared" si="1129"/>
        <v/>
      </c>
      <c r="BL1394" s="114" t="str">
        <f t="shared" si="1119"/>
        <v/>
      </c>
      <c r="BM1394" s="114">
        <f t="shared" si="1130"/>
        <v>1</v>
      </c>
      <c r="BN1394" s="114">
        <f t="shared" si="1131"/>
        <v>0</v>
      </c>
      <c r="BO1394" s="114" t="str">
        <f t="shared" si="1132"/>
        <v/>
      </c>
      <c r="BP1394" s="114" t="str">
        <f t="shared" si="1120"/>
        <v/>
      </c>
      <c r="BQ1394" s="114">
        <f t="shared" si="1133"/>
        <v>1</v>
      </c>
      <c r="BR1394" s="114">
        <f t="shared" si="1134"/>
        <v>0</v>
      </c>
      <c r="BS1394" s="114" t="str">
        <f t="shared" si="1135"/>
        <v/>
      </c>
      <c r="BT1394" s="114" t="str">
        <f t="shared" si="1121"/>
        <v/>
      </c>
      <c r="BU1394" s="114">
        <f t="shared" si="1136"/>
        <v>1</v>
      </c>
      <c r="BV1394" s="114">
        <f t="shared" si="1137"/>
        <v>0</v>
      </c>
      <c r="BW1394" s="114" t="str">
        <f t="shared" si="1138"/>
        <v/>
      </c>
      <c r="BX1394" s="114" t="str">
        <f t="shared" si="1122"/>
        <v/>
      </c>
      <c r="BY1394" s="114">
        <f t="shared" si="1139"/>
        <v>1</v>
      </c>
      <c r="BZ1394" s="114">
        <f t="shared" si="1140"/>
        <v>0</v>
      </c>
      <c r="CA1394" s="114" t="str">
        <f t="shared" si="1141"/>
        <v/>
      </c>
      <c r="CB1394" s="114" t="str">
        <f t="shared" si="1123"/>
        <v/>
      </c>
      <c r="CC1394" s="114">
        <f t="shared" si="1142"/>
        <v>1</v>
      </c>
      <c r="CD1394" s="114">
        <f t="shared" si="1143"/>
        <v>0</v>
      </c>
      <c r="CE1394" s="114" t="str">
        <f t="shared" si="1144"/>
        <v/>
      </c>
      <c r="CF1394" s="114" t="str">
        <f t="shared" si="1124"/>
        <v/>
      </c>
      <c r="CG1394" s="114">
        <f t="shared" si="1145"/>
        <v>1</v>
      </c>
      <c r="CH1394" s="114">
        <f t="shared" si="1146"/>
        <v>0</v>
      </c>
      <c r="CI1394" s="114" t="str">
        <f t="shared" si="1147"/>
        <v/>
      </c>
      <c r="CJ1394" s="114" t="str">
        <f t="shared" si="1125"/>
        <v/>
      </c>
      <c r="CK1394" s="114">
        <f t="shared" si="1148"/>
        <v>1</v>
      </c>
      <c r="CL1394" s="114">
        <f t="shared" si="1149"/>
        <v>0</v>
      </c>
      <c r="CM1394" s="114" t="str">
        <f t="shared" si="1150"/>
        <v/>
      </c>
      <c r="CN1394" s="114" t="str">
        <f t="shared" si="1126"/>
        <v/>
      </c>
      <c r="CO1394" s="114">
        <f t="shared" si="1151"/>
        <v>1</v>
      </c>
      <c r="CP1394" s="114">
        <f t="shared" si="1152"/>
        <v>0</v>
      </c>
      <c r="CQ1394" s="114" t="str">
        <f t="shared" si="1153"/>
        <v/>
      </c>
      <c r="CR1394" s="114" t="str">
        <f t="shared" si="1127"/>
        <v/>
      </c>
      <c r="CS1394" s="114">
        <f t="shared" si="1154"/>
        <v>1</v>
      </c>
      <c r="CT1394" s="114">
        <f t="shared" si="1155"/>
        <v>0</v>
      </c>
      <c r="CU1394" s="114" t="str">
        <f t="shared" si="1156"/>
        <v/>
      </c>
      <c r="CV1394" s="114" t="str">
        <f t="shared" si="1128"/>
        <v/>
      </c>
      <c r="CW1394" s="114">
        <f t="shared" si="1157"/>
        <v>1</v>
      </c>
      <c r="CX1394" s="114">
        <f t="shared" si="1158"/>
        <v>0</v>
      </c>
    </row>
    <row r="1395" spans="17:102" x14ac:dyDescent="0.25">
      <c r="Q1395" s="365">
        <f t="shared" si="1159"/>
        <v>6</v>
      </c>
      <c r="R1395" s="277">
        <v>150</v>
      </c>
      <c r="U1395" s="367">
        <f>+Decisions!D184</f>
        <v>0</v>
      </c>
      <c r="V1395" s="363">
        <f>+Decisions!E184</f>
        <v>0</v>
      </c>
      <c r="W1395" s="363">
        <f>+Decisions!F184</f>
        <v>0</v>
      </c>
      <c r="X1395" s="363">
        <f>+Decisions!G184</f>
        <v>0</v>
      </c>
      <c r="Y1395" s="363">
        <f>+Decisions!H184</f>
        <v>0</v>
      </c>
      <c r="Z1395" s="363">
        <f>+Decisions!I184</f>
        <v>0</v>
      </c>
      <c r="AA1395" s="363">
        <f>+Decisions!J184</f>
        <v>0</v>
      </c>
      <c r="AB1395" s="363">
        <f>+Decisions!K184</f>
        <v>0</v>
      </c>
      <c r="AC1395" s="363">
        <f>+Decisions!L184</f>
        <v>0</v>
      </c>
      <c r="AD1395" s="363">
        <f>+Decisions!M184</f>
        <v>0</v>
      </c>
      <c r="AE1395" s="363">
        <f>+Decisions!N184</f>
        <v>0</v>
      </c>
      <c r="AF1395" s="363">
        <f>+Decisions!O184</f>
        <v>0</v>
      </c>
      <c r="AG1395" s="363">
        <f>+Decisions!P184</f>
        <v>0</v>
      </c>
      <c r="AH1395" s="363">
        <f>+Decisions!Q184</f>
        <v>0</v>
      </c>
      <c r="AI1395" s="363">
        <f>+Decisions!R184</f>
        <v>0</v>
      </c>
      <c r="AJ1395" s="363">
        <f>+Decisions!S184</f>
        <v>0</v>
      </c>
      <c r="AK1395" s="363">
        <f>+Decisions!T184</f>
        <v>0</v>
      </c>
      <c r="AL1395" s="363">
        <f>+Decisions!U184</f>
        <v>0</v>
      </c>
      <c r="AM1395" s="363">
        <f>+Decisions!V184</f>
        <v>0</v>
      </c>
      <c r="AN1395" s="364">
        <f>+Decisions!W184</f>
        <v>0</v>
      </c>
      <c r="AP1395" s="365" t="str">
        <f t="shared" si="1099"/>
        <v/>
      </c>
      <c r="AQ1395" s="271" t="str">
        <f t="shared" si="1100"/>
        <v/>
      </c>
      <c r="AR1395" s="271" t="str">
        <f t="shared" si="1101"/>
        <v/>
      </c>
      <c r="AS1395" s="271" t="str">
        <f t="shared" si="1102"/>
        <v/>
      </c>
      <c r="AT1395" s="271" t="str">
        <f t="shared" si="1103"/>
        <v/>
      </c>
      <c r="AU1395" s="271" t="str">
        <f t="shared" si="1104"/>
        <v/>
      </c>
      <c r="AV1395" s="271" t="str">
        <f t="shared" si="1105"/>
        <v/>
      </c>
      <c r="AW1395" s="271" t="str">
        <f t="shared" si="1106"/>
        <v/>
      </c>
      <c r="AX1395" s="271" t="str">
        <f t="shared" si="1107"/>
        <v/>
      </c>
      <c r="AY1395" s="271" t="str">
        <f t="shared" si="1108"/>
        <v/>
      </c>
      <c r="AZ1395" s="271" t="str">
        <f t="shared" si="1109"/>
        <v/>
      </c>
      <c r="BA1395" s="271" t="str">
        <f t="shared" si="1110"/>
        <v/>
      </c>
      <c r="BB1395" s="271" t="str">
        <f t="shared" si="1111"/>
        <v/>
      </c>
      <c r="BC1395" s="271" t="str">
        <f t="shared" si="1112"/>
        <v/>
      </c>
      <c r="BD1395" s="271" t="str">
        <f t="shared" si="1113"/>
        <v/>
      </c>
      <c r="BE1395" s="271" t="str">
        <f t="shared" si="1114"/>
        <v/>
      </c>
      <c r="BF1395" s="271" t="str">
        <f t="shared" si="1115"/>
        <v/>
      </c>
      <c r="BG1395" s="271" t="str">
        <f t="shared" si="1116"/>
        <v/>
      </c>
      <c r="BH1395" s="271" t="str">
        <f t="shared" si="1117"/>
        <v/>
      </c>
      <c r="BI1395" s="366" t="str">
        <f t="shared" si="1118"/>
        <v/>
      </c>
      <c r="BK1395" s="114" t="str">
        <f t="shared" si="1129"/>
        <v/>
      </c>
      <c r="BL1395" s="114" t="str">
        <f t="shared" si="1119"/>
        <v/>
      </c>
      <c r="BM1395" s="114">
        <f t="shared" si="1130"/>
        <v>1</v>
      </c>
      <c r="BN1395" s="114">
        <f t="shared" si="1131"/>
        <v>0</v>
      </c>
      <c r="BO1395" s="114" t="str">
        <f t="shared" si="1132"/>
        <v/>
      </c>
      <c r="BP1395" s="114" t="str">
        <f t="shared" si="1120"/>
        <v/>
      </c>
      <c r="BQ1395" s="114">
        <f t="shared" si="1133"/>
        <v>1</v>
      </c>
      <c r="BR1395" s="114">
        <f t="shared" si="1134"/>
        <v>0</v>
      </c>
      <c r="BS1395" s="114" t="str">
        <f t="shared" si="1135"/>
        <v/>
      </c>
      <c r="BT1395" s="114" t="str">
        <f t="shared" si="1121"/>
        <v/>
      </c>
      <c r="BU1395" s="114">
        <f t="shared" si="1136"/>
        <v>1</v>
      </c>
      <c r="BV1395" s="114">
        <f t="shared" si="1137"/>
        <v>0</v>
      </c>
      <c r="BW1395" s="114" t="str">
        <f t="shared" si="1138"/>
        <v/>
      </c>
      <c r="BX1395" s="114" t="str">
        <f t="shared" si="1122"/>
        <v/>
      </c>
      <c r="BY1395" s="114">
        <f t="shared" si="1139"/>
        <v>1</v>
      </c>
      <c r="BZ1395" s="114">
        <f t="shared" si="1140"/>
        <v>0</v>
      </c>
      <c r="CA1395" s="114" t="str">
        <f t="shared" si="1141"/>
        <v/>
      </c>
      <c r="CB1395" s="114" t="str">
        <f t="shared" si="1123"/>
        <v/>
      </c>
      <c r="CC1395" s="114">
        <f t="shared" si="1142"/>
        <v>1</v>
      </c>
      <c r="CD1395" s="114">
        <f t="shared" si="1143"/>
        <v>0</v>
      </c>
      <c r="CE1395" s="114" t="str">
        <f t="shared" si="1144"/>
        <v/>
      </c>
      <c r="CF1395" s="114" t="str">
        <f t="shared" si="1124"/>
        <v/>
      </c>
      <c r="CG1395" s="114">
        <f t="shared" si="1145"/>
        <v>1</v>
      </c>
      <c r="CH1395" s="114">
        <f t="shared" si="1146"/>
        <v>0</v>
      </c>
      <c r="CI1395" s="114" t="str">
        <f t="shared" si="1147"/>
        <v/>
      </c>
      <c r="CJ1395" s="114" t="str">
        <f t="shared" si="1125"/>
        <v/>
      </c>
      <c r="CK1395" s="114">
        <f t="shared" si="1148"/>
        <v>1</v>
      </c>
      <c r="CL1395" s="114">
        <f t="shared" si="1149"/>
        <v>0</v>
      </c>
      <c r="CM1395" s="114" t="str">
        <f t="shared" si="1150"/>
        <v/>
      </c>
      <c r="CN1395" s="114" t="str">
        <f t="shared" si="1126"/>
        <v/>
      </c>
      <c r="CO1395" s="114">
        <f t="shared" si="1151"/>
        <v>1</v>
      </c>
      <c r="CP1395" s="114">
        <f t="shared" si="1152"/>
        <v>0</v>
      </c>
      <c r="CQ1395" s="114" t="str">
        <f t="shared" si="1153"/>
        <v/>
      </c>
      <c r="CR1395" s="114" t="str">
        <f t="shared" si="1127"/>
        <v/>
      </c>
      <c r="CS1395" s="114">
        <f t="shared" si="1154"/>
        <v>1</v>
      </c>
      <c r="CT1395" s="114">
        <f t="shared" si="1155"/>
        <v>0</v>
      </c>
      <c r="CU1395" s="114" t="str">
        <f t="shared" si="1156"/>
        <v/>
      </c>
      <c r="CV1395" s="114" t="str">
        <f t="shared" si="1128"/>
        <v/>
      </c>
      <c r="CW1395" s="114">
        <f t="shared" si="1157"/>
        <v>1</v>
      </c>
      <c r="CX1395" s="114">
        <f t="shared" si="1158"/>
        <v>0</v>
      </c>
    </row>
    <row r="1396" spans="17:102" x14ac:dyDescent="0.25">
      <c r="Q1396" s="365">
        <f t="shared" si="1159"/>
        <v>7</v>
      </c>
      <c r="R1396" s="277">
        <v>300</v>
      </c>
      <c r="U1396" s="367">
        <f>+Decisions!D185</f>
        <v>0</v>
      </c>
      <c r="V1396" s="363">
        <f>+Decisions!E185</f>
        <v>0</v>
      </c>
      <c r="W1396" s="363">
        <f>+Decisions!F185</f>
        <v>0</v>
      </c>
      <c r="X1396" s="363">
        <f>+Decisions!G185</f>
        <v>0</v>
      </c>
      <c r="Y1396" s="363">
        <f>+Decisions!H185</f>
        <v>0</v>
      </c>
      <c r="Z1396" s="363">
        <f>+Decisions!I185</f>
        <v>0</v>
      </c>
      <c r="AA1396" s="363">
        <f>+Decisions!J185</f>
        <v>0</v>
      </c>
      <c r="AB1396" s="363">
        <f>+Decisions!K185</f>
        <v>0</v>
      </c>
      <c r="AC1396" s="363">
        <f>+Decisions!L185</f>
        <v>0</v>
      </c>
      <c r="AD1396" s="363">
        <f>+Decisions!M185</f>
        <v>0</v>
      </c>
      <c r="AE1396" s="363">
        <f>+Decisions!N185</f>
        <v>0</v>
      </c>
      <c r="AF1396" s="363">
        <f>+Decisions!O185</f>
        <v>0</v>
      </c>
      <c r="AG1396" s="363">
        <f>+Decisions!P185</f>
        <v>0</v>
      </c>
      <c r="AH1396" s="363">
        <f>+Decisions!Q185</f>
        <v>0</v>
      </c>
      <c r="AI1396" s="363">
        <f>+Decisions!R185</f>
        <v>0</v>
      </c>
      <c r="AJ1396" s="363">
        <f>+Decisions!S185</f>
        <v>0</v>
      </c>
      <c r="AK1396" s="363">
        <f>+Decisions!T185</f>
        <v>0</v>
      </c>
      <c r="AL1396" s="363">
        <f>+Decisions!U185</f>
        <v>0</v>
      </c>
      <c r="AM1396" s="363">
        <f>+Decisions!V185</f>
        <v>0</v>
      </c>
      <c r="AN1396" s="364">
        <f>+Decisions!W185</f>
        <v>0</v>
      </c>
      <c r="AP1396" s="365" t="str">
        <f t="shared" si="1099"/>
        <v/>
      </c>
      <c r="AQ1396" s="271" t="str">
        <f t="shared" si="1100"/>
        <v/>
      </c>
      <c r="AR1396" s="271" t="str">
        <f t="shared" si="1101"/>
        <v/>
      </c>
      <c r="AS1396" s="271" t="str">
        <f t="shared" si="1102"/>
        <v/>
      </c>
      <c r="AT1396" s="271" t="str">
        <f t="shared" si="1103"/>
        <v/>
      </c>
      <c r="AU1396" s="271" t="str">
        <f t="shared" si="1104"/>
        <v/>
      </c>
      <c r="AV1396" s="271" t="str">
        <f t="shared" si="1105"/>
        <v/>
      </c>
      <c r="AW1396" s="271" t="str">
        <f t="shared" si="1106"/>
        <v/>
      </c>
      <c r="AX1396" s="271" t="str">
        <f t="shared" si="1107"/>
        <v/>
      </c>
      <c r="AY1396" s="271" t="str">
        <f t="shared" si="1108"/>
        <v/>
      </c>
      <c r="AZ1396" s="271" t="str">
        <f t="shared" si="1109"/>
        <v/>
      </c>
      <c r="BA1396" s="271" t="str">
        <f t="shared" si="1110"/>
        <v/>
      </c>
      <c r="BB1396" s="271" t="str">
        <f t="shared" si="1111"/>
        <v/>
      </c>
      <c r="BC1396" s="271" t="str">
        <f t="shared" si="1112"/>
        <v/>
      </c>
      <c r="BD1396" s="271" t="str">
        <f t="shared" si="1113"/>
        <v/>
      </c>
      <c r="BE1396" s="271" t="str">
        <f t="shared" si="1114"/>
        <v/>
      </c>
      <c r="BF1396" s="271" t="str">
        <f t="shared" si="1115"/>
        <v/>
      </c>
      <c r="BG1396" s="271" t="str">
        <f t="shared" si="1116"/>
        <v/>
      </c>
      <c r="BH1396" s="271" t="str">
        <f t="shared" si="1117"/>
        <v/>
      </c>
      <c r="BI1396" s="366" t="str">
        <f t="shared" si="1118"/>
        <v/>
      </c>
      <c r="BK1396" s="114" t="str">
        <f t="shared" si="1129"/>
        <v/>
      </c>
      <c r="BL1396" s="114" t="str">
        <f t="shared" si="1119"/>
        <v/>
      </c>
      <c r="BM1396" s="114">
        <f t="shared" si="1130"/>
        <v>1</v>
      </c>
      <c r="BN1396" s="114">
        <f t="shared" si="1131"/>
        <v>0</v>
      </c>
      <c r="BO1396" s="114" t="str">
        <f t="shared" si="1132"/>
        <v/>
      </c>
      <c r="BP1396" s="114" t="str">
        <f t="shared" si="1120"/>
        <v/>
      </c>
      <c r="BQ1396" s="114">
        <f t="shared" si="1133"/>
        <v>1</v>
      </c>
      <c r="BR1396" s="114">
        <f t="shared" si="1134"/>
        <v>0</v>
      </c>
      <c r="BS1396" s="114" t="str">
        <f t="shared" si="1135"/>
        <v/>
      </c>
      <c r="BT1396" s="114" t="str">
        <f t="shared" si="1121"/>
        <v/>
      </c>
      <c r="BU1396" s="114">
        <f t="shared" si="1136"/>
        <v>1</v>
      </c>
      <c r="BV1396" s="114">
        <f t="shared" si="1137"/>
        <v>0</v>
      </c>
      <c r="BW1396" s="114" t="str">
        <f t="shared" si="1138"/>
        <v/>
      </c>
      <c r="BX1396" s="114" t="str">
        <f t="shared" si="1122"/>
        <v/>
      </c>
      <c r="BY1396" s="114">
        <f t="shared" si="1139"/>
        <v>1</v>
      </c>
      <c r="BZ1396" s="114">
        <f t="shared" si="1140"/>
        <v>0</v>
      </c>
      <c r="CA1396" s="114" t="str">
        <f t="shared" si="1141"/>
        <v/>
      </c>
      <c r="CB1396" s="114" t="str">
        <f t="shared" si="1123"/>
        <v/>
      </c>
      <c r="CC1396" s="114">
        <f t="shared" si="1142"/>
        <v>1</v>
      </c>
      <c r="CD1396" s="114">
        <f t="shared" si="1143"/>
        <v>0</v>
      </c>
      <c r="CE1396" s="114" t="str">
        <f t="shared" si="1144"/>
        <v/>
      </c>
      <c r="CF1396" s="114" t="str">
        <f t="shared" si="1124"/>
        <v/>
      </c>
      <c r="CG1396" s="114">
        <f t="shared" si="1145"/>
        <v>1</v>
      </c>
      <c r="CH1396" s="114">
        <f t="shared" si="1146"/>
        <v>0</v>
      </c>
      <c r="CI1396" s="114" t="str">
        <f t="shared" si="1147"/>
        <v/>
      </c>
      <c r="CJ1396" s="114" t="str">
        <f t="shared" si="1125"/>
        <v/>
      </c>
      <c r="CK1396" s="114">
        <f t="shared" si="1148"/>
        <v>1</v>
      </c>
      <c r="CL1396" s="114">
        <f t="shared" si="1149"/>
        <v>0</v>
      </c>
      <c r="CM1396" s="114" t="str">
        <f t="shared" si="1150"/>
        <v/>
      </c>
      <c r="CN1396" s="114" t="str">
        <f t="shared" si="1126"/>
        <v/>
      </c>
      <c r="CO1396" s="114">
        <f t="shared" si="1151"/>
        <v>1</v>
      </c>
      <c r="CP1396" s="114">
        <f t="shared" si="1152"/>
        <v>0</v>
      </c>
      <c r="CQ1396" s="114" t="str">
        <f t="shared" si="1153"/>
        <v/>
      </c>
      <c r="CR1396" s="114" t="str">
        <f t="shared" si="1127"/>
        <v/>
      </c>
      <c r="CS1396" s="114">
        <f t="shared" si="1154"/>
        <v>1</v>
      </c>
      <c r="CT1396" s="114">
        <f t="shared" si="1155"/>
        <v>0</v>
      </c>
      <c r="CU1396" s="114" t="str">
        <f t="shared" si="1156"/>
        <v/>
      </c>
      <c r="CV1396" s="114" t="str">
        <f t="shared" si="1128"/>
        <v/>
      </c>
      <c r="CW1396" s="114">
        <f t="shared" si="1157"/>
        <v>1</v>
      </c>
      <c r="CX1396" s="114">
        <f t="shared" si="1158"/>
        <v>0</v>
      </c>
    </row>
    <row r="1397" spans="17:102" x14ac:dyDescent="0.25">
      <c r="Q1397" s="365">
        <f t="shared" si="1159"/>
        <v>8</v>
      </c>
      <c r="R1397" s="277">
        <v>600</v>
      </c>
      <c r="U1397" s="367">
        <f>+Decisions!D186</f>
        <v>0</v>
      </c>
      <c r="V1397" s="363">
        <f>+Decisions!E186</f>
        <v>0</v>
      </c>
      <c r="W1397" s="363">
        <f>+Decisions!F186</f>
        <v>0</v>
      </c>
      <c r="X1397" s="363">
        <f>+Decisions!G186</f>
        <v>0</v>
      </c>
      <c r="Y1397" s="363">
        <f>+Decisions!H186</f>
        <v>0</v>
      </c>
      <c r="Z1397" s="363">
        <f>+Decisions!I186</f>
        <v>0</v>
      </c>
      <c r="AA1397" s="363">
        <f>+Decisions!J186</f>
        <v>0</v>
      </c>
      <c r="AB1397" s="363">
        <f>+Decisions!K186</f>
        <v>0</v>
      </c>
      <c r="AC1397" s="363">
        <f>+Decisions!L186</f>
        <v>0</v>
      </c>
      <c r="AD1397" s="363">
        <f>+Decisions!M186</f>
        <v>0</v>
      </c>
      <c r="AE1397" s="363">
        <f>+Decisions!N186</f>
        <v>0</v>
      </c>
      <c r="AF1397" s="363">
        <f>+Decisions!O186</f>
        <v>0</v>
      </c>
      <c r="AG1397" s="363">
        <f>+Decisions!P186</f>
        <v>0</v>
      </c>
      <c r="AH1397" s="363">
        <f>+Decisions!Q186</f>
        <v>0</v>
      </c>
      <c r="AI1397" s="363">
        <f>+Decisions!R186</f>
        <v>0</v>
      </c>
      <c r="AJ1397" s="363">
        <f>+Decisions!S186</f>
        <v>0</v>
      </c>
      <c r="AK1397" s="363">
        <f>+Decisions!T186</f>
        <v>0</v>
      </c>
      <c r="AL1397" s="363">
        <f>+Decisions!U186</f>
        <v>0</v>
      </c>
      <c r="AM1397" s="363">
        <f>+Decisions!V186</f>
        <v>0</v>
      </c>
      <c r="AN1397" s="364">
        <f>+Decisions!W186</f>
        <v>0</v>
      </c>
      <c r="AP1397" s="365" t="str">
        <f t="shared" si="1099"/>
        <v/>
      </c>
      <c r="AQ1397" s="271" t="str">
        <f t="shared" si="1100"/>
        <v/>
      </c>
      <c r="AR1397" s="271" t="str">
        <f t="shared" si="1101"/>
        <v/>
      </c>
      <c r="AS1397" s="271" t="str">
        <f t="shared" si="1102"/>
        <v/>
      </c>
      <c r="AT1397" s="271" t="str">
        <f t="shared" si="1103"/>
        <v/>
      </c>
      <c r="AU1397" s="271" t="str">
        <f t="shared" si="1104"/>
        <v/>
      </c>
      <c r="AV1397" s="271" t="str">
        <f t="shared" si="1105"/>
        <v/>
      </c>
      <c r="AW1397" s="271" t="str">
        <f t="shared" si="1106"/>
        <v/>
      </c>
      <c r="AX1397" s="271" t="str">
        <f t="shared" si="1107"/>
        <v/>
      </c>
      <c r="AY1397" s="271" t="str">
        <f t="shared" si="1108"/>
        <v/>
      </c>
      <c r="AZ1397" s="271" t="str">
        <f t="shared" si="1109"/>
        <v/>
      </c>
      <c r="BA1397" s="271" t="str">
        <f t="shared" si="1110"/>
        <v/>
      </c>
      <c r="BB1397" s="271" t="str">
        <f t="shared" si="1111"/>
        <v/>
      </c>
      <c r="BC1397" s="271" t="str">
        <f t="shared" si="1112"/>
        <v/>
      </c>
      <c r="BD1397" s="271" t="str">
        <f t="shared" si="1113"/>
        <v/>
      </c>
      <c r="BE1397" s="271" t="str">
        <f t="shared" si="1114"/>
        <v/>
      </c>
      <c r="BF1397" s="271" t="str">
        <f t="shared" si="1115"/>
        <v/>
      </c>
      <c r="BG1397" s="271" t="str">
        <f t="shared" si="1116"/>
        <v/>
      </c>
      <c r="BH1397" s="271" t="str">
        <f t="shared" si="1117"/>
        <v/>
      </c>
      <c r="BI1397" s="366" t="str">
        <f t="shared" si="1118"/>
        <v/>
      </c>
      <c r="BK1397" s="114" t="str">
        <f t="shared" si="1129"/>
        <v/>
      </c>
      <c r="BL1397" s="114" t="str">
        <f t="shared" si="1119"/>
        <v/>
      </c>
      <c r="BM1397" s="114">
        <f t="shared" si="1130"/>
        <v>1</v>
      </c>
      <c r="BN1397" s="114">
        <f t="shared" si="1131"/>
        <v>0</v>
      </c>
      <c r="BO1397" s="114" t="str">
        <f t="shared" si="1132"/>
        <v/>
      </c>
      <c r="BP1397" s="114" t="str">
        <f t="shared" si="1120"/>
        <v/>
      </c>
      <c r="BQ1397" s="114">
        <f t="shared" si="1133"/>
        <v>1</v>
      </c>
      <c r="BR1397" s="114">
        <f t="shared" si="1134"/>
        <v>0</v>
      </c>
      <c r="BS1397" s="114" t="str">
        <f t="shared" si="1135"/>
        <v/>
      </c>
      <c r="BT1397" s="114" t="str">
        <f t="shared" si="1121"/>
        <v/>
      </c>
      <c r="BU1397" s="114">
        <f t="shared" si="1136"/>
        <v>1</v>
      </c>
      <c r="BV1397" s="114">
        <f t="shared" si="1137"/>
        <v>0</v>
      </c>
      <c r="BW1397" s="114" t="str">
        <f t="shared" si="1138"/>
        <v/>
      </c>
      <c r="BX1397" s="114" t="str">
        <f t="shared" si="1122"/>
        <v/>
      </c>
      <c r="BY1397" s="114">
        <f t="shared" si="1139"/>
        <v>1</v>
      </c>
      <c r="BZ1397" s="114">
        <f t="shared" si="1140"/>
        <v>0</v>
      </c>
      <c r="CA1397" s="114" t="str">
        <f t="shared" si="1141"/>
        <v/>
      </c>
      <c r="CB1397" s="114" t="str">
        <f t="shared" si="1123"/>
        <v/>
      </c>
      <c r="CC1397" s="114">
        <f t="shared" si="1142"/>
        <v>1</v>
      </c>
      <c r="CD1397" s="114">
        <f t="shared" si="1143"/>
        <v>0</v>
      </c>
      <c r="CE1397" s="114" t="str">
        <f t="shared" si="1144"/>
        <v/>
      </c>
      <c r="CF1397" s="114" t="str">
        <f t="shared" si="1124"/>
        <v/>
      </c>
      <c r="CG1397" s="114">
        <f t="shared" si="1145"/>
        <v>1</v>
      </c>
      <c r="CH1397" s="114">
        <f t="shared" si="1146"/>
        <v>0</v>
      </c>
      <c r="CI1397" s="114" t="str">
        <f t="shared" si="1147"/>
        <v/>
      </c>
      <c r="CJ1397" s="114" t="str">
        <f t="shared" si="1125"/>
        <v/>
      </c>
      <c r="CK1397" s="114">
        <f t="shared" si="1148"/>
        <v>1</v>
      </c>
      <c r="CL1397" s="114">
        <f t="shared" si="1149"/>
        <v>0</v>
      </c>
      <c r="CM1397" s="114" t="str">
        <f t="shared" si="1150"/>
        <v/>
      </c>
      <c r="CN1397" s="114" t="str">
        <f t="shared" si="1126"/>
        <v/>
      </c>
      <c r="CO1397" s="114">
        <f t="shared" si="1151"/>
        <v>1</v>
      </c>
      <c r="CP1397" s="114">
        <f t="shared" si="1152"/>
        <v>0</v>
      </c>
      <c r="CQ1397" s="114" t="str">
        <f t="shared" si="1153"/>
        <v/>
      </c>
      <c r="CR1397" s="114" t="str">
        <f t="shared" si="1127"/>
        <v/>
      </c>
      <c r="CS1397" s="114">
        <f t="shared" si="1154"/>
        <v>1</v>
      </c>
      <c r="CT1397" s="114">
        <f t="shared" si="1155"/>
        <v>0</v>
      </c>
      <c r="CU1397" s="114" t="str">
        <f t="shared" si="1156"/>
        <v/>
      </c>
      <c r="CV1397" s="114" t="str">
        <f t="shared" si="1128"/>
        <v/>
      </c>
      <c r="CW1397" s="114">
        <f t="shared" si="1157"/>
        <v>1</v>
      </c>
      <c r="CX1397" s="114">
        <f t="shared" si="1158"/>
        <v>0</v>
      </c>
    </row>
    <row r="1398" spans="17:102" ht="15.75" thickBot="1" x14ac:dyDescent="0.3">
      <c r="Q1398" s="365">
        <f t="shared" si="1159"/>
        <v>9</v>
      </c>
      <c r="R1398" s="277">
        <v>1000</v>
      </c>
      <c r="U1398" s="373">
        <f>+Decisions!D187</f>
        <v>0</v>
      </c>
      <c r="V1398" s="375">
        <f>+Decisions!E187</f>
        <v>0</v>
      </c>
      <c r="W1398" s="375">
        <f>+Decisions!F187</f>
        <v>0</v>
      </c>
      <c r="X1398" s="375">
        <f>+Decisions!G187</f>
        <v>0</v>
      </c>
      <c r="Y1398" s="375">
        <f>+Decisions!H187</f>
        <v>0</v>
      </c>
      <c r="Z1398" s="375">
        <f>+Decisions!I187</f>
        <v>0</v>
      </c>
      <c r="AA1398" s="375">
        <f>+Decisions!J187</f>
        <v>0</v>
      </c>
      <c r="AB1398" s="375">
        <f>+Decisions!K187</f>
        <v>0</v>
      </c>
      <c r="AC1398" s="375">
        <f>+Decisions!L187</f>
        <v>0</v>
      </c>
      <c r="AD1398" s="375">
        <f>+Decisions!M187</f>
        <v>0</v>
      </c>
      <c r="AE1398" s="375">
        <f>+Decisions!N187</f>
        <v>0</v>
      </c>
      <c r="AF1398" s="375">
        <f>+Decisions!O187</f>
        <v>0</v>
      </c>
      <c r="AG1398" s="375">
        <f>+Decisions!P187</f>
        <v>0</v>
      </c>
      <c r="AH1398" s="375">
        <f>+Decisions!Q187</f>
        <v>0</v>
      </c>
      <c r="AI1398" s="375">
        <f>+Decisions!R187</f>
        <v>0</v>
      </c>
      <c r="AJ1398" s="375">
        <f>+Decisions!S187</f>
        <v>0</v>
      </c>
      <c r="AK1398" s="375">
        <f>+Decisions!T187</f>
        <v>0</v>
      </c>
      <c r="AL1398" s="375">
        <f>+Decisions!U187</f>
        <v>0</v>
      </c>
      <c r="AM1398" s="375">
        <f>+Decisions!V187</f>
        <v>0</v>
      </c>
      <c r="AN1398" s="376">
        <f>+Decisions!W187</f>
        <v>0</v>
      </c>
      <c r="AP1398" s="368" t="str">
        <f t="shared" si="1099"/>
        <v/>
      </c>
      <c r="AQ1398" s="369" t="str">
        <f t="shared" si="1100"/>
        <v/>
      </c>
      <c r="AR1398" s="369" t="str">
        <f t="shared" si="1101"/>
        <v/>
      </c>
      <c r="AS1398" s="369" t="str">
        <f t="shared" si="1102"/>
        <v/>
      </c>
      <c r="AT1398" s="369" t="str">
        <f t="shared" si="1103"/>
        <v/>
      </c>
      <c r="AU1398" s="369" t="str">
        <f t="shared" si="1104"/>
        <v/>
      </c>
      <c r="AV1398" s="369" t="str">
        <f t="shared" si="1105"/>
        <v/>
      </c>
      <c r="AW1398" s="369" t="str">
        <f t="shared" si="1106"/>
        <v/>
      </c>
      <c r="AX1398" s="369" t="str">
        <f t="shared" si="1107"/>
        <v/>
      </c>
      <c r="AY1398" s="369" t="str">
        <f t="shared" si="1108"/>
        <v/>
      </c>
      <c r="AZ1398" s="369" t="str">
        <f t="shared" si="1109"/>
        <v/>
      </c>
      <c r="BA1398" s="369" t="str">
        <f t="shared" si="1110"/>
        <v/>
      </c>
      <c r="BB1398" s="369" t="str">
        <f t="shared" si="1111"/>
        <v/>
      </c>
      <c r="BC1398" s="369" t="str">
        <f t="shared" si="1112"/>
        <v/>
      </c>
      <c r="BD1398" s="369" t="str">
        <f t="shared" si="1113"/>
        <v/>
      </c>
      <c r="BE1398" s="369" t="str">
        <f t="shared" si="1114"/>
        <v/>
      </c>
      <c r="BF1398" s="369" t="str">
        <f t="shared" si="1115"/>
        <v/>
      </c>
      <c r="BG1398" s="369" t="str">
        <f t="shared" si="1116"/>
        <v/>
      </c>
      <c r="BH1398" s="369" t="str">
        <f t="shared" si="1117"/>
        <v/>
      </c>
      <c r="BI1398" s="370" t="str">
        <f t="shared" si="1118"/>
        <v/>
      </c>
      <c r="BK1398" s="114" t="str">
        <f t="shared" si="1129"/>
        <v/>
      </c>
      <c r="BL1398" s="114" t="str">
        <f t="shared" si="1119"/>
        <v/>
      </c>
      <c r="BM1398" s="114">
        <f t="shared" si="1130"/>
        <v>1</v>
      </c>
      <c r="BN1398" s="114">
        <f t="shared" si="1131"/>
        <v>0</v>
      </c>
      <c r="BO1398" s="114" t="str">
        <f t="shared" si="1132"/>
        <v/>
      </c>
      <c r="BP1398" s="114" t="str">
        <f t="shared" si="1120"/>
        <v/>
      </c>
      <c r="BQ1398" s="114">
        <f t="shared" si="1133"/>
        <v>1</v>
      </c>
      <c r="BR1398" s="114">
        <f t="shared" si="1134"/>
        <v>0</v>
      </c>
      <c r="BS1398" s="114" t="str">
        <f t="shared" si="1135"/>
        <v/>
      </c>
      <c r="BT1398" s="114" t="str">
        <f t="shared" si="1121"/>
        <v/>
      </c>
      <c r="BU1398" s="114">
        <f t="shared" si="1136"/>
        <v>1</v>
      </c>
      <c r="BV1398" s="114">
        <f t="shared" si="1137"/>
        <v>0</v>
      </c>
      <c r="BW1398" s="114" t="str">
        <f t="shared" si="1138"/>
        <v/>
      </c>
      <c r="BX1398" s="114" t="str">
        <f t="shared" si="1122"/>
        <v/>
      </c>
      <c r="BY1398" s="114">
        <f t="shared" si="1139"/>
        <v>1</v>
      </c>
      <c r="BZ1398" s="114">
        <f t="shared" si="1140"/>
        <v>0</v>
      </c>
      <c r="CA1398" s="114" t="str">
        <f t="shared" si="1141"/>
        <v/>
      </c>
      <c r="CB1398" s="114" t="str">
        <f t="shared" si="1123"/>
        <v/>
      </c>
      <c r="CC1398" s="114">
        <f t="shared" si="1142"/>
        <v>1</v>
      </c>
      <c r="CD1398" s="114">
        <f t="shared" si="1143"/>
        <v>0</v>
      </c>
      <c r="CE1398" s="114" t="str">
        <f t="shared" si="1144"/>
        <v/>
      </c>
      <c r="CF1398" s="114" t="str">
        <f>IF(CE1398&lt;&gt;"",LOOKUP(AM1398,letternum),"")</f>
        <v/>
      </c>
      <c r="CG1398" s="114">
        <f t="shared" si="1145"/>
        <v>1</v>
      </c>
      <c r="CH1398" s="114">
        <f t="shared" si="1146"/>
        <v>0</v>
      </c>
      <c r="CI1398" s="114" t="str">
        <f t="shared" si="1147"/>
        <v/>
      </c>
      <c r="CJ1398" s="114" t="str">
        <f t="shared" si="1125"/>
        <v/>
      </c>
      <c r="CK1398" s="114">
        <f t="shared" si="1148"/>
        <v>1</v>
      </c>
      <c r="CL1398" s="114">
        <f t="shared" si="1149"/>
        <v>0</v>
      </c>
      <c r="CM1398" s="114" t="str">
        <f t="shared" si="1150"/>
        <v/>
      </c>
      <c r="CN1398" s="114" t="str">
        <f t="shared" si="1126"/>
        <v/>
      </c>
      <c r="CO1398" s="114">
        <f t="shared" si="1151"/>
        <v>1</v>
      </c>
      <c r="CP1398" s="114">
        <f t="shared" si="1152"/>
        <v>0</v>
      </c>
      <c r="CQ1398" s="114" t="str">
        <f t="shared" si="1153"/>
        <v/>
      </c>
      <c r="CR1398" s="114" t="str">
        <f t="shared" si="1127"/>
        <v/>
      </c>
      <c r="CS1398" s="114">
        <f t="shared" si="1154"/>
        <v>1</v>
      </c>
      <c r="CT1398" s="114">
        <f t="shared" si="1155"/>
        <v>0</v>
      </c>
      <c r="CU1398" s="114" t="str">
        <f t="shared" si="1156"/>
        <v/>
      </c>
      <c r="CV1398" s="114" t="str">
        <f t="shared" si="1128"/>
        <v/>
      </c>
      <c r="CW1398" s="114">
        <f t="shared" si="1157"/>
        <v>1</v>
      </c>
      <c r="CX1398" s="114">
        <f t="shared" si="1158"/>
        <v>0</v>
      </c>
    </row>
    <row r="1399" spans="17:102" ht="15.75" thickBot="1" x14ac:dyDescent="0.3">
      <c r="Q1399" s="365">
        <f t="shared" si="1159"/>
        <v>10</v>
      </c>
      <c r="R1399" s="277">
        <v>1500</v>
      </c>
      <c r="U1399" s="197"/>
      <c r="V1399" s="197"/>
      <c r="W1399" s="197"/>
      <c r="X1399" s="197"/>
      <c r="Y1399" s="197"/>
      <c r="Z1399" s="197"/>
      <c r="AA1399" s="197"/>
      <c r="AB1399" s="197"/>
      <c r="AC1399" s="197"/>
      <c r="AD1399" s="197"/>
      <c r="AE1399" s="197"/>
      <c r="AF1399" s="197"/>
      <c r="AG1399" s="197"/>
      <c r="AH1399" s="197"/>
      <c r="AI1399" s="197"/>
      <c r="AJ1399" s="197"/>
      <c r="AK1399" s="197"/>
      <c r="AL1399" s="197"/>
      <c r="AM1399" s="197"/>
      <c r="AN1399" s="197"/>
      <c r="AO1399" s="197"/>
      <c r="AP1399" s="197"/>
      <c r="AQ1399" s="197"/>
      <c r="AR1399" s="197"/>
      <c r="AS1399" s="197"/>
      <c r="AT1399" s="197"/>
      <c r="AU1399" s="197"/>
      <c r="AV1399" s="197"/>
      <c r="AW1399" s="197"/>
      <c r="AX1399" s="197"/>
      <c r="AY1399" s="197"/>
      <c r="AZ1399" s="197"/>
      <c r="BA1399" s="197"/>
      <c r="BB1399" s="197"/>
      <c r="BC1399" s="197"/>
      <c r="BD1399" s="197"/>
      <c r="BE1399" s="197"/>
      <c r="BF1399" s="197"/>
      <c r="BG1399" s="197"/>
      <c r="BH1399" s="197"/>
      <c r="BI1399" s="197"/>
      <c r="BJ1399" s="197"/>
      <c r="BK1399" s="197"/>
      <c r="BL1399" s="197"/>
      <c r="BM1399" s="197"/>
      <c r="BN1399" s="197">
        <f>SUM(BN1379:BN1398)</f>
        <v>0</v>
      </c>
      <c r="BO1399" s="197"/>
      <c r="BP1399" s="197"/>
      <c r="BQ1399" s="197"/>
      <c r="BR1399" s="197">
        <f>SUM(BR1379:BR1398)</f>
        <v>0</v>
      </c>
      <c r="BS1399" s="197"/>
      <c r="BT1399" s="197"/>
      <c r="BU1399" s="197"/>
      <c r="BV1399" s="197">
        <f>SUM(BV1379:BV1398)</f>
        <v>0</v>
      </c>
      <c r="BW1399" s="197"/>
      <c r="BX1399" s="197"/>
      <c r="BY1399" s="197"/>
      <c r="BZ1399" s="197">
        <f>SUM(BZ1379:BZ1398)</f>
        <v>0</v>
      </c>
      <c r="CA1399" s="197"/>
      <c r="CB1399" s="197"/>
      <c r="CC1399" s="197"/>
      <c r="CD1399" s="197">
        <f>SUM(CD1379:CD1398)</f>
        <v>0</v>
      </c>
      <c r="CE1399" s="197"/>
      <c r="CF1399" s="197"/>
      <c r="CG1399" s="197"/>
      <c r="CH1399" s="197">
        <f>SUM(CH1379:CH1398)</f>
        <v>0</v>
      </c>
      <c r="CI1399" s="197"/>
      <c r="CJ1399" s="197"/>
      <c r="CK1399" s="197"/>
      <c r="CL1399" s="197">
        <f>SUM(CL1379:CL1398)</f>
        <v>0</v>
      </c>
      <c r="CM1399" s="197"/>
      <c r="CN1399" s="197"/>
      <c r="CO1399" s="197"/>
      <c r="CP1399" s="197">
        <f>SUM(CP1379:CP1398)</f>
        <v>0</v>
      </c>
      <c r="CQ1399" s="197"/>
      <c r="CR1399" s="197"/>
      <c r="CS1399" s="197"/>
      <c r="CT1399" s="197">
        <f>SUM(CT1379:CT1398)</f>
        <v>0</v>
      </c>
      <c r="CU1399" s="197"/>
      <c r="CV1399" s="197"/>
      <c r="CW1399" s="197"/>
      <c r="CX1399" s="197">
        <f>SUM(CX1379:CX1398)</f>
        <v>0</v>
      </c>
    </row>
    <row r="1400" spans="17:102" ht="15.75" thickBot="1" x14ac:dyDescent="0.3">
      <c r="Q1400" s="365">
        <f t="shared" si="1159"/>
        <v>11</v>
      </c>
      <c r="R1400" s="277">
        <v>50</v>
      </c>
      <c r="AN1400" s="374"/>
      <c r="AO1400" s="357"/>
      <c r="AP1400" s="377" t="s">
        <v>13</v>
      </c>
      <c r="AQ1400" s="378" t="s">
        <v>50</v>
      </c>
      <c r="AS1400" s="371"/>
      <c r="AT1400" s="379" t="s">
        <v>49</v>
      </c>
      <c r="AU1400" s="379" t="s">
        <v>50</v>
      </c>
      <c r="AV1400" s="380" t="s">
        <v>52</v>
      </c>
      <c r="AW1400" s="381" t="s">
        <v>53</v>
      </c>
      <c r="AX1400" s="382" t="s">
        <v>64</v>
      </c>
      <c r="AY1400" s="383">
        <v>1</v>
      </c>
      <c r="AZ1400" s="383">
        <v>2</v>
      </c>
      <c r="BA1400" s="383">
        <v>3</v>
      </c>
      <c r="BB1400" s="383">
        <v>4</v>
      </c>
      <c r="BC1400" s="383">
        <v>5</v>
      </c>
      <c r="BD1400" s="383">
        <v>6</v>
      </c>
      <c r="BE1400" s="383">
        <v>7</v>
      </c>
      <c r="BF1400" s="383">
        <v>8</v>
      </c>
      <c r="BG1400" s="383">
        <v>9</v>
      </c>
      <c r="BH1400" s="384">
        <v>10</v>
      </c>
    </row>
    <row r="1401" spans="17:102" x14ac:dyDescent="0.25">
      <c r="Q1401" s="365">
        <f t="shared" si="1159"/>
        <v>12</v>
      </c>
      <c r="R1401" s="277">
        <v>100</v>
      </c>
      <c r="AN1401" s="365">
        <v>1</v>
      </c>
      <c r="AO1401" s="271">
        <v>1</v>
      </c>
      <c r="AP1401" s="271" t="str">
        <f>+AP1379</f>
        <v/>
      </c>
      <c r="AQ1401" s="366" t="str">
        <f>+AQ1379</f>
        <v/>
      </c>
      <c r="AS1401" s="365">
        <v>1</v>
      </c>
      <c r="AT1401" s="366">
        <f>COUNTIF(AP$1401:AP$1600,AS1401)</f>
        <v>0</v>
      </c>
      <c r="AU1401" s="271">
        <f t="shared" ref="AU1401:AU1432" si="1160">+R1390</f>
        <v>50</v>
      </c>
      <c r="AV1401" s="366">
        <f>ROUND(IF(AT1401&gt;0,AU1401/AT1401,0),0)</f>
        <v>0</v>
      </c>
      <c r="AW1401" s="385">
        <f>+AV1401*AT1401</f>
        <v>0</v>
      </c>
      <c r="AX1401" s="367">
        <v>1</v>
      </c>
      <c r="AY1401" s="363">
        <f t="shared" ref="AY1401:AY1420" si="1161">IFERROR(VLOOKUP(AP1401,realsales7,4),0)</f>
        <v>0</v>
      </c>
      <c r="AZ1401" s="363">
        <f t="shared" ref="AZ1401:AZ1420" si="1162">IFERROR(VLOOKUP(AP1421,realsales7,4),0)</f>
        <v>0</v>
      </c>
      <c r="BA1401" s="363">
        <f t="shared" ref="BA1401:BA1420" si="1163">IFERROR(VLOOKUP(AP1441,realsales7,4),0)</f>
        <v>0</v>
      </c>
      <c r="BB1401" s="363">
        <f t="shared" ref="BB1401:BB1420" si="1164">IFERROR(VLOOKUP(AP1461,realsales7,4),0)</f>
        <v>0</v>
      </c>
      <c r="BC1401" s="363">
        <f t="shared" ref="BC1401:BC1420" si="1165">IFERROR(VLOOKUP(AP1481,realsales7,4),0)</f>
        <v>0</v>
      </c>
      <c r="BD1401" s="363">
        <f t="shared" ref="BD1401:BD1420" si="1166">IFERROR(VLOOKUP(AP1501,realsales7,4),0)</f>
        <v>0</v>
      </c>
      <c r="BE1401" s="363">
        <f t="shared" ref="BE1401:BE1420" si="1167">IFERROR(VLOOKUP(AP1521,realsales7,4),0)</f>
        <v>0</v>
      </c>
      <c r="BF1401" s="363">
        <f t="shared" ref="BF1401:BF1420" si="1168">IFERROR(VLOOKUP(AP1541,realsales7,4),0)</f>
        <v>0</v>
      </c>
      <c r="BG1401" s="363">
        <f t="shared" ref="BG1401:BG1420" si="1169">IFERROR(VLOOKUP(AP1561,realsales7,4),0)</f>
        <v>0</v>
      </c>
      <c r="BH1401" s="364">
        <f t="shared" ref="BH1401:BH1420" si="1170">IFERROR(VLOOKUP(AP1581,realsales7,4),0)</f>
        <v>0</v>
      </c>
      <c r="BM1401" s="114" t="s">
        <v>90</v>
      </c>
      <c r="BN1401" s="114">
        <f>+BN1399</f>
        <v>0</v>
      </c>
      <c r="BO1401" s="114">
        <f>+BR1399</f>
        <v>0</v>
      </c>
      <c r="BP1401" s="114">
        <f>+BV1399</f>
        <v>0</v>
      </c>
      <c r="BQ1401" s="114">
        <f>+BZ1399</f>
        <v>0</v>
      </c>
      <c r="BR1401" s="114">
        <f>+CD1399</f>
        <v>0</v>
      </c>
      <c r="BS1401" s="114">
        <f>+CH1399</f>
        <v>0</v>
      </c>
      <c r="BT1401" s="114">
        <f>+CL1399</f>
        <v>0</v>
      </c>
      <c r="BU1401" s="114">
        <f>+CP1399</f>
        <v>0</v>
      </c>
      <c r="BV1401" s="114">
        <f>+CT1399</f>
        <v>0</v>
      </c>
      <c r="BW1401" s="114">
        <f>+CX1399</f>
        <v>0</v>
      </c>
    </row>
    <row r="1402" spans="17:102" ht="15.75" thickBot="1" x14ac:dyDescent="0.3">
      <c r="Q1402" s="365">
        <f t="shared" si="1159"/>
        <v>13</v>
      </c>
      <c r="R1402" s="277">
        <v>200</v>
      </c>
      <c r="AN1402" s="365">
        <v>1</v>
      </c>
      <c r="AO1402" s="271">
        <f>+AO1401+1</f>
        <v>2</v>
      </c>
      <c r="AP1402" s="271" t="str">
        <f t="shared" ref="AP1402:AQ1402" si="1171">+AP1380</f>
        <v/>
      </c>
      <c r="AQ1402" s="366" t="str">
        <f t="shared" si="1171"/>
        <v/>
      </c>
      <c r="AS1402" s="365">
        <f t="shared" ref="AS1402:AS1433" si="1172">+AS1401+1</f>
        <v>2</v>
      </c>
      <c r="AT1402" s="366">
        <f t="shared" ref="AT1402:AT1465" si="1173">COUNTIF(AP$1401:AP$1600,AS1402)</f>
        <v>0</v>
      </c>
      <c r="AU1402" s="271">
        <f t="shared" si="1160"/>
        <v>50</v>
      </c>
      <c r="AV1402" s="366">
        <f t="shared" ref="AV1402:AV1465" si="1174">ROUND(IF(AT1402&gt;0,AU1402/AT1402,0),0)</f>
        <v>0</v>
      </c>
      <c r="AW1402" s="385">
        <f t="shared" ref="AW1402:AW1465" si="1175">+AV1402*AT1402</f>
        <v>0</v>
      </c>
      <c r="AX1402" s="367">
        <f>+AX1401+1</f>
        <v>2</v>
      </c>
      <c r="AY1402" s="363">
        <f t="shared" si="1161"/>
        <v>0</v>
      </c>
      <c r="AZ1402" s="363">
        <f t="shared" si="1162"/>
        <v>0</v>
      </c>
      <c r="BA1402" s="363">
        <f t="shared" si="1163"/>
        <v>0</v>
      </c>
      <c r="BB1402" s="363">
        <f t="shared" si="1164"/>
        <v>0</v>
      </c>
      <c r="BC1402" s="363">
        <f t="shared" si="1165"/>
        <v>0</v>
      </c>
      <c r="BD1402" s="363">
        <f t="shared" si="1166"/>
        <v>0</v>
      </c>
      <c r="BE1402" s="363">
        <f t="shared" si="1167"/>
        <v>0</v>
      </c>
      <c r="BF1402" s="363">
        <f t="shared" si="1168"/>
        <v>0</v>
      </c>
      <c r="BG1402" s="363">
        <f t="shared" si="1169"/>
        <v>0</v>
      </c>
      <c r="BH1402" s="364">
        <f t="shared" si="1170"/>
        <v>0</v>
      </c>
    </row>
    <row r="1403" spans="17:102" x14ac:dyDescent="0.25">
      <c r="Q1403" s="365">
        <f t="shared" si="1159"/>
        <v>14</v>
      </c>
      <c r="R1403" s="277">
        <v>100</v>
      </c>
      <c r="AN1403" s="365">
        <v>1</v>
      </c>
      <c r="AO1403" s="271">
        <f t="shared" ref="AO1403:AO1418" si="1176">+AO1402+1</f>
        <v>3</v>
      </c>
      <c r="AP1403" s="271" t="str">
        <f t="shared" ref="AP1403:AQ1403" si="1177">+AP1381</f>
        <v/>
      </c>
      <c r="AQ1403" s="366" t="str">
        <f t="shared" si="1177"/>
        <v/>
      </c>
      <c r="AS1403" s="365">
        <f t="shared" si="1172"/>
        <v>3</v>
      </c>
      <c r="AT1403" s="366">
        <f t="shared" si="1173"/>
        <v>0</v>
      </c>
      <c r="AU1403" s="271">
        <f t="shared" si="1160"/>
        <v>100</v>
      </c>
      <c r="AV1403" s="366">
        <f t="shared" si="1174"/>
        <v>0</v>
      </c>
      <c r="AW1403" s="385">
        <f t="shared" si="1175"/>
        <v>0</v>
      </c>
      <c r="AX1403" s="367">
        <f t="shared" ref="AX1403:AX1418" si="1178">+AX1402+1</f>
        <v>3</v>
      </c>
      <c r="AY1403" s="363">
        <f t="shared" si="1161"/>
        <v>0</v>
      </c>
      <c r="AZ1403" s="363">
        <f t="shared" si="1162"/>
        <v>0</v>
      </c>
      <c r="BA1403" s="363">
        <f t="shared" si="1163"/>
        <v>0</v>
      </c>
      <c r="BB1403" s="363">
        <f t="shared" si="1164"/>
        <v>0</v>
      </c>
      <c r="BC1403" s="363">
        <f t="shared" si="1165"/>
        <v>0</v>
      </c>
      <c r="BD1403" s="363">
        <f t="shared" si="1166"/>
        <v>0</v>
      </c>
      <c r="BE1403" s="363">
        <f t="shared" si="1167"/>
        <v>0</v>
      </c>
      <c r="BF1403" s="363">
        <f t="shared" si="1168"/>
        <v>0</v>
      </c>
      <c r="BG1403" s="363">
        <f t="shared" si="1169"/>
        <v>0</v>
      </c>
      <c r="BH1403" s="364">
        <f t="shared" si="1170"/>
        <v>0</v>
      </c>
      <c r="BK1403" s="374">
        <f>IFERROR(ROUNDDOWN(BK1379/10,0),9)</f>
        <v>9</v>
      </c>
      <c r="BL1403" s="358">
        <f>IFERROR(BK1379-BK1403*10,1)</f>
        <v>1</v>
      </c>
      <c r="BM1403" s="374">
        <f>IF(BL1403=0,-1,0)</f>
        <v>0</v>
      </c>
      <c r="BN1403" s="358">
        <f>IF(BL1403=0,-11,0)</f>
        <v>0</v>
      </c>
      <c r="BO1403" s="374">
        <f>IFERROR(ROUNDDOWN(BO1379/10,0),9)</f>
        <v>9</v>
      </c>
      <c r="BP1403" s="358">
        <f>IFERROR(BO1379-BO1403*10,1)</f>
        <v>1</v>
      </c>
      <c r="BQ1403" s="374">
        <f>IF(BP1403=0,-1,0)</f>
        <v>0</v>
      </c>
      <c r="BR1403" s="358">
        <f>IF(BP1403=0,-11,0)</f>
        <v>0</v>
      </c>
      <c r="BS1403" s="374">
        <f>IFERROR(ROUNDDOWN(BS1379/10,0),9)</f>
        <v>9</v>
      </c>
      <c r="BT1403" s="358">
        <f>IFERROR(BS1379-BS1403*10,1)</f>
        <v>1</v>
      </c>
      <c r="BU1403" s="374">
        <f>IF(BT1403=0,-1,0)</f>
        <v>0</v>
      </c>
      <c r="BV1403" s="358">
        <f>IF(BT1403=0,-11,0)</f>
        <v>0</v>
      </c>
      <c r="BW1403" s="374">
        <f>IFERROR(ROUNDDOWN(BW1379/10,0),9)</f>
        <v>9</v>
      </c>
      <c r="BX1403" s="358">
        <f>IFERROR(BW1379-BW1403*10,1)</f>
        <v>1</v>
      </c>
      <c r="BY1403" s="374">
        <f>IF(BX1403=0,-1,0)</f>
        <v>0</v>
      </c>
      <c r="BZ1403" s="358">
        <f>IF(BX1403=0,-11,0)</f>
        <v>0</v>
      </c>
      <c r="CA1403" s="374">
        <f>IFERROR(ROUNDDOWN(CA1379/10,0),9)</f>
        <v>9</v>
      </c>
      <c r="CB1403" s="358">
        <f>IFERROR(CA1379-CA1403*10,1)</f>
        <v>1</v>
      </c>
      <c r="CC1403" s="374">
        <f>IF(CB1403=0,-1,0)</f>
        <v>0</v>
      </c>
      <c r="CD1403" s="358">
        <f>IF(CB1403=0,-11,0)</f>
        <v>0</v>
      </c>
      <c r="CE1403" s="374">
        <f>IFERROR(ROUNDDOWN(CE1379/10,0),9)</f>
        <v>9</v>
      </c>
      <c r="CF1403" s="358">
        <f>IFERROR(CE1379-CE1403*10,1)</f>
        <v>1</v>
      </c>
      <c r="CG1403" s="374">
        <f>IF(CF1403=0,-1,0)</f>
        <v>0</v>
      </c>
      <c r="CH1403" s="358">
        <f>IF(CF1403=0,-11,0)</f>
        <v>0</v>
      </c>
      <c r="CI1403" s="374">
        <f>IFERROR(ROUNDDOWN(CI1379/10,0),9)</f>
        <v>9</v>
      </c>
      <c r="CJ1403" s="358">
        <f>IFERROR(CI1379-CI1403*10,1)</f>
        <v>1</v>
      </c>
      <c r="CK1403" s="374">
        <f>IF(CJ1403=0,-1,0)</f>
        <v>0</v>
      </c>
      <c r="CL1403" s="358">
        <f>IF(CJ1403=0,-11,0)</f>
        <v>0</v>
      </c>
      <c r="CM1403" s="374">
        <f>IFERROR(ROUNDDOWN(CM1379/10,0),9)</f>
        <v>9</v>
      </c>
      <c r="CN1403" s="358">
        <f>IFERROR(CM1379-CM1403*10,1)</f>
        <v>1</v>
      </c>
      <c r="CO1403" s="374">
        <f>IF(CN1403=0,-1,0)</f>
        <v>0</v>
      </c>
      <c r="CP1403" s="358">
        <f>IF(CN1403=0,-11,0)</f>
        <v>0</v>
      </c>
      <c r="CQ1403" s="374">
        <f>IFERROR(ROUNDDOWN(CQ1379/10,0),9)</f>
        <v>9</v>
      </c>
      <c r="CR1403" s="358">
        <f>IFERROR(CQ1379-CQ1403*10,1)</f>
        <v>1</v>
      </c>
      <c r="CS1403" s="374">
        <f>IF(CR1403=0,-1,0)</f>
        <v>0</v>
      </c>
      <c r="CT1403" s="358">
        <f>IF(CR1403=0,-11,0)</f>
        <v>0</v>
      </c>
      <c r="CU1403" s="374">
        <f>IFERROR(ROUNDDOWN(CU1379/10,0),9)</f>
        <v>9</v>
      </c>
      <c r="CV1403" s="358">
        <f>IFERROR(CU1379-CU1403*10,1)</f>
        <v>1</v>
      </c>
      <c r="CW1403" s="374">
        <f>IF(CV1403=0,-1,0)</f>
        <v>0</v>
      </c>
      <c r="CX1403" s="358">
        <f>IF(CV1403=0,-11,0)</f>
        <v>0</v>
      </c>
    </row>
    <row r="1404" spans="17:102" x14ac:dyDescent="0.25">
      <c r="Q1404" s="365">
        <f t="shared" si="1159"/>
        <v>15</v>
      </c>
      <c r="R1404" s="277">
        <v>50</v>
      </c>
      <c r="AN1404" s="365">
        <v>1</v>
      </c>
      <c r="AO1404" s="271">
        <f t="shared" si="1176"/>
        <v>4</v>
      </c>
      <c r="AP1404" s="271" t="str">
        <f t="shared" ref="AP1404:AQ1404" si="1179">+AP1382</f>
        <v/>
      </c>
      <c r="AQ1404" s="366" t="str">
        <f t="shared" si="1179"/>
        <v/>
      </c>
      <c r="AS1404" s="365">
        <f t="shared" si="1172"/>
        <v>4</v>
      </c>
      <c r="AT1404" s="366">
        <f t="shared" si="1173"/>
        <v>0</v>
      </c>
      <c r="AU1404" s="271">
        <f t="shared" si="1160"/>
        <v>50</v>
      </c>
      <c r="AV1404" s="366">
        <f t="shared" si="1174"/>
        <v>0</v>
      </c>
      <c r="AW1404" s="385">
        <f t="shared" si="1175"/>
        <v>0</v>
      </c>
      <c r="AX1404" s="367">
        <f t="shared" si="1178"/>
        <v>4</v>
      </c>
      <c r="AY1404" s="363">
        <f t="shared" si="1161"/>
        <v>0</v>
      </c>
      <c r="AZ1404" s="363">
        <f t="shared" si="1162"/>
        <v>0</v>
      </c>
      <c r="BA1404" s="363">
        <f t="shared" si="1163"/>
        <v>0</v>
      </c>
      <c r="BB1404" s="363">
        <f t="shared" si="1164"/>
        <v>0</v>
      </c>
      <c r="BC1404" s="363">
        <f t="shared" si="1165"/>
        <v>0</v>
      </c>
      <c r="BD1404" s="363">
        <f t="shared" si="1166"/>
        <v>0</v>
      </c>
      <c r="BE1404" s="363">
        <f t="shared" si="1167"/>
        <v>0</v>
      </c>
      <c r="BF1404" s="363">
        <f t="shared" si="1168"/>
        <v>0</v>
      </c>
      <c r="BG1404" s="363">
        <f t="shared" si="1169"/>
        <v>0</v>
      </c>
      <c r="BH1404" s="364">
        <f t="shared" si="1170"/>
        <v>0</v>
      </c>
      <c r="BK1404" s="365">
        <f t="shared" ref="BK1404:BK1422" si="1180">IFERROR(ROUNDDOWN(BK1380/10,0),9)</f>
        <v>9</v>
      </c>
      <c r="BL1404" s="366">
        <f t="shared" ref="BL1404:BL1422" si="1181">IFERROR(BK1380-BK1404*10,1)</f>
        <v>1</v>
      </c>
      <c r="BM1404" s="365">
        <f t="shared" ref="BM1404:BM1422" si="1182">IF(BL1404=0,-1,0)</f>
        <v>0</v>
      </c>
      <c r="BN1404" s="366">
        <f t="shared" ref="BN1404:BN1422" si="1183">IF(BL1404=0,-11,0)</f>
        <v>0</v>
      </c>
      <c r="BO1404" s="365">
        <f t="shared" ref="BO1404:BO1422" si="1184">IFERROR(ROUNDDOWN(BO1380/10,0),9)</f>
        <v>9</v>
      </c>
      <c r="BP1404" s="366">
        <f t="shared" ref="BP1404:BP1422" si="1185">IFERROR(BO1380-BO1404*10,1)</f>
        <v>1</v>
      </c>
      <c r="BQ1404" s="365">
        <f t="shared" ref="BQ1404:BQ1422" si="1186">IF(BP1404=0,-1,0)</f>
        <v>0</v>
      </c>
      <c r="BR1404" s="366">
        <f t="shared" ref="BR1404:BR1422" si="1187">IF(BP1404=0,-11,0)</f>
        <v>0</v>
      </c>
      <c r="BS1404" s="365">
        <f t="shared" ref="BS1404:BS1422" si="1188">IFERROR(ROUNDDOWN(BS1380/10,0),9)</f>
        <v>9</v>
      </c>
      <c r="BT1404" s="366">
        <f t="shared" ref="BT1404:BT1422" si="1189">IFERROR(BS1380-BS1404*10,1)</f>
        <v>1</v>
      </c>
      <c r="BU1404" s="365">
        <f t="shared" ref="BU1404:BU1422" si="1190">IF(BT1404=0,-1,0)</f>
        <v>0</v>
      </c>
      <c r="BV1404" s="366">
        <f t="shared" ref="BV1404:BV1422" si="1191">IF(BT1404=0,-11,0)</f>
        <v>0</v>
      </c>
      <c r="BW1404" s="365">
        <f t="shared" ref="BW1404:BW1422" si="1192">IFERROR(ROUNDDOWN(BW1380/10,0),9)</f>
        <v>9</v>
      </c>
      <c r="BX1404" s="366">
        <f t="shared" ref="BX1404:BX1422" si="1193">IFERROR(BW1380-BW1404*10,1)</f>
        <v>1</v>
      </c>
      <c r="BY1404" s="365">
        <f t="shared" ref="BY1404:BY1422" si="1194">IF(BX1404=0,-1,0)</f>
        <v>0</v>
      </c>
      <c r="BZ1404" s="366">
        <f t="shared" ref="BZ1404:BZ1422" si="1195">IF(BX1404=0,-11,0)</f>
        <v>0</v>
      </c>
      <c r="CA1404" s="365">
        <f t="shared" ref="CA1404:CA1422" si="1196">IFERROR(ROUNDDOWN(CA1380/10,0),9)</f>
        <v>9</v>
      </c>
      <c r="CB1404" s="366">
        <f t="shared" ref="CB1404:CB1422" si="1197">IFERROR(CA1380-CA1404*10,1)</f>
        <v>1</v>
      </c>
      <c r="CC1404" s="365">
        <f t="shared" ref="CC1404:CC1422" si="1198">IF(CB1404=0,-1,0)</f>
        <v>0</v>
      </c>
      <c r="CD1404" s="366">
        <f t="shared" ref="CD1404:CD1422" si="1199">IF(CB1404=0,-11,0)</f>
        <v>0</v>
      </c>
      <c r="CE1404" s="365">
        <f t="shared" ref="CE1404:CE1422" si="1200">IFERROR(ROUNDDOWN(CE1380/10,0),9)</f>
        <v>9</v>
      </c>
      <c r="CF1404" s="366">
        <f t="shared" ref="CF1404:CF1422" si="1201">IFERROR(CE1380-CE1404*10,1)</f>
        <v>1</v>
      </c>
      <c r="CG1404" s="365">
        <f t="shared" ref="CG1404:CG1422" si="1202">IF(CF1404=0,-1,0)</f>
        <v>0</v>
      </c>
      <c r="CH1404" s="366">
        <f t="shared" ref="CH1404:CH1422" si="1203">IF(CF1404=0,-11,0)</f>
        <v>0</v>
      </c>
      <c r="CI1404" s="365">
        <f t="shared" ref="CI1404:CI1422" si="1204">IFERROR(ROUNDDOWN(CI1380/10,0),9)</f>
        <v>9</v>
      </c>
      <c r="CJ1404" s="366">
        <f t="shared" ref="CJ1404:CJ1422" si="1205">IFERROR(CI1380-CI1404*10,1)</f>
        <v>1</v>
      </c>
      <c r="CK1404" s="365">
        <f t="shared" ref="CK1404:CK1422" si="1206">IF(CJ1404=0,-1,0)</f>
        <v>0</v>
      </c>
      <c r="CL1404" s="366">
        <f t="shared" ref="CL1404:CL1422" si="1207">IF(CJ1404=0,-11,0)</f>
        <v>0</v>
      </c>
      <c r="CM1404" s="365">
        <f t="shared" ref="CM1404:CM1422" si="1208">IFERROR(ROUNDDOWN(CM1380/10,0),9)</f>
        <v>9</v>
      </c>
      <c r="CN1404" s="366">
        <f t="shared" ref="CN1404:CN1422" si="1209">IFERROR(CM1380-CM1404*10,1)</f>
        <v>1</v>
      </c>
      <c r="CO1404" s="365">
        <f t="shared" ref="CO1404:CO1422" si="1210">IF(CN1404=0,-1,0)</f>
        <v>0</v>
      </c>
      <c r="CP1404" s="366">
        <f t="shared" ref="CP1404:CP1422" si="1211">IF(CN1404=0,-11,0)</f>
        <v>0</v>
      </c>
      <c r="CQ1404" s="365">
        <f t="shared" ref="CQ1404:CQ1422" si="1212">IFERROR(ROUNDDOWN(CQ1380/10,0),9)</f>
        <v>9</v>
      </c>
      <c r="CR1404" s="366">
        <f t="shared" ref="CR1404:CR1422" si="1213">IFERROR(CQ1380-CQ1404*10,1)</f>
        <v>1</v>
      </c>
      <c r="CS1404" s="365">
        <f t="shared" ref="CS1404:CS1422" si="1214">IF(CR1404=0,-1,0)</f>
        <v>0</v>
      </c>
      <c r="CT1404" s="366">
        <f t="shared" ref="CT1404:CT1422" si="1215">IF(CR1404=0,-11,0)</f>
        <v>0</v>
      </c>
      <c r="CU1404" s="365">
        <f t="shared" ref="CU1404:CU1422" si="1216">IFERROR(ROUNDDOWN(CU1380/10,0),9)</f>
        <v>9</v>
      </c>
      <c r="CV1404" s="366">
        <f t="shared" ref="CV1404:CV1422" si="1217">IFERROR(CU1380-CU1404*10,1)</f>
        <v>1</v>
      </c>
      <c r="CW1404" s="365">
        <f t="shared" ref="CW1404:CW1422" si="1218">IF(CV1404=0,-1,0)</f>
        <v>0</v>
      </c>
      <c r="CX1404" s="366">
        <f t="shared" ref="CX1404:CX1422" si="1219">IF(CV1404=0,-11,0)</f>
        <v>0</v>
      </c>
    </row>
    <row r="1405" spans="17:102" x14ac:dyDescent="0.25">
      <c r="Q1405" s="365">
        <f t="shared" si="1159"/>
        <v>16</v>
      </c>
      <c r="R1405" s="277">
        <v>100</v>
      </c>
      <c r="AN1405" s="365">
        <v>1</v>
      </c>
      <c r="AO1405" s="271">
        <f t="shared" si="1176"/>
        <v>5</v>
      </c>
      <c r="AP1405" s="271" t="str">
        <f t="shared" ref="AP1405:AQ1405" si="1220">+AP1383</f>
        <v/>
      </c>
      <c r="AQ1405" s="366" t="str">
        <f t="shared" si="1220"/>
        <v/>
      </c>
      <c r="AS1405" s="365">
        <f t="shared" si="1172"/>
        <v>5</v>
      </c>
      <c r="AT1405" s="366">
        <f t="shared" si="1173"/>
        <v>0</v>
      </c>
      <c r="AU1405" s="271">
        <f t="shared" si="1160"/>
        <v>100</v>
      </c>
      <c r="AV1405" s="366">
        <f t="shared" si="1174"/>
        <v>0</v>
      </c>
      <c r="AW1405" s="385">
        <f t="shared" si="1175"/>
        <v>0</v>
      </c>
      <c r="AX1405" s="367">
        <f t="shared" si="1178"/>
        <v>5</v>
      </c>
      <c r="AY1405" s="363">
        <f t="shared" si="1161"/>
        <v>0</v>
      </c>
      <c r="AZ1405" s="363">
        <f t="shared" si="1162"/>
        <v>0</v>
      </c>
      <c r="BA1405" s="363">
        <f t="shared" si="1163"/>
        <v>0</v>
      </c>
      <c r="BB1405" s="363">
        <f t="shared" si="1164"/>
        <v>0</v>
      </c>
      <c r="BC1405" s="363">
        <f t="shared" si="1165"/>
        <v>0</v>
      </c>
      <c r="BD1405" s="363">
        <f t="shared" si="1166"/>
        <v>0</v>
      </c>
      <c r="BE1405" s="363">
        <f t="shared" si="1167"/>
        <v>0</v>
      </c>
      <c r="BF1405" s="363">
        <f t="shared" si="1168"/>
        <v>0</v>
      </c>
      <c r="BG1405" s="363">
        <f t="shared" si="1169"/>
        <v>0</v>
      </c>
      <c r="BH1405" s="364">
        <f t="shared" si="1170"/>
        <v>0</v>
      </c>
      <c r="BK1405" s="365">
        <f t="shared" si="1180"/>
        <v>9</v>
      </c>
      <c r="BL1405" s="366">
        <f t="shared" si="1181"/>
        <v>1</v>
      </c>
      <c r="BM1405" s="365">
        <f t="shared" si="1182"/>
        <v>0</v>
      </c>
      <c r="BN1405" s="366">
        <f t="shared" si="1183"/>
        <v>0</v>
      </c>
      <c r="BO1405" s="365">
        <f t="shared" si="1184"/>
        <v>9</v>
      </c>
      <c r="BP1405" s="366">
        <f t="shared" si="1185"/>
        <v>1</v>
      </c>
      <c r="BQ1405" s="365">
        <f t="shared" si="1186"/>
        <v>0</v>
      </c>
      <c r="BR1405" s="366">
        <f t="shared" si="1187"/>
        <v>0</v>
      </c>
      <c r="BS1405" s="365">
        <f t="shared" si="1188"/>
        <v>9</v>
      </c>
      <c r="BT1405" s="366">
        <f t="shared" si="1189"/>
        <v>1</v>
      </c>
      <c r="BU1405" s="365">
        <f t="shared" si="1190"/>
        <v>0</v>
      </c>
      <c r="BV1405" s="366">
        <f t="shared" si="1191"/>
        <v>0</v>
      </c>
      <c r="BW1405" s="365">
        <f t="shared" si="1192"/>
        <v>9</v>
      </c>
      <c r="BX1405" s="366">
        <f t="shared" si="1193"/>
        <v>1</v>
      </c>
      <c r="BY1405" s="365">
        <f t="shared" si="1194"/>
        <v>0</v>
      </c>
      <c r="BZ1405" s="366">
        <f t="shared" si="1195"/>
        <v>0</v>
      </c>
      <c r="CA1405" s="365">
        <f t="shared" si="1196"/>
        <v>9</v>
      </c>
      <c r="CB1405" s="366">
        <f t="shared" si="1197"/>
        <v>1</v>
      </c>
      <c r="CC1405" s="365">
        <f t="shared" si="1198"/>
        <v>0</v>
      </c>
      <c r="CD1405" s="366">
        <f t="shared" si="1199"/>
        <v>0</v>
      </c>
      <c r="CE1405" s="365">
        <f t="shared" si="1200"/>
        <v>9</v>
      </c>
      <c r="CF1405" s="366">
        <f t="shared" si="1201"/>
        <v>1</v>
      </c>
      <c r="CG1405" s="365">
        <f t="shared" si="1202"/>
        <v>0</v>
      </c>
      <c r="CH1405" s="366">
        <f t="shared" si="1203"/>
        <v>0</v>
      </c>
      <c r="CI1405" s="365">
        <f t="shared" si="1204"/>
        <v>9</v>
      </c>
      <c r="CJ1405" s="366">
        <f t="shared" si="1205"/>
        <v>1</v>
      </c>
      <c r="CK1405" s="365">
        <f t="shared" si="1206"/>
        <v>0</v>
      </c>
      <c r="CL1405" s="366">
        <f t="shared" si="1207"/>
        <v>0</v>
      </c>
      <c r="CM1405" s="365">
        <f t="shared" si="1208"/>
        <v>9</v>
      </c>
      <c r="CN1405" s="366">
        <f t="shared" si="1209"/>
        <v>1</v>
      </c>
      <c r="CO1405" s="365">
        <f t="shared" si="1210"/>
        <v>0</v>
      </c>
      <c r="CP1405" s="366">
        <f t="shared" si="1211"/>
        <v>0</v>
      </c>
      <c r="CQ1405" s="365">
        <f t="shared" si="1212"/>
        <v>9</v>
      </c>
      <c r="CR1405" s="366">
        <f t="shared" si="1213"/>
        <v>1</v>
      </c>
      <c r="CS1405" s="365">
        <f t="shared" si="1214"/>
        <v>0</v>
      </c>
      <c r="CT1405" s="366">
        <f t="shared" si="1215"/>
        <v>0</v>
      </c>
      <c r="CU1405" s="365">
        <f t="shared" si="1216"/>
        <v>9</v>
      </c>
      <c r="CV1405" s="366">
        <f t="shared" si="1217"/>
        <v>1</v>
      </c>
      <c r="CW1405" s="365">
        <f t="shared" si="1218"/>
        <v>0</v>
      </c>
      <c r="CX1405" s="366">
        <f t="shared" si="1219"/>
        <v>0</v>
      </c>
    </row>
    <row r="1406" spans="17:102" x14ac:dyDescent="0.25">
      <c r="Q1406" s="365">
        <f t="shared" si="1159"/>
        <v>17</v>
      </c>
      <c r="R1406" s="277">
        <v>150</v>
      </c>
      <c r="AN1406" s="365">
        <v>1</v>
      </c>
      <c r="AO1406" s="271">
        <f t="shared" si="1176"/>
        <v>6</v>
      </c>
      <c r="AP1406" s="271" t="str">
        <f t="shared" ref="AP1406:AQ1406" si="1221">+AP1384</f>
        <v/>
      </c>
      <c r="AQ1406" s="366" t="str">
        <f t="shared" si="1221"/>
        <v/>
      </c>
      <c r="AS1406" s="365">
        <f t="shared" si="1172"/>
        <v>6</v>
      </c>
      <c r="AT1406" s="366">
        <f t="shared" si="1173"/>
        <v>0</v>
      </c>
      <c r="AU1406" s="271">
        <f t="shared" si="1160"/>
        <v>150</v>
      </c>
      <c r="AV1406" s="366">
        <f t="shared" si="1174"/>
        <v>0</v>
      </c>
      <c r="AW1406" s="385">
        <f t="shared" si="1175"/>
        <v>0</v>
      </c>
      <c r="AX1406" s="367">
        <f t="shared" si="1178"/>
        <v>6</v>
      </c>
      <c r="AY1406" s="363">
        <f t="shared" si="1161"/>
        <v>0</v>
      </c>
      <c r="AZ1406" s="363">
        <f t="shared" si="1162"/>
        <v>0</v>
      </c>
      <c r="BA1406" s="363">
        <f t="shared" si="1163"/>
        <v>0</v>
      </c>
      <c r="BB1406" s="363">
        <f t="shared" si="1164"/>
        <v>0</v>
      </c>
      <c r="BC1406" s="363">
        <f t="shared" si="1165"/>
        <v>0</v>
      </c>
      <c r="BD1406" s="363">
        <f t="shared" si="1166"/>
        <v>0</v>
      </c>
      <c r="BE1406" s="363">
        <f t="shared" si="1167"/>
        <v>0</v>
      </c>
      <c r="BF1406" s="363">
        <f t="shared" si="1168"/>
        <v>0</v>
      </c>
      <c r="BG1406" s="363">
        <f t="shared" si="1169"/>
        <v>0</v>
      </c>
      <c r="BH1406" s="364">
        <f t="shared" si="1170"/>
        <v>0</v>
      </c>
      <c r="BK1406" s="365">
        <f t="shared" si="1180"/>
        <v>9</v>
      </c>
      <c r="BL1406" s="366">
        <f t="shared" si="1181"/>
        <v>1</v>
      </c>
      <c r="BM1406" s="365">
        <f t="shared" si="1182"/>
        <v>0</v>
      </c>
      <c r="BN1406" s="366">
        <f t="shared" si="1183"/>
        <v>0</v>
      </c>
      <c r="BO1406" s="365">
        <f t="shared" si="1184"/>
        <v>9</v>
      </c>
      <c r="BP1406" s="366">
        <f t="shared" si="1185"/>
        <v>1</v>
      </c>
      <c r="BQ1406" s="365">
        <f t="shared" si="1186"/>
        <v>0</v>
      </c>
      <c r="BR1406" s="366">
        <f t="shared" si="1187"/>
        <v>0</v>
      </c>
      <c r="BS1406" s="365">
        <f t="shared" si="1188"/>
        <v>9</v>
      </c>
      <c r="BT1406" s="366">
        <f t="shared" si="1189"/>
        <v>1</v>
      </c>
      <c r="BU1406" s="365">
        <f t="shared" si="1190"/>
        <v>0</v>
      </c>
      <c r="BV1406" s="366">
        <f t="shared" si="1191"/>
        <v>0</v>
      </c>
      <c r="BW1406" s="365">
        <f t="shared" si="1192"/>
        <v>9</v>
      </c>
      <c r="BX1406" s="366">
        <f t="shared" si="1193"/>
        <v>1</v>
      </c>
      <c r="BY1406" s="365">
        <f t="shared" si="1194"/>
        <v>0</v>
      </c>
      <c r="BZ1406" s="366">
        <f t="shared" si="1195"/>
        <v>0</v>
      </c>
      <c r="CA1406" s="365">
        <f t="shared" si="1196"/>
        <v>9</v>
      </c>
      <c r="CB1406" s="366">
        <f t="shared" si="1197"/>
        <v>1</v>
      </c>
      <c r="CC1406" s="365">
        <f t="shared" si="1198"/>
        <v>0</v>
      </c>
      <c r="CD1406" s="366">
        <f t="shared" si="1199"/>
        <v>0</v>
      </c>
      <c r="CE1406" s="365">
        <f t="shared" si="1200"/>
        <v>9</v>
      </c>
      <c r="CF1406" s="366">
        <f t="shared" si="1201"/>
        <v>1</v>
      </c>
      <c r="CG1406" s="365">
        <f t="shared" si="1202"/>
        <v>0</v>
      </c>
      <c r="CH1406" s="366">
        <f t="shared" si="1203"/>
        <v>0</v>
      </c>
      <c r="CI1406" s="365">
        <f t="shared" si="1204"/>
        <v>9</v>
      </c>
      <c r="CJ1406" s="366">
        <f t="shared" si="1205"/>
        <v>1</v>
      </c>
      <c r="CK1406" s="365">
        <f t="shared" si="1206"/>
        <v>0</v>
      </c>
      <c r="CL1406" s="366">
        <f t="shared" si="1207"/>
        <v>0</v>
      </c>
      <c r="CM1406" s="365">
        <f t="shared" si="1208"/>
        <v>9</v>
      </c>
      <c r="CN1406" s="366">
        <f t="shared" si="1209"/>
        <v>1</v>
      </c>
      <c r="CO1406" s="365">
        <f t="shared" si="1210"/>
        <v>0</v>
      </c>
      <c r="CP1406" s="366">
        <f t="shared" si="1211"/>
        <v>0</v>
      </c>
      <c r="CQ1406" s="365">
        <f t="shared" si="1212"/>
        <v>9</v>
      </c>
      <c r="CR1406" s="366">
        <f t="shared" si="1213"/>
        <v>1</v>
      </c>
      <c r="CS1406" s="365">
        <f t="shared" si="1214"/>
        <v>0</v>
      </c>
      <c r="CT1406" s="366">
        <f t="shared" si="1215"/>
        <v>0</v>
      </c>
      <c r="CU1406" s="365">
        <f t="shared" si="1216"/>
        <v>9</v>
      </c>
      <c r="CV1406" s="366">
        <f t="shared" si="1217"/>
        <v>1</v>
      </c>
      <c r="CW1406" s="365">
        <f t="shared" si="1218"/>
        <v>0</v>
      </c>
      <c r="CX1406" s="366">
        <f t="shared" si="1219"/>
        <v>0</v>
      </c>
    </row>
    <row r="1407" spans="17:102" x14ac:dyDescent="0.25">
      <c r="Q1407" s="365">
        <f t="shared" si="1159"/>
        <v>18</v>
      </c>
      <c r="R1407" s="277">
        <v>300</v>
      </c>
      <c r="AN1407" s="365">
        <v>1</v>
      </c>
      <c r="AO1407" s="271">
        <f t="shared" si="1176"/>
        <v>7</v>
      </c>
      <c r="AP1407" s="271" t="str">
        <f t="shared" ref="AP1407:AQ1407" si="1222">+AP1385</f>
        <v/>
      </c>
      <c r="AQ1407" s="366" t="str">
        <f t="shared" si="1222"/>
        <v/>
      </c>
      <c r="AS1407" s="365">
        <f t="shared" si="1172"/>
        <v>7</v>
      </c>
      <c r="AT1407" s="366">
        <f t="shared" si="1173"/>
        <v>0</v>
      </c>
      <c r="AU1407" s="271">
        <f t="shared" si="1160"/>
        <v>300</v>
      </c>
      <c r="AV1407" s="366">
        <f t="shared" si="1174"/>
        <v>0</v>
      </c>
      <c r="AW1407" s="385">
        <f t="shared" si="1175"/>
        <v>0</v>
      </c>
      <c r="AX1407" s="367">
        <f t="shared" si="1178"/>
        <v>7</v>
      </c>
      <c r="AY1407" s="363">
        <f t="shared" si="1161"/>
        <v>0</v>
      </c>
      <c r="AZ1407" s="363">
        <f t="shared" si="1162"/>
        <v>0</v>
      </c>
      <c r="BA1407" s="363">
        <f t="shared" si="1163"/>
        <v>0</v>
      </c>
      <c r="BB1407" s="363">
        <f t="shared" si="1164"/>
        <v>0</v>
      </c>
      <c r="BC1407" s="363">
        <f t="shared" si="1165"/>
        <v>0</v>
      </c>
      <c r="BD1407" s="363">
        <f t="shared" si="1166"/>
        <v>0</v>
      </c>
      <c r="BE1407" s="363">
        <f t="shared" si="1167"/>
        <v>0</v>
      </c>
      <c r="BF1407" s="363">
        <f t="shared" si="1168"/>
        <v>0</v>
      </c>
      <c r="BG1407" s="363">
        <f t="shared" si="1169"/>
        <v>0</v>
      </c>
      <c r="BH1407" s="364">
        <f t="shared" si="1170"/>
        <v>0</v>
      </c>
      <c r="BK1407" s="365">
        <f t="shared" si="1180"/>
        <v>9</v>
      </c>
      <c r="BL1407" s="366">
        <f t="shared" si="1181"/>
        <v>1</v>
      </c>
      <c r="BM1407" s="365">
        <f t="shared" si="1182"/>
        <v>0</v>
      </c>
      <c r="BN1407" s="366">
        <f t="shared" si="1183"/>
        <v>0</v>
      </c>
      <c r="BO1407" s="365">
        <f t="shared" si="1184"/>
        <v>9</v>
      </c>
      <c r="BP1407" s="366">
        <f t="shared" si="1185"/>
        <v>1</v>
      </c>
      <c r="BQ1407" s="365">
        <f t="shared" si="1186"/>
        <v>0</v>
      </c>
      <c r="BR1407" s="366">
        <f t="shared" si="1187"/>
        <v>0</v>
      </c>
      <c r="BS1407" s="365">
        <f t="shared" si="1188"/>
        <v>9</v>
      </c>
      <c r="BT1407" s="366">
        <f t="shared" si="1189"/>
        <v>1</v>
      </c>
      <c r="BU1407" s="365">
        <f t="shared" si="1190"/>
        <v>0</v>
      </c>
      <c r="BV1407" s="366">
        <f t="shared" si="1191"/>
        <v>0</v>
      </c>
      <c r="BW1407" s="365">
        <f t="shared" si="1192"/>
        <v>9</v>
      </c>
      <c r="BX1407" s="366">
        <f t="shared" si="1193"/>
        <v>1</v>
      </c>
      <c r="BY1407" s="365">
        <f t="shared" si="1194"/>
        <v>0</v>
      </c>
      <c r="BZ1407" s="366">
        <f t="shared" si="1195"/>
        <v>0</v>
      </c>
      <c r="CA1407" s="365">
        <f t="shared" si="1196"/>
        <v>9</v>
      </c>
      <c r="CB1407" s="366">
        <f t="shared" si="1197"/>
        <v>1</v>
      </c>
      <c r="CC1407" s="365">
        <f t="shared" si="1198"/>
        <v>0</v>
      </c>
      <c r="CD1407" s="366">
        <f t="shared" si="1199"/>
        <v>0</v>
      </c>
      <c r="CE1407" s="365">
        <f t="shared" si="1200"/>
        <v>9</v>
      </c>
      <c r="CF1407" s="366">
        <f t="shared" si="1201"/>
        <v>1</v>
      </c>
      <c r="CG1407" s="365">
        <f t="shared" si="1202"/>
        <v>0</v>
      </c>
      <c r="CH1407" s="366">
        <f t="shared" si="1203"/>
        <v>0</v>
      </c>
      <c r="CI1407" s="365">
        <f t="shared" si="1204"/>
        <v>9</v>
      </c>
      <c r="CJ1407" s="366">
        <f t="shared" si="1205"/>
        <v>1</v>
      </c>
      <c r="CK1407" s="365">
        <f t="shared" si="1206"/>
        <v>0</v>
      </c>
      <c r="CL1407" s="366">
        <f t="shared" si="1207"/>
        <v>0</v>
      </c>
      <c r="CM1407" s="365">
        <f t="shared" si="1208"/>
        <v>9</v>
      </c>
      <c r="CN1407" s="366">
        <f t="shared" si="1209"/>
        <v>1</v>
      </c>
      <c r="CO1407" s="365">
        <f t="shared" si="1210"/>
        <v>0</v>
      </c>
      <c r="CP1407" s="366">
        <f t="shared" si="1211"/>
        <v>0</v>
      </c>
      <c r="CQ1407" s="365">
        <f t="shared" si="1212"/>
        <v>9</v>
      </c>
      <c r="CR1407" s="366">
        <f t="shared" si="1213"/>
        <v>1</v>
      </c>
      <c r="CS1407" s="365">
        <f t="shared" si="1214"/>
        <v>0</v>
      </c>
      <c r="CT1407" s="366">
        <f t="shared" si="1215"/>
        <v>0</v>
      </c>
      <c r="CU1407" s="365">
        <f t="shared" si="1216"/>
        <v>9</v>
      </c>
      <c r="CV1407" s="366">
        <f t="shared" si="1217"/>
        <v>1</v>
      </c>
      <c r="CW1407" s="365">
        <f t="shared" si="1218"/>
        <v>0</v>
      </c>
      <c r="CX1407" s="366">
        <f t="shared" si="1219"/>
        <v>0</v>
      </c>
    </row>
    <row r="1408" spans="17:102" x14ac:dyDescent="0.25">
      <c r="Q1408" s="365">
        <f t="shared" si="1159"/>
        <v>19</v>
      </c>
      <c r="R1408" s="277">
        <v>600</v>
      </c>
      <c r="AN1408" s="365">
        <v>1</v>
      </c>
      <c r="AO1408" s="271">
        <f t="shared" si="1176"/>
        <v>8</v>
      </c>
      <c r="AP1408" s="271" t="str">
        <f t="shared" ref="AP1408:AQ1408" si="1223">+AP1386</f>
        <v/>
      </c>
      <c r="AQ1408" s="366" t="str">
        <f t="shared" si="1223"/>
        <v/>
      </c>
      <c r="AS1408" s="365">
        <f t="shared" si="1172"/>
        <v>8</v>
      </c>
      <c r="AT1408" s="366">
        <f t="shared" si="1173"/>
        <v>0</v>
      </c>
      <c r="AU1408" s="271">
        <f t="shared" si="1160"/>
        <v>600</v>
      </c>
      <c r="AV1408" s="366">
        <f t="shared" si="1174"/>
        <v>0</v>
      </c>
      <c r="AW1408" s="385">
        <f t="shared" si="1175"/>
        <v>0</v>
      </c>
      <c r="AX1408" s="367">
        <f t="shared" si="1178"/>
        <v>8</v>
      </c>
      <c r="AY1408" s="363">
        <f t="shared" si="1161"/>
        <v>0</v>
      </c>
      <c r="AZ1408" s="363">
        <f t="shared" si="1162"/>
        <v>0</v>
      </c>
      <c r="BA1408" s="363">
        <f t="shared" si="1163"/>
        <v>0</v>
      </c>
      <c r="BB1408" s="363">
        <f t="shared" si="1164"/>
        <v>0</v>
      </c>
      <c r="BC1408" s="363">
        <f t="shared" si="1165"/>
        <v>0</v>
      </c>
      <c r="BD1408" s="363">
        <f t="shared" si="1166"/>
        <v>0</v>
      </c>
      <c r="BE1408" s="363">
        <f t="shared" si="1167"/>
        <v>0</v>
      </c>
      <c r="BF1408" s="363">
        <f t="shared" si="1168"/>
        <v>0</v>
      </c>
      <c r="BG1408" s="363">
        <f t="shared" si="1169"/>
        <v>0</v>
      </c>
      <c r="BH1408" s="364">
        <f t="shared" si="1170"/>
        <v>0</v>
      </c>
      <c r="BK1408" s="365">
        <f t="shared" si="1180"/>
        <v>9</v>
      </c>
      <c r="BL1408" s="366">
        <f t="shared" si="1181"/>
        <v>1</v>
      </c>
      <c r="BM1408" s="365">
        <f t="shared" si="1182"/>
        <v>0</v>
      </c>
      <c r="BN1408" s="366">
        <f t="shared" si="1183"/>
        <v>0</v>
      </c>
      <c r="BO1408" s="365">
        <f t="shared" si="1184"/>
        <v>9</v>
      </c>
      <c r="BP1408" s="366">
        <f t="shared" si="1185"/>
        <v>1</v>
      </c>
      <c r="BQ1408" s="365">
        <f t="shared" si="1186"/>
        <v>0</v>
      </c>
      <c r="BR1408" s="366">
        <f t="shared" si="1187"/>
        <v>0</v>
      </c>
      <c r="BS1408" s="365">
        <f t="shared" si="1188"/>
        <v>9</v>
      </c>
      <c r="BT1408" s="366">
        <f t="shared" si="1189"/>
        <v>1</v>
      </c>
      <c r="BU1408" s="365">
        <f t="shared" si="1190"/>
        <v>0</v>
      </c>
      <c r="BV1408" s="366">
        <f t="shared" si="1191"/>
        <v>0</v>
      </c>
      <c r="BW1408" s="365">
        <f t="shared" si="1192"/>
        <v>9</v>
      </c>
      <c r="BX1408" s="366">
        <f t="shared" si="1193"/>
        <v>1</v>
      </c>
      <c r="BY1408" s="365">
        <f t="shared" si="1194"/>
        <v>0</v>
      </c>
      <c r="BZ1408" s="366">
        <f t="shared" si="1195"/>
        <v>0</v>
      </c>
      <c r="CA1408" s="365">
        <f t="shared" si="1196"/>
        <v>9</v>
      </c>
      <c r="CB1408" s="366">
        <f t="shared" si="1197"/>
        <v>1</v>
      </c>
      <c r="CC1408" s="365">
        <f t="shared" si="1198"/>
        <v>0</v>
      </c>
      <c r="CD1408" s="366">
        <f t="shared" si="1199"/>
        <v>0</v>
      </c>
      <c r="CE1408" s="365">
        <f t="shared" si="1200"/>
        <v>9</v>
      </c>
      <c r="CF1408" s="366">
        <f t="shared" si="1201"/>
        <v>1</v>
      </c>
      <c r="CG1408" s="365">
        <f t="shared" si="1202"/>
        <v>0</v>
      </c>
      <c r="CH1408" s="366">
        <f t="shared" si="1203"/>
        <v>0</v>
      </c>
      <c r="CI1408" s="365">
        <f t="shared" si="1204"/>
        <v>9</v>
      </c>
      <c r="CJ1408" s="366">
        <f t="shared" si="1205"/>
        <v>1</v>
      </c>
      <c r="CK1408" s="365">
        <f t="shared" si="1206"/>
        <v>0</v>
      </c>
      <c r="CL1408" s="366">
        <f t="shared" si="1207"/>
        <v>0</v>
      </c>
      <c r="CM1408" s="365">
        <f t="shared" si="1208"/>
        <v>9</v>
      </c>
      <c r="CN1408" s="366">
        <f t="shared" si="1209"/>
        <v>1</v>
      </c>
      <c r="CO1408" s="365">
        <f t="shared" si="1210"/>
        <v>0</v>
      </c>
      <c r="CP1408" s="366">
        <f t="shared" si="1211"/>
        <v>0</v>
      </c>
      <c r="CQ1408" s="365">
        <f t="shared" si="1212"/>
        <v>9</v>
      </c>
      <c r="CR1408" s="366">
        <f t="shared" si="1213"/>
        <v>1</v>
      </c>
      <c r="CS1408" s="365">
        <f t="shared" si="1214"/>
        <v>0</v>
      </c>
      <c r="CT1408" s="366">
        <f t="shared" si="1215"/>
        <v>0</v>
      </c>
      <c r="CU1408" s="365">
        <f t="shared" si="1216"/>
        <v>9</v>
      </c>
      <c r="CV1408" s="366">
        <f t="shared" si="1217"/>
        <v>1</v>
      </c>
      <c r="CW1408" s="365">
        <f t="shared" si="1218"/>
        <v>0</v>
      </c>
      <c r="CX1408" s="366">
        <f t="shared" si="1219"/>
        <v>0</v>
      </c>
    </row>
    <row r="1409" spans="17:102" x14ac:dyDescent="0.25">
      <c r="Q1409" s="365">
        <f t="shared" si="1159"/>
        <v>20</v>
      </c>
      <c r="R1409" s="277">
        <v>1000</v>
      </c>
      <c r="AN1409" s="365">
        <v>1</v>
      </c>
      <c r="AO1409" s="271">
        <f t="shared" si="1176"/>
        <v>9</v>
      </c>
      <c r="AP1409" s="271" t="str">
        <f t="shared" ref="AP1409:AQ1409" si="1224">+AP1387</f>
        <v/>
      </c>
      <c r="AQ1409" s="366" t="str">
        <f t="shared" si="1224"/>
        <v/>
      </c>
      <c r="AS1409" s="365">
        <f t="shared" si="1172"/>
        <v>9</v>
      </c>
      <c r="AT1409" s="366">
        <f t="shared" si="1173"/>
        <v>0</v>
      </c>
      <c r="AU1409" s="271">
        <f t="shared" si="1160"/>
        <v>1000</v>
      </c>
      <c r="AV1409" s="366">
        <f t="shared" si="1174"/>
        <v>0</v>
      </c>
      <c r="AW1409" s="385">
        <f t="shared" si="1175"/>
        <v>0</v>
      </c>
      <c r="AX1409" s="367">
        <f t="shared" si="1178"/>
        <v>9</v>
      </c>
      <c r="AY1409" s="363">
        <f t="shared" si="1161"/>
        <v>0</v>
      </c>
      <c r="AZ1409" s="363">
        <f t="shared" si="1162"/>
        <v>0</v>
      </c>
      <c r="BA1409" s="363">
        <f t="shared" si="1163"/>
        <v>0</v>
      </c>
      <c r="BB1409" s="363">
        <f t="shared" si="1164"/>
        <v>0</v>
      </c>
      <c r="BC1409" s="363">
        <f t="shared" si="1165"/>
        <v>0</v>
      </c>
      <c r="BD1409" s="363">
        <f t="shared" si="1166"/>
        <v>0</v>
      </c>
      <c r="BE1409" s="363">
        <f t="shared" si="1167"/>
        <v>0</v>
      </c>
      <c r="BF1409" s="363">
        <f t="shared" si="1168"/>
        <v>0</v>
      </c>
      <c r="BG1409" s="363">
        <f t="shared" si="1169"/>
        <v>0</v>
      </c>
      <c r="BH1409" s="364">
        <f t="shared" si="1170"/>
        <v>0</v>
      </c>
      <c r="BK1409" s="365">
        <f t="shared" si="1180"/>
        <v>9</v>
      </c>
      <c r="BL1409" s="366">
        <f t="shared" si="1181"/>
        <v>1</v>
      </c>
      <c r="BM1409" s="365">
        <f t="shared" si="1182"/>
        <v>0</v>
      </c>
      <c r="BN1409" s="366">
        <f t="shared" si="1183"/>
        <v>0</v>
      </c>
      <c r="BO1409" s="365">
        <f t="shared" si="1184"/>
        <v>9</v>
      </c>
      <c r="BP1409" s="366">
        <f t="shared" si="1185"/>
        <v>1</v>
      </c>
      <c r="BQ1409" s="365">
        <f t="shared" si="1186"/>
        <v>0</v>
      </c>
      <c r="BR1409" s="366">
        <f t="shared" si="1187"/>
        <v>0</v>
      </c>
      <c r="BS1409" s="365">
        <f t="shared" si="1188"/>
        <v>9</v>
      </c>
      <c r="BT1409" s="366">
        <f t="shared" si="1189"/>
        <v>1</v>
      </c>
      <c r="BU1409" s="365">
        <f t="shared" si="1190"/>
        <v>0</v>
      </c>
      <c r="BV1409" s="366">
        <f t="shared" si="1191"/>
        <v>0</v>
      </c>
      <c r="BW1409" s="365">
        <f t="shared" si="1192"/>
        <v>9</v>
      </c>
      <c r="BX1409" s="366">
        <f t="shared" si="1193"/>
        <v>1</v>
      </c>
      <c r="BY1409" s="365">
        <f t="shared" si="1194"/>
        <v>0</v>
      </c>
      <c r="BZ1409" s="366">
        <f t="shared" si="1195"/>
        <v>0</v>
      </c>
      <c r="CA1409" s="365">
        <f t="shared" si="1196"/>
        <v>9</v>
      </c>
      <c r="CB1409" s="366">
        <f t="shared" si="1197"/>
        <v>1</v>
      </c>
      <c r="CC1409" s="365">
        <f t="shared" si="1198"/>
        <v>0</v>
      </c>
      <c r="CD1409" s="366">
        <f t="shared" si="1199"/>
        <v>0</v>
      </c>
      <c r="CE1409" s="365">
        <f t="shared" si="1200"/>
        <v>9</v>
      </c>
      <c r="CF1409" s="366">
        <f t="shared" si="1201"/>
        <v>1</v>
      </c>
      <c r="CG1409" s="365">
        <f t="shared" si="1202"/>
        <v>0</v>
      </c>
      <c r="CH1409" s="366">
        <f t="shared" si="1203"/>
        <v>0</v>
      </c>
      <c r="CI1409" s="365">
        <f t="shared" si="1204"/>
        <v>9</v>
      </c>
      <c r="CJ1409" s="366">
        <f t="shared" si="1205"/>
        <v>1</v>
      </c>
      <c r="CK1409" s="365">
        <f t="shared" si="1206"/>
        <v>0</v>
      </c>
      <c r="CL1409" s="366">
        <f t="shared" si="1207"/>
        <v>0</v>
      </c>
      <c r="CM1409" s="365">
        <f t="shared" si="1208"/>
        <v>9</v>
      </c>
      <c r="CN1409" s="366">
        <f t="shared" si="1209"/>
        <v>1</v>
      </c>
      <c r="CO1409" s="365">
        <f t="shared" si="1210"/>
        <v>0</v>
      </c>
      <c r="CP1409" s="366">
        <f t="shared" si="1211"/>
        <v>0</v>
      </c>
      <c r="CQ1409" s="365">
        <f t="shared" si="1212"/>
        <v>9</v>
      </c>
      <c r="CR1409" s="366">
        <f t="shared" si="1213"/>
        <v>1</v>
      </c>
      <c r="CS1409" s="365">
        <f t="shared" si="1214"/>
        <v>0</v>
      </c>
      <c r="CT1409" s="366">
        <f t="shared" si="1215"/>
        <v>0</v>
      </c>
      <c r="CU1409" s="365">
        <f t="shared" si="1216"/>
        <v>9</v>
      </c>
      <c r="CV1409" s="366">
        <f t="shared" si="1217"/>
        <v>1</v>
      </c>
      <c r="CW1409" s="365">
        <f t="shared" si="1218"/>
        <v>0</v>
      </c>
      <c r="CX1409" s="366">
        <f t="shared" si="1219"/>
        <v>0</v>
      </c>
    </row>
    <row r="1410" spans="17:102" x14ac:dyDescent="0.25">
      <c r="Q1410" s="365">
        <f t="shared" si="1159"/>
        <v>21</v>
      </c>
      <c r="R1410" s="277">
        <v>100</v>
      </c>
      <c r="AN1410" s="365">
        <v>1</v>
      </c>
      <c r="AO1410" s="271">
        <f t="shared" si="1176"/>
        <v>10</v>
      </c>
      <c r="AP1410" s="271" t="str">
        <f t="shared" ref="AP1410:AQ1410" si="1225">+AP1388</f>
        <v/>
      </c>
      <c r="AQ1410" s="366" t="str">
        <f t="shared" si="1225"/>
        <v/>
      </c>
      <c r="AS1410" s="365">
        <f t="shared" si="1172"/>
        <v>10</v>
      </c>
      <c r="AT1410" s="366">
        <f t="shared" si="1173"/>
        <v>0</v>
      </c>
      <c r="AU1410" s="271">
        <f t="shared" si="1160"/>
        <v>1500</v>
      </c>
      <c r="AV1410" s="366">
        <f t="shared" si="1174"/>
        <v>0</v>
      </c>
      <c r="AW1410" s="385">
        <f t="shared" si="1175"/>
        <v>0</v>
      </c>
      <c r="AX1410" s="367">
        <f t="shared" si="1178"/>
        <v>10</v>
      </c>
      <c r="AY1410" s="363">
        <f t="shared" si="1161"/>
        <v>0</v>
      </c>
      <c r="AZ1410" s="363">
        <f t="shared" si="1162"/>
        <v>0</v>
      </c>
      <c r="BA1410" s="363">
        <f t="shared" si="1163"/>
        <v>0</v>
      </c>
      <c r="BB1410" s="363">
        <f t="shared" si="1164"/>
        <v>0</v>
      </c>
      <c r="BC1410" s="363">
        <f t="shared" si="1165"/>
        <v>0</v>
      </c>
      <c r="BD1410" s="363">
        <f t="shared" si="1166"/>
        <v>0</v>
      </c>
      <c r="BE1410" s="363">
        <f t="shared" si="1167"/>
        <v>0</v>
      </c>
      <c r="BF1410" s="363">
        <f t="shared" si="1168"/>
        <v>0</v>
      </c>
      <c r="BG1410" s="363">
        <f t="shared" si="1169"/>
        <v>0</v>
      </c>
      <c r="BH1410" s="364">
        <f t="shared" si="1170"/>
        <v>0</v>
      </c>
      <c r="BK1410" s="365">
        <f t="shared" si="1180"/>
        <v>9</v>
      </c>
      <c r="BL1410" s="366">
        <f t="shared" si="1181"/>
        <v>1</v>
      </c>
      <c r="BM1410" s="365">
        <f t="shared" si="1182"/>
        <v>0</v>
      </c>
      <c r="BN1410" s="366">
        <f t="shared" si="1183"/>
        <v>0</v>
      </c>
      <c r="BO1410" s="365">
        <f t="shared" si="1184"/>
        <v>9</v>
      </c>
      <c r="BP1410" s="366">
        <f t="shared" si="1185"/>
        <v>1</v>
      </c>
      <c r="BQ1410" s="365">
        <f t="shared" si="1186"/>
        <v>0</v>
      </c>
      <c r="BR1410" s="366">
        <f t="shared" si="1187"/>
        <v>0</v>
      </c>
      <c r="BS1410" s="365">
        <f t="shared" si="1188"/>
        <v>9</v>
      </c>
      <c r="BT1410" s="366">
        <f t="shared" si="1189"/>
        <v>1</v>
      </c>
      <c r="BU1410" s="365">
        <f t="shared" si="1190"/>
        <v>0</v>
      </c>
      <c r="BV1410" s="366">
        <f t="shared" si="1191"/>
        <v>0</v>
      </c>
      <c r="BW1410" s="365">
        <f t="shared" si="1192"/>
        <v>9</v>
      </c>
      <c r="BX1410" s="366">
        <f t="shared" si="1193"/>
        <v>1</v>
      </c>
      <c r="BY1410" s="365">
        <f t="shared" si="1194"/>
        <v>0</v>
      </c>
      <c r="BZ1410" s="366">
        <f t="shared" si="1195"/>
        <v>0</v>
      </c>
      <c r="CA1410" s="365">
        <f t="shared" si="1196"/>
        <v>9</v>
      </c>
      <c r="CB1410" s="366">
        <f t="shared" si="1197"/>
        <v>1</v>
      </c>
      <c r="CC1410" s="365">
        <f t="shared" si="1198"/>
        <v>0</v>
      </c>
      <c r="CD1410" s="366">
        <f t="shared" si="1199"/>
        <v>0</v>
      </c>
      <c r="CE1410" s="365">
        <f t="shared" si="1200"/>
        <v>9</v>
      </c>
      <c r="CF1410" s="366">
        <f t="shared" si="1201"/>
        <v>1</v>
      </c>
      <c r="CG1410" s="365">
        <f t="shared" si="1202"/>
        <v>0</v>
      </c>
      <c r="CH1410" s="366">
        <f t="shared" si="1203"/>
        <v>0</v>
      </c>
      <c r="CI1410" s="365">
        <f t="shared" si="1204"/>
        <v>9</v>
      </c>
      <c r="CJ1410" s="366">
        <f t="shared" si="1205"/>
        <v>1</v>
      </c>
      <c r="CK1410" s="365">
        <f t="shared" si="1206"/>
        <v>0</v>
      </c>
      <c r="CL1410" s="366">
        <f t="shared" si="1207"/>
        <v>0</v>
      </c>
      <c r="CM1410" s="365">
        <f t="shared" si="1208"/>
        <v>9</v>
      </c>
      <c r="CN1410" s="366">
        <f t="shared" si="1209"/>
        <v>1</v>
      </c>
      <c r="CO1410" s="365">
        <f t="shared" si="1210"/>
        <v>0</v>
      </c>
      <c r="CP1410" s="366">
        <f t="shared" si="1211"/>
        <v>0</v>
      </c>
      <c r="CQ1410" s="365">
        <f t="shared" si="1212"/>
        <v>9</v>
      </c>
      <c r="CR1410" s="366">
        <f t="shared" si="1213"/>
        <v>1</v>
      </c>
      <c r="CS1410" s="365">
        <f t="shared" si="1214"/>
        <v>0</v>
      </c>
      <c r="CT1410" s="366">
        <f t="shared" si="1215"/>
        <v>0</v>
      </c>
      <c r="CU1410" s="365">
        <f t="shared" si="1216"/>
        <v>9</v>
      </c>
      <c r="CV1410" s="366">
        <f t="shared" si="1217"/>
        <v>1</v>
      </c>
      <c r="CW1410" s="365">
        <f t="shared" si="1218"/>
        <v>0</v>
      </c>
      <c r="CX1410" s="366">
        <f t="shared" si="1219"/>
        <v>0</v>
      </c>
    </row>
    <row r="1411" spans="17:102" x14ac:dyDescent="0.25">
      <c r="Q1411" s="365">
        <f t="shared" si="1159"/>
        <v>22</v>
      </c>
      <c r="R1411" s="277">
        <v>200</v>
      </c>
      <c r="AN1411" s="365">
        <v>1</v>
      </c>
      <c r="AO1411" s="271">
        <f t="shared" si="1176"/>
        <v>11</v>
      </c>
      <c r="AP1411" s="271" t="str">
        <f t="shared" ref="AP1411:AQ1411" si="1226">+AP1389</f>
        <v/>
      </c>
      <c r="AQ1411" s="366" t="str">
        <f t="shared" si="1226"/>
        <v/>
      </c>
      <c r="AS1411" s="365">
        <f t="shared" si="1172"/>
        <v>11</v>
      </c>
      <c r="AT1411" s="366">
        <f t="shared" si="1173"/>
        <v>0</v>
      </c>
      <c r="AU1411" s="271">
        <f t="shared" si="1160"/>
        <v>50</v>
      </c>
      <c r="AV1411" s="366">
        <f t="shared" si="1174"/>
        <v>0</v>
      </c>
      <c r="AW1411" s="385">
        <f t="shared" si="1175"/>
        <v>0</v>
      </c>
      <c r="AX1411" s="367">
        <f t="shared" si="1178"/>
        <v>11</v>
      </c>
      <c r="AY1411" s="363">
        <f t="shared" si="1161"/>
        <v>0</v>
      </c>
      <c r="AZ1411" s="363">
        <f t="shared" si="1162"/>
        <v>0</v>
      </c>
      <c r="BA1411" s="363">
        <f t="shared" si="1163"/>
        <v>0</v>
      </c>
      <c r="BB1411" s="363">
        <f t="shared" si="1164"/>
        <v>0</v>
      </c>
      <c r="BC1411" s="363">
        <f t="shared" si="1165"/>
        <v>0</v>
      </c>
      <c r="BD1411" s="363">
        <f t="shared" si="1166"/>
        <v>0</v>
      </c>
      <c r="BE1411" s="363">
        <f t="shared" si="1167"/>
        <v>0</v>
      </c>
      <c r="BF1411" s="363">
        <f t="shared" si="1168"/>
        <v>0</v>
      </c>
      <c r="BG1411" s="363">
        <f t="shared" si="1169"/>
        <v>0</v>
      </c>
      <c r="BH1411" s="364">
        <f t="shared" si="1170"/>
        <v>0</v>
      </c>
      <c r="BK1411" s="365">
        <f t="shared" si="1180"/>
        <v>9</v>
      </c>
      <c r="BL1411" s="366">
        <f t="shared" si="1181"/>
        <v>1</v>
      </c>
      <c r="BM1411" s="365">
        <f t="shared" si="1182"/>
        <v>0</v>
      </c>
      <c r="BN1411" s="366">
        <f t="shared" si="1183"/>
        <v>0</v>
      </c>
      <c r="BO1411" s="365">
        <f t="shared" si="1184"/>
        <v>9</v>
      </c>
      <c r="BP1411" s="366">
        <f t="shared" si="1185"/>
        <v>1</v>
      </c>
      <c r="BQ1411" s="365">
        <f t="shared" si="1186"/>
        <v>0</v>
      </c>
      <c r="BR1411" s="366">
        <f t="shared" si="1187"/>
        <v>0</v>
      </c>
      <c r="BS1411" s="365">
        <f t="shared" si="1188"/>
        <v>9</v>
      </c>
      <c r="BT1411" s="366">
        <f t="shared" si="1189"/>
        <v>1</v>
      </c>
      <c r="BU1411" s="365">
        <f t="shared" si="1190"/>
        <v>0</v>
      </c>
      <c r="BV1411" s="366">
        <f t="shared" si="1191"/>
        <v>0</v>
      </c>
      <c r="BW1411" s="365">
        <f t="shared" si="1192"/>
        <v>9</v>
      </c>
      <c r="BX1411" s="366">
        <f t="shared" si="1193"/>
        <v>1</v>
      </c>
      <c r="BY1411" s="365">
        <f t="shared" si="1194"/>
        <v>0</v>
      </c>
      <c r="BZ1411" s="366">
        <f t="shared" si="1195"/>
        <v>0</v>
      </c>
      <c r="CA1411" s="365">
        <f t="shared" si="1196"/>
        <v>9</v>
      </c>
      <c r="CB1411" s="366">
        <f t="shared" si="1197"/>
        <v>1</v>
      </c>
      <c r="CC1411" s="365">
        <f t="shared" si="1198"/>
        <v>0</v>
      </c>
      <c r="CD1411" s="366">
        <f t="shared" si="1199"/>
        <v>0</v>
      </c>
      <c r="CE1411" s="365">
        <f t="shared" si="1200"/>
        <v>9</v>
      </c>
      <c r="CF1411" s="366">
        <f t="shared" si="1201"/>
        <v>1</v>
      </c>
      <c r="CG1411" s="365">
        <f t="shared" si="1202"/>
        <v>0</v>
      </c>
      <c r="CH1411" s="366">
        <f t="shared" si="1203"/>
        <v>0</v>
      </c>
      <c r="CI1411" s="365">
        <f t="shared" si="1204"/>
        <v>9</v>
      </c>
      <c r="CJ1411" s="366">
        <f t="shared" si="1205"/>
        <v>1</v>
      </c>
      <c r="CK1411" s="365">
        <f t="shared" si="1206"/>
        <v>0</v>
      </c>
      <c r="CL1411" s="366">
        <f t="shared" si="1207"/>
        <v>0</v>
      </c>
      <c r="CM1411" s="365">
        <f t="shared" si="1208"/>
        <v>9</v>
      </c>
      <c r="CN1411" s="366">
        <f t="shared" si="1209"/>
        <v>1</v>
      </c>
      <c r="CO1411" s="365">
        <f t="shared" si="1210"/>
        <v>0</v>
      </c>
      <c r="CP1411" s="366">
        <f t="shared" si="1211"/>
        <v>0</v>
      </c>
      <c r="CQ1411" s="365">
        <f t="shared" si="1212"/>
        <v>9</v>
      </c>
      <c r="CR1411" s="366">
        <f t="shared" si="1213"/>
        <v>1</v>
      </c>
      <c r="CS1411" s="365">
        <f t="shared" si="1214"/>
        <v>0</v>
      </c>
      <c r="CT1411" s="366">
        <f t="shared" si="1215"/>
        <v>0</v>
      </c>
      <c r="CU1411" s="365">
        <f t="shared" si="1216"/>
        <v>9</v>
      </c>
      <c r="CV1411" s="366">
        <f t="shared" si="1217"/>
        <v>1</v>
      </c>
      <c r="CW1411" s="365">
        <f t="shared" si="1218"/>
        <v>0</v>
      </c>
      <c r="CX1411" s="366">
        <f t="shared" si="1219"/>
        <v>0</v>
      </c>
    </row>
    <row r="1412" spans="17:102" x14ac:dyDescent="0.25">
      <c r="Q1412" s="365">
        <f t="shared" si="1159"/>
        <v>23</v>
      </c>
      <c r="R1412" s="277">
        <v>400</v>
      </c>
      <c r="AN1412" s="365">
        <v>1</v>
      </c>
      <c r="AO1412" s="271">
        <f t="shared" si="1176"/>
        <v>12</v>
      </c>
      <c r="AP1412" s="271" t="str">
        <f t="shared" ref="AP1412:AQ1412" si="1227">+AP1390</f>
        <v/>
      </c>
      <c r="AQ1412" s="366" t="str">
        <f t="shared" si="1227"/>
        <v/>
      </c>
      <c r="AS1412" s="365">
        <f t="shared" si="1172"/>
        <v>12</v>
      </c>
      <c r="AT1412" s="366">
        <f t="shared" si="1173"/>
        <v>0</v>
      </c>
      <c r="AU1412" s="271">
        <f t="shared" si="1160"/>
        <v>100</v>
      </c>
      <c r="AV1412" s="366">
        <f t="shared" si="1174"/>
        <v>0</v>
      </c>
      <c r="AW1412" s="385">
        <f t="shared" si="1175"/>
        <v>0</v>
      </c>
      <c r="AX1412" s="367">
        <f t="shared" si="1178"/>
        <v>12</v>
      </c>
      <c r="AY1412" s="363">
        <f t="shared" si="1161"/>
        <v>0</v>
      </c>
      <c r="AZ1412" s="363">
        <f t="shared" si="1162"/>
        <v>0</v>
      </c>
      <c r="BA1412" s="363">
        <f t="shared" si="1163"/>
        <v>0</v>
      </c>
      <c r="BB1412" s="363">
        <f t="shared" si="1164"/>
        <v>0</v>
      </c>
      <c r="BC1412" s="363">
        <f t="shared" si="1165"/>
        <v>0</v>
      </c>
      <c r="BD1412" s="363">
        <f t="shared" si="1166"/>
        <v>0</v>
      </c>
      <c r="BE1412" s="363">
        <f t="shared" si="1167"/>
        <v>0</v>
      </c>
      <c r="BF1412" s="363">
        <f t="shared" si="1168"/>
        <v>0</v>
      </c>
      <c r="BG1412" s="363">
        <f t="shared" si="1169"/>
        <v>0</v>
      </c>
      <c r="BH1412" s="364">
        <f t="shared" si="1170"/>
        <v>0</v>
      </c>
      <c r="BK1412" s="365">
        <f t="shared" si="1180"/>
        <v>9</v>
      </c>
      <c r="BL1412" s="366">
        <f t="shared" si="1181"/>
        <v>1</v>
      </c>
      <c r="BM1412" s="365">
        <f t="shared" si="1182"/>
        <v>0</v>
      </c>
      <c r="BN1412" s="366">
        <f t="shared" si="1183"/>
        <v>0</v>
      </c>
      <c r="BO1412" s="365">
        <f t="shared" si="1184"/>
        <v>9</v>
      </c>
      <c r="BP1412" s="366">
        <f t="shared" si="1185"/>
        <v>1</v>
      </c>
      <c r="BQ1412" s="365">
        <f t="shared" si="1186"/>
        <v>0</v>
      </c>
      <c r="BR1412" s="366">
        <f t="shared" si="1187"/>
        <v>0</v>
      </c>
      <c r="BS1412" s="365">
        <f t="shared" si="1188"/>
        <v>9</v>
      </c>
      <c r="BT1412" s="366">
        <f t="shared" si="1189"/>
        <v>1</v>
      </c>
      <c r="BU1412" s="365">
        <f t="shared" si="1190"/>
        <v>0</v>
      </c>
      <c r="BV1412" s="366">
        <f t="shared" si="1191"/>
        <v>0</v>
      </c>
      <c r="BW1412" s="365">
        <f t="shared" si="1192"/>
        <v>9</v>
      </c>
      <c r="BX1412" s="366">
        <f t="shared" si="1193"/>
        <v>1</v>
      </c>
      <c r="BY1412" s="365">
        <f t="shared" si="1194"/>
        <v>0</v>
      </c>
      <c r="BZ1412" s="366">
        <f t="shared" si="1195"/>
        <v>0</v>
      </c>
      <c r="CA1412" s="365">
        <f t="shared" si="1196"/>
        <v>9</v>
      </c>
      <c r="CB1412" s="366">
        <f t="shared" si="1197"/>
        <v>1</v>
      </c>
      <c r="CC1412" s="365">
        <f t="shared" si="1198"/>
        <v>0</v>
      </c>
      <c r="CD1412" s="366">
        <f t="shared" si="1199"/>
        <v>0</v>
      </c>
      <c r="CE1412" s="365">
        <f t="shared" si="1200"/>
        <v>9</v>
      </c>
      <c r="CF1412" s="366">
        <f t="shared" si="1201"/>
        <v>1</v>
      </c>
      <c r="CG1412" s="365">
        <f t="shared" si="1202"/>
        <v>0</v>
      </c>
      <c r="CH1412" s="366">
        <f t="shared" si="1203"/>
        <v>0</v>
      </c>
      <c r="CI1412" s="365">
        <f t="shared" si="1204"/>
        <v>9</v>
      </c>
      <c r="CJ1412" s="366">
        <f t="shared" si="1205"/>
        <v>1</v>
      </c>
      <c r="CK1412" s="365">
        <f t="shared" si="1206"/>
        <v>0</v>
      </c>
      <c r="CL1412" s="366">
        <f t="shared" si="1207"/>
        <v>0</v>
      </c>
      <c r="CM1412" s="365">
        <f t="shared" si="1208"/>
        <v>9</v>
      </c>
      <c r="CN1412" s="366">
        <f t="shared" si="1209"/>
        <v>1</v>
      </c>
      <c r="CO1412" s="365">
        <f t="shared" si="1210"/>
        <v>0</v>
      </c>
      <c r="CP1412" s="366">
        <f t="shared" si="1211"/>
        <v>0</v>
      </c>
      <c r="CQ1412" s="365">
        <f t="shared" si="1212"/>
        <v>9</v>
      </c>
      <c r="CR1412" s="366">
        <f t="shared" si="1213"/>
        <v>1</v>
      </c>
      <c r="CS1412" s="365">
        <f t="shared" si="1214"/>
        <v>0</v>
      </c>
      <c r="CT1412" s="366">
        <f t="shared" si="1215"/>
        <v>0</v>
      </c>
      <c r="CU1412" s="365">
        <f t="shared" si="1216"/>
        <v>9</v>
      </c>
      <c r="CV1412" s="366">
        <f t="shared" si="1217"/>
        <v>1</v>
      </c>
      <c r="CW1412" s="365">
        <f t="shared" si="1218"/>
        <v>0</v>
      </c>
      <c r="CX1412" s="366">
        <f t="shared" si="1219"/>
        <v>0</v>
      </c>
    </row>
    <row r="1413" spans="17:102" x14ac:dyDescent="0.25">
      <c r="Q1413" s="365">
        <f t="shared" si="1159"/>
        <v>24</v>
      </c>
      <c r="R1413" s="277">
        <v>200</v>
      </c>
      <c r="AN1413" s="365">
        <v>1</v>
      </c>
      <c r="AO1413" s="271">
        <f t="shared" si="1176"/>
        <v>13</v>
      </c>
      <c r="AP1413" s="271" t="str">
        <f t="shared" ref="AP1413:AQ1413" si="1228">+AP1391</f>
        <v/>
      </c>
      <c r="AQ1413" s="366" t="str">
        <f t="shared" si="1228"/>
        <v/>
      </c>
      <c r="AS1413" s="365">
        <f t="shared" si="1172"/>
        <v>13</v>
      </c>
      <c r="AT1413" s="366">
        <f t="shared" si="1173"/>
        <v>0</v>
      </c>
      <c r="AU1413" s="271">
        <f t="shared" si="1160"/>
        <v>200</v>
      </c>
      <c r="AV1413" s="366">
        <f t="shared" si="1174"/>
        <v>0</v>
      </c>
      <c r="AW1413" s="385">
        <f t="shared" si="1175"/>
        <v>0</v>
      </c>
      <c r="AX1413" s="367">
        <f t="shared" si="1178"/>
        <v>13</v>
      </c>
      <c r="AY1413" s="363">
        <f t="shared" si="1161"/>
        <v>0</v>
      </c>
      <c r="AZ1413" s="363">
        <f t="shared" si="1162"/>
        <v>0</v>
      </c>
      <c r="BA1413" s="363">
        <f t="shared" si="1163"/>
        <v>0</v>
      </c>
      <c r="BB1413" s="363">
        <f t="shared" si="1164"/>
        <v>0</v>
      </c>
      <c r="BC1413" s="363">
        <f t="shared" si="1165"/>
        <v>0</v>
      </c>
      <c r="BD1413" s="363">
        <f t="shared" si="1166"/>
        <v>0</v>
      </c>
      <c r="BE1413" s="363">
        <f t="shared" si="1167"/>
        <v>0</v>
      </c>
      <c r="BF1413" s="363">
        <f t="shared" si="1168"/>
        <v>0</v>
      </c>
      <c r="BG1413" s="363">
        <f t="shared" si="1169"/>
        <v>0</v>
      </c>
      <c r="BH1413" s="364">
        <f t="shared" si="1170"/>
        <v>0</v>
      </c>
      <c r="BK1413" s="365">
        <f t="shared" si="1180"/>
        <v>9</v>
      </c>
      <c r="BL1413" s="366">
        <f t="shared" si="1181"/>
        <v>1</v>
      </c>
      <c r="BM1413" s="365">
        <f t="shared" si="1182"/>
        <v>0</v>
      </c>
      <c r="BN1413" s="366">
        <f t="shared" si="1183"/>
        <v>0</v>
      </c>
      <c r="BO1413" s="365">
        <f t="shared" si="1184"/>
        <v>9</v>
      </c>
      <c r="BP1413" s="366">
        <f t="shared" si="1185"/>
        <v>1</v>
      </c>
      <c r="BQ1413" s="365">
        <f t="shared" si="1186"/>
        <v>0</v>
      </c>
      <c r="BR1413" s="366">
        <f t="shared" si="1187"/>
        <v>0</v>
      </c>
      <c r="BS1413" s="365">
        <f t="shared" si="1188"/>
        <v>9</v>
      </c>
      <c r="BT1413" s="366">
        <f t="shared" si="1189"/>
        <v>1</v>
      </c>
      <c r="BU1413" s="365">
        <f t="shared" si="1190"/>
        <v>0</v>
      </c>
      <c r="BV1413" s="366">
        <f t="shared" si="1191"/>
        <v>0</v>
      </c>
      <c r="BW1413" s="365">
        <f t="shared" si="1192"/>
        <v>9</v>
      </c>
      <c r="BX1413" s="366">
        <f t="shared" si="1193"/>
        <v>1</v>
      </c>
      <c r="BY1413" s="365">
        <f t="shared" si="1194"/>
        <v>0</v>
      </c>
      <c r="BZ1413" s="366">
        <f t="shared" si="1195"/>
        <v>0</v>
      </c>
      <c r="CA1413" s="365">
        <f t="shared" si="1196"/>
        <v>9</v>
      </c>
      <c r="CB1413" s="366">
        <f t="shared" si="1197"/>
        <v>1</v>
      </c>
      <c r="CC1413" s="365">
        <f t="shared" si="1198"/>
        <v>0</v>
      </c>
      <c r="CD1413" s="366">
        <f t="shared" si="1199"/>
        <v>0</v>
      </c>
      <c r="CE1413" s="365">
        <f t="shared" si="1200"/>
        <v>9</v>
      </c>
      <c r="CF1413" s="366">
        <f t="shared" si="1201"/>
        <v>1</v>
      </c>
      <c r="CG1413" s="365">
        <f t="shared" si="1202"/>
        <v>0</v>
      </c>
      <c r="CH1413" s="366">
        <f t="shared" si="1203"/>
        <v>0</v>
      </c>
      <c r="CI1413" s="365">
        <f t="shared" si="1204"/>
        <v>9</v>
      </c>
      <c r="CJ1413" s="366">
        <f t="shared" si="1205"/>
        <v>1</v>
      </c>
      <c r="CK1413" s="365">
        <f t="shared" si="1206"/>
        <v>0</v>
      </c>
      <c r="CL1413" s="366">
        <f t="shared" si="1207"/>
        <v>0</v>
      </c>
      <c r="CM1413" s="365">
        <f t="shared" si="1208"/>
        <v>9</v>
      </c>
      <c r="CN1413" s="366">
        <f t="shared" si="1209"/>
        <v>1</v>
      </c>
      <c r="CO1413" s="365">
        <f t="shared" si="1210"/>
        <v>0</v>
      </c>
      <c r="CP1413" s="366">
        <f t="shared" si="1211"/>
        <v>0</v>
      </c>
      <c r="CQ1413" s="365">
        <f t="shared" si="1212"/>
        <v>9</v>
      </c>
      <c r="CR1413" s="366">
        <f t="shared" si="1213"/>
        <v>1</v>
      </c>
      <c r="CS1413" s="365">
        <f t="shared" si="1214"/>
        <v>0</v>
      </c>
      <c r="CT1413" s="366">
        <f t="shared" si="1215"/>
        <v>0</v>
      </c>
      <c r="CU1413" s="365">
        <f t="shared" si="1216"/>
        <v>9</v>
      </c>
      <c r="CV1413" s="366">
        <f t="shared" si="1217"/>
        <v>1</v>
      </c>
      <c r="CW1413" s="365">
        <f t="shared" si="1218"/>
        <v>0</v>
      </c>
      <c r="CX1413" s="366">
        <f t="shared" si="1219"/>
        <v>0</v>
      </c>
    </row>
    <row r="1414" spans="17:102" x14ac:dyDescent="0.25">
      <c r="Q1414" s="365">
        <f t="shared" si="1159"/>
        <v>25</v>
      </c>
      <c r="R1414" s="277">
        <v>100</v>
      </c>
      <c r="AN1414" s="365">
        <v>1</v>
      </c>
      <c r="AO1414" s="271">
        <f t="shared" si="1176"/>
        <v>14</v>
      </c>
      <c r="AP1414" s="271" t="str">
        <f t="shared" ref="AP1414:AQ1414" si="1229">+AP1392</f>
        <v/>
      </c>
      <c r="AQ1414" s="366" t="str">
        <f t="shared" si="1229"/>
        <v/>
      </c>
      <c r="AS1414" s="365">
        <f t="shared" si="1172"/>
        <v>14</v>
      </c>
      <c r="AT1414" s="366">
        <f t="shared" si="1173"/>
        <v>0</v>
      </c>
      <c r="AU1414" s="271">
        <f t="shared" si="1160"/>
        <v>100</v>
      </c>
      <c r="AV1414" s="366">
        <f t="shared" si="1174"/>
        <v>0</v>
      </c>
      <c r="AW1414" s="385">
        <f t="shared" si="1175"/>
        <v>0</v>
      </c>
      <c r="AX1414" s="367">
        <f t="shared" si="1178"/>
        <v>14</v>
      </c>
      <c r="AY1414" s="363">
        <f t="shared" si="1161"/>
        <v>0</v>
      </c>
      <c r="AZ1414" s="363">
        <f t="shared" si="1162"/>
        <v>0</v>
      </c>
      <c r="BA1414" s="363">
        <f t="shared" si="1163"/>
        <v>0</v>
      </c>
      <c r="BB1414" s="363">
        <f t="shared" si="1164"/>
        <v>0</v>
      </c>
      <c r="BC1414" s="363">
        <f t="shared" si="1165"/>
        <v>0</v>
      </c>
      <c r="BD1414" s="363">
        <f t="shared" si="1166"/>
        <v>0</v>
      </c>
      <c r="BE1414" s="363">
        <f t="shared" si="1167"/>
        <v>0</v>
      </c>
      <c r="BF1414" s="363">
        <f t="shared" si="1168"/>
        <v>0</v>
      </c>
      <c r="BG1414" s="363">
        <f t="shared" si="1169"/>
        <v>0</v>
      </c>
      <c r="BH1414" s="364">
        <f t="shared" si="1170"/>
        <v>0</v>
      </c>
      <c r="BK1414" s="365">
        <f t="shared" si="1180"/>
        <v>9</v>
      </c>
      <c r="BL1414" s="366">
        <f t="shared" si="1181"/>
        <v>1</v>
      </c>
      <c r="BM1414" s="365">
        <f t="shared" si="1182"/>
        <v>0</v>
      </c>
      <c r="BN1414" s="366">
        <f t="shared" si="1183"/>
        <v>0</v>
      </c>
      <c r="BO1414" s="365">
        <f t="shared" si="1184"/>
        <v>9</v>
      </c>
      <c r="BP1414" s="366">
        <f t="shared" si="1185"/>
        <v>1</v>
      </c>
      <c r="BQ1414" s="365">
        <f t="shared" si="1186"/>
        <v>0</v>
      </c>
      <c r="BR1414" s="366">
        <f t="shared" si="1187"/>
        <v>0</v>
      </c>
      <c r="BS1414" s="365">
        <f t="shared" si="1188"/>
        <v>9</v>
      </c>
      <c r="BT1414" s="366">
        <f t="shared" si="1189"/>
        <v>1</v>
      </c>
      <c r="BU1414" s="365">
        <f t="shared" si="1190"/>
        <v>0</v>
      </c>
      <c r="BV1414" s="366">
        <f t="shared" si="1191"/>
        <v>0</v>
      </c>
      <c r="BW1414" s="365">
        <f t="shared" si="1192"/>
        <v>9</v>
      </c>
      <c r="BX1414" s="366">
        <f t="shared" si="1193"/>
        <v>1</v>
      </c>
      <c r="BY1414" s="365">
        <f t="shared" si="1194"/>
        <v>0</v>
      </c>
      <c r="BZ1414" s="366">
        <f t="shared" si="1195"/>
        <v>0</v>
      </c>
      <c r="CA1414" s="365">
        <f t="shared" si="1196"/>
        <v>9</v>
      </c>
      <c r="CB1414" s="366">
        <f t="shared" si="1197"/>
        <v>1</v>
      </c>
      <c r="CC1414" s="365">
        <f t="shared" si="1198"/>
        <v>0</v>
      </c>
      <c r="CD1414" s="366">
        <f t="shared" si="1199"/>
        <v>0</v>
      </c>
      <c r="CE1414" s="365">
        <f t="shared" si="1200"/>
        <v>9</v>
      </c>
      <c r="CF1414" s="366">
        <f t="shared" si="1201"/>
        <v>1</v>
      </c>
      <c r="CG1414" s="365">
        <f t="shared" si="1202"/>
        <v>0</v>
      </c>
      <c r="CH1414" s="366">
        <f t="shared" si="1203"/>
        <v>0</v>
      </c>
      <c r="CI1414" s="365">
        <f t="shared" si="1204"/>
        <v>9</v>
      </c>
      <c r="CJ1414" s="366">
        <f t="shared" si="1205"/>
        <v>1</v>
      </c>
      <c r="CK1414" s="365">
        <f t="shared" si="1206"/>
        <v>0</v>
      </c>
      <c r="CL1414" s="366">
        <f t="shared" si="1207"/>
        <v>0</v>
      </c>
      <c r="CM1414" s="365">
        <f t="shared" si="1208"/>
        <v>9</v>
      </c>
      <c r="CN1414" s="366">
        <f t="shared" si="1209"/>
        <v>1</v>
      </c>
      <c r="CO1414" s="365">
        <f t="shared" si="1210"/>
        <v>0</v>
      </c>
      <c r="CP1414" s="366">
        <f t="shared" si="1211"/>
        <v>0</v>
      </c>
      <c r="CQ1414" s="365">
        <f t="shared" si="1212"/>
        <v>9</v>
      </c>
      <c r="CR1414" s="366">
        <f t="shared" si="1213"/>
        <v>1</v>
      </c>
      <c r="CS1414" s="365">
        <f t="shared" si="1214"/>
        <v>0</v>
      </c>
      <c r="CT1414" s="366">
        <f t="shared" si="1215"/>
        <v>0</v>
      </c>
      <c r="CU1414" s="365">
        <f t="shared" si="1216"/>
        <v>9</v>
      </c>
      <c r="CV1414" s="366">
        <f t="shared" si="1217"/>
        <v>1</v>
      </c>
      <c r="CW1414" s="365">
        <f t="shared" si="1218"/>
        <v>0</v>
      </c>
      <c r="CX1414" s="366">
        <f t="shared" si="1219"/>
        <v>0</v>
      </c>
    </row>
    <row r="1415" spans="17:102" x14ac:dyDescent="0.25">
      <c r="Q1415" s="365">
        <f t="shared" si="1159"/>
        <v>26</v>
      </c>
      <c r="R1415" s="277">
        <v>50</v>
      </c>
      <c r="AN1415" s="365">
        <v>1</v>
      </c>
      <c r="AO1415" s="271">
        <f t="shared" si="1176"/>
        <v>15</v>
      </c>
      <c r="AP1415" s="271" t="str">
        <f t="shared" ref="AP1415:AQ1415" si="1230">+AP1393</f>
        <v/>
      </c>
      <c r="AQ1415" s="366" t="str">
        <f t="shared" si="1230"/>
        <v/>
      </c>
      <c r="AS1415" s="365">
        <f t="shared" si="1172"/>
        <v>15</v>
      </c>
      <c r="AT1415" s="366">
        <f t="shared" si="1173"/>
        <v>0</v>
      </c>
      <c r="AU1415" s="271">
        <f t="shared" si="1160"/>
        <v>50</v>
      </c>
      <c r="AV1415" s="366">
        <f t="shared" si="1174"/>
        <v>0</v>
      </c>
      <c r="AW1415" s="385">
        <f t="shared" si="1175"/>
        <v>0</v>
      </c>
      <c r="AX1415" s="367">
        <f t="shared" si="1178"/>
        <v>15</v>
      </c>
      <c r="AY1415" s="363">
        <f t="shared" si="1161"/>
        <v>0</v>
      </c>
      <c r="AZ1415" s="363">
        <f t="shared" si="1162"/>
        <v>0</v>
      </c>
      <c r="BA1415" s="363">
        <f t="shared" si="1163"/>
        <v>0</v>
      </c>
      <c r="BB1415" s="363">
        <f t="shared" si="1164"/>
        <v>0</v>
      </c>
      <c r="BC1415" s="363">
        <f t="shared" si="1165"/>
        <v>0</v>
      </c>
      <c r="BD1415" s="363">
        <f t="shared" si="1166"/>
        <v>0</v>
      </c>
      <c r="BE1415" s="363">
        <f t="shared" si="1167"/>
        <v>0</v>
      </c>
      <c r="BF1415" s="363">
        <f t="shared" si="1168"/>
        <v>0</v>
      </c>
      <c r="BG1415" s="363">
        <f t="shared" si="1169"/>
        <v>0</v>
      </c>
      <c r="BH1415" s="364">
        <f t="shared" si="1170"/>
        <v>0</v>
      </c>
      <c r="BK1415" s="365">
        <f t="shared" si="1180"/>
        <v>9</v>
      </c>
      <c r="BL1415" s="366">
        <f t="shared" si="1181"/>
        <v>1</v>
      </c>
      <c r="BM1415" s="365">
        <f t="shared" si="1182"/>
        <v>0</v>
      </c>
      <c r="BN1415" s="366">
        <f t="shared" si="1183"/>
        <v>0</v>
      </c>
      <c r="BO1415" s="365">
        <f t="shared" si="1184"/>
        <v>9</v>
      </c>
      <c r="BP1415" s="366">
        <f t="shared" si="1185"/>
        <v>1</v>
      </c>
      <c r="BQ1415" s="365">
        <f t="shared" si="1186"/>
        <v>0</v>
      </c>
      <c r="BR1415" s="366">
        <f t="shared" si="1187"/>
        <v>0</v>
      </c>
      <c r="BS1415" s="365">
        <f t="shared" si="1188"/>
        <v>9</v>
      </c>
      <c r="BT1415" s="366">
        <f t="shared" si="1189"/>
        <v>1</v>
      </c>
      <c r="BU1415" s="365">
        <f t="shared" si="1190"/>
        <v>0</v>
      </c>
      <c r="BV1415" s="366">
        <f t="shared" si="1191"/>
        <v>0</v>
      </c>
      <c r="BW1415" s="365">
        <f t="shared" si="1192"/>
        <v>9</v>
      </c>
      <c r="BX1415" s="366">
        <f t="shared" si="1193"/>
        <v>1</v>
      </c>
      <c r="BY1415" s="365">
        <f t="shared" si="1194"/>
        <v>0</v>
      </c>
      <c r="BZ1415" s="366">
        <f t="shared" si="1195"/>
        <v>0</v>
      </c>
      <c r="CA1415" s="365">
        <f t="shared" si="1196"/>
        <v>9</v>
      </c>
      <c r="CB1415" s="366">
        <f t="shared" si="1197"/>
        <v>1</v>
      </c>
      <c r="CC1415" s="365">
        <f t="shared" si="1198"/>
        <v>0</v>
      </c>
      <c r="CD1415" s="366">
        <f t="shared" si="1199"/>
        <v>0</v>
      </c>
      <c r="CE1415" s="365">
        <f t="shared" si="1200"/>
        <v>9</v>
      </c>
      <c r="CF1415" s="366">
        <f t="shared" si="1201"/>
        <v>1</v>
      </c>
      <c r="CG1415" s="365">
        <f t="shared" si="1202"/>
        <v>0</v>
      </c>
      <c r="CH1415" s="366">
        <f t="shared" si="1203"/>
        <v>0</v>
      </c>
      <c r="CI1415" s="365">
        <f t="shared" si="1204"/>
        <v>9</v>
      </c>
      <c r="CJ1415" s="366">
        <f t="shared" si="1205"/>
        <v>1</v>
      </c>
      <c r="CK1415" s="365">
        <f t="shared" si="1206"/>
        <v>0</v>
      </c>
      <c r="CL1415" s="366">
        <f t="shared" si="1207"/>
        <v>0</v>
      </c>
      <c r="CM1415" s="365">
        <f t="shared" si="1208"/>
        <v>9</v>
      </c>
      <c r="CN1415" s="366">
        <f t="shared" si="1209"/>
        <v>1</v>
      </c>
      <c r="CO1415" s="365">
        <f t="shared" si="1210"/>
        <v>0</v>
      </c>
      <c r="CP1415" s="366">
        <f t="shared" si="1211"/>
        <v>0</v>
      </c>
      <c r="CQ1415" s="365">
        <f t="shared" si="1212"/>
        <v>9</v>
      </c>
      <c r="CR1415" s="366">
        <f t="shared" si="1213"/>
        <v>1</v>
      </c>
      <c r="CS1415" s="365">
        <f t="shared" si="1214"/>
        <v>0</v>
      </c>
      <c r="CT1415" s="366">
        <f t="shared" si="1215"/>
        <v>0</v>
      </c>
      <c r="CU1415" s="365">
        <f t="shared" si="1216"/>
        <v>9</v>
      </c>
      <c r="CV1415" s="366">
        <f t="shared" si="1217"/>
        <v>1</v>
      </c>
      <c r="CW1415" s="365">
        <f t="shared" si="1218"/>
        <v>0</v>
      </c>
      <c r="CX1415" s="366">
        <f t="shared" si="1219"/>
        <v>0</v>
      </c>
    </row>
    <row r="1416" spans="17:102" x14ac:dyDescent="0.25">
      <c r="Q1416" s="365">
        <f t="shared" si="1159"/>
        <v>27</v>
      </c>
      <c r="R1416" s="277">
        <v>100</v>
      </c>
      <c r="AN1416" s="365">
        <v>1</v>
      </c>
      <c r="AO1416" s="271">
        <f t="shared" si="1176"/>
        <v>16</v>
      </c>
      <c r="AP1416" s="271" t="str">
        <f t="shared" ref="AP1416:AQ1416" si="1231">+AP1394</f>
        <v/>
      </c>
      <c r="AQ1416" s="366" t="str">
        <f t="shared" si="1231"/>
        <v/>
      </c>
      <c r="AS1416" s="365">
        <f t="shared" si="1172"/>
        <v>16</v>
      </c>
      <c r="AT1416" s="366">
        <f t="shared" si="1173"/>
        <v>0</v>
      </c>
      <c r="AU1416" s="271">
        <f t="shared" si="1160"/>
        <v>100</v>
      </c>
      <c r="AV1416" s="366">
        <f t="shared" si="1174"/>
        <v>0</v>
      </c>
      <c r="AW1416" s="385">
        <f t="shared" si="1175"/>
        <v>0</v>
      </c>
      <c r="AX1416" s="367">
        <f t="shared" si="1178"/>
        <v>16</v>
      </c>
      <c r="AY1416" s="363">
        <f t="shared" si="1161"/>
        <v>0</v>
      </c>
      <c r="AZ1416" s="363">
        <f t="shared" si="1162"/>
        <v>0</v>
      </c>
      <c r="BA1416" s="363">
        <f t="shared" si="1163"/>
        <v>0</v>
      </c>
      <c r="BB1416" s="363">
        <f t="shared" si="1164"/>
        <v>0</v>
      </c>
      <c r="BC1416" s="363">
        <f t="shared" si="1165"/>
        <v>0</v>
      </c>
      <c r="BD1416" s="363">
        <f t="shared" si="1166"/>
        <v>0</v>
      </c>
      <c r="BE1416" s="363">
        <f t="shared" si="1167"/>
        <v>0</v>
      </c>
      <c r="BF1416" s="363">
        <f t="shared" si="1168"/>
        <v>0</v>
      </c>
      <c r="BG1416" s="363">
        <f t="shared" si="1169"/>
        <v>0</v>
      </c>
      <c r="BH1416" s="364">
        <f t="shared" si="1170"/>
        <v>0</v>
      </c>
      <c r="BK1416" s="365">
        <f t="shared" si="1180"/>
        <v>9</v>
      </c>
      <c r="BL1416" s="366">
        <f t="shared" si="1181"/>
        <v>1</v>
      </c>
      <c r="BM1416" s="365">
        <f t="shared" si="1182"/>
        <v>0</v>
      </c>
      <c r="BN1416" s="366">
        <f t="shared" si="1183"/>
        <v>0</v>
      </c>
      <c r="BO1416" s="365">
        <f t="shared" si="1184"/>
        <v>9</v>
      </c>
      <c r="BP1416" s="366">
        <f t="shared" si="1185"/>
        <v>1</v>
      </c>
      <c r="BQ1416" s="365">
        <f t="shared" si="1186"/>
        <v>0</v>
      </c>
      <c r="BR1416" s="366">
        <f t="shared" si="1187"/>
        <v>0</v>
      </c>
      <c r="BS1416" s="365">
        <f t="shared" si="1188"/>
        <v>9</v>
      </c>
      <c r="BT1416" s="366">
        <f t="shared" si="1189"/>
        <v>1</v>
      </c>
      <c r="BU1416" s="365">
        <f t="shared" si="1190"/>
        <v>0</v>
      </c>
      <c r="BV1416" s="366">
        <f t="shared" si="1191"/>
        <v>0</v>
      </c>
      <c r="BW1416" s="365">
        <f t="shared" si="1192"/>
        <v>9</v>
      </c>
      <c r="BX1416" s="366">
        <f t="shared" si="1193"/>
        <v>1</v>
      </c>
      <c r="BY1416" s="365">
        <f t="shared" si="1194"/>
        <v>0</v>
      </c>
      <c r="BZ1416" s="366">
        <f t="shared" si="1195"/>
        <v>0</v>
      </c>
      <c r="CA1416" s="365">
        <f t="shared" si="1196"/>
        <v>9</v>
      </c>
      <c r="CB1416" s="366">
        <f t="shared" si="1197"/>
        <v>1</v>
      </c>
      <c r="CC1416" s="365">
        <f t="shared" si="1198"/>
        <v>0</v>
      </c>
      <c r="CD1416" s="366">
        <f t="shared" si="1199"/>
        <v>0</v>
      </c>
      <c r="CE1416" s="365">
        <f t="shared" si="1200"/>
        <v>9</v>
      </c>
      <c r="CF1416" s="366">
        <f t="shared" si="1201"/>
        <v>1</v>
      </c>
      <c r="CG1416" s="365">
        <f t="shared" si="1202"/>
        <v>0</v>
      </c>
      <c r="CH1416" s="366">
        <f t="shared" si="1203"/>
        <v>0</v>
      </c>
      <c r="CI1416" s="365">
        <f t="shared" si="1204"/>
        <v>9</v>
      </c>
      <c r="CJ1416" s="366">
        <f t="shared" si="1205"/>
        <v>1</v>
      </c>
      <c r="CK1416" s="365">
        <f t="shared" si="1206"/>
        <v>0</v>
      </c>
      <c r="CL1416" s="366">
        <f t="shared" si="1207"/>
        <v>0</v>
      </c>
      <c r="CM1416" s="365">
        <f t="shared" si="1208"/>
        <v>9</v>
      </c>
      <c r="CN1416" s="366">
        <f t="shared" si="1209"/>
        <v>1</v>
      </c>
      <c r="CO1416" s="365">
        <f t="shared" si="1210"/>
        <v>0</v>
      </c>
      <c r="CP1416" s="366">
        <f t="shared" si="1211"/>
        <v>0</v>
      </c>
      <c r="CQ1416" s="365">
        <f t="shared" si="1212"/>
        <v>9</v>
      </c>
      <c r="CR1416" s="366">
        <f t="shared" si="1213"/>
        <v>1</v>
      </c>
      <c r="CS1416" s="365">
        <f t="shared" si="1214"/>
        <v>0</v>
      </c>
      <c r="CT1416" s="366">
        <f t="shared" si="1215"/>
        <v>0</v>
      </c>
      <c r="CU1416" s="365">
        <f t="shared" si="1216"/>
        <v>9</v>
      </c>
      <c r="CV1416" s="366">
        <f t="shared" si="1217"/>
        <v>1</v>
      </c>
      <c r="CW1416" s="365">
        <f t="shared" si="1218"/>
        <v>0</v>
      </c>
      <c r="CX1416" s="366">
        <f t="shared" si="1219"/>
        <v>0</v>
      </c>
    </row>
    <row r="1417" spans="17:102" x14ac:dyDescent="0.25">
      <c r="Q1417" s="365">
        <f t="shared" si="1159"/>
        <v>28</v>
      </c>
      <c r="R1417" s="277">
        <v>150</v>
      </c>
      <c r="AN1417" s="365">
        <v>1</v>
      </c>
      <c r="AO1417" s="271">
        <f t="shared" si="1176"/>
        <v>17</v>
      </c>
      <c r="AP1417" s="271" t="str">
        <f t="shared" ref="AP1417:AQ1417" si="1232">+AP1395</f>
        <v/>
      </c>
      <c r="AQ1417" s="366" t="str">
        <f t="shared" si="1232"/>
        <v/>
      </c>
      <c r="AS1417" s="365">
        <f t="shared" si="1172"/>
        <v>17</v>
      </c>
      <c r="AT1417" s="366">
        <f t="shared" si="1173"/>
        <v>0</v>
      </c>
      <c r="AU1417" s="271">
        <f t="shared" si="1160"/>
        <v>150</v>
      </c>
      <c r="AV1417" s="366">
        <f t="shared" si="1174"/>
        <v>0</v>
      </c>
      <c r="AW1417" s="385">
        <f t="shared" si="1175"/>
        <v>0</v>
      </c>
      <c r="AX1417" s="367">
        <f t="shared" si="1178"/>
        <v>17</v>
      </c>
      <c r="AY1417" s="363">
        <f t="shared" si="1161"/>
        <v>0</v>
      </c>
      <c r="AZ1417" s="363">
        <f t="shared" si="1162"/>
        <v>0</v>
      </c>
      <c r="BA1417" s="363">
        <f t="shared" si="1163"/>
        <v>0</v>
      </c>
      <c r="BB1417" s="363">
        <f t="shared" si="1164"/>
        <v>0</v>
      </c>
      <c r="BC1417" s="363">
        <f t="shared" si="1165"/>
        <v>0</v>
      </c>
      <c r="BD1417" s="363">
        <f t="shared" si="1166"/>
        <v>0</v>
      </c>
      <c r="BE1417" s="363">
        <f t="shared" si="1167"/>
        <v>0</v>
      </c>
      <c r="BF1417" s="363">
        <f t="shared" si="1168"/>
        <v>0</v>
      </c>
      <c r="BG1417" s="363">
        <f t="shared" si="1169"/>
        <v>0</v>
      </c>
      <c r="BH1417" s="364">
        <f t="shared" si="1170"/>
        <v>0</v>
      </c>
      <c r="BK1417" s="365">
        <f t="shared" si="1180"/>
        <v>9</v>
      </c>
      <c r="BL1417" s="366">
        <f t="shared" si="1181"/>
        <v>1</v>
      </c>
      <c r="BM1417" s="365">
        <f t="shared" si="1182"/>
        <v>0</v>
      </c>
      <c r="BN1417" s="366">
        <f t="shared" si="1183"/>
        <v>0</v>
      </c>
      <c r="BO1417" s="365">
        <f t="shared" si="1184"/>
        <v>9</v>
      </c>
      <c r="BP1417" s="366">
        <f t="shared" si="1185"/>
        <v>1</v>
      </c>
      <c r="BQ1417" s="365">
        <f t="shared" si="1186"/>
        <v>0</v>
      </c>
      <c r="BR1417" s="366">
        <f t="shared" si="1187"/>
        <v>0</v>
      </c>
      <c r="BS1417" s="365">
        <f t="shared" si="1188"/>
        <v>9</v>
      </c>
      <c r="BT1417" s="366">
        <f t="shared" si="1189"/>
        <v>1</v>
      </c>
      <c r="BU1417" s="365">
        <f t="shared" si="1190"/>
        <v>0</v>
      </c>
      <c r="BV1417" s="366">
        <f t="shared" si="1191"/>
        <v>0</v>
      </c>
      <c r="BW1417" s="365">
        <f t="shared" si="1192"/>
        <v>9</v>
      </c>
      <c r="BX1417" s="366">
        <f t="shared" si="1193"/>
        <v>1</v>
      </c>
      <c r="BY1417" s="365">
        <f t="shared" si="1194"/>
        <v>0</v>
      </c>
      <c r="BZ1417" s="366">
        <f t="shared" si="1195"/>
        <v>0</v>
      </c>
      <c r="CA1417" s="365">
        <f t="shared" si="1196"/>
        <v>9</v>
      </c>
      <c r="CB1417" s="366">
        <f t="shared" si="1197"/>
        <v>1</v>
      </c>
      <c r="CC1417" s="365">
        <f t="shared" si="1198"/>
        <v>0</v>
      </c>
      <c r="CD1417" s="366">
        <f t="shared" si="1199"/>
        <v>0</v>
      </c>
      <c r="CE1417" s="365">
        <f t="shared" si="1200"/>
        <v>9</v>
      </c>
      <c r="CF1417" s="366">
        <f t="shared" si="1201"/>
        <v>1</v>
      </c>
      <c r="CG1417" s="365">
        <f t="shared" si="1202"/>
        <v>0</v>
      </c>
      <c r="CH1417" s="366">
        <f t="shared" si="1203"/>
        <v>0</v>
      </c>
      <c r="CI1417" s="365">
        <f t="shared" si="1204"/>
        <v>9</v>
      </c>
      <c r="CJ1417" s="366">
        <f t="shared" si="1205"/>
        <v>1</v>
      </c>
      <c r="CK1417" s="365">
        <f t="shared" si="1206"/>
        <v>0</v>
      </c>
      <c r="CL1417" s="366">
        <f t="shared" si="1207"/>
        <v>0</v>
      </c>
      <c r="CM1417" s="365">
        <f t="shared" si="1208"/>
        <v>9</v>
      </c>
      <c r="CN1417" s="366">
        <f t="shared" si="1209"/>
        <v>1</v>
      </c>
      <c r="CO1417" s="365">
        <f t="shared" si="1210"/>
        <v>0</v>
      </c>
      <c r="CP1417" s="366">
        <f t="shared" si="1211"/>
        <v>0</v>
      </c>
      <c r="CQ1417" s="365">
        <f t="shared" si="1212"/>
        <v>9</v>
      </c>
      <c r="CR1417" s="366">
        <f t="shared" si="1213"/>
        <v>1</v>
      </c>
      <c r="CS1417" s="365">
        <f t="shared" si="1214"/>
        <v>0</v>
      </c>
      <c r="CT1417" s="366">
        <f t="shared" si="1215"/>
        <v>0</v>
      </c>
      <c r="CU1417" s="365">
        <f t="shared" si="1216"/>
        <v>9</v>
      </c>
      <c r="CV1417" s="366">
        <f t="shared" si="1217"/>
        <v>1</v>
      </c>
      <c r="CW1417" s="365">
        <f t="shared" si="1218"/>
        <v>0</v>
      </c>
      <c r="CX1417" s="366">
        <f t="shared" si="1219"/>
        <v>0</v>
      </c>
    </row>
    <row r="1418" spans="17:102" x14ac:dyDescent="0.25">
      <c r="Q1418" s="365">
        <f t="shared" si="1159"/>
        <v>29</v>
      </c>
      <c r="R1418" s="277">
        <v>300</v>
      </c>
      <c r="AN1418" s="365">
        <v>1</v>
      </c>
      <c r="AO1418" s="271">
        <f t="shared" si="1176"/>
        <v>18</v>
      </c>
      <c r="AP1418" s="271" t="str">
        <f t="shared" ref="AP1418:AQ1418" si="1233">+AP1396</f>
        <v/>
      </c>
      <c r="AQ1418" s="366" t="str">
        <f t="shared" si="1233"/>
        <v/>
      </c>
      <c r="AS1418" s="365">
        <f t="shared" si="1172"/>
        <v>18</v>
      </c>
      <c r="AT1418" s="366">
        <f t="shared" si="1173"/>
        <v>0</v>
      </c>
      <c r="AU1418" s="271">
        <f t="shared" si="1160"/>
        <v>300</v>
      </c>
      <c r="AV1418" s="366">
        <f t="shared" si="1174"/>
        <v>0</v>
      </c>
      <c r="AW1418" s="385">
        <f t="shared" si="1175"/>
        <v>0</v>
      </c>
      <c r="AX1418" s="367">
        <f t="shared" si="1178"/>
        <v>18</v>
      </c>
      <c r="AY1418" s="363">
        <f t="shared" si="1161"/>
        <v>0</v>
      </c>
      <c r="AZ1418" s="363">
        <f t="shared" si="1162"/>
        <v>0</v>
      </c>
      <c r="BA1418" s="363">
        <f t="shared" si="1163"/>
        <v>0</v>
      </c>
      <c r="BB1418" s="363">
        <f t="shared" si="1164"/>
        <v>0</v>
      </c>
      <c r="BC1418" s="363">
        <f t="shared" si="1165"/>
        <v>0</v>
      </c>
      <c r="BD1418" s="363">
        <f t="shared" si="1166"/>
        <v>0</v>
      </c>
      <c r="BE1418" s="363">
        <f t="shared" si="1167"/>
        <v>0</v>
      </c>
      <c r="BF1418" s="363">
        <f t="shared" si="1168"/>
        <v>0</v>
      </c>
      <c r="BG1418" s="363">
        <f t="shared" si="1169"/>
        <v>0</v>
      </c>
      <c r="BH1418" s="364">
        <f t="shared" si="1170"/>
        <v>0</v>
      </c>
      <c r="BK1418" s="365">
        <f t="shared" si="1180"/>
        <v>9</v>
      </c>
      <c r="BL1418" s="366">
        <f t="shared" si="1181"/>
        <v>1</v>
      </c>
      <c r="BM1418" s="365">
        <f t="shared" si="1182"/>
        <v>0</v>
      </c>
      <c r="BN1418" s="366">
        <f t="shared" si="1183"/>
        <v>0</v>
      </c>
      <c r="BO1418" s="365">
        <f t="shared" si="1184"/>
        <v>9</v>
      </c>
      <c r="BP1418" s="366">
        <f t="shared" si="1185"/>
        <v>1</v>
      </c>
      <c r="BQ1418" s="365">
        <f t="shared" si="1186"/>
        <v>0</v>
      </c>
      <c r="BR1418" s="366">
        <f t="shared" si="1187"/>
        <v>0</v>
      </c>
      <c r="BS1418" s="365">
        <f t="shared" si="1188"/>
        <v>9</v>
      </c>
      <c r="BT1418" s="366">
        <f t="shared" si="1189"/>
        <v>1</v>
      </c>
      <c r="BU1418" s="365">
        <f t="shared" si="1190"/>
        <v>0</v>
      </c>
      <c r="BV1418" s="366">
        <f t="shared" si="1191"/>
        <v>0</v>
      </c>
      <c r="BW1418" s="365">
        <f t="shared" si="1192"/>
        <v>9</v>
      </c>
      <c r="BX1418" s="366">
        <f t="shared" si="1193"/>
        <v>1</v>
      </c>
      <c r="BY1418" s="365">
        <f t="shared" si="1194"/>
        <v>0</v>
      </c>
      <c r="BZ1418" s="366">
        <f t="shared" si="1195"/>
        <v>0</v>
      </c>
      <c r="CA1418" s="365">
        <f t="shared" si="1196"/>
        <v>9</v>
      </c>
      <c r="CB1418" s="366">
        <f t="shared" si="1197"/>
        <v>1</v>
      </c>
      <c r="CC1418" s="365">
        <f t="shared" si="1198"/>
        <v>0</v>
      </c>
      <c r="CD1418" s="366">
        <f t="shared" si="1199"/>
        <v>0</v>
      </c>
      <c r="CE1418" s="365">
        <f t="shared" si="1200"/>
        <v>9</v>
      </c>
      <c r="CF1418" s="366">
        <f t="shared" si="1201"/>
        <v>1</v>
      </c>
      <c r="CG1418" s="365">
        <f t="shared" si="1202"/>
        <v>0</v>
      </c>
      <c r="CH1418" s="366">
        <f t="shared" si="1203"/>
        <v>0</v>
      </c>
      <c r="CI1418" s="365">
        <f t="shared" si="1204"/>
        <v>9</v>
      </c>
      <c r="CJ1418" s="366">
        <f t="shared" si="1205"/>
        <v>1</v>
      </c>
      <c r="CK1418" s="365">
        <f t="shared" si="1206"/>
        <v>0</v>
      </c>
      <c r="CL1418" s="366">
        <f t="shared" si="1207"/>
        <v>0</v>
      </c>
      <c r="CM1418" s="365">
        <f t="shared" si="1208"/>
        <v>9</v>
      </c>
      <c r="CN1418" s="366">
        <f t="shared" si="1209"/>
        <v>1</v>
      </c>
      <c r="CO1418" s="365">
        <f t="shared" si="1210"/>
        <v>0</v>
      </c>
      <c r="CP1418" s="366">
        <f t="shared" si="1211"/>
        <v>0</v>
      </c>
      <c r="CQ1418" s="365">
        <f t="shared" si="1212"/>
        <v>9</v>
      </c>
      <c r="CR1418" s="366">
        <f t="shared" si="1213"/>
        <v>1</v>
      </c>
      <c r="CS1418" s="365">
        <f t="shared" si="1214"/>
        <v>0</v>
      </c>
      <c r="CT1418" s="366">
        <f t="shared" si="1215"/>
        <v>0</v>
      </c>
      <c r="CU1418" s="365">
        <f t="shared" si="1216"/>
        <v>9</v>
      </c>
      <c r="CV1418" s="366">
        <f t="shared" si="1217"/>
        <v>1</v>
      </c>
      <c r="CW1418" s="365">
        <f t="shared" si="1218"/>
        <v>0</v>
      </c>
      <c r="CX1418" s="366">
        <f t="shared" si="1219"/>
        <v>0</v>
      </c>
    </row>
    <row r="1419" spans="17:102" x14ac:dyDescent="0.25">
      <c r="Q1419" s="365">
        <f t="shared" si="1159"/>
        <v>30</v>
      </c>
      <c r="R1419" s="277">
        <v>600</v>
      </c>
      <c r="AN1419" s="365">
        <v>1</v>
      </c>
      <c r="AO1419" s="271">
        <f>+AO1418+1</f>
        <v>19</v>
      </c>
      <c r="AP1419" s="271" t="str">
        <f t="shared" ref="AP1419:AQ1419" si="1234">+AP1397</f>
        <v/>
      </c>
      <c r="AQ1419" s="366" t="str">
        <f t="shared" si="1234"/>
        <v/>
      </c>
      <c r="AS1419" s="365">
        <f t="shared" si="1172"/>
        <v>19</v>
      </c>
      <c r="AT1419" s="366">
        <f t="shared" si="1173"/>
        <v>0</v>
      </c>
      <c r="AU1419" s="271">
        <f t="shared" si="1160"/>
        <v>600</v>
      </c>
      <c r="AV1419" s="366">
        <f t="shared" si="1174"/>
        <v>0</v>
      </c>
      <c r="AW1419" s="385">
        <f t="shared" si="1175"/>
        <v>0</v>
      </c>
      <c r="AX1419" s="367">
        <f>+AX1418+1</f>
        <v>19</v>
      </c>
      <c r="AY1419" s="363">
        <f t="shared" si="1161"/>
        <v>0</v>
      </c>
      <c r="AZ1419" s="363">
        <f t="shared" si="1162"/>
        <v>0</v>
      </c>
      <c r="BA1419" s="363">
        <f t="shared" si="1163"/>
        <v>0</v>
      </c>
      <c r="BB1419" s="363">
        <f t="shared" si="1164"/>
        <v>0</v>
      </c>
      <c r="BC1419" s="363">
        <f t="shared" si="1165"/>
        <v>0</v>
      </c>
      <c r="BD1419" s="363">
        <f t="shared" si="1166"/>
        <v>0</v>
      </c>
      <c r="BE1419" s="363">
        <f t="shared" si="1167"/>
        <v>0</v>
      </c>
      <c r="BF1419" s="363">
        <f t="shared" si="1168"/>
        <v>0</v>
      </c>
      <c r="BG1419" s="363">
        <f t="shared" si="1169"/>
        <v>0</v>
      </c>
      <c r="BH1419" s="364">
        <f t="shared" si="1170"/>
        <v>0</v>
      </c>
      <c r="BK1419" s="365">
        <f t="shared" si="1180"/>
        <v>9</v>
      </c>
      <c r="BL1419" s="366">
        <f t="shared" si="1181"/>
        <v>1</v>
      </c>
      <c r="BM1419" s="365">
        <f t="shared" si="1182"/>
        <v>0</v>
      </c>
      <c r="BN1419" s="366">
        <f t="shared" si="1183"/>
        <v>0</v>
      </c>
      <c r="BO1419" s="365">
        <f t="shared" si="1184"/>
        <v>9</v>
      </c>
      <c r="BP1419" s="366">
        <f t="shared" si="1185"/>
        <v>1</v>
      </c>
      <c r="BQ1419" s="365">
        <f t="shared" si="1186"/>
        <v>0</v>
      </c>
      <c r="BR1419" s="366">
        <f t="shared" si="1187"/>
        <v>0</v>
      </c>
      <c r="BS1419" s="365">
        <f t="shared" si="1188"/>
        <v>9</v>
      </c>
      <c r="BT1419" s="366">
        <f t="shared" si="1189"/>
        <v>1</v>
      </c>
      <c r="BU1419" s="365">
        <f t="shared" si="1190"/>
        <v>0</v>
      </c>
      <c r="BV1419" s="366">
        <f t="shared" si="1191"/>
        <v>0</v>
      </c>
      <c r="BW1419" s="365">
        <f t="shared" si="1192"/>
        <v>9</v>
      </c>
      <c r="BX1419" s="366">
        <f t="shared" si="1193"/>
        <v>1</v>
      </c>
      <c r="BY1419" s="365">
        <f t="shared" si="1194"/>
        <v>0</v>
      </c>
      <c r="BZ1419" s="366">
        <f t="shared" si="1195"/>
        <v>0</v>
      </c>
      <c r="CA1419" s="365">
        <f t="shared" si="1196"/>
        <v>9</v>
      </c>
      <c r="CB1419" s="366">
        <f t="shared" si="1197"/>
        <v>1</v>
      </c>
      <c r="CC1419" s="365">
        <f t="shared" si="1198"/>
        <v>0</v>
      </c>
      <c r="CD1419" s="366">
        <f t="shared" si="1199"/>
        <v>0</v>
      </c>
      <c r="CE1419" s="365">
        <f t="shared" si="1200"/>
        <v>9</v>
      </c>
      <c r="CF1419" s="366">
        <f t="shared" si="1201"/>
        <v>1</v>
      </c>
      <c r="CG1419" s="365">
        <f t="shared" si="1202"/>
        <v>0</v>
      </c>
      <c r="CH1419" s="366">
        <f t="shared" si="1203"/>
        <v>0</v>
      </c>
      <c r="CI1419" s="365">
        <f t="shared" si="1204"/>
        <v>9</v>
      </c>
      <c r="CJ1419" s="366">
        <f t="shared" si="1205"/>
        <v>1</v>
      </c>
      <c r="CK1419" s="365">
        <f t="shared" si="1206"/>
        <v>0</v>
      </c>
      <c r="CL1419" s="366">
        <f t="shared" si="1207"/>
        <v>0</v>
      </c>
      <c r="CM1419" s="365">
        <f t="shared" si="1208"/>
        <v>9</v>
      </c>
      <c r="CN1419" s="366">
        <f t="shared" si="1209"/>
        <v>1</v>
      </c>
      <c r="CO1419" s="365">
        <f t="shared" si="1210"/>
        <v>0</v>
      </c>
      <c r="CP1419" s="366">
        <f t="shared" si="1211"/>
        <v>0</v>
      </c>
      <c r="CQ1419" s="365">
        <f t="shared" si="1212"/>
        <v>9</v>
      </c>
      <c r="CR1419" s="366">
        <f t="shared" si="1213"/>
        <v>1</v>
      </c>
      <c r="CS1419" s="365">
        <f t="shared" si="1214"/>
        <v>0</v>
      </c>
      <c r="CT1419" s="366">
        <f t="shared" si="1215"/>
        <v>0</v>
      </c>
      <c r="CU1419" s="365">
        <f t="shared" si="1216"/>
        <v>9</v>
      </c>
      <c r="CV1419" s="366">
        <f t="shared" si="1217"/>
        <v>1</v>
      </c>
      <c r="CW1419" s="365">
        <f t="shared" si="1218"/>
        <v>0</v>
      </c>
      <c r="CX1419" s="366">
        <f t="shared" si="1219"/>
        <v>0</v>
      </c>
    </row>
    <row r="1420" spans="17:102" ht="15.75" thickBot="1" x14ac:dyDescent="0.3">
      <c r="Q1420" s="365">
        <f t="shared" si="1159"/>
        <v>31</v>
      </c>
      <c r="R1420" s="277">
        <v>200</v>
      </c>
      <c r="AN1420" s="365">
        <v>1</v>
      </c>
      <c r="AO1420" s="271">
        <f t="shared" ref="AO1420" si="1235">+AO1419+1</f>
        <v>20</v>
      </c>
      <c r="AP1420" s="271" t="str">
        <f t="shared" ref="AP1420:AQ1420" si="1236">+AP1398</f>
        <v/>
      </c>
      <c r="AQ1420" s="366" t="str">
        <f t="shared" si="1236"/>
        <v/>
      </c>
      <c r="AS1420" s="365">
        <f t="shared" si="1172"/>
        <v>20</v>
      </c>
      <c r="AT1420" s="366">
        <f t="shared" si="1173"/>
        <v>0</v>
      </c>
      <c r="AU1420" s="271">
        <f t="shared" si="1160"/>
        <v>1000</v>
      </c>
      <c r="AV1420" s="366">
        <f t="shared" si="1174"/>
        <v>0</v>
      </c>
      <c r="AW1420" s="385">
        <f t="shared" si="1175"/>
        <v>0</v>
      </c>
      <c r="AX1420" s="373">
        <f t="shared" ref="AX1420" si="1237">+AX1419+1</f>
        <v>20</v>
      </c>
      <c r="AY1420" s="375">
        <f t="shared" si="1161"/>
        <v>0</v>
      </c>
      <c r="AZ1420" s="375">
        <f t="shared" si="1162"/>
        <v>0</v>
      </c>
      <c r="BA1420" s="375">
        <f t="shared" si="1163"/>
        <v>0</v>
      </c>
      <c r="BB1420" s="375">
        <f t="shared" si="1164"/>
        <v>0</v>
      </c>
      <c r="BC1420" s="375">
        <f t="shared" si="1165"/>
        <v>0</v>
      </c>
      <c r="BD1420" s="375">
        <f t="shared" si="1166"/>
        <v>0</v>
      </c>
      <c r="BE1420" s="375">
        <f t="shared" si="1167"/>
        <v>0</v>
      </c>
      <c r="BF1420" s="375">
        <f t="shared" si="1168"/>
        <v>0</v>
      </c>
      <c r="BG1420" s="375">
        <f t="shared" si="1169"/>
        <v>0</v>
      </c>
      <c r="BH1420" s="376">
        <f t="shared" si="1170"/>
        <v>0</v>
      </c>
      <c r="BK1420" s="365">
        <f t="shared" si="1180"/>
        <v>9</v>
      </c>
      <c r="BL1420" s="366">
        <f t="shared" si="1181"/>
        <v>1</v>
      </c>
      <c r="BM1420" s="365">
        <f t="shared" si="1182"/>
        <v>0</v>
      </c>
      <c r="BN1420" s="366">
        <f t="shared" si="1183"/>
        <v>0</v>
      </c>
      <c r="BO1420" s="365">
        <f t="shared" si="1184"/>
        <v>9</v>
      </c>
      <c r="BP1420" s="366">
        <f t="shared" si="1185"/>
        <v>1</v>
      </c>
      <c r="BQ1420" s="365">
        <f t="shared" si="1186"/>
        <v>0</v>
      </c>
      <c r="BR1420" s="366">
        <f t="shared" si="1187"/>
        <v>0</v>
      </c>
      <c r="BS1420" s="365">
        <f t="shared" si="1188"/>
        <v>9</v>
      </c>
      <c r="BT1420" s="366">
        <f t="shared" si="1189"/>
        <v>1</v>
      </c>
      <c r="BU1420" s="365">
        <f t="shared" si="1190"/>
        <v>0</v>
      </c>
      <c r="BV1420" s="366">
        <f t="shared" si="1191"/>
        <v>0</v>
      </c>
      <c r="BW1420" s="365">
        <f t="shared" si="1192"/>
        <v>9</v>
      </c>
      <c r="BX1420" s="366">
        <f t="shared" si="1193"/>
        <v>1</v>
      </c>
      <c r="BY1420" s="365">
        <f t="shared" si="1194"/>
        <v>0</v>
      </c>
      <c r="BZ1420" s="366">
        <f t="shared" si="1195"/>
        <v>0</v>
      </c>
      <c r="CA1420" s="365">
        <f t="shared" si="1196"/>
        <v>9</v>
      </c>
      <c r="CB1420" s="366">
        <f t="shared" si="1197"/>
        <v>1</v>
      </c>
      <c r="CC1420" s="365">
        <f t="shared" si="1198"/>
        <v>0</v>
      </c>
      <c r="CD1420" s="366">
        <f t="shared" si="1199"/>
        <v>0</v>
      </c>
      <c r="CE1420" s="365">
        <f t="shared" si="1200"/>
        <v>9</v>
      </c>
      <c r="CF1420" s="366">
        <f t="shared" si="1201"/>
        <v>1</v>
      </c>
      <c r="CG1420" s="365">
        <f t="shared" si="1202"/>
        <v>0</v>
      </c>
      <c r="CH1420" s="366">
        <f t="shared" si="1203"/>
        <v>0</v>
      </c>
      <c r="CI1420" s="365">
        <f t="shared" si="1204"/>
        <v>9</v>
      </c>
      <c r="CJ1420" s="366">
        <f t="shared" si="1205"/>
        <v>1</v>
      </c>
      <c r="CK1420" s="365">
        <f t="shared" si="1206"/>
        <v>0</v>
      </c>
      <c r="CL1420" s="366">
        <f t="shared" si="1207"/>
        <v>0</v>
      </c>
      <c r="CM1420" s="365">
        <f t="shared" si="1208"/>
        <v>9</v>
      </c>
      <c r="CN1420" s="366">
        <f t="shared" si="1209"/>
        <v>1</v>
      </c>
      <c r="CO1420" s="365">
        <f t="shared" si="1210"/>
        <v>0</v>
      </c>
      <c r="CP1420" s="366">
        <f t="shared" si="1211"/>
        <v>0</v>
      </c>
      <c r="CQ1420" s="365">
        <f t="shared" si="1212"/>
        <v>9</v>
      </c>
      <c r="CR1420" s="366">
        <f t="shared" si="1213"/>
        <v>1</v>
      </c>
      <c r="CS1420" s="365">
        <f t="shared" si="1214"/>
        <v>0</v>
      </c>
      <c r="CT1420" s="366">
        <f t="shared" si="1215"/>
        <v>0</v>
      </c>
      <c r="CU1420" s="365">
        <f t="shared" si="1216"/>
        <v>9</v>
      </c>
      <c r="CV1420" s="366">
        <f t="shared" si="1217"/>
        <v>1</v>
      </c>
      <c r="CW1420" s="365">
        <f t="shared" si="1218"/>
        <v>0</v>
      </c>
      <c r="CX1420" s="366">
        <f t="shared" si="1219"/>
        <v>0</v>
      </c>
    </row>
    <row r="1421" spans="17:102" x14ac:dyDescent="0.25">
      <c r="Q1421" s="365">
        <f t="shared" si="1159"/>
        <v>32</v>
      </c>
      <c r="R1421" s="277">
        <v>400</v>
      </c>
      <c r="AN1421" s="365">
        <v>2</v>
      </c>
      <c r="AO1421" s="271">
        <v>1</v>
      </c>
      <c r="AP1421" s="271" t="str">
        <f>+AR1379</f>
        <v/>
      </c>
      <c r="AQ1421" s="366" t="str">
        <f>+AS1379</f>
        <v/>
      </c>
      <c r="AS1421" s="365">
        <f t="shared" si="1172"/>
        <v>21</v>
      </c>
      <c r="AT1421" s="366">
        <f t="shared" si="1173"/>
        <v>0</v>
      </c>
      <c r="AU1421" s="271">
        <f t="shared" si="1160"/>
        <v>100</v>
      </c>
      <c r="AV1421" s="366">
        <f t="shared" si="1174"/>
        <v>0</v>
      </c>
      <c r="AW1421" s="385">
        <f t="shared" si="1175"/>
        <v>0</v>
      </c>
      <c r="BK1421" s="365">
        <f t="shared" si="1180"/>
        <v>9</v>
      </c>
      <c r="BL1421" s="366">
        <f t="shared" si="1181"/>
        <v>1</v>
      </c>
      <c r="BM1421" s="365">
        <f t="shared" si="1182"/>
        <v>0</v>
      </c>
      <c r="BN1421" s="366">
        <f t="shared" si="1183"/>
        <v>0</v>
      </c>
      <c r="BO1421" s="365">
        <f t="shared" si="1184"/>
        <v>9</v>
      </c>
      <c r="BP1421" s="366">
        <f t="shared" si="1185"/>
        <v>1</v>
      </c>
      <c r="BQ1421" s="365">
        <f t="shared" si="1186"/>
        <v>0</v>
      </c>
      <c r="BR1421" s="366">
        <f t="shared" si="1187"/>
        <v>0</v>
      </c>
      <c r="BS1421" s="365">
        <f t="shared" si="1188"/>
        <v>9</v>
      </c>
      <c r="BT1421" s="366">
        <f t="shared" si="1189"/>
        <v>1</v>
      </c>
      <c r="BU1421" s="365">
        <f t="shared" si="1190"/>
        <v>0</v>
      </c>
      <c r="BV1421" s="366">
        <f t="shared" si="1191"/>
        <v>0</v>
      </c>
      <c r="BW1421" s="365">
        <f t="shared" si="1192"/>
        <v>9</v>
      </c>
      <c r="BX1421" s="366">
        <f t="shared" si="1193"/>
        <v>1</v>
      </c>
      <c r="BY1421" s="365">
        <f t="shared" si="1194"/>
        <v>0</v>
      </c>
      <c r="BZ1421" s="366">
        <f t="shared" si="1195"/>
        <v>0</v>
      </c>
      <c r="CA1421" s="365">
        <f t="shared" si="1196"/>
        <v>9</v>
      </c>
      <c r="CB1421" s="366">
        <f t="shared" si="1197"/>
        <v>1</v>
      </c>
      <c r="CC1421" s="365">
        <f t="shared" si="1198"/>
        <v>0</v>
      </c>
      <c r="CD1421" s="366">
        <f t="shared" si="1199"/>
        <v>0</v>
      </c>
      <c r="CE1421" s="365">
        <f t="shared" si="1200"/>
        <v>9</v>
      </c>
      <c r="CF1421" s="366">
        <f t="shared" si="1201"/>
        <v>1</v>
      </c>
      <c r="CG1421" s="365">
        <f t="shared" si="1202"/>
        <v>0</v>
      </c>
      <c r="CH1421" s="366">
        <f t="shared" si="1203"/>
        <v>0</v>
      </c>
      <c r="CI1421" s="365">
        <f t="shared" si="1204"/>
        <v>9</v>
      </c>
      <c r="CJ1421" s="366">
        <f t="shared" si="1205"/>
        <v>1</v>
      </c>
      <c r="CK1421" s="365">
        <f t="shared" si="1206"/>
        <v>0</v>
      </c>
      <c r="CL1421" s="366">
        <f t="shared" si="1207"/>
        <v>0</v>
      </c>
      <c r="CM1421" s="365">
        <f t="shared" si="1208"/>
        <v>9</v>
      </c>
      <c r="CN1421" s="366">
        <f t="shared" si="1209"/>
        <v>1</v>
      </c>
      <c r="CO1421" s="365">
        <f t="shared" si="1210"/>
        <v>0</v>
      </c>
      <c r="CP1421" s="366">
        <f t="shared" si="1211"/>
        <v>0</v>
      </c>
      <c r="CQ1421" s="365">
        <f t="shared" si="1212"/>
        <v>9</v>
      </c>
      <c r="CR1421" s="366">
        <f t="shared" si="1213"/>
        <v>1</v>
      </c>
      <c r="CS1421" s="365">
        <f t="shared" si="1214"/>
        <v>0</v>
      </c>
      <c r="CT1421" s="366">
        <f t="shared" si="1215"/>
        <v>0</v>
      </c>
      <c r="CU1421" s="365">
        <f t="shared" si="1216"/>
        <v>9</v>
      </c>
      <c r="CV1421" s="366">
        <f t="shared" si="1217"/>
        <v>1</v>
      </c>
      <c r="CW1421" s="365">
        <f t="shared" si="1218"/>
        <v>0</v>
      </c>
      <c r="CX1421" s="366">
        <f t="shared" si="1219"/>
        <v>0</v>
      </c>
    </row>
    <row r="1422" spans="17:102" ht="15.75" thickBot="1" x14ac:dyDescent="0.3">
      <c r="Q1422" s="365">
        <f t="shared" si="1159"/>
        <v>33</v>
      </c>
      <c r="R1422" s="277">
        <v>800</v>
      </c>
      <c r="AN1422" s="365">
        <f>+AN1421</f>
        <v>2</v>
      </c>
      <c r="AO1422" s="271">
        <f>+AO1421+1</f>
        <v>2</v>
      </c>
      <c r="AP1422" s="271" t="str">
        <f t="shared" ref="AP1422:AP1440" si="1238">+AR1380</f>
        <v/>
      </c>
      <c r="AQ1422" s="366" t="str">
        <f t="shared" ref="AQ1422:AQ1440" si="1239">+AS1380</f>
        <v/>
      </c>
      <c r="AS1422" s="365">
        <f t="shared" si="1172"/>
        <v>22</v>
      </c>
      <c r="AT1422" s="366">
        <f t="shared" si="1173"/>
        <v>0</v>
      </c>
      <c r="AU1422" s="271">
        <f t="shared" si="1160"/>
        <v>200</v>
      </c>
      <c r="AV1422" s="366">
        <f t="shared" si="1174"/>
        <v>0</v>
      </c>
      <c r="AW1422" s="385">
        <f t="shared" si="1175"/>
        <v>0</v>
      </c>
      <c r="BK1422" s="368">
        <f t="shared" si="1180"/>
        <v>9</v>
      </c>
      <c r="BL1422" s="370">
        <f t="shared" si="1181"/>
        <v>1</v>
      </c>
      <c r="BM1422" s="368">
        <f t="shared" si="1182"/>
        <v>0</v>
      </c>
      <c r="BN1422" s="370">
        <f t="shared" si="1183"/>
        <v>0</v>
      </c>
      <c r="BO1422" s="368">
        <f t="shared" si="1184"/>
        <v>9</v>
      </c>
      <c r="BP1422" s="370">
        <f t="shared" si="1185"/>
        <v>1</v>
      </c>
      <c r="BQ1422" s="368">
        <f t="shared" si="1186"/>
        <v>0</v>
      </c>
      <c r="BR1422" s="370">
        <f t="shared" si="1187"/>
        <v>0</v>
      </c>
      <c r="BS1422" s="368">
        <f t="shared" si="1188"/>
        <v>9</v>
      </c>
      <c r="BT1422" s="370">
        <f t="shared" si="1189"/>
        <v>1</v>
      </c>
      <c r="BU1422" s="368">
        <f t="shared" si="1190"/>
        <v>0</v>
      </c>
      <c r="BV1422" s="370">
        <f t="shared" si="1191"/>
        <v>0</v>
      </c>
      <c r="BW1422" s="368">
        <f t="shared" si="1192"/>
        <v>9</v>
      </c>
      <c r="BX1422" s="370">
        <f t="shared" si="1193"/>
        <v>1</v>
      </c>
      <c r="BY1422" s="368">
        <f t="shared" si="1194"/>
        <v>0</v>
      </c>
      <c r="BZ1422" s="370">
        <f t="shared" si="1195"/>
        <v>0</v>
      </c>
      <c r="CA1422" s="368">
        <f t="shared" si="1196"/>
        <v>9</v>
      </c>
      <c r="CB1422" s="370">
        <f t="shared" si="1197"/>
        <v>1</v>
      </c>
      <c r="CC1422" s="368">
        <f t="shared" si="1198"/>
        <v>0</v>
      </c>
      <c r="CD1422" s="370">
        <f t="shared" si="1199"/>
        <v>0</v>
      </c>
      <c r="CE1422" s="368">
        <f t="shared" si="1200"/>
        <v>9</v>
      </c>
      <c r="CF1422" s="370">
        <f t="shared" si="1201"/>
        <v>1</v>
      </c>
      <c r="CG1422" s="368">
        <f t="shared" si="1202"/>
        <v>0</v>
      </c>
      <c r="CH1422" s="370">
        <f t="shared" si="1203"/>
        <v>0</v>
      </c>
      <c r="CI1422" s="368">
        <f t="shared" si="1204"/>
        <v>9</v>
      </c>
      <c r="CJ1422" s="370">
        <f t="shared" si="1205"/>
        <v>1</v>
      </c>
      <c r="CK1422" s="368">
        <f t="shared" si="1206"/>
        <v>0</v>
      </c>
      <c r="CL1422" s="370">
        <f t="shared" si="1207"/>
        <v>0</v>
      </c>
      <c r="CM1422" s="368">
        <f t="shared" si="1208"/>
        <v>9</v>
      </c>
      <c r="CN1422" s="370">
        <f t="shared" si="1209"/>
        <v>1</v>
      </c>
      <c r="CO1422" s="368">
        <f t="shared" si="1210"/>
        <v>0</v>
      </c>
      <c r="CP1422" s="370">
        <f t="shared" si="1211"/>
        <v>0</v>
      </c>
      <c r="CQ1422" s="368">
        <f t="shared" si="1212"/>
        <v>9</v>
      </c>
      <c r="CR1422" s="370">
        <f t="shared" si="1213"/>
        <v>1</v>
      </c>
      <c r="CS1422" s="368">
        <f t="shared" si="1214"/>
        <v>0</v>
      </c>
      <c r="CT1422" s="370">
        <f t="shared" si="1215"/>
        <v>0</v>
      </c>
      <c r="CU1422" s="368">
        <f t="shared" si="1216"/>
        <v>9</v>
      </c>
      <c r="CV1422" s="370">
        <f t="shared" si="1217"/>
        <v>1</v>
      </c>
      <c r="CW1422" s="368">
        <f t="shared" si="1218"/>
        <v>0</v>
      </c>
      <c r="CX1422" s="370">
        <f t="shared" si="1219"/>
        <v>0</v>
      </c>
    </row>
    <row r="1423" spans="17:102" x14ac:dyDescent="0.25">
      <c r="Q1423" s="365">
        <f t="shared" ref="Q1423:Q1454" si="1240">+Q1422+1</f>
        <v>34</v>
      </c>
      <c r="R1423" s="277">
        <v>400</v>
      </c>
      <c r="AN1423" s="365">
        <f t="shared" ref="AN1423:AN1440" si="1241">+AN1422</f>
        <v>2</v>
      </c>
      <c r="AO1423" s="271">
        <f t="shared" ref="AO1423:AO1438" si="1242">+AO1422+1</f>
        <v>3</v>
      </c>
      <c r="AP1423" s="271" t="str">
        <f t="shared" si="1238"/>
        <v/>
      </c>
      <c r="AQ1423" s="366" t="str">
        <f t="shared" si="1239"/>
        <v/>
      </c>
      <c r="AS1423" s="365">
        <f t="shared" si="1172"/>
        <v>23</v>
      </c>
      <c r="AT1423" s="366">
        <f t="shared" si="1173"/>
        <v>0</v>
      </c>
      <c r="AU1423" s="271">
        <f t="shared" si="1160"/>
        <v>400</v>
      </c>
      <c r="AV1423" s="366">
        <f t="shared" si="1174"/>
        <v>0</v>
      </c>
      <c r="AW1423" s="385">
        <f t="shared" si="1175"/>
        <v>0</v>
      </c>
      <c r="BK1423" s="394"/>
      <c r="BL1423" s="394"/>
      <c r="BM1423" s="394"/>
      <c r="BN1423" s="394"/>
      <c r="BO1423" s="394"/>
      <c r="BP1423" s="394"/>
      <c r="BQ1423" s="394"/>
      <c r="BR1423" s="394"/>
      <c r="BS1423" s="394"/>
      <c r="BT1423" s="394"/>
      <c r="BU1423" s="394"/>
      <c r="BV1423" s="394"/>
      <c r="BW1423" s="394"/>
      <c r="BX1423" s="394"/>
      <c r="BY1423" s="394"/>
      <c r="BZ1423" s="394"/>
      <c r="CA1423" s="394"/>
      <c r="CB1423" s="394"/>
      <c r="CC1423" s="394"/>
      <c r="CD1423" s="394"/>
      <c r="CE1423" s="394"/>
      <c r="CF1423" s="394"/>
      <c r="CG1423" s="394"/>
      <c r="CH1423" s="394"/>
      <c r="CI1423" s="394"/>
      <c r="CJ1423" s="394"/>
      <c r="CK1423" s="394"/>
      <c r="CL1423" s="394"/>
      <c r="CM1423" s="394"/>
      <c r="CN1423" s="394"/>
      <c r="CO1423" s="394"/>
      <c r="CP1423" s="394"/>
      <c r="CQ1423" s="394"/>
      <c r="CR1423" s="394"/>
      <c r="CS1423" s="394"/>
      <c r="CT1423" s="394"/>
      <c r="CU1423" s="394"/>
      <c r="CV1423" s="394"/>
      <c r="CW1423" s="394"/>
      <c r="CX1423" s="394"/>
    </row>
    <row r="1424" spans="17:102" x14ac:dyDescent="0.25">
      <c r="Q1424" s="365">
        <f t="shared" si="1240"/>
        <v>35</v>
      </c>
      <c r="R1424" s="277">
        <v>200</v>
      </c>
      <c r="AN1424" s="365">
        <f t="shared" si="1241"/>
        <v>2</v>
      </c>
      <c r="AO1424" s="271">
        <f t="shared" si="1242"/>
        <v>4</v>
      </c>
      <c r="AP1424" s="271" t="str">
        <f t="shared" si="1238"/>
        <v/>
      </c>
      <c r="AQ1424" s="366" t="str">
        <f t="shared" si="1239"/>
        <v/>
      </c>
      <c r="AS1424" s="365">
        <f t="shared" si="1172"/>
        <v>24</v>
      </c>
      <c r="AT1424" s="366">
        <f t="shared" si="1173"/>
        <v>0</v>
      </c>
      <c r="AU1424" s="271">
        <f t="shared" si="1160"/>
        <v>200</v>
      </c>
      <c r="AV1424" s="366">
        <f t="shared" si="1174"/>
        <v>0</v>
      </c>
      <c r="AW1424" s="385">
        <f t="shared" si="1175"/>
        <v>0</v>
      </c>
    </row>
    <row r="1425" spans="17:49" x14ac:dyDescent="0.25">
      <c r="Q1425" s="365">
        <f t="shared" si="1240"/>
        <v>36</v>
      </c>
      <c r="R1425" s="277">
        <v>100</v>
      </c>
      <c r="AN1425" s="365">
        <f t="shared" si="1241"/>
        <v>2</v>
      </c>
      <c r="AO1425" s="271">
        <f t="shared" si="1242"/>
        <v>5</v>
      </c>
      <c r="AP1425" s="271" t="str">
        <f t="shared" si="1238"/>
        <v/>
      </c>
      <c r="AQ1425" s="366" t="str">
        <f t="shared" si="1239"/>
        <v/>
      </c>
      <c r="AS1425" s="365">
        <f t="shared" si="1172"/>
        <v>25</v>
      </c>
      <c r="AT1425" s="366">
        <f t="shared" si="1173"/>
        <v>0</v>
      </c>
      <c r="AU1425" s="271">
        <f t="shared" si="1160"/>
        <v>100</v>
      </c>
      <c r="AV1425" s="366">
        <f t="shared" si="1174"/>
        <v>0</v>
      </c>
      <c r="AW1425" s="385">
        <f t="shared" si="1175"/>
        <v>0</v>
      </c>
    </row>
    <row r="1426" spans="17:49" x14ac:dyDescent="0.25">
      <c r="Q1426" s="365">
        <f t="shared" si="1240"/>
        <v>37</v>
      </c>
      <c r="R1426" s="277">
        <v>50</v>
      </c>
      <c r="AN1426" s="365">
        <f t="shared" si="1241"/>
        <v>2</v>
      </c>
      <c r="AO1426" s="271">
        <f t="shared" si="1242"/>
        <v>6</v>
      </c>
      <c r="AP1426" s="271" t="str">
        <f t="shared" si="1238"/>
        <v/>
      </c>
      <c r="AQ1426" s="366" t="str">
        <f t="shared" si="1239"/>
        <v/>
      </c>
      <c r="AS1426" s="365">
        <f t="shared" si="1172"/>
        <v>26</v>
      </c>
      <c r="AT1426" s="366">
        <f t="shared" si="1173"/>
        <v>0</v>
      </c>
      <c r="AU1426" s="271">
        <f t="shared" si="1160"/>
        <v>50</v>
      </c>
      <c r="AV1426" s="366">
        <f t="shared" si="1174"/>
        <v>0</v>
      </c>
      <c r="AW1426" s="385">
        <f t="shared" si="1175"/>
        <v>0</v>
      </c>
    </row>
    <row r="1427" spans="17:49" x14ac:dyDescent="0.25">
      <c r="Q1427" s="365">
        <f t="shared" si="1240"/>
        <v>38</v>
      </c>
      <c r="R1427" s="277">
        <v>100</v>
      </c>
      <c r="AN1427" s="365">
        <f t="shared" si="1241"/>
        <v>2</v>
      </c>
      <c r="AO1427" s="271">
        <f t="shared" si="1242"/>
        <v>7</v>
      </c>
      <c r="AP1427" s="271" t="str">
        <f t="shared" si="1238"/>
        <v/>
      </c>
      <c r="AQ1427" s="366" t="str">
        <f t="shared" si="1239"/>
        <v/>
      </c>
      <c r="AS1427" s="365">
        <f t="shared" si="1172"/>
        <v>27</v>
      </c>
      <c r="AT1427" s="366">
        <f t="shared" si="1173"/>
        <v>0</v>
      </c>
      <c r="AU1427" s="271">
        <f t="shared" si="1160"/>
        <v>100</v>
      </c>
      <c r="AV1427" s="366">
        <f t="shared" si="1174"/>
        <v>0</v>
      </c>
      <c r="AW1427" s="385">
        <f t="shared" si="1175"/>
        <v>0</v>
      </c>
    </row>
    <row r="1428" spans="17:49" x14ac:dyDescent="0.25">
      <c r="Q1428" s="365">
        <f t="shared" si="1240"/>
        <v>39</v>
      </c>
      <c r="R1428" s="277">
        <v>150</v>
      </c>
      <c r="AN1428" s="365">
        <f t="shared" si="1241"/>
        <v>2</v>
      </c>
      <c r="AO1428" s="271">
        <f t="shared" si="1242"/>
        <v>8</v>
      </c>
      <c r="AP1428" s="271" t="str">
        <f t="shared" si="1238"/>
        <v/>
      </c>
      <c r="AQ1428" s="366" t="str">
        <f t="shared" si="1239"/>
        <v/>
      </c>
      <c r="AS1428" s="365">
        <f t="shared" si="1172"/>
        <v>28</v>
      </c>
      <c r="AT1428" s="366">
        <f t="shared" si="1173"/>
        <v>0</v>
      </c>
      <c r="AU1428" s="271">
        <f t="shared" si="1160"/>
        <v>150</v>
      </c>
      <c r="AV1428" s="366">
        <f t="shared" si="1174"/>
        <v>0</v>
      </c>
      <c r="AW1428" s="385">
        <f t="shared" si="1175"/>
        <v>0</v>
      </c>
    </row>
    <row r="1429" spans="17:49" x14ac:dyDescent="0.25">
      <c r="Q1429" s="365">
        <f t="shared" si="1240"/>
        <v>40</v>
      </c>
      <c r="R1429" s="277">
        <v>300</v>
      </c>
      <c r="AN1429" s="365">
        <f t="shared" si="1241"/>
        <v>2</v>
      </c>
      <c r="AO1429" s="271">
        <f t="shared" si="1242"/>
        <v>9</v>
      </c>
      <c r="AP1429" s="271" t="str">
        <f t="shared" si="1238"/>
        <v/>
      </c>
      <c r="AQ1429" s="366" t="str">
        <f t="shared" si="1239"/>
        <v/>
      </c>
      <c r="AS1429" s="365">
        <f t="shared" si="1172"/>
        <v>29</v>
      </c>
      <c r="AT1429" s="366">
        <f t="shared" si="1173"/>
        <v>0</v>
      </c>
      <c r="AU1429" s="271">
        <f t="shared" si="1160"/>
        <v>300</v>
      </c>
      <c r="AV1429" s="366">
        <f t="shared" si="1174"/>
        <v>0</v>
      </c>
      <c r="AW1429" s="385">
        <f t="shared" si="1175"/>
        <v>0</v>
      </c>
    </row>
    <row r="1430" spans="17:49" x14ac:dyDescent="0.25">
      <c r="Q1430" s="365">
        <f t="shared" si="1240"/>
        <v>41</v>
      </c>
      <c r="R1430" s="277">
        <v>100</v>
      </c>
      <c r="AN1430" s="365">
        <f t="shared" si="1241"/>
        <v>2</v>
      </c>
      <c r="AO1430" s="271">
        <f t="shared" si="1242"/>
        <v>10</v>
      </c>
      <c r="AP1430" s="271" t="str">
        <f t="shared" si="1238"/>
        <v/>
      </c>
      <c r="AQ1430" s="366" t="str">
        <f t="shared" si="1239"/>
        <v/>
      </c>
      <c r="AS1430" s="365">
        <f t="shared" si="1172"/>
        <v>30</v>
      </c>
      <c r="AT1430" s="366">
        <f t="shared" si="1173"/>
        <v>0</v>
      </c>
      <c r="AU1430" s="271">
        <f t="shared" si="1160"/>
        <v>600</v>
      </c>
      <c r="AV1430" s="366">
        <f t="shared" si="1174"/>
        <v>0</v>
      </c>
      <c r="AW1430" s="385">
        <f t="shared" si="1175"/>
        <v>0</v>
      </c>
    </row>
    <row r="1431" spans="17:49" x14ac:dyDescent="0.25">
      <c r="Q1431" s="365">
        <f t="shared" si="1240"/>
        <v>42</v>
      </c>
      <c r="R1431" s="277">
        <v>200</v>
      </c>
      <c r="AN1431" s="365">
        <f t="shared" si="1241"/>
        <v>2</v>
      </c>
      <c r="AO1431" s="271">
        <f t="shared" si="1242"/>
        <v>11</v>
      </c>
      <c r="AP1431" s="271" t="str">
        <f t="shared" si="1238"/>
        <v/>
      </c>
      <c r="AQ1431" s="366" t="str">
        <f t="shared" si="1239"/>
        <v/>
      </c>
      <c r="AS1431" s="365">
        <f t="shared" si="1172"/>
        <v>31</v>
      </c>
      <c r="AT1431" s="366">
        <f t="shared" si="1173"/>
        <v>0</v>
      </c>
      <c r="AU1431" s="271">
        <f t="shared" si="1160"/>
        <v>200</v>
      </c>
      <c r="AV1431" s="366">
        <f t="shared" si="1174"/>
        <v>0</v>
      </c>
      <c r="AW1431" s="385">
        <f t="shared" si="1175"/>
        <v>0</v>
      </c>
    </row>
    <row r="1432" spans="17:49" x14ac:dyDescent="0.25">
      <c r="Q1432" s="365">
        <f t="shared" si="1240"/>
        <v>43</v>
      </c>
      <c r="R1432" s="277">
        <v>400</v>
      </c>
      <c r="AN1432" s="365">
        <f t="shared" si="1241"/>
        <v>2</v>
      </c>
      <c r="AO1432" s="271">
        <f t="shared" si="1242"/>
        <v>12</v>
      </c>
      <c r="AP1432" s="271" t="str">
        <f t="shared" si="1238"/>
        <v/>
      </c>
      <c r="AQ1432" s="366" t="str">
        <f t="shared" si="1239"/>
        <v/>
      </c>
      <c r="AS1432" s="365">
        <f t="shared" si="1172"/>
        <v>32</v>
      </c>
      <c r="AT1432" s="366">
        <f t="shared" si="1173"/>
        <v>0</v>
      </c>
      <c r="AU1432" s="271">
        <f t="shared" si="1160"/>
        <v>400</v>
      </c>
      <c r="AV1432" s="366">
        <f t="shared" si="1174"/>
        <v>0</v>
      </c>
      <c r="AW1432" s="385">
        <f t="shared" si="1175"/>
        <v>0</v>
      </c>
    </row>
    <row r="1433" spans="17:49" x14ac:dyDescent="0.25">
      <c r="Q1433" s="365">
        <f t="shared" si="1240"/>
        <v>44</v>
      </c>
      <c r="R1433" s="277">
        <v>200</v>
      </c>
      <c r="AN1433" s="365">
        <f t="shared" si="1241"/>
        <v>2</v>
      </c>
      <c r="AO1433" s="271">
        <f t="shared" si="1242"/>
        <v>13</v>
      </c>
      <c r="AP1433" s="271" t="str">
        <f t="shared" si="1238"/>
        <v/>
      </c>
      <c r="AQ1433" s="366" t="str">
        <f t="shared" si="1239"/>
        <v/>
      </c>
      <c r="AS1433" s="365">
        <f t="shared" si="1172"/>
        <v>33</v>
      </c>
      <c r="AT1433" s="366">
        <f t="shared" si="1173"/>
        <v>0</v>
      </c>
      <c r="AU1433" s="271">
        <f t="shared" ref="AU1433:AU1454" si="1243">+R1422</f>
        <v>800</v>
      </c>
      <c r="AV1433" s="366">
        <f t="shared" si="1174"/>
        <v>0</v>
      </c>
      <c r="AW1433" s="385">
        <f t="shared" si="1175"/>
        <v>0</v>
      </c>
    </row>
    <row r="1434" spans="17:49" x14ac:dyDescent="0.25">
      <c r="Q1434" s="365">
        <f t="shared" si="1240"/>
        <v>45</v>
      </c>
      <c r="R1434" s="277">
        <v>100</v>
      </c>
      <c r="AN1434" s="365">
        <f t="shared" si="1241"/>
        <v>2</v>
      </c>
      <c r="AO1434" s="271">
        <f t="shared" si="1242"/>
        <v>14</v>
      </c>
      <c r="AP1434" s="271" t="str">
        <f t="shared" si="1238"/>
        <v/>
      </c>
      <c r="AQ1434" s="366" t="str">
        <f t="shared" si="1239"/>
        <v/>
      </c>
      <c r="AS1434" s="365">
        <f t="shared" ref="AS1434:AS1465" si="1244">+AS1433+1</f>
        <v>34</v>
      </c>
      <c r="AT1434" s="366">
        <f t="shared" si="1173"/>
        <v>0</v>
      </c>
      <c r="AU1434" s="271">
        <f t="shared" si="1243"/>
        <v>400</v>
      </c>
      <c r="AV1434" s="366">
        <f t="shared" si="1174"/>
        <v>0</v>
      </c>
      <c r="AW1434" s="385">
        <f t="shared" si="1175"/>
        <v>0</v>
      </c>
    </row>
    <row r="1435" spans="17:49" x14ac:dyDescent="0.25">
      <c r="Q1435" s="365">
        <f t="shared" si="1240"/>
        <v>46</v>
      </c>
      <c r="R1435" s="277">
        <v>50</v>
      </c>
      <c r="AN1435" s="365">
        <f t="shared" si="1241"/>
        <v>2</v>
      </c>
      <c r="AO1435" s="271">
        <f t="shared" si="1242"/>
        <v>15</v>
      </c>
      <c r="AP1435" s="271" t="str">
        <f t="shared" si="1238"/>
        <v/>
      </c>
      <c r="AQ1435" s="366" t="str">
        <f t="shared" si="1239"/>
        <v/>
      </c>
      <c r="AS1435" s="365">
        <f t="shared" si="1244"/>
        <v>35</v>
      </c>
      <c r="AT1435" s="366">
        <f t="shared" si="1173"/>
        <v>0</v>
      </c>
      <c r="AU1435" s="271">
        <f t="shared" si="1243"/>
        <v>200</v>
      </c>
      <c r="AV1435" s="366">
        <f t="shared" si="1174"/>
        <v>0</v>
      </c>
      <c r="AW1435" s="385">
        <f t="shared" si="1175"/>
        <v>0</v>
      </c>
    </row>
    <row r="1436" spans="17:49" x14ac:dyDescent="0.25">
      <c r="Q1436" s="365">
        <f t="shared" si="1240"/>
        <v>47</v>
      </c>
      <c r="R1436" s="277">
        <v>100</v>
      </c>
      <c r="AN1436" s="365">
        <f t="shared" si="1241"/>
        <v>2</v>
      </c>
      <c r="AO1436" s="271">
        <f t="shared" si="1242"/>
        <v>16</v>
      </c>
      <c r="AP1436" s="271" t="str">
        <f t="shared" si="1238"/>
        <v/>
      </c>
      <c r="AQ1436" s="366" t="str">
        <f t="shared" si="1239"/>
        <v/>
      </c>
      <c r="AS1436" s="365">
        <f t="shared" si="1244"/>
        <v>36</v>
      </c>
      <c r="AT1436" s="366">
        <f t="shared" si="1173"/>
        <v>0</v>
      </c>
      <c r="AU1436" s="271">
        <f t="shared" si="1243"/>
        <v>100</v>
      </c>
      <c r="AV1436" s="366">
        <f t="shared" si="1174"/>
        <v>0</v>
      </c>
      <c r="AW1436" s="385">
        <f t="shared" si="1175"/>
        <v>0</v>
      </c>
    </row>
    <row r="1437" spans="17:49" x14ac:dyDescent="0.25">
      <c r="Q1437" s="365">
        <f t="shared" si="1240"/>
        <v>48</v>
      </c>
      <c r="R1437" s="277">
        <v>50</v>
      </c>
      <c r="AN1437" s="365">
        <f t="shared" si="1241"/>
        <v>2</v>
      </c>
      <c r="AO1437" s="271">
        <f t="shared" si="1242"/>
        <v>17</v>
      </c>
      <c r="AP1437" s="271" t="str">
        <f t="shared" si="1238"/>
        <v/>
      </c>
      <c r="AQ1437" s="366" t="str">
        <f t="shared" si="1239"/>
        <v/>
      </c>
      <c r="AS1437" s="365">
        <f t="shared" si="1244"/>
        <v>37</v>
      </c>
      <c r="AT1437" s="366">
        <f t="shared" si="1173"/>
        <v>0</v>
      </c>
      <c r="AU1437" s="271">
        <f t="shared" si="1243"/>
        <v>50</v>
      </c>
      <c r="AV1437" s="366">
        <f t="shared" si="1174"/>
        <v>0</v>
      </c>
      <c r="AW1437" s="385">
        <f t="shared" si="1175"/>
        <v>0</v>
      </c>
    </row>
    <row r="1438" spans="17:49" x14ac:dyDescent="0.25">
      <c r="Q1438" s="365">
        <f t="shared" si="1240"/>
        <v>49</v>
      </c>
      <c r="R1438" s="277">
        <v>100</v>
      </c>
      <c r="AN1438" s="365">
        <f t="shared" si="1241"/>
        <v>2</v>
      </c>
      <c r="AO1438" s="271">
        <f t="shared" si="1242"/>
        <v>18</v>
      </c>
      <c r="AP1438" s="271" t="str">
        <f t="shared" si="1238"/>
        <v/>
      </c>
      <c r="AQ1438" s="366" t="str">
        <f t="shared" si="1239"/>
        <v/>
      </c>
      <c r="AS1438" s="365">
        <f t="shared" si="1244"/>
        <v>38</v>
      </c>
      <c r="AT1438" s="366">
        <f t="shared" si="1173"/>
        <v>0</v>
      </c>
      <c r="AU1438" s="271">
        <f t="shared" si="1243"/>
        <v>100</v>
      </c>
      <c r="AV1438" s="366">
        <f t="shared" si="1174"/>
        <v>0</v>
      </c>
      <c r="AW1438" s="385">
        <f t="shared" si="1175"/>
        <v>0</v>
      </c>
    </row>
    <row r="1439" spans="17:49" x14ac:dyDescent="0.25">
      <c r="Q1439" s="365">
        <f t="shared" si="1240"/>
        <v>50</v>
      </c>
      <c r="R1439" s="277">
        <v>150</v>
      </c>
      <c r="AN1439" s="365">
        <f t="shared" si="1241"/>
        <v>2</v>
      </c>
      <c r="AO1439" s="271">
        <f>+AO1438+1</f>
        <v>19</v>
      </c>
      <c r="AP1439" s="271" t="str">
        <f t="shared" si="1238"/>
        <v/>
      </c>
      <c r="AQ1439" s="366" t="str">
        <f t="shared" si="1239"/>
        <v/>
      </c>
      <c r="AS1439" s="365">
        <f t="shared" si="1244"/>
        <v>39</v>
      </c>
      <c r="AT1439" s="366">
        <f t="shared" si="1173"/>
        <v>0</v>
      </c>
      <c r="AU1439" s="271">
        <f t="shared" si="1243"/>
        <v>150</v>
      </c>
      <c r="AV1439" s="366">
        <f t="shared" si="1174"/>
        <v>0</v>
      </c>
      <c r="AW1439" s="385">
        <f t="shared" si="1175"/>
        <v>0</v>
      </c>
    </row>
    <row r="1440" spans="17:49" x14ac:dyDescent="0.25">
      <c r="Q1440" s="365">
        <f t="shared" si="1240"/>
        <v>51</v>
      </c>
      <c r="R1440" s="277">
        <v>100</v>
      </c>
      <c r="AN1440" s="365">
        <f t="shared" si="1241"/>
        <v>2</v>
      </c>
      <c r="AO1440" s="271">
        <f t="shared" ref="AO1440" si="1245">+AO1439+1</f>
        <v>20</v>
      </c>
      <c r="AP1440" s="271" t="str">
        <f t="shared" si="1238"/>
        <v/>
      </c>
      <c r="AQ1440" s="366" t="str">
        <f t="shared" si="1239"/>
        <v/>
      </c>
      <c r="AS1440" s="365">
        <f t="shared" si="1244"/>
        <v>40</v>
      </c>
      <c r="AT1440" s="366">
        <f t="shared" si="1173"/>
        <v>0</v>
      </c>
      <c r="AU1440" s="271">
        <f t="shared" si="1243"/>
        <v>300</v>
      </c>
      <c r="AV1440" s="366">
        <f t="shared" si="1174"/>
        <v>0</v>
      </c>
      <c r="AW1440" s="385">
        <f t="shared" si="1175"/>
        <v>0</v>
      </c>
    </row>
    <row r="1441" spans="17:49" x14ac:dyDescent="0.25">
      <c r="Q1441" s="365">
        <f t="shared" si="1240"/>
        <v>52</v>
      </c>
      <c r="R1441" s="277">
        <v>150</v>
      </c>
      <c r="AN1441" s="365">
        <v>3</v>
      </c>
      <c r="AO1441" s="271">
        <v>1</v>
      </c>
      <c r="AP1441" s="271" t="str">
        <f>+AT1379</f>
        <v/>
      </c>
      <c r="AQ1441" s="366" t="str">
        <f>+AU1379</f>
        <v/>
      </c>
      <c r="AS1441" s="365">
        <f t="shared" si="1244"/>
        <v>41</v>
      </c>
      <c r="AT1441" s="366">
        <f t="shared" si="1173"/>
        <v>0</v>
      </c>
      <c r="AU1441" s="271">
        <f t="shared" si="1243"/>
        <v>100</v>
      </c>
      <c r="AV1441" s="366">
        <f t="shared" si="1174"/>
        <v>0</v>
      </c>
      <c r="AW1441" s="385">
        <f t="shared" si="1175"/>
        <v>0</v>
      </c>
    </row>
    <row r="1442" spans="17:49" x14ac:dyDescent="0.25">
      <c r="Q1442" s="365">
        <f t="shared" si="1240"/>
        <v>53</v>
      </c>
      <c r="R1442" s="277">
        <v>300</v>
      </c>
      <c r="AN1442" s="365">
        <f t="shared" ref="AN1442:AN1460" si="1246">+AN1441</f>
        <v>3</v>
      </c>
      <c r="AO1442" s="271">
        <f>+AO1441+1</f>
        <v>2</v>
      </c>
      <c r="AP1442" s="271" t="str">
        <f t="shared" ref="AP1442:AP1460" si="1247">+AT1380</f>
        <v/>
      </c>
      <c r="AQ1442" s="366" t="str">
        <f t="shared" ref="AQ1442:AQ1460" si="1248">+AU1380</f>
        <v/>
      </c>
      <c r="AS1442" s="365">
        <f t="shared" si="1244"/>
        <v>42</v>
      </c>
      <c r="AT1442" s="366">
        <f t="shared" si="1173"/>
        <v>0</v>
      </c>
      <c r="AU1442" s="271">
        <f t="shared" si="1243"/>
        <v>200</v>
      </c>
      <c r="AV1442" s="366">
        <f t="shared" si="1174"/>
        <v>0</v>
      </c>
      <c r="AW1442" s="385">
        <f t="shared" si="1175"/>
        <v>0</v>
      </c>
    </row>
    <row r="1443" spans="17:49" x14ac:dyDescent="0.25">
      <c r="Q1443" s="365">
        <f t="shared" si="1240"/>
        <v>54</v>
      </c>
      <c r="R1443" s="277">
        <v>150</v>
      </c>
      <c r="AN1443" s="365">
        <f t="shared" si="1246"/>
        <v>3</v>
      </c>
      <c r="AO1443" s="271">
        <f t="shared" ref="AO1443:AO1458" si="1249">+AO1442+1</f>
        <v>3</v>
      </c>
      <c r="AP1443" s="271" t="str">
        <f t="shared" si="1247"/>
        <v/>
      </c>
      <c r="AQ1443" s="366" t="str">
        <f t="shared" si="1248"/>
        <v/>
      </c>
      <c r="AS1443" s="365">
        <f t="shared" si="1244"/>
        <v>43</v>
      </c>
      <c r="AT1443" s="366">
        <f t="shared" si="1173"/>
        <v>0</v>
      </c>
      <c r="AU1443" s="271">
        <f t="shared" si="1243"/>
        <v>400</v>
      </c>
      <c r="AV1443" s="366">
        <f t="shared" si="1174"/>
        <v>0</v>
      </c>
      <c r="AW1443" s="385">
        <f t="shared" si="1175"/>
        <v>0</v>
      </c>
    </row>
    <row r="1444" spans="17:49" x14ac:dyDescent="0.25">
      <c r="Q1444" s="365">
        <f t="shared" si="1240"/>
        <v>55</v>
      </c>
      <c r="R1444" s="386">
        <v>100</v>
      </c>
      <c r="AN1444" s="365">
        <f t="shared" si="1246"/>
        <v>3</v>
      </c>
      <c r="AO1444" s="271">
        <f t="shared" si="1249"/>
        <v>4</v>
      </c>
      <c r="AP1444" s="271" t="str">
        <f t="shared" si="1247"/>
        <v/>
      </c>
      <c r="AQ1444" s="366" t="str">
        <f t="shared" si="1248"/>
        <v/>
      </c>
      <c r="AS1444" s="365">
        <f t="shared" si="1244"/>
        <v>44</v>
      </c>
      <c r="AT1444" s="366">
        <f t="shared" si="1173"/>
        <v>0</v>
      </c>
      <c r="AU1444" s="271">
        <f t="shared" si="1243"/>
        <v>200</v>
      </c>
      <c r="AV1444" s="366">
        <f t="shared" si="1174"/>
        <v>0</v>
      </c>
      <c r="AW1444" s="385">
        <f t="shared" si="1175"/>
        <v>0</v>
      </c>
    </row>
    <row r="1445" spans="17:49" x14ac:dyDescent="0.25">
      <c r="Q1445" s="365">
        <f t="shared" si="1240"/>
        <v>56</v>
      </c>
      <c r="R1445" s="277">
        <v>50</v>
      </c>
      <c r="AN1445" s="365">
        <f t="shared" si="1246"/>
        <v>3</v>
      </c>
      <c r="AO1445" s="271">
        <f t="shared" si="1249"/>
        <v>5</v>
      </c>
      <c r="AP1445" s="271" t="str">
        <f t="shared" si="1247"/>
        <v/>
      </c>
      <c r="AQ1445" s="366" t="str">
        <f t="shared" si="1248"/>
        <v/>
      </c>
      <c r="AS1445" s="365">
        <f t="shared" si="1244"/>
        <v>45</v>
      </c>
      <c r="AT1445" s="366">
        <f t="shared" si="1173"/>
        <v>0</v>
      </c>
      <c r="AU1445" s="271">
        <f t="shared" si="1243"/>
        <v>100</v>
      </c>
      <c r="AV1445" s="366">
        <f t="shared" si="1174"/>
        <v>0</v>
      </c>
      <c r="AW1445" s="385">
        <f t="shared" si="1175"/>
        <v>0</v>
      </c>
    </row>
    <row r="1446" spans="17:49" x14ac:dyDescent="0.25">
      <c r="Q1446" s="365">
        <f t="shared" si="1240"/>
        <v>57</v>
      </c>
      <c r="R1446" s="277">
        <v>50</v>
      </c>
      <c r="AN1446" s="365">
        <f t="shared" si="1246"/>
        <v>3</v>
      </c>
      <c r="AO1446" s="271">
        <f t="shared" si="1249"/>
        <v>6</v>
      </c>
      <c r="AP1446" s="271" t="str">
        <f t="shared" si="1247"/>
        <v/>
      </c>
      <c r="AQ1446" s="366" t="str">
        <f t="shared" si="1248"/>
        <v/>
      </c>
      <c r="AS1446" s="365">
        <f t="shared" si="1244"/>
        <v>46</v>
      </c>
      <c r="AT1446" s="366">
        <f t="shared" si="1173"/>
        <v>0</v>
      </c>
      <c r="AU1446" s="271">
        <f t="shared" si="1243"/>
        <v>50</v>
      </c>
      <c r="AV1446" s="366">
        <f t="shared" si="1174"/>
        <v>0</v>
      </c>
      <c r="AW1446" s="385">
        <f t="shared" si="1175"/>
        <v>0</v>
      </c>
    </row>
    <row r="1447" spans="17:49" x14ac:dyDescent="0.25">
      <c r="Q1447" s="365">
        <f t="shared" si="1240"/>
        <v>58</v>
      </c>
      <c r="R1447" s="277">
        <v>100</v>
      </c>
      <c r="AN1447" s="365">
        <f t="shared" si="1246"/>
        <v>3</v>
      </c>
      <c r="AO1447" s="271">
        <f t="shared" si="1249"/>
        <v>7</v>
      </c>
      <c r="AP1447" s="271" t="str">
        <f t="shared" si="1247"/>
        <v/>
      </c>
      <c r="AQ1447" s="366" t="str">
        <f t="shared" si="1248"/>
        <v/>
      </c>
      <c r="AS1447" s="365">
        <f t="shared" si="1244"/>
        <v>47</v>
      </c>
      <c r="AT1447" s="366">
        <f t="shared" si="1173"/>
        <v>0</v>
      </c>
      <c r="AU1447" s="271">
        <f t="shared" si="1243"/>
        <v>100</v>
      </c>
      <c r="AV1447" s="366">
        <f t="shared" si="1174"/>
        <v>0</v>
      </c>
      <c r="AW1447" s="385">
        <f t="shared" si="1175"/>
        <v>0</v>
      </c>
    </row>
    <row r="1448" spans="17:49" x14ac:dyDescent="0.25">
      <c r="Q1448" s="365">
        <f t="shared" si="1240"/>
        <v>59</v>
      </c>
      <c r="R1448" s="277">
        <v>50</v>
      </c>
      <c r="AN1448" s="365">
        <f t="shared" si="1246"/>
        <v>3</v>
      </c>
      <c r="AO1448" s="271">
        <f t="shared" si="1249"/>
        <v>8</v>
      </c>
      <c r="AP1448" s="271" t="str">
        <f t="shared" si="1247"/>
        <v/>
      </c>
      <c r="AQ1448" s="366" t="str">
        <f t="shared" si="1248"/>
        <v/>
      </c>
      <c r="AS1448" s="365">
        <f t="shared" si="1244"/>
        <v>48</v>
      </c>
      <c r="AT1448" s="366">
        <f t="shared" si="1173"/>
        <v>0</v>
      </c>
      <c r="AU1448" s="271">
        <f t="shared" si="1243"/>
        <v>50</v>
      </c>
      <c r="AV1448" s="366">
        <f t="shared" si="1174"/>
        <v>0</v>
      </c>
      <c r="AW1448" s="385">
        <f t="shared" si="1175"/>
        <v>0</v>
      </c>
    </row>
    <row r="1449" spans="17:49" x14ac:dyDescent="0.25">
      <c r="Q1449" s="365">
        <f t="shared" si="1240"/>
        <v>60</v>
      </c>
      <c r="R1449" s="277">
        <v>100</v>
      </c>
      <c r="AN1449" s="365">
        <f t="shared" si="1246"/>
        <v>3</v>
      </c>
      <c r="AO1449" s="271">
        <f t="shared" si="1249"/>
        <v>9</v>
      </c>
      <c r="AP1449" s="271" t="str">
        <f t="shared" si="1247"/>
        <v/>
      </c>
      <c r="AQ1449" s="366" t="str">
        <f t="shared" si="1248"/>
        <v/>
      </c>
      <c r="AS1449" s="365">
        <f t="shared" si="1244"/>
        <v>49</v>
      </c>
      <c r="AT1449" s="366">
        <f t="shared" si="1173"/>
        <v>0</v>
      </c>
      <c r="AU1449" s="271">
        <f t="shared" si="1243"/>
        <v>100</v>
      </c>
      <c r="AV1449" s="366">
        <f t="shared" si="1174"/>
        <v>0</v>
      </c>
      <c r="AW1449" s="385">
        <f t="shared" si="1175"/>
        <v>0</v>
      </c>
    </row>
    <row r="1450" spans="17:49" x14ac:dyDescent="0.25">
      <c r="Q1450" s="365">
        <f t="shared" si="1240"/>
        <v>61</v>
      </c>
      <c r="R1450" s="277">
        <v>150</v>
      </c>
      <c r="AN1450" s="365">
        <f t="shared" si="1246"/>
        <v>3</v>
      </c>
      <c r="AO1450" s="271">
        <f t="shared" si="1249"/>
        <v>10</v>
      </c>
      <c r="AP1450" s="271" t="str">
        <f t="shared" si="1247"/>
        <v/>
      </c>
      <c r="AQ1450" s="366" t="str">
        <f t="shared" si="1248"/>
        <v/>
      </c>
      <c r="AS1450" s="365">
        <f t="shared" si="1244"/>
        <v>50</v>
      </c>
      <c r="AT1450" s="366">
        <f t="shared" si="1173"/>
        <v>0</v>
      </c>
      <c r="AU1450" s="271">
        <f t="shared" si="1243"/>
        <v>150</v>
      </c>
      <c r="AV1450" s="366">
        <f t="shared" si="1174"/>
        <v>0</v>
      </c>
      <c r="AW1450" s="385">
        <f t="shared" si="1175"/>
        <v>0</v>
      </c>
    </row>
    <row r="1451" spans="17:49" x14ac:dyDescent="0.25">
      <c r="Q1451" s="365">
        <f t="shared" si="1240"/>
        <v>62</v>
      </c>
      <c r="R1451" s="277">
        <v>300</v>
      </c>
      <c r="AN1451" s="365">
        <f t="shared" si="1246"/>
        <v>3</v>
      </c>
      <c r="AO1451" s="271">
        <f t="shared" si="1249"/>
        <v>11</v>
      </c>
      <c r="AP1451" s="271" t="str">
        <f t="shared" si="1247"/>
        <v/>
      </c>
      <c r="AQ1451" s="366" t="str">
        <f t="shared" si="1248"/>
        <v/>
      </c>
      <c r="AS1451" s="365">
        <f t="shared" si="1244"/>
        <v>51</v>
      </c>
      <c r="AT1451" s="366">
        <f t="shared" si="1173"/>
        <v>0</v>
      </c>
      <c r="AU1451" s="271">
        <f t="shared" si="1243"/>
        <v>100</v>
      </c>
      <c r="AV1451" s="366">
        <f t="shared" si="1174"/>
        <v>0</v>
      </c>
      <c r="AW1451" s="385">
        <f t="shared" si="1175"/>
        <v>0</v>
      </c>
    </row>
    <row r="1452" spans="17:49" x14ac:dyDescent="0.25">
      <c r="Q1452" s="365">
        <f t="shared" si="1240"/>
        <v>63</v>
      </c>
      <c r="R1452" s="277">
        <v>600</v>
      </c>
      <c r="AN1452" s="365">
        <f t="shared" si="1246"/>
        <v>3</v>
      </c>
      <c r="AO1452" s="271">
        <f t="shared" si="1249"/>
        <v>12</v>
      </c>
      <c r="AP1452" s="271" t="str">
        <f t="shared" si="1247"/>
        <v/>
      </c>
      <c r="AQ1452" s="366" t="str">
        <f t="shared" si="1248"/>
        <v/>
      </c>
      <c r="AS1452" s="365">
        <f t="shared" si="1244"/>
        <v>52</v>
      </c>
      <c r="AT1452" s="366">
        <f t="shared" si="1173"/>
        <v>0</v>
      </c>
      <c r="AU1452" s="271">
        <f t="shared" si="1243"/>
        <v>150</v>
      </c>
      <c r="AV1452" s="366">
        <f t="shared" si="1174"/>
        <v>0</v>
      </c>
      <c r="AW1452" s="385">
        <f t="shared" si="1175"/>
        <v>0</v>
      </c>
    </row>
    <row r="1453" spans="17:49" x14ac:dyDescent="0.25">
      <c r="Q1453" s="365">
        <f t="shared" si="1240"/>
        <v>64</v>
      </c>
      <c r="R1453" s="277">
        <v>300</v>
      </c>
      <c r="AN1453" s="365">
        <f t="shared" si="1246"/>
        <v>3</v>
      </c>
      <c r="AO1453" s="271">
        <f t="shared" si="1249"/>
        <v>13</v>
      </c>
      <c r="AP1453" s="271" t="str">
        <f t="shared" si="1247"/>
        <v/>
      </c>
      <c r="AQ1453" s="366" t="str">
        <f t="shared" si="1248"/>
        <v/>
      </c>
      <c r="AS1453" s="365">
        <f t="shared" si="1244"/>
        <v>53</v>
      </c>
      <c r="AT1453" s="366">
        <f t="shared" si="1173"/>
        <v>0</v>
      </c>
      <c r="AU1453" s="271">
        <f t="shared" si="1243"/>
        <v>300</v>
      </c>
      <c r="AV1453" s="366">
        <f t="shared" si="1174"/>
        <v>0</v>
      </c>
      <c r="AW1453" s="385">
        <f t="shared" si="1175"/>
        <v>0</v>
      </c>
    </row>
    <row r="1454" spans="17:49" x14ac:dyDescent="0.25">
      <c r="Q1454" s="365">
        <f t="shared" si="1240"/>
        <v>65</v>
      </c>
      <c r="R1454" s="277">
        <v>150</v>
      </c>
      <c r="AN1454" s="365">
        <f t="shared" si="1246"/>
        <v>3</v>
      </c>
      <c r="AO1454" s="271">
        <f t="shared" si="1249"/>
        <v>14</v>
      </c>
      <c r="AP1454" s="271" t="str">
        <f t="shared" si="1247"/>
        <v/>
      </c>
      <c r="AQ1454" s="366" t="str">
        <f t="shared" si="1248"/>
        <v/>
      </c>
      <c r="AS1454" s="365">
        <f t="shared" si="1244"/>
        <v>54</v>
      </c>
      <c r="AT1454" s="366">
        <f t="shared" si="1173"/>
        <v>0</v>
      </c>
      <c r="AU1454" s="271">
        <f t="shared" si="1243"/>
        <v>150</v>
      </c>
      <c r="AV1454" s="366">
        <f t="shared" si="1174"/>
        <v>0</v>
      </c>
      <c r="AW1454" s="385">
        <f t="shared" si="1175"/>
        <v>0</v>
      </c>
    </row>
    <row r="1455" spans="17:49" x14ac:dyDescent="0.25">
      <c r="Q1455" s="365">
        <f t="shared" ref="Q1455:Q1489" si="1250">+Q1454+1</f>
        <v>66</v>
      </c>
      <c r="R1455" s="277">
        <v>50</v>
      </c>
      <c r="AN1455" s="365">
        <f t="shared" si="1246"/>
        <v>3</v>
      </c>
      <c r="AO1455" s="271">
        <f t="shared" si="1249"/>
        <v>15</v>
      </c>
      <c r="AP1455" s="271" t="str">
        <f t="shared" si="1247"/>
        <v/>
      </c>
      <c r="AQ1455" s="366" t="str">
        <f t="shared" si="1248"/>
        <v/>
      </c>
      <c r="AS1455" s="365">
        <f t="shared" si="1244"/>
        <v>55</v>
      </c>
      <c r="AT1455" s="366">
        <f t="shared" si="1173"/>
        <v>0</v>
      </c>
      <c r="AU1455" s="271">
        <f t="shared" ref="AU1455:AU1456" si="1251">+R1444</f>
        <v>100</v>
      </c>
      <c r="AV1455" s="366">
        <f t="shared" si="1174"/>
        <v>0</v>
      </c>
      <c r="AW1455" s="385">
        <f t="shared" si="1175"/>
        <v>0</v>
      </c>
    </row>
    <row r="1456" spans="17:49" x14ac:dyDescent="0.25">
      <c r="Q1456" s="365">
        <f t="shared" si="1250"/>
        <v>67</v>
      </c>
      <c r="R1456" s="277">
        <v>100</v>
      </c>
      <c r="AN1456" s="365">
        <f t="shared" si="1246"/>
        <v>3</v>
      </c>
      <c r="AO1456" s="271">
        <f t="shared" si="1249"/>
        <v>16</v>
      </c>
      <c r="AP1456" s="271" t="str">
        <f t="shared" si="1247"/>
        <v/>
      </c>
      <c r="AQ1456" s="366" t="str">
        <f t="shared" si="1248"/>
        <v/>
      </c>
      <c r="AS1456" s="365">
        <f t="shared" si="1244"/>
        <v>56</v>
      </c>
      <c r="AT1456" s="366">
        <f t="shared" si="1173"/>
        <v>0</v>
      </c>
      <c r="AU1456" s="271">
        <f t="shared" si="1251"/>
        <v>50</v>
      </c>
      <c r="AV1456" s="366">
        <f t="shared" si="1174"/>
        <v>0</v>
      </c>
      <c r="AW1456" s="385">
        <f t="shared" si="1175"/>
        <v>0</v>
      </c>
    </row>
    <row r="1457" spans="17:49" x14ac:dyDescent="0.25">
      <c r="Q1457" s="365">
        <f t="shared" si="1250"/>
        <v>68</v>
      </c>
      <c r="R1457" s="277">
        <v>200</v>
      </c>
      <c r="AN1457" s="365">
        <f t="shared" si="1246"/>
        <v>3</v>
      </c>
      <c r="AO1457" s="271">
        <f t="shared" si="1249"/>
        <v>17</v>
      </c>
      <c r="AP1457" s="271" t="str">
        <f t="shared" si="1247"/>
        <v/>
      </c>
      <c r="AQ1457" s="366" t="str">
        <f t="shared" si="1248"/>
        <v/>
      </c>
      <c r="AS1457" s="365">
        <f t="shared" si="1244"/>
        <v>57</v>
      </c>
      <c r="AT1457" s="366">
        <f t="shared" si="1173"/>
        <v>0</v>
      </c>
      <c r="AU1457" s="271">
        <f t="shared" ref="AU1457:AU1500" si="1252">+R1446</f>
        <v>50</v>
      </c>
      <c r="AV1457" s="366">
        <f t="shared" si="1174"/>
        <v>0</v>
      </c>
      <c r="AW1457" s="385">
        <f t="shared" si="1175"/>
        <v>0</v>
      </c>
    </row>
    <row r="1458" spans="17:49" x14ac:dyDescent="0.25">
      <c r="Q1458" s="365">
        <f t="shared" si="1250"/>
        <v>69</v>
      </c>
      <c r="R1458" s="277">
        <v>100</v>
      </c>
      <c r="AN1458" s="365">
        <f t="shared" si="1246"/>
        <v>3</v>
      </c>
      <c r="AO1458" s="271">
        <f t="shared" si="1249"/>
        <v>18</v>
      </c>
      <c r="AP1458" s="271" t="str">
        <f t="shared" si="1247"/>
        <v/>
      </c>
      <c r="AQ1458" s="366" t="str">
        <f t="shared" si="1248"/>
        <v/>
      </c>
      <c r="AS1458" s="365">
        <f t="shared" si="1244"/>
        <v>58</v>
      </c>
      <c r="AT1458" s="366">
        <f t="shared" si="1173"/>
        <v>0</v>
      </c>
      <c r="AU1458" s="271">
        <f t="shared" si="1252"/>
        <v>100</v>
      </c>
      <c r="AV1458" s="366">
        <f t="shared" si="1174"/>
        <v>0</v>
      </c>
      <c r="AW1458" s="385">
        <f t="shared" si="1175"/>
        <v>0</v>
      </c>
    </row>
    <row r="1459" spans="17:49" x14ac:dyDescent="0.25">
      <c r="Q1459" s="365">
        <f t="shared" si="1250"/>
        <v>70</v>
      </c>
      <c r="R1459" s="277">
        <v>50</v>
      </c>
      <c r="AN1459" s="365">
        <f t="shared" si="1246"/>
        <v>3</v>
      </c>
      <c r="AO1459" s="271">
        <f>+AO1458+1</f>
        <v>19</v>
      </c>
      <c r="AP1459" s="271" t="str">
        <f t="shared" si="1247"/>
        <v/>
      </c>
      <c r="AQ1459" s="366" t="str">
        <f t="shared" si="1248"/>
        <v/>
      </c>
      <c r="AS1459" s="365">
        <f t="shared" si="1244"/>
        <v>59</v>
      </c>
      <c r="AT1459" s="366">
        <f t="shared" si="1173"/>
        <v>0</v>
      </c>
      <c r="AU1459" s="271">
        <f t="shared" si="1252"/>
        <v>50</v>
      </c>
      <c r="AV1459" s="366">
        <f t="shared" si="1174"/>
        <v>0</v>
      </c>
      <c r="AW1459" s="385">
        <f t="shared" si="1175"/>
        <v>0</v>
      </c>
    </row>
    <row r="1460" spans="17:49" x14ac:dyDescent="0.25">
      <c r="Q1460" s="365">
        <f t="shared" si="1250"/>
        <v>71</v>
      </c>
      <c r="R1460" s="277">
        <v>300</v>
      </c>
      <c r="AN1460" s="365">
        <f t="shared" si="1246"/>
        <v>3</v>
      </c>
      <c r="AO1460" s="271">
        <f t="shared" ref="AO1460" si="1253">+AO1459+1</f>
        <v>20</v>
      </c>
      <c r="AP1460" s="271" t="str">
        <f t="shared" si="1247"/>
        <v/>
      </c>
      <c r="AQ1460" s="366" t="str">
        <f t="shared" si="1248"/>
        <v/>
      </c>
      <c r="AS1460" s="365">
        <f t="shared" si="1244"/>
        <v>60</v>
      </c>
      <c r="AT1460" s="366">
        <f t="shared" si="1173"/>
        <v>0</v>
      </c>
      <c r="AU1460" s="271">
        <f t="shared" si="1252"/>
        <v>100</v>
      </c>
      <c r="AV1460" s="366">
        <f t="shared" si="1174"/>
        <v>0</v>
      </c>
      <c r="AW1460" s="385">
        <f t="shared" si="1175"/>
        <v>0</v>
      </c>
    </row>
    <row r="1461" spans="17:49" x14ac:dyDescent="0.25">
      <c r="Q1461" s="365">
        <f t="shared" si="1250"/>
        <v>72</v>
      </c>
      <c r="R1461" s="277">
        <v>600</v>
      </c>
      <c r="AN1461" s="365">
        <v>4</v>
      </c>
      <c r="AO1461" s="271">
        <v>1</v>
      </c>
      <c r="AP1461" s="271" t="str">
        <f>+AV1379</f>
        <v/>
      </c>
      <c r="AQ1461" s="366" t="str">
        <f>+AW1379</f>
        <v/>
      </c>
      <c r="AS1461" s="365">
        <f t="shared" si="1244"/>
        <v>61</v>
      </c>
      <c r="AT1461" s="366">
        <f t="shared" si="1173"/>
        <v>0</v>
      </c>
      <c r="AU1461" s="271">
        <f t="shared" si="1252"/>
        <v>150</v>
      </c>
      <c r="AV1461" s="366">
        <f t="shared" si="1174"/>
        <v>0</v>
      </c>
      <c r="AW1461" s="385">
        <f t="shared" si="1175"/>
        <v>0</v>
      </c>
    </row>
    <row r="1462" spans="17:49" x14ac:dyDescent="0.25">
      <c r="Q1462" s="365">
        <f t="shared" si="1250"/>
        <v>73</v>
      </c>
      <c r="R1462" s="277">
        <v>1000</v>
      </c>
      <c r="AN1462" s="365">
        <f t="shared" ref="AN1462:AN1480" si="1254">+AN1461</f>
        <v>4</v>
      </c>
      <c r="AO1462" s="271">
        <f>+AO1461+1</f>
        <v>2</v>
      </c>
      <c r="AP1462" s="271" t="str">
        <f t="shared" ref="AP1462:AP1480" si="1255">+AV1380</f>
        <v/>
      </c>
      <c r="AQ1462" s="366" t="str">
        <f t="shared" ref="AQ1462:AQ1480" si="1256">+AW1380</f>
        <v/>
      </c>
      <c r="AS1462" s="365">
        <f t="shared" si="1244"/>
        <v>62</v>
      </c>
      <c r="AT1462" s="366">
        <f t="shared" si="1173"/>
        <v>0</v>
      </c>
      <c r="AU1462" s="271">
        <f t="shared" si="1252"/>
        <v>300</v>
      </c>
      <c r="AV1462" s="366">
        <f t="shared" si="1174"/>
        <v>0</v>
      </c>
      <c r="AW1462" s="385">
        <f t="shared" si="1175"/>
        <v>0</v>
      </c>
    </row>
    <row r="1463" spans="17:49" x14ac:dyDescent="0.25">
      <c r="Q1463" s="365">
        <f t="shared" si="1250"/>
        <v>74</v>
      </c>
      <c r="R1463" s="277">
        <v>600</v>
      </c>
      <c r="AN1463" s="365">
        <f t="shared" si="1254"/>
        <v>4</v>
      </c>
      <c r="AO1463" s="271">
        <f t="shared" ref="AO1463:AO1478" si="1257">+AO1462+1</f>
        <v>3</v>
      </c>
      <c r="AP1463" s="271" t="str">
        <f t="shared" si="1255"/>
        <v/>
      </c>
      <c r="AQ1463" s="366" t="str">
        <f t="shared" si="1256"/>
        <v/>
      </c>
      <c r="AS1463" s="365">
        <f t="shared" si="1244"/>
        <v>63</v>
      </c>
      <c r="AT1463" s="366">
        <f t="shared" si="1173"/>
        <v>0</v>
      </c>
      <c r="AU1463" s="271">
        <f t="shared" si="1252"/>
        <v>600</v>
      </c>
      <c r="AV1463" s="366">
        <f t="shared" si="1174"/>
        <v>0</v>
      </c>
      <c r="AW1463" s="385">
        <f t="shared" si="1175"/>
        <v>0</v>
      </c>
    </row>
    <row r="1464" spans="17:49" x14ac:dyDescent="0.25">
      <c r="Q1464" s="365">
        <f t="shared" si="1250"/>
        <v>75</v>
      </c>
      <c r="R1464" s="277">
        <v>300</v>
      </c>
      <c r="AN1464" s="365">
        <f t="shared" si="1254"/>
        <v>4</v>
      </c>
      <c r="AO1464" s="271">
        <f t="shared" si="1257"/>
        <v>4</v>
      </c>
      <c r="AP1464" s="271" t="str">
        <f t="shared" si="1255"/>
        <v/>
      </c>
      <c r="AQ1464" s="366" t="str">
        <f t="shared" si="1256"/>
        <v/>
      </c>
      <c r="AS1464" s="365">
        <f t="shared" si="1244"/>
        <v>64</v>
      </c>
      <c r="AT1464" s="366">
        <f t="shared" si="1173"/>
        <v>0</v>
      </c>
      <c r="AU1464" s="271">
        <f t="shared" si="1252"/>
        <v>300</v>
      </c>
      <c r="AV1464" s="366">
        <f t="shared" si="1174"/>
        <v>0</v>
      </c>
      <c r="AW1464" s="385">
        <f t="shared" si="1175"/>
        <v>0</v>
      </c>
    </row>
    <row r="1465" spans="17:49" x14ac:dyDescent="0.25">
      <c r="Q1465" s="365">
        <f t="shared" si="1250"/>
        <v>76</v>
      </c>
      <c r="R1465" s="277">
        <v>100</v>
      </c>
      <c r="AN1465" s="365">
        <f t="shared" si="1254"/>
        <v>4</v>
      </c>
      <c r="AO1465" s="271">
        <f t="shared" si="1257"/>
        <v>5</v>
      </c>
      <c r="AP1465" s="271" t="str">
        <f t="shared" si="1255"/>
        <v/>
      </c>
      <c r="AQ1465" s="366" t="str">
        <f t="shared" si="1256"/>
        <v/>
      </c>
      <c r="AS1465" s="365">
        <f t="shared" si="1244"/>
        <v>65</v>
      </c>
      <c r="AT1465" s="366">
        <f t="shared" si="1173"/>
        <v>0</v>
      </c>
      <c r="AU1465" s="271">
        <f t="shared" si="1252"/>
        <v>150</v>
      </c>
      <c r="AV1465" s="366">
        <f t="shared" si="1174"/>
        <v>0</v>
      </c>
      <c r="AW1465" s="385">
        <f t="shared" si="1175"/>
        <v>0</v>
      </c>
    </row>
    <row r="1466" spans="17:49" x14ac:dyDescent="0.25">
      <c r="Q1466" s="365">
        <f t="shared" si="1250"/>
        <v>77</v>
      </c>
      <c r="R1466" s="277">
        <v>200</v>
      </c>
      <c r="AN1466" s="365">
        <f t="shared" si="1254"/>
        <v>4</v>
      </c>
      <c r="AO1466" s="271">
        <f t="shared" si="1257"/>
        <v>6</v>
      </c>
      <c r="AP1466" s="271" t="str">
        <f t="shared" si="1255"/>
        <v/>
      </c>
      <c r="AQ1466" s="366" t="str">
        <f t="shared" si="1256"/>
        <v/>
      </c>
      <c r="AS1466" s="365">
        <f t="shared" ref="AS1466:AS1500" si="1258">+AS1465+1</f>
        <v>66</v>
      </c>
      <c r="AT1466" s="366">
        <f t="shared" ref="AT1466:AT1500" si="1259">COUNTIF(AP$1401:AP$1600,AS1466)</f>
        <v>0</v>
      </c>
      <c r="AU1466" s="271">
        <f t="shared" si="1252"/>
        <v>50</v>
      </c>
      <c r="AV1466" s="366">
        <f t="shared" ref="AV1466:AV1500" si="1260">ROUND(IF(AT1466&gt;0,AU1466/AT1466,0),0)</f>
        <v>0</v>
      </c>
      <c r="AW1466" s="385">
        <f t="shared" ref="AW1466:AW1500" si="1261">+AV1466*AT1466</f>
        <v>0</v>
      </c>
    </row>
    <row r="1467" spans="17:49" x14ac:dyDescent="0.25">
      <c r="Q1467" s="365">
        <f t="shared" si="1250"/>
        <v>78</v>
      </c>
      <c r="R1467" s="277">
        <v>400</v>
      </c>
      <c r="AN1467" s="365">
        <f t="shared" si="1254"/>
        <v>4</v>
      </c>
      <c r="AO1467" s="271">
        <f t="shared" si="1257"/>
        <v>7</v>
      </c>
      <c r="AP1467" s="271" t="str">
        <f t="shared" si="1255"/>
        <v/>
      </c>
      <c r="AQ1467" s="366" t="str">
        <f t="shared" si="1256"/>
        <v/>
      </c>
      <c r="AS1467" s="365">
        <f t="shared" si="1258"/>
        <v>67</v>
      </c>
      <c r="AT1467" s="366">
        <f t="shared" si="1259"/>
        <v>0</v>
      </c>
      <c r="AU1467" s="271">
        <f t="shared" si="1252"/>
        <v>100</v>
      </c>
      <c r="AV1467" s="366">
        <f t="shared" si="1260"/>
        <v>0</v>
      </c>
      <c r="AW1467" s="385">
        <f t="shared" si="1261"/>
        <v>0</v>
      </c>
    </row>
    <row r="1468" spans="17:49" x14ac:dyDescent="0.25">
      <c r="Q1468" s="365">
        <f t="shared" si="1250"/>
        <v>79</v>
      </c>
      <c r="R1468" s="277">
        <v>200</v>
      </c>
      <c r="AN1468" s="365">
        <f t="shared" si="1254"/>
        <v>4</v>
      </c>
      <c r="AO1468" s="271">
        <f t="shared" si="1257"/>
        <v>8</v>
      </c>
      <c r="AP1468" s="271" t="str">
        <f t="shared" si="1255"/>
        <v/>
      </c>
      <c r="AQ1468" s="366" t="str">
        <f t="shared" si="1256"/>
        <v/>
      </c>
      <c r="AS1468" s="365">
        <f t="shared" si="1258"/>
        <v>68</v>
      </c>
      <c r="AT1468" s="366">
        <f t="shared" si="1259"/>
        <v>0</v>
      </c>
      <c r="AU1468" s="271">
        <f t="shared" si="1252"/>
        <v>200</v>
      </c>
      <c r="AV1468" s="366">
        <f t="shared" si="1260"/>
        <v>0</v>
      </c>
      <c r="AW1468" s="385">
        <f t="shared" si="1261"/>
        <v>0</v>
      </c>
    </row>
    <row r="1469" spans="17:49" x14ac:dyDescent="0.25">
      <c r="Q1469" s="365">
        <f t="shared" si="1250"/>
        <v>80</v>
      </c>
      <c r="R1469" s="277">
        <v>100</v>
      </c>
      <c r="AN1469" s="365">
        <f t="shared" si="1254"/>
        <v>4</v>
      </c>
      <c r="AO1469" s="271">
        <f t="shared" si="1257"/>
        <v>9</v>
      </c>
      <c r="AP1469" s="271" t="str">
        <f t="shared" si="1255"/>
        <v/>
      </c>
      <c r="AQ1469" s="366" t="str">
        <f t="shared" si="1256"/>
        <v/>
      </c>
      <c r="AS1469" s="365">
        <f t="shared" si="1258"/>
        <v>69</v>
      </c>
      <c r="AT1469" s="366">
        <f t="shared" si="1259"/>
        <v>0</v>
      </c>
      <c r="AU1469" s="271">
        <f t="shared" si="1252"/>
        <v>100</v>
      </c>
      <c r="AV1469" s="366">
        <f t="shared" si="1260"/>
        <v>0</v>
      </c>
      <c r="AW1469" s="385">
        <f t="shared" si="1261"/>
        <v>0</v>
      </c>
    </row>
    <row r="1470" spans="17:49" x14ac:dyDescent="0.25">
      <c r="Q1470" s="365">
        <f t="shared" si="1250"/>
        <v>81</v>
      </c>
      <c r="R1470" s="277">
        <v>150</v>
      </c>
      <c r="AN1470" s="365">
        <f t="shared" si="1254"/>
        <v>4</v>
      </c>
      <c r="AO1470" s="271">
        <f t="shared" si="1257"/>
        <v>10</v>
      </c>
      <c r="AP1470" s="271" t="str">
        <f t="shared" si="1255"/>
        <v/>
      </c>
      <c r="AQ1470" s="366" t="str">
        <f t="shared" si="1256"/>
        <v/>
      </c>
      <c r="AS1470" s="365">
        <f t="shared" si="1258"/>
        <v>70</v>
      </c>
      <c r="AT1470" s="366">
        <f t="shared" si="1259"/>
        <v>0</v>
      </c>
      <c r="AU1470" s="271">
        <f t="shared" si="1252"/>
        <v>50</v>
      </c>
      <c r="AV1470" s="366">
        <f t="shared" si="1260"/>
        <v>0</v>
      </c>
      <c r="AW1470" s="385">
        <f t="shared" si="1261"/>
        <v>0</v>
      </c>
    </row>
    <row r="1471" spans="17:49" x14ac:dyDescent="0.25">
      <c r="Q1471" s="365">
        <f t="shared" si="1250"/>
        <v>82</v>
      </c>
      <c r="R1471" s="277">
        <v>300</v>
      </c>
      <c r="AN1471" s="365">
        <f t="shared" si="1254"/>
        <v>4</v>
      </c>
      <c r="AO1471" s="271">
        <f t="shared" si="1257"/>
        <v>11</v>
      </c>
      <c r="AP1471" s="271" t="str">
        <f t="shared" si="1255"/>
        <v/>
      </c>
      <c r="AQ1471" s="366" t="str">
        <f t="shared" si="1256"/>
        <v/>
      </c>
      <c r="AS1471" s="365">
        <f t="shared" si="1258"/>
        <v>71</v>
      </c>
      <c r="AT1471" s="366">
        <f t="shared" si="1259"/>
        <v>0</v>
      </c>
      <c r="AU1471" s="271">
        <f t="shared" si="1252"/>
        <v>300</v>
      </c>
      <c r="AV1471" s="366">
        <f t="shared" si="1260"/>
        <v>0</v>
      </c>
      <c r="AW1471" s="385">
        <f t="shared" si="1261"/>
        <v>0</v>
      </c>
    </row>
    <row r="1472" spans="17:49" x14ac:dyDescent="0.25">
      <c r="Q1472" s="365">
        <f t="shared" si="1250"/>
        <v>83</v>
      </c>
      <c r="R1472" s="277">
        <v>600</v>
      </c>
      <c r="AN1472" s="365">
        <f t="shared" si="1254"/>
        <v>4</v>
      </c>
      <c r="AO1472" s="271">
        <f t="shared" si="1257"/>
        <v>12</v>
      </c>
      <c r="AP1472" s="271" t="str">
        <f t="shared" si="1255"/>
        <v/>
      </c>
      <c r="AQ1472" s="366" t="str">
        <f t="shared" si="1256"/>
        <v/>
      </c>
      <c r="AS1472" s="365">
        <f t="shared" si="1258"/>
        <v>72</v>
      </c>
      <c r="AT1472" s="366">
        <f t="shared" si="1259"/>
        <v>0</v>
      </c>
      <c r="AU1472" s="271">
        <f t="shared" si="1252"/>
        <v>600</v>
      </c>
      <c r="AV1472" s="366">
        <f t="shared" si="1260"/>
        <v>0</v>
      </c>
      <c r="AW1472" s="385">
        <f t="shared" si="1261"/>
        <v>0</v>
      </c>
    </row>
    <row r="1473" spans="17:49" x14ac:dyDescent="0.25">
      <c r="Q1473" s="365">
        <f t="shared" si="1250"/>
        <v>84</v>
      </c>
      <c r="R1473" s="277">
        <v>300</v>
      </c>
      <c r="AN1473" s="365">
        <f t="shared" si="1254"/>
        <v>4</v>
      </c>
      <c r="AO1473" s="271">
        <f t="shared" si="1257"/>
        <v>13</v>
      </c>
      <c r="AP1473" s="271" t="str">
        <f t="shared" si="1255"/>
        <v/>
      </c>
      <c r="AQ1473" s="366" t="str">
        <f t="shared" si="1256"/>
        <v/>
      </c>
      <c r="AS1473" s="365">
        <f t="shared" si="1258"/>
        <v>73</v>
      </c>
      <c r="AT1473" s="366">
        <f t="shared" si="1259"/>
        <v>0</v>
      </c>
      <c r="AU1473" s="271">
        <f t="shared" si="1252"/>
        <v>1000</v>
      </c>
      <c r="AV1473" s="366">
        <f t="shared" si="1260"/>
        <v>0</v>
      </c>
      <c r="AW1473" s="385">
        <f t="shared" si="1261"/>
        <v>0</v>
      </c>
    </row>
    <row r="1474" spans="17:49" x14ac:dyDescent="0.25">
      <c r="Q1474" s="365">
        <f t="shared" si="1250"/>
        <v>85</v>
      </c>
      <c r="R1474" s="277">
        <v>150</v>
      </c>
      <c r="AN1474" s="365">
        <f t="shared" si="1254"/>
        <v>4</v>
      </c>
      <c r="AO1474" s="271">
        <f t="shared" si="1257"/>
        <v>14</v>
      </c>
      <c r="AP1474" s="271" t="str">
        <f t="shared" si="1255"/>
        <v/>
      </c>
      <c r="AQ1474" s="366" t="str">
        <f t="shared" si="1256"/>
        <v/>
      </c>
      <c r="AS1474" s="365">
        <f t="shared" si="1258"/>
        <v>74</v>
      </c>
      <c r="AT1474" s="366">
        <f t="shared" si="1259"/>
        <v>0</v>
      </c>
      <c r="AU1474" s="271">
        <f t="shared" si="1252"/>
        <v>600</v>
      </c>
      <c r="AV1474" s="366">
        <f t="shared" si="1260"/>
        <v>0</v>
      </c>
      <c r="AW1474" s="385">
        <f t="shared" si="1261"/>
        <v>0</v>
      </c>
    </row>
    <row r="1475" spans="17:49" x14ac:dyDescent="0.25">
      <c r="Q1475" s="365">
        <f t="shared" si="1250"/>
        <v>86</v>
      </c>
      <c r="R1475" s="277">
        <v>200</v>
      </c>
      <c r="AN1475" s="365">
        <f t="shared" si="1254"/>
        <v>4</v>
      </c>
      <c r="AO1475" s="271">
        <f t="shared" si="1257"/>
        <v>15</v>
      </c>
      <c r="AP1475" s="271" t="str">
        <f t="shared" si="1255"/>
        <v/>
      </c>
      <c r="AQ1475" s="366" t="str">
        <f t="shared" si="1256"/>
        <v/>
      </c>
      <c r="AS1475" s="365">
        <f t="shared" si="1258"/>
        <v>75</v>
      </c>
      <c r="AT1475" s="366">
        <f t="shared" si="1259"/>
        <v>0</v>
      </c>
      <c r="AU1475" s="271">
        <f t="shared" si="1252"/>
        <v>300</v>
      </c>
      <c r="AV1475" s="366">
        <f t="shared" si="1260"/>
        <v>0</v>
      </c>
      <c r="AW1475" s="385">
        <f t="shared" si="1261"/>
        <v>0</v>
      </c>
    </row>
    <row r="1476" spans="17:49" x14ac:dyDescent="0.25">
      <c r="Q1476" s="365">
        <f t="shared" si="1250"/>
        <v>87</v>
      </c>
      <c r="R1476" s="277">
        <v>400</v>
      </c>
      <c r="AN1476" s="365">
        <f t="shared" si="1254"/>
        <v>4</v>
      </c>
      <c r="AO1476" s="271">
        <f t="shared" si="1257"/>
        <v>16</v>
      </c>
      <c r="AP1476" s="271" t="str">
        <f t="shared" si="1255"/>
        <v/>
      </c>
      <c r="AQ1476" s="366" t="str">
        <f t="shared" si="1256"/>
        <v/>
      </c>
      <c r="AS1476" s="365">
        <f t="shared" si="1258"/>
        <v>76</v>
      </c>
      <c r="AT1476" s="366">
        <f t="shared" si="1259"/>
        <v>0</v>
      </c>
      <c r="AU1476" s="271">
        <f t="shared" si="1252"/>
        <v>100</v>
      </c>
      <c r="AV1476" s="366">
        <f t="shared" si="1260"/>
        <v>0</v>
      </c>
      <c r="AW1476" s="385">
        <f t="shared" si="1261"/>
        <v>0</v>
      </c>
    </row>
    <row r="1477" spans="17:49" x14ac:dyDescent="0.25">
      <c r="Q1477" s="365">
        <f t="shared" si="1250"/>
        <v>88</v>
      </c>
      <c r="R1477" s="277">
        <v>800</v>
      </c>
      <c r="AN1477" s="365">
        <f t="shared" si="1254"/>
        <v>4</v>
      </c>
      <c r="AO1477" s="271">
        <f t="shared" si="1257"/>
        <v>17</v>
      </c>
      <c r="AP1477" s="271" t="str">
        <f t="shared" si="1255"/>
        <v/>
      </c>
      <c r="AQ1477" s="366" t="str">
        <f t="shared" si="1256"/>
        <v/>
      </c>
      <c r="AS1477" s="365">
        <f t="shared" si="1258"/>
        <v>77</v>
      </c>
      <c r="AT1477" s="366">
        <f t="shared" si="1259"/>
        <v>0</v>
      </c>
      <c r="AU1477" s="271">
        <f t="shared" si="1252"/>
        <v>200</v>
      </c>
      <c r="AV1477" s="366">
        <f t="shared" si="1260"/>
        <v>0</v>
      </c>
      <c r="AW1477" s="385">
        <f t="shared" si="1261"/>
        <v>0</v>
      </c>
    </row>
    <row r="1478" spans="17:49" x14ac:dyDescent="0.25">
      <c r="Q1478" s="365">
        <f t="shared" si="1250"/>
        <v>89</v>
      </c>
      <c r="R1478" s="277">
        <v>400</v>
      </c>
      <c r="AN1478" s="365">
        <f t="shared" si="1254"/>
        <v>4</v>
      </c>
      <c r="AO1478" s="271">
        <f t="shared" si="1257"/>
        <v>18</v>
      </c>
      <c r="AP1478" s="271" t="str">
        <f t="shared" si="1255"/>
        <v/>
      </c>
      <c r="AQ1478" s="366" t="str">
        <f t="shared" si="1256"/>
        <v/>
      </c>
      <c r="AS1478" s="365">
        <f t="shared" si="1258"/>
        <v>78</v>
      </c>
      <c r="AT1478" s="366">
        <f t="shared" si="1259"/>
        <v>0</v>
      </c>
      <c r="AU1478" s="271">
        <f t="shared" si="1252"/>
        <v>400</v>
      </c>
      <c r="AV1478" s="366">
        <f t="shared" si="1260"/>
        <v>0</v>
      </c>
      <c r="AW1478" s="385">
        <f t="shared" si="1261"/>
        <v>0</v>
      </c>
    </row>
    <row r="1479" spans="17:49" x14ac:dyDescent="0.25">
      <c r="Q1479" s="365">
        <f t="shared" si="1250"/>
        <v>90</v>
      </c>
      <c r="R1479" s="277">
        <v>200</v>
      </c>
      <c r="AN1479" s="365">
        <f t="shared" si="1254"/>
        <v>4</v>
      </c>
      <c r="AO1479" s="271">
        <f>+AO1478+1</f>
        <v>19</v>
      </c>
      <c r="AP1479" s="271" t="str">
        <f t="shared" si="1255"/>
        <v/>
      </c>
      <c r="AQ1479" s="366" t="str">
        <f t="shared" si="1256"/>
        <v/>
      </c>
      <c r="AS1479" s="365">
        <f t="shared" si="1258"/>
        <v>79</v>
      </c>
      <c r="AT1479" s="366">
        <f t="shared" si="1259"/>
        <v>0</v>
      </c>
      <c r="AU1479" s="271">
        <f t="shared" si="1252"/>
        <v>200</v>
      </c>
      <c r="AV1479" s="366">
        <f t="shared" si="1260"/>
        <v>0</v>
      </c>
      <c r="AW1479" s="385">
        <f t="shared" si="1261"/>
        <v>0</v>
      </c>
    </row>
    <row r="1480" spans="17:49" x14ac:dyDescent="0.25">
      <c r="Q1480" s="365">
        <f t="shared" si="1250"/>
        <v>91</v>
      </c>
      <c r="R1480" s="386">
        <v>0</v>
      </c>
      <c r="AN1480" s="365">
        <f t="shared" si="1254"/>
        <v>4</v>
      </c>
      <c r="AO1480" s="271">
        <f t="shared" ref="AO1480" si="1262">+AO1479+1</f>
        <v>20</v>
      </c>
      <c r="AP1480" s="271" t="str">
        <f t="shared" si="1255"/>
        <v/>
      </c>
      <c r="AQ1480" s="366" t="str">
        <f t="shared" si="1256"/>
        <v/>
      </c>
      <c r="AS1480" s="365">
        <f t="shared" si="1258"/>
        <v>80</v>
      </c>
      <c r="AT1480" s="366">
        <f t="shared" si="1259"/>
        <v>0</v>
      </c>
      <c r="AU1480" s="271">
        <f t="shared" si="1252"/>
        <v>100</v>
      </c>
      <c r="AV1480" s="366">
        <f t="shared" si="1260"/>
        <v>0</v>
      </c>
      <c r="AW1480" s="385">
        <f t="shared" si="1261"/>
        <v>0</v>
      </c>
    </row>
    <row r="1481" spans="17:49" x14ac:dyDescent="0.25">
      <c r="Q1481" s="365">
        <f t="shared" si="1250"/>
        <v>92</v>
      </c>
      <c r="R1481" s="277">
        <v>150</v>
      </c>
      <c r="AN1481" s="365">
        <v>5</v>
      </c>
      <c r="AO1481" s="271">
        <v>1</v>
      </c>
      <c r="AP1481" s="271" t="str">
        <f>+AX1379</f>
        <v/>
      </c>
      <c r="AQ1481" s="366" t="str">
        <f>+AY1379</f>
        <v/>
      </c>
      <c r="AS1481" s="365">
        <f t="shared" si="1258"/>
        <v>81</v>
      </c>
      <c r="AT1481" s="366">
        <f t="shared" si="1259"/>
        <v>0</v>
      </c>
      <c r="AU1481" s="271">
        <f t="shared" si="1252"/>
        <v>150</v>
      </c>
      <c r="AV1481" s="366">
        <f t="shared" si="1260"/>
        <v>0</v>
      </c>
      <c r="AW1481" s="385">
        <f t="shared" si="1261"/>
        <v>0</v>
      </c>
    </row>
    <row r="1482" spans="17:49" x14ac:dyDescent="0.25">
      <c r="Q1482" s="365">
        <f t="shared" si="1250"/>
        <v>93</v>
      </c>
      <c r="R1482" s="277">
        <v>300</v>
      </c>
      <c r="AN1482" s="365">
        <f t="shared" ref="AN1482:AN1500" si="1263">+AN1481</f>
        <v>5</v>
      </c>
      <c r="AO1482" s="271">
        <f>+AO1481+1</f>
        <v>2</v>
      </c>
      <c r="AP1482" s="271" t="str">
        <f t="shared" ref="AP1482:AP1500" si="1264">+AX1380</f>
        <v/>
      </c>
      <c r="AQ1482" s="366" t="str">
        <f t="shared" ref="AQ1482:AQ1500" si="1265">+AY1380</f>
        <v/>
      </c>
      <c r="AS1482" s="365">
        <f t="shared" si="1258"/>
        <v>82</v>
      </c>
      <c r="AT1482" s="366">
        <f t="shared" si="1259"/>
        <v>0</v>
      </c>
      <c r="AU1482" s="271">
        <f t="shared" si="1252"/>
        <v>300</v>
      </c>
      <c r="AV1482" s="366">
        <f t="shared" si="1260"/>
        <v>0</v>
      </c>
      <c r="AW1482" s="385">
        <f t="shared" si="1261"/>
        <v>0</v>
      </c>
    </row>
    <row r="1483" spans="17:49" x14ac:dyDescent="0.25">
      <c r="Q1483" s="365">
        <f t="shared" si="1250"/>
        <v>94</v>
      </c>
      <c r="R1483" s="277">
        <v>150</v>
      </c>
      <c r="AN1483" s="365">
        <f t="shared" si="1263"/>
        <v>5</v>
      </c>
      <c r="AO1483" s="271">
        <f t="shared" ref="AO1483:AO1498" si="1266">+AO1482+1</f>
        <v>3</v>
      </c>
      <c r="AP1483" s="271" t="str">
        <f t="shared" si="1264"/>
        <v/>
      </c>
      <c r="AQ1483" s="366" t="str">
        <f t="shared" si="1265"/>
        <v/>
      </c>
      <c r="AS1483" s="365">
        <f t="shared" si="1258"/>
        <v>83</v>
      </c>
      <c r="AT1483" s="366">
        <f t="shared" si="1259"/>
        <v>0</v>
      </c>
      <c r="AU1483" s="271">
        <f t="shared" si="1252"/>
        <v>600</v>
      </c>
      <c r="AV1483" s="366">
        <f t="shared" si="1260"/>
        <v>0</v>
      </c>
      <c r="AW1483" s="385">
        <f t="shared" si="1261"/>
        <v>0</v>
      </c>
    </row>
    <row r="1484" spans="17:49" x14ac:dyDescent="0.25">
      <c r="Q1484" s="365">
        <f t="shared" si="1250"/>
        <v>95</v>
      </c>
      <c r="R1484" s="277">
        <v>50</v>
      </c>
      <c r="AN1484" s="365">
        <f t="shared" si="1263"/>
        <v>5</v>
      </c>
      <c r="AO1484" s="271">
        <f t="shared" si="1266"/>
        <v>4</v>
      </c>
      <c r="AP1484" s="271" t="str">
        <f t="shared" si="1264"/>
        <v/>
      </c>
      <c r="AQ1484" s="366" t="str">
        <f t="shared" si="1265"/>
        <v/>
      </c>
      <c r="AS1484" s="365">
        <f t="shared" si="1258"/>
        <v>84</v>
      </c>
      <c r="AT1484" s="366">
        <f t="shared" si="1259"/>
        <v>0</v>
      </c>
      <c r="AU1484" s="271">
        <f t="shared" si="1252"/>
        <v>300</v>
      </c>
      <c r="AV1484" s="366">
        <f t="shared" si="1260"/>
        <v>0</v>
      </c>
      <c r="AW1484" s="385">
        <f t="shared" si="1261"/>
        <v>0</v>
      </c>
    </row>
    <row r="1485" spans="17:49" x14ac:dyDescent="0.25">
      <c r="Q1485" s="365">
        <f t="shared" si="1250"/>
        <v>96</v>
      </c>
      <c r="R1485" s="277">
        <v>100</v>
      </c>
      <c r="AN1485" s="365">
        <f t="shared" si="1263"/>
        <v>5</v>
      </c>
      <c r="AO1485" s="271">
        <f t="shared" si="1266"/>
        <v>5</v>
      </c>
      <c r="AP1485" s="271" t="str">
        <f t="shared" si="1264"/>
        <v/>
      </c>
      <c r="AQ1485" s="366" t="str">
        <f t="shared" si="1265"/>
        <v/>
      </c>
      <c r="AS1485" s="365">
        <f t="shared" si="1258"/>
        <v>85</v>
      </c>
      <c r="AT1485" s="366">
        <f t="shared" si="1259"/>
        <v>0</v>
      </c>
      <c r="AU1485" s="271">
        <f t="shared" si="1252"/>
        <v>150</v>
      </c>
      <c r="AV1485" s="366">
        <f t="shared" si="1260"/>
        <v>0</v>
      </c>
      <c r="AW1485" s="385">
        <f t="shared" si="1261"/>
        <v>0</v>
      </c>
    </row>
    <row r="1486" spans="17:49" x14ac:dyDescent="0.25">
      <c r="Q1486" s="365">
        <f t="shared" si="1250"/>
        <v>97</v>
      </c>
      <c r="R1486" s="277">
        <v>200</v>
      </c>
      <c r="AN1486" s="365">
        <f t="shared" si="1263"/>
        <v>5</v>
      </c>
      <c r="AO1486" s="271">
        <f t="shared" si="1266"/>
        <v>6</v>
      </c>
      <c r="AP1486" s="271" t="str">
        <f t="shared" si="1264"/>
        <v/>
      </c>
      <c r="AQ1486" s="366" t="str">
        <f t="shared" si="1265"/>
        <v/>
      </c>
      <c r="AS1486" s="365">
        <f t="shared" si="1258"/>
        <v>86</v>
      </c>
      <c r="AT1486" s="366">
        <f t="shared" si="1259"/>
        <v>0</v>
      </c>
      <c r="AU1486" s="271">
        <f t="shared" si="1252"/>
        <v>200</v>
      </c>
      <c r="AV1486" s="366">
        <f t="shared" si="1260"/>
        <v>0</v>
      </c>
      <c r="AW1486" s="385">
        <f t="shared" si="1261"/>
        <v>0</v>
      </c>
    </row>
    <row r="1487" spans="17:49" x14ac:dyDescent="0.25">
      <c r="Q1487" s="365">
        <f t="shared" si="1250"/>
        <v>98</v>
      </c>
      <c r="R1487" s="277">
        <v>400</v>
      </c>
      <c r="AN1487" s="365">
        <f t="shared" si="1263"/>
        <v>5</v>
      </c>
      <c r="AO1487" s="271">
        <f t="shared" si="1266"/>
        <v>7</v>
      </c>
      <c r="AP1487" s="271" t="str">
        <f t="shared" si="1264"/>
        <v/>
      </c>
      <c r="AQ1487" s="366" t="str">
        <f t="shared" si="1265"/>
        <v/>
      </c>
      <c r="AS1487" s="365">
        <f t="shared" si="1258"/>
        <v>87</v>
      </c>
      <c r="AT1487" s="366">
        <f t="shared" si="1259"/>
        <v>0</v>
      </c>
      <c r="AU1487" s="271">
        <f t="shared" si="1252"/>
        <v>400</v>
      </c>
      <c r="AV1487" s="366">
        <f t="shared" si="1260"/>
        <v>0</v>
      </c>
      <c r="AW1487" s="385">
        <f t="shared" si="1261"/>
        <v>0</v>
      </c>
    </row>
    <row r="1488" spans="17:49" x14ac:dyDescent="0.25">
      <c r="Q1488" s="365">
        <f t="shared" si="1250"/>
        <v>99</v>
      </c>
      <c r="R1488" s="277">
        <v>200</v>
      </c>
      <c r="AN1488" s="365">
        <f t="shared" si="1263"/>
        <v>5</v>
      </c>
      <c r="AO1488" s="271">
        <f t="shared" si="1266"/>
        <v>8</v>
      </c>
      <c r="AP1488" s="271" t="str">
        <f t="shared" si="1264"/>
        <v/>
      </c>
      <c r="AQ1488" s="366" t="str">
        <f t="shared" si="1265"/>
        <v/>
      </c>
      <c r="AS1488" s="365">
        <f t="shared" si="1258"/>
        <v>88</v>
      </c>
      <c r="AT1488" s="366">
        <f t="shared" si="1259"/>
        <v>0</v>
      </c>
      <c r="AU1488" s="271">
        <f t="shared" si="1252"/>
        <v>800</v>
      </c>
      <c r="AV1488" s="366">
        <f t="shared" si="1260"/>
        <v>0</v>
      </c>
      <c r="AW1488" s="385">
        <f t="shared" si="1261"/>
        <v>0</v>
      </c>
    </row>
    <row r="1489" spans="17:49" ht="15.75" thickBot="1" x14ac:dyDescent="0.3">
      <c r="Q1489" s="368">
        <f t="shared" si="1250"/>
        <v>100</v>
      </c>
      <c r="R1489" s="280">
        <v>100</v>
      </c>
      <c r="AN1489" s="365">
        <f t="shared" si="1263"/>
        <v>5</v>
      </c>
      <c r="AO1489" s="271">
        <f t="shared" si="1266"/>
        <v>9</v>
      </c>
      <c r="AP1489" s="271" t="str">
        <f t="shared" si="1264"/>
        <v/>
      </c>
      <c r="AQ1489" s="366" t="str">
        <f t="shared" si="1265"/>
        <v/>
      </c>
      <c r="AS1489" s="365">
        <f t="shared" si="1258"/>
        <v>89</v>
      </c>
      <c r="AT1489" s="366">
        <f t="shared" si="1259"/>
        <v>0</v>
      </c>
      <c r="AU1489" s="271">
        <f t="shared" si="1252"/>
        <v>400</v>
      </c>
      <c r="AV1489" s="366">
        <f t="shared" si="1260"/>
        <v>0</v>
      </c>
      <c r="AW1489" s="385">
        <f t="shared" si="1261"/>
        <v>0</v>
      </c>
    </row>
    <row r="1490" spans="17:49" x14ac:dyDescent="0.25">
      <c r="AN1490" s="365">
        <f t="shared" si="1263"/>
        <v>5</v>
      </c>
      <c r="AO1490" s="271">
        <f t="shared" si="1266"/>
        <v>10</v>
      </c>
      <c r="AP1490" s="271" t="str">
        <f t="shared" si="1264"/>
        <v/>
      </c>
      <c r="AQ1490" s="366" t="str">
        <f t="shared" si="1265"/>
        <v/>
      </c>
      <c r="AS1490" s="365">
        <f t="shared" si="1258"/>
        <v>90</v>
      </c>
      <c r="AT1490" s="366">
        <f t="shared" si="1259"/>
        <v>0</v>
      </c>
      <c r="AU1490" s="271">
        <f t="shared" si="1252"/>
        <v>200</v>
      </c>
      <c r="AV1490" s="366">
        <f t="shared" si="1260"/>
        <v>0</v>
      </c>
      <c r="AW1490" s="385">
        <f t="shared" si="1261"/>
        <v>0</v>
      </c>
    </row>
    <row r="1491" spans="17:49" x14ac:dyDescent="0.25">
      <c r="AN1491" s="365">
        <f t="shared" si="1263"/>
        <v>5</v>
      </c>
      <c r="AO1491" s="271">
        <f t="shared" si="1266"/>
        <v>11</v>
      </c>
      <c r="AP1491" s="271" t="str">
        <f t="shared" si="1264"/>
        <v/>
      </c>
      <c r="AQ1491" s="366" t="str">
        <f t="shared" si="1265"/>
        <v/>
      </c>
      <c r="AS1491" s="365">
        <f t="shared" si="1258"/>
        <v>91</v>
      </c>
      <c r="AT1491" s="366">
        <f t="shared" si="1259"/>
        <v>0</v>
      </c>
      <c r="AU1491" s="271">
        <f t="shared" si="1252"/>
        <v>0</v>
      </c>
      <c r="AV1491" s="366">
        <f t="shared" si="1260"/>
        <v>0</v>
      </c>
      <c r="AW1491" s="385">
        <f t="shared" si="1261"/>
        <v>0</v>
      </c>
    </row>
    <row r="1492" spans="17:49" x14ac:dyDescent="0.25">
      <c r="AN1492" s="365">
        <f t="shared" si="1263"/>
        <v>5</v>
      </c>
      <c r="AO1492" s="271">
        <f t="shared" si="1266"/>
        <v>12</v>
      </c>
      <c r="AP1492" s="271" t="str">
        <f t="shared" si="1264"/>
        <v/>
      </c>
      <c r="AQ1492" s="366" t="str">
        <f t="shared" si="1265"/>
        <v/>
      </c>
      <c r="AS1492" s="365">
        <f t="shared" si="1258"/>
        <v>92</v>
      </c>
      <c r="AT1492" s="366">
        <f t="shared" si="1259"/>
        <v>0</v>
      </c>
      <c r="AU1492" s="271">
        <f t="shared" si="1252"/>
        <v>150</v>
      </c>
      <c r="AV1492" s="366">
        <f t="shared" si="1260"/>
        <v>0</v>
      </c>
      <c r="AW1492" s="385">
        <f t="shared" si="1261"/>
        <v>0</v>
      </c>
    </row>
    <row r="1493" spans="17:49" x14ac:dyDescent="0.25">
      <c r="AN1493" s="365">
        <f t="shared" si="1263"/>
        <v>5</v>
      </c>
      <c r="AO1493" s="271">
        <f t="shared" si="1266"/>
        <v>13</v>
      </c>
      <c r="AP1493" s="271" t="str">
        <f t="shared" si="1264"/>
        <v/>
      </c>
      <c r="AQ1493" s="366" t="str">
        <f t="shared" si="1265"/>
        <v/>
      </c>
      <c r="AS1493" s="365">
        <f t="shared" si="1258"/>
        <v>93</v>
      </c>
      <c r="AT1493" s="366">
        <f t="shared" si="1259"/>
        <v>0</v>
      </c>
      <c r="AU1493" s="271">
        <f t="shared" si="1252"/>
        <v>300</v>
      </c>
      <c r="AV1493" s="366">
        <f t="shared" si="1260"/>
        <v>0</v>
      </c>
      <c r="AW1493" s="385">
        <f t="shared" si="1261"/>
        <v>0</v>
      </c>
    </row>
    <row r="1494" spans="17:49" x14ac:dyDescent="0.25">
      <c r="AN1494" s="365">
        <f t="shared" si="1263"/>
        <v>5</v>
      </c>
      <c r="AO1494" s="271">
        <f t="shared" si="1266"/>
        <v>14</v>
      </c>
      <c r="AP1494" s="271" t="str">
        <f t="shared" si="1264"/>
        <v/>
      </c>
      <c r="AQ1494" s="366" t="str">
        <f t="shared" si="1265"/>
        <v/>
      </c>
      <c r="AS1494" s="365">
        <f t="shared" si="1258"/>
        <v>94</v>
      </c>
      <c r="AT1494" s="366">
        <f t="shared" si="1259"/>
        <v>0</v>
      </c>
      <c r="AU1494" s="271">
        <f t="shared" si="1252"/>
        <v>150</v>
      </c>
      <c r="AV1494" s="366">
        <f t="shared" si="1260"/>
        <v>0</v>
      </c>
      <c r="AW1494" s="385">
        <f t="shared" si="1261"/>
        <v>0</v>
      </c>
    </row>
    <row r="1495" spans="17:49" x14ac:dyDescent="0.25">
      <c r="AN1495" s="365">
        <f t="shared" si="1263"/>
        <v>5</v>
      </c>
      <c r="AO1495" s="271">
        <f t="shared" si="1266"/>
        <v>15</v>
      </c>
      <c r="AP1495" s="271" t="str">
        <f t="shared" si="1264"/>
        <v/>
      </c>
      <c r="AQ1495" s="366" t="str">
        <f t="shared" si="1265"/>
        <v/>
      </c>
      <c r="AS1495" s="365">
        <f t="shared" si="1258"/>
        <v>95</v>
      </c>
      <c r="AT1495" s="366">
        <f t="shared" si="1259"/>
        <v>0</v>
      </c>
      <c r="AU1495" s="271">
        <f t="shared" si="1252"/>
        <v>50</v>
      </c>
      <c r="AV1495" s="366">
        <f t="shared" si="1260"/>
        <v>0</v>
      </c>
      <c r="AW1495" s="385">
        <f t="shared" si="1261"/>
        <v>0</v>
      </c>
    </row>
    <row r="1496" spans="17:49" x14ac:dyDescent="0.25">
      <c r="AN1496" s="365">
        <f t="shared" si="1263"/>
        <v>5</v>
      </c>
      <c r="AO1496" s="271">
        <f t="shared" si="1266"/>
        <v>16</v>
      </c>
      <c r="AP1496" s="271" t="str">
        <f t="shared" si="1264"/>
        <v/>
      </c>
      <c r="AQ1496" s="366" t="str">
        <f t="shared" si="1265"/>
        <v/>
      </c>
      <c r="AS1496" s="365">
        <f t="shared" si="1258"/>
        <v>96</v>
      </c>
      <c r="AT1496" s="366">
        <f t="shared" si="1259"/>
        <v>0</v>
      </c>
      <c r="AU1496" s="271">
        <f t="shared" si="1252"/>
        <v>100</v>
      </c>
      <c r="AV1496" s="366">
        <f t="shared" si="1260"/>
        <v>0</v>
      </c>
      <c r="AW1496" s="385">
        <f t="shared" si="1261"/>
        <v>0</v>
      </c>
    </row>
    <row r="1497" spans="17:49" x14ac:dyDescent="0.25">
      <c r="AN1497" s="365">
        <f t="shared" si="1263"/>
        <v>5</v>
      </c>
      <c r="AO1497" s="271">
        <f t="shared" si="1266"/>
        <v>17</v>
      </c>
      <c r="AP1497" s="271" t="str">
        <f t="shared" si="1264"/>
        <v/>
      </c>
      <c r="AQ1497" s="366" t="str">
        <f t="shared" si="1265"/>
        <v/>
      </c>
      <c r="AS1497" s="365">
        <f t="shared" si="1258"/>
        <v>97</v>
      </c>
      <c r="AT1497" s="366">
        <f t="shared" si="1259"/>
        <v>0</v>
      </c>
      <c r="AU1497" s="271">
        <f t="shared" si="1252"/>
        <v>200</v>
      </c>
      <c r="AV1497" s="366">
        <f t="shared" si="1260"/>
        <v>0</v>
      </c>
      <c r="AW1497" s="385">
        <f t="shared" si="1261"/>
        <v>0</v>
      </c>
    </row>
    <row r="1498" spans="17:49" x14ac:dyDescent="0.25">
      <c r="AN1498" s="365">
        <f t="shared" si="1263"/>
        <v>5</v>
      </c>
      <c r="AO1498" s="271">
        <f t="shared" si="1266"/>
        <v>18</v>
      </c>
      <c r="AP1498" s="271" t="str">
        <f t="shared" si="1264"/>
        <v/>
      </c>
      <c r="AQ1498" s="366" t="str">
        <f t="shared" si="1265"/>
        <v/>
      </c>
      <c r="AS1498" s="365">
        <f t="shared" si="1258"/>
        <v>98</v>
      </c>
      <c r="AT1498" s="366">
        <f t="shared" si="1259"/>
        <v>0</v>
      </c>
      <c r="AU1498" s="271">
        <f t="shared" si="1252"/>
        <v>400</v>
      </c>
      <c r="AV1498" s="366">
        <f t="shared" si="1260"/>
        <v>0</v>
      </c>
      <c r="AW1498" s="385">
        <f t="shared" si="1261"/>
        <v>0</v>
      </c>
    </row>
    <row r="1499" spans="17:49" x14ac:dyDescent="0.25">
      <c r="AN1499" s="365">
        <f t="shared" si="1263"/>
        <v>5</v>
      </c>
      <c r="AO1499" s="271">
        <f>+AO1498+1</f>
        <v>19</v>
      </c>
      <c r="AP1499" s="271" t="str">
        <f t="shared" si="1264"/>
        <v/>
      </c>
      <c r="AQ1499" s="366" t="str">
        <f t="shared" si="1265"/>
        <v/>
      </c>
      <c r="AS1499" s="365">
        <f t="shared" si="1258"/>
        <v>99</v>
      </c>
      <c r="AT1499" s="366">
        <f t="shared" si="1259"/>
        <v>0</v>
      </c>
      <c r="AU1499" s="271">
        <f t="shared" si="1252"/>
        <v>200</v>
      </c>
      <c r="AV1499" s="366">
        <f t="shared" si="1260"/>
        <v>0</v>
      </c>
      <c r="AW1499" s="385">
        <f t="shared" si="1261"/>
        <v>0</v>
      </c>
    </row>
    <row r="1500" spans="17:49" ht="15.75" thickBot="1" x14ac:dyDescent="0.3">
      <c r="AN1500" s="365">
        <f t="shared" si="1263"/>
        <v>5</v>
      </c>
      <c r="AO1500" s="271">
        <f t="shared" ref="AO1500" si="1267">+AO1499+1</f>
        <v>20</v>
      </c>
      <c r="AP1500" s="271" t="str">
        <f t="shared" si="1264"/>
        <v/>
      </c>
      <c r="AQ1500" s="366" t="str">
        <f t="shared" si="1265"/>
        <v/>
      </c>
      <c r="AS1500" s="368">
        <f t="shared" si="1258"/>
        <v>100</v>
      </c>
      <c r="AT1500" s="370">
        <f t="shared" si="1259"/>
        <v>0</v>
      </c>
      <c r="AU1500" s="369">
        <f t="shared" si="1252"/>
        <v>100</v>
      </c>
      <c r="AV1500" s="370">
        <f t="shared" si="1260"/>
        <v>0</v>
      </c>
      <c r="AW1500" s="385">
        <f t="shared" si="1261"/>
        <v>0</v>
      </c>
    </row>
    <row r="1501" spans="17:49" ht="15.75" thickBot="1" x14ac:dyDescent="0.3">
      <c r="AN1501" s="365">
        <v>6</v>
      </c>
      <c r="AO1501" s="271">
        <v>1</v>
      </c>
      <c r="AP1501" s="271" t="str">
        <f>+AZ1379</f>
        <v/>
      </c>
      <c r="AQ1501" s="366" t="str">
        <f>+BA1379</f>
        <v/>
      </c>
      <c r="AS1501" s="388" t="s">
        <v>49</v>
      </c>
      <c r="AT1501" s="389">
        <f>SUM(AT1401:AT1500)</f>
        <v>0</v>
      </c>
      <c r="AU1501" s="371">
        <f>SUM(AU1401:AU1500)</f>
        <v>25000</v>
      </c>
      <c r="AV1501" s="356"/>
      <c r="AW1501" s="390">
        <f>SUM(AW1401:AW1500)</f>
        <v>0</v>
      </c>
    </row>
    <row r="1502" spans="17:49" x14ac:dyDescent="0.25">
      <c r="AN1502" s="365">
        <f t="shared" ref="AN1502:AN1520" si="1268">+AN1501</f>
        <v>6</v>
      </c>
      <c r="AO1502" s="271">
        <f>+AO1501+1</f>
        <v>2</v>
      </c>
      <c r="AP1502" s="271" t="str">
        <f t="shared" ref="AP1502:AP1520" si="1269">+AZ1380</f>
        <v/>
      </c>
      <c r="AQ1502" s="366" t="str">
        <f t="shared" ref="AQ1502:AQ1520" si="1270">+BA1380</f>
        <v/>
      </c>
    </row>
    <row r="1503" spans="17:49" x14ac:dyDescent="0.25">
      <c r="AN1503" s="365">
        <f t="shared" si="1268"/>
        <v>6</v>
      </c>
      <c r="AO1503" s="271">
        <f t="shared" ref="AO1503:AO1518" si="1271">+AO1502+1</f>
        <v>3</v>
      </c>
      <c r="AP1503" s="271" t="str">
        <f t="shared" si="1269"/>
        <v/>
      </c>
      <c r="AQ1503" s="366" t="str">
        <f t="shared" si="1270"/>
        <v/>
      </c>
    </row>
    <row r="1504" spans="17:49" x14ac:dyDescent="0.25">
      <c r="AN1504" s="365">
        <f t="shared" si="1268"/>
        <v>6</v>
      </c>
      <c r="AO1504" s="271">
        <f t="shared" si="1271"/>
        <v>4</v>
      </c>
      <c r="AP1504" s="271" t="str">
        <f t="shared" si="1269"/>
        <v/>
      </c>
      <c r="AQ1504" s="366" t="str">
        <f t="shared" si="1270"/>
        <v/>
      </c>
    </row>
    <row r="1505" spans="40:43" x14ac:dyDescent="0.25">
      <c r="AN1505" s="365">
        <f t="shared" si="1268"/>
        <v>6</v>
      </c>
      <c r="AO1505" s="271">
        <f t="shared" si="1271"/>
        <v>5</v>
      </c>
      <c r="AP1505" s="271" t="str">
        <f t="shared" si="1269"/>
        <v/>
      </c>
      <c r="AQ1505" s="366" t="str">
        <f t="shared" si="1270"/>
        <v/>
      </c>
    </row>
    <row r="1506" spans="40:43" x14ac:dyDescent="0.25">
      <c r="AN1506" s="365">
        <f t="shared" si="1268"/>
        <v>6</v>
      </c>
      <c r="AO1506" s="271">
        <f t="shared" si="1271"/>
        <v>6</v>
      </c>
      <c r="AP1506" s="271" t="str">
        <f t="shared" si="1269"/>
        <v/>
      </c>
      <c r="AQ1506" s="366" t="str">
        <f t="shared" si="1270"/>
        <v/>
      </c>
    </row>
    <row r="1507" spans="40:43" x14ac:dyDescent="0.25">
      <c r="AN1507" s="365">
        <f t="shared" si="1268"/>
        <v>6</v>
      </c>
      <c r="AO1507" s="271">
        <f t="shared" si="1271"/>
        <v>7</v>
      </c>
      <c r="AP1507" s="271" t="str">
        <f t="shared" si="1269"/>
        <v/>
      </c>
      <c r="AQ1507" s="366" t="str">
        <f t="shared" si="1270"/>
        <v/>
      </c>
    </row>
    <row r="1508" spans="40:43" x14ac:dyDescent="0.25">
      <c r="AN1508" s="365">
        <f t="shared" si="1268"/>
        <v>6</v>
      </c>
      <c r="AO1508" s="271">
        <f t="shared" si="1271"/>
        <v>8</v>
      </c>
      <c r="AP1508" s="271" t="str">
        <f t="shared" si="1269"/>
        <v/>
      </c>
      <c r="AQ1508" s="366" t="str">
        <f t="shared" si="1270"/>
        <v/>
      </c>
    </row>
    <row r="1509" spans="40:43" x14ac:dyDescent="0.25">
      <c r="AN1509" s="365">
        <f t="shared" si="1268"/>
        <v>6</v>
      </c>
      <c r="AO1509" s="271">
        <f t="shared" si="1271"/>
        <v>9</v>
      </c>
      <c r="AP1509" s="271" t="str">
        <f t="shared" si="1269"/>
        <v/>
      </c>
      <c r="AQ1509" s="366" t="str">
        <f t="shared" si="1270"/>
        <v/>
      </c>
    </row>
    <row r="1510" spans="40:43" x14ac:dyDescent="0.25">
      <c r="AN1510" s="365">
        <f t="shared" si="1268"/>
        <v>6</v>
      </c>
      <c r="AO1510" s="271">
        <f t="shared" si="1271"/>
        <v>10</v>
      </c>
      <c r="AP1510" s="271" t="str">
        <f t="shared" si="1269"/>
        <v/>
      </c>
      <c r="AQ1510" s="366" t="str">
        <f t="shared" si="1270"/>
        <v/>
      </c>
    </row>
    <row r="1511" spans="40:43" x14ac:dyDescent="0.25">
      <c r="AN1511" s="365">
        <f t="shared" si="1268"/>
        <v>6</v>
      </c>
      <c r="AO1511" s="271">
        <f t="shared" si="1271"/>
        <v>11</v>
      </c>
      <c r="AP1511" s="271" t="str">
        <f t="shared" si="1269"/>
        <v/>
      </c>
      <c r="AQ1511" s="366" t="str">
        <f t="shared" si="1270"/>
        <v/>
      </c>
    </row>
    <row r="1512" spans="40:43" x14ac:dyDescent="0.25">
      <c r="AN1512" s="365">
        <f t="shared" si="1268"/>
        <v>6</v>
      </c>
      <c r="AO1512" s="271">
        <f t="shared" si="1271"/>
        <v>12</v>
      </c>
      <c r="AP1512" s="271" t="str">
        <f t="shared" si="1269"/>
        <v/>
      </c>
      <c r="AQ1512" s="366" t="str">
        <f t="shared" si="1270"/>
        <v/>
      </c>
    </row>
    <row r="1513" spans="40:43" x14ac:dyDescent="0.25">
      <c r="AN1513" s="365">
        <f t="shared" si="1268"/>
        <v>6</v>
      </c>
      <c r="AO1513" s="271">
        <f t="shared" si="1271"/>
        <v>13</v>
      </c>
      <c r="AP1513" s="271" t="str">
        <f t="shared" si="1269"/>
        <v/>
      </c>
      <c r="AQ1513" s="366" t="str">
        <f t="shared" si="1270"/>
        <v/>
      </c>
    </row>
    <row r="1514" spans="40:43" x14ac:dyDescent="0.25">
      <c r="AN1514" s="365">
        <f t="shared" si="1268"/>
        <v>6</v>
      </c>
      <c r="AO1514" s="271">
        <f t="shared" si="1271"/>
        <v>14</v>
      </c>
      <c r="AP1514" s="271" t="str">
        <f t="shared" si="1269"/>
        <v/>
      </c>
      <c r="AQ1514" s="366" t="str">
        <f t="shared" si="1270"/>
        <v/>
      </c>
    </row>
    <row r="1515" spans="40:43" x14ac:dyDescent="0.25">
      <c r="AN1515" s="365">
        <f t="shared" si="1268"/>
        <v>6</v>
      </c>
      <c r="AO1515" s="271">
        <f t="shared" si="1271"/>
        <v>15</v>
      </c>
      <c r="AP1515" s="271" t="str">
        <f t="shared" si="1269"/>
        <v/>
      </c>
      <c r="AQ1515" s="366" t="str">
        <f t="shared" si="1270"/>
        <v/>
      </c>
    </row>
    <row r="1516" spans="40:43" x14ac:dyDescent="0.25">
      <c r="AN1516" s="365">
        <f t="shared" si="1268"/>
        <v>6</v>
      </c>
      <c r="AO1516" s="271">
        <f t="shared" si="1271"/>
        <v>16</v>
      </c>
      <c r="AP1516" s="271" t="str">
        <f t="shared" si="1269"/>
        <v/>
      </c>
      <c r="AQ1516" s="366" t="str">
        <f t="shared" si="1270"/>
        <v/>
      </c>
    </row>
    <row r="1517" spans="40:43" x14ac:dyDescent="0.25">
      <c r="AN1517" s="365">
        <f t="shared" si="1268"/>
        <v>6</v>
      </c>
      <c r="AO1517" s="271">
        <f t="shared" si="1271"/>
        <v>17</v>
      </c>
      <c r="AP1517" s="271" t="str">
        <f t="shared" si="1269"/>
        <v/>
      </c>
      <c r="AQ1517" s="366" t="str">
        <f t="shared" si="1270"/>
        <v/>
      </c>
    </row>
    <row r="1518" spans="40:43" x14ac:dyDescent="0.25">
      <c r="AN1518" s="365">
        <f t="shared" si="1268"/>
        <v>6</v>
      </c>
      <c r="AO1518" s="271">
        <f t="shared" si="1271"/>
        <v>18</v>
      </c>
      <c r="AP1518" s="271" t="str">
        <f t="shared" si="1269"/>
        <v/>
      </c>
      <c r="AQ1518" s="366" t="str">
        <f t="shared" si="1270"/>
        <v/>
      </c>
    </row>
    <row r="1519" spans="40:43" x14ac:dyDescent="0.25">
      <c r="AN1519" s="365">
        <f t="shared" si="1268"/>
        <v>6</v>
      </c>
      <c r="AO1519" s="271">
        <f>+AO1518+1</f>
        <v>19</v>
      </c>
      <c r="AP1519" s="271" t="str">
        <f t="shared" si="1269"/>
        <v/>
      </c>
      <c r="AQ1519" s="366" t="str">
        <f t="shared" si="1270"/>
        <v/>
      </c>
    </row>
    <row r="1520" spans="40:43" x14ac:dyDescent="0.25">
      <c r="AN1520" s="365">
        <f t="shared" si="1268"/>
        <v>6</v>
      </c>
      <c r="AO1520" s="271">
        <f t="shared" ref="AO1520" si="1272">+AO1519+1</f>
        <v>20</v>
      </c>
      <c r="AP1520" s="271" t="str">
        <f t="shared" si="1269"/>
        <v/>
      </c>
      <c r="AQ1520" s="366" t="str">
        <f t="shared" si="1270"/>
        <v/>
      </c>
    </row>
    <row r="1521" spans="40:43" x14ac:dyDescent="0.25">
      <c r="AN1521" s="365">
        <v>7</v>
      </c>
      <c r="AO1521" s="271">
        <v>1</v>
      </c>
      <c r="AP1521" s="271" t="str">
        <f>+BB1379</f>
        <v/>
      </c>
      <c r="AQ1521" s="366" t="str">
        <f>+BC1379</f>
        <v/>
      </c>
    </row>
    <row r="1522" spans="40:43" x14ac:dyDescent="0.25">
      <c r="AN1522" s="365">
        <f t="shared" ref="AN1522:AN1540" si="1273">+AN1521</f>
        <v>7</v>
      </c>
      <c r="AO1522" s="271">
        <f>+AO1521+1</f>
        <v>2</v>
      </c>
      <c r="AP1522" s="271" t="str">
        <f t="shared" ref="AP1522:AP1540" si="1274">+BB1380</f>
        <v/>
      </c>
      <c r="AQ1522" s="366" t="str">
        <f t="shared" ref="AQ1522:AQ1540" si="1275">+BC1380</f>
        <v/>
      </c>
    </row>
    <row r="1523" spans="40:43" x14ac:dyDescent="0.25">
      <c r="AN1523" s="365">
        <f t="shared" si="1273"/>
        <v>7</v>
      </c>
      <c r="AO1523" s="271">
        <f t="shared" ref="AO1523:AO1538" si="1276">+AO1522+1</f>
        <v>3</v>
      </c>
      <c r="AP1523" s="271" t="str">
        <f t="shared" si="1274"/>
        <v/>
      </c>
      <c r="AQ1523" s="366" t="str">
        <f t="shared" si="1275"/>
        <v/>
      </c>
    </row>
    <row r="1524" spans="40:43" x14ac:dyDescent="0.25">
      <c r="AN1524" s="365">
        <f t="shared" si="1273"/>
        <v>7</v>
      </c>
      <c r="AO1524" s="271">
        <f t="shared" si="1276"/>
        <v>4</v>
      </c>
      <c r="AP1524" s="271" t="str">
        <f t="shared" si="1274"/>
        <v/>
      </c>
      <c r="AQ1524" s="366" t="str">
        <f t="shared" si="1275"/>
        <v/>
      </c>
    </row>
    <row r="1525" spans="40:43" x14ac:dyDescent="0.25">
      <c r="AN1525" s="365">
        <f t="shared" si="1273"/>
        <v>7</v>
      </c>
      <c r="AO1525" s="271">
        <f t="shared" si="1276"/>
        <v>5</v>
      </c>
      <c r="AP1525" s="271" t="str">
        <f t="shared" si="1274"/>
        <v/>
      </c>
      <c r="AQ1525" s="366" t="str">
        <f t="shared" si="1275"/>
        <v/>
      </c>
    </row>
    <row r="1526" spans="40:43" x14ac:dyDescent="0.25">
      <c r="AN1526" s="365">
        <f t="shared" si="1273"/>
        <v>7</v>
      </c>
      <c r="AO1526" s="271">
        <f t="shared" si="1276"/>
        <v>6</v>
      </c>
      <c r="AP1526" s="271" t="str">
        <f t="shared" si="1274"/>
        <v/>
      </c>
      <c r="AQ1526" s="366" t="str">
        <f t="shared" si="1275"/>
        <v/>
      </c>
    </row>
    <row r="1527" spans="40:43" x14ac:dyDescent="0.25">
      <c r="AN1527" s="365">
        <f t="shared" si="1273"/>
        <v>7</v>
      </c>
      <c r="AO1527" s="271">
        <f t="shared" si="1276"/>
        <v>7</v>
      </c>
      <c r="AP1527" s="271" t="str">
        <f t="shared" si="1274"/>
        <v/>
      </c>
      <c r="AQ1527" s="366" t="str">
        <f t="shared" si="1275"/>
        <v/>
      </c>
    </row>
    <row r="1528" spans="40:43" x14ac:dyDescent="0.25">
      <c r="AN1528" s="365">
        <f t="shared" si="1273"/>
        <v>7</v>
      </c>
      <c r="AO1528" s="271">
        <f t="shared" si="1276"/>
        <v>8</v>
      </c>
      <c r="AP1528" s="271" t="str">
        <f t="shared" si="1274"/>
        <v/>
      </c>
      <c r="AQ1528" s="366" t="str">
        <f t="shared" si="1275"/>
        <v/>
      </c>
    </row>
    <row r="1529" spans="40:43" x14ac:dyDescent="0.25">
      <c r="AN1529" s="365">
        <f t="shared" si="1273"/>
        <v>7</v>
      </c>
      <c r="AO1529" s="271">
        <f t="shared" si="1276"/>
        <v>9</v>
      </c>
      <c r="AP1529" s="271" t="str">
        <f t="shared" si="1274"/>
        <v/>
      </c>
      <c r="AQ1529" s="366" t="str">
        <f t="shared" si="1275"/>
        <v/>
      </c>
    </row>
    <row r="1530" spans="40:43" x14ac:dyDescent="0.25">
      <c r="AN1530" s="365">
        <f t="shared" si="1273"/>
        <v>7</v>
      </c>
      <c r="AO1530" s="271">
        <f t="shared" si="1276"/>
        <v>10</v>
      </c>
      <c r="AP1530" s="271" t="str">
        <f t="shared" si="1274"/>
        <v/>
      </c>
      <c r="AQ1530" s="366" t="str">
        <f t="shared" si="1275"/>
        <v/>
      </c>
    </row>
    <row r="1531" spans="40:43" x14ac:dyDescent="0.25">
      <c r="AN1531" s="365">
        <f t="shared" si="1273"/>
        <v>7</v>
      </c>
      <c r="AO1531" s="271">
        <f t="shared" si="1276"/>
        <v>11</v>
      </c>
      <c r="AP1531" s="271" t="str">
        <f t="shared" si="1274"/>
        <v/>
      </c>
      <c r="AQ1531" s="366" t="str">
        <f t="shared" si="1275"/>
        <v/>
      </c>
    </row>
    <row r="1532" spans="40:43" x14ac:dyDescent="0.25">
      <c r="AN1532" s="365">
        <f t="shared" si="1273"/>
        <v>7</v>
      </c>
      <c r="AO1532" s="271">
        <f t="shared" si="1276"/>
        <v>12</v>
      </c>
      <c r="AP1532" s="271" t="str">
        <f t="shared" si="1274"/>
        <v/>
      </c>
      <c r="AQ1532" s="366" t="str">
        <f t="shared" si="1275"/>
        <v/>
      </c>
    </row>
    <row r="1533" spans="40:43" x14ac:dyDescent="0.25">
      <c r="AN1533" s="365">
        <f t="shared" si="1273"/>
        <v>7</v>
      </c>
      <c r="AO1533" s="271">
        <f t="shared" si="1276"/>
        <v>13</v>
      </c>
      <c r="AP1533" s="271" t="str">
        <f t="shared" si="1274"/>
        <v/>
      </c>
      <c r="AQ1533" s="366" t="str">
        <f t="shared" si="1275"/>
        <v/>
      </c>
    </row>
    <row r="1534" spans="40:43" x14ac:dyDescent="0.25">
      <c r="AN1534" s="365">
        <f t="shared" si="1273"/>
        <v>7</v>
      </c>
      <c r="AO1534" s="271">
        <f t="shared" si="1276"/>
        <v>14</v>
      </c>
      <c r="AP1534" s="271" t="str">
        <f t="shared" si="1274"/>
        <v/>
      </c>
      <c r="AQ1534" s="366" t="str">
        <f t="shared" si="1275"/>
        <v/>
      </c>
    </row>
    <row r="1535" spans="40:43" x14ac:dyDescent="0.25">
      <c r="AN1535" s="365">
        <f t="shared" si="1273"/>
        <v>7</v>
      </c>
      <c r="AO1535" s="271">
        <f t="shared" si="1276"/>
        <v>15</v>
      </c>
      <c r="AP1535" s="271" t="str">
        <f t="shared" si="1274"/>
        <v/>
      </c>
      <c r="AQ1535" s="366" t="str">
        <f t="shared" si="1275"/>
        <v/>
      </c>
    </row>
    <row r="1536" spans="40:43" x14ac:dyDescent="0.25">
      <c r="AN1536" s="365">
        <f t="shared" si="1273"/>
        <v>7</v>
      </c>
      <c r="AO1536" s="271">
        <f t="shared" si="1276"/>
        <v>16</v>
      </c>
      <c r="AP1536" s="271" t="str">
        <f t="shared" si="1274"/>
        <v/>
      </c>
      <c r="AQ1536" s="366" t="str">
        <f t="shared" si="1275"/>
        <v/>
      </c>
    </row>
    <row r="1537" spans="40:43" x14ac:dyDescent="0.25">
      <c r="AN1537" s="365">
        <f t="shared" si="1273"/>
        <v>7</v>
      </c>
      <c r="AO1537" s="271">
        <f t="shared" si="1276"/>
        <v>17</v>
      </c>
      <c r="AP1537" s="271" t="str">
        <f t="shared" si="1274"/>
        <v/>
      </c>
      <c r="AQ1537" s="366" t="str">
        <f t="shared" si="1275"/>
        <v/>
      </c>
    </row>
    <row r="1538" spans="40:43" x14ac:dyDescent="0.25">
      <c r="AN1538" s="365">
        <f t="shared" si="1273"/>
        <v>7</v>
      </c>
      <c r="AO1538" s="271">
        <f t="shared" si="1276"/>
        <v>18</v>
      </c>
      <c r="AP1538" s="271" t="str">
        <f t="shared" si="1274"/>
        <v/>
      </c>
      <c r="AQ1538" s="366" t="str">
        <f t="shared" si="1275"/>
        <v/>
      </c>
    </row>
    <row r="1539" spans="40:43" x14ac:dyDescent="0.25">
      <c r="AN1539" s="365">
        <f t="shared" si="1273"/>
        <v>7</v>
      </c>
      <c r="AO1539" s="271">
        <f>+AO1538+1</f>
        <v>19</v>
      </c>
      <c r="AP1539" s="271" t="str">
        <f t="shared" si="1274"/>
        <v/>
      </c>
      <c r="AQ1539" s="366" t="str">
        <f t="shared" si="1275"/>
        <v/>
      </c>
    </row>
    <row r="1540" spans="40:43" x14ac:dyDescent="0.25">
      <c r="AN1540" s="365">
        <f t="shared" si="1273"/>
        <v>7</v>
      </c>
      <c r="AO1540" s="271">
        <f t="shared" ref="AO1540" si="1277">+AO1539+1</f>
        <v>20</v>
      </c>
      <c r="AP1540" s="271" t="str">
        <f t="shared" si="1274"/>
        <v/>
      </c>
      <c r="AQ1540" s="366" t="str">
        <f t="shared" si="1275"/>
        <v/>
      </c>
    </row>
    <row r="1541" spans="40:43" x14ac:dyDescent="0.25">
      <c r="AN1541" s="365">
        <v>8</v>
      </c>
      <c r="AO1541" s="271">
        <v>1</v>
      </c>
      <c r="AP1541" s="271" t="str">
        <f>+BD1379</f>
        <v/>
      </c>
      <c r="AQ1541" s="366" t="str">
        <f>+BE1379</f>
        <v/>
      </c>
    </row>
    <row r="1542" spans="40:43" x14ac:dyDescent="0.25">
      <c r="AN1542" s="365">
        <f t="shared" ref="AN1542:AN1560" si="1278">+AN1541</f>
        <v>8</v>
      </c>
      <c r="AO1542" s="271">
        <f>+AO1541+1</f>
        <v>2</v>
      </c>
      <c r="AP1542" s="271" t="str">
        <f t="shared" ref="AP1542:AP1560" si="1279">+BD1380</f>
        <v/>
      </c>
      <c r="AQ1542" s="366" t="str">
        <f t="shared" ref="AQ1542:AQ1560" si="1280">+BE1380</f>
        <v/>
      </c>
    </row>
    <row r="1543" spans="40:43" x14ac:dyDescent="0.25">
      <c r="AN1543" s="365">
        <f t="shared" si="1278"/>
        <v>8</v>
      </c>
      <c r="AO1543" s="271">
        <f t="shared" ref="AO1543:AO1558" si="1281">+AO1542+1</f>
        <v>3</v>
      </c>
      <c r="AP1543" s="271" t="str">
        <f t="shared" si="1279"/>
        <v/>
      </c>
      <c r="AQ1543" s="366" t="str">
        <f t="shared" si="1280"/>
        <v/>
      </c>
    </row>
    <row r="1544" spans="40:43" x14ac:dyDescent="0.25">
      <c r="AN1544" s="365">
        <f t="shared" si="1278"/>
        <v>8</v>
      </c>
      <c r="AO1544" s="271">
        <f t="shared" si="1281"/>
        <v>4</v>
      </c>
      <c r="AP1544" s="271" t="str">
        <f t="shared" si="1279"/>
        <v/>
      </c>
      <c r="AQ1544" s="366" t="str">
        <f t="shared" si="1280"/>
        <v/>
      </c>
    </row>
    <row r="1545" spans="40:43" x14ac:dyDescent="0.25">
      <c r="AN1545" s="365">
        <f t="shared" si="1278"/>
        <v>8</v>
      </c>
      <c r="AO1545" s="271">
        <f t="shared" si="1281"/>
        <v>5</v>
      </c>
      <c r="AP1545" s="271" t="str">
        <f t="shared" si="1279"/>
        <v/>
      </c>
      <c r="AQ1545" s="366" t="str">
        <f t="shared" si="1280"/>
        <v/>
      </c>
    </row>
    <row r="1546" spans="40:43" x14ac:dyDescent="0.25">
      <c r="AN1546" s="365">
        <f t="shared" si="1278"/>
        <v>8</v>
      </c>
      <c r="AO1546" s="271">
        <f t="shared" si="1281"/>
        <v>6</v>
      </c>
      <c r="AP1546" s="271" t="str">
        <f t="shared" si="1279"/>
        <v/>
      </c>
      <c r="AQ1546" s="366" t="str">
        <f t="shared" si="1280"/>
        <v/>
      </c>
    </row>
    <row r="1547" spans="40:43" x14ac:dyDescent="0.25">
      <c r="AN1547" s="365">
        <f t="shared" si="1278"/>
        <v>8</v>
      </c>
      <c r="AO1547" s="271">
        <f t="shared" si="1281"/>
        <v>7</v>
      </c>
      <c r="AP1547" s="271" t="str">
        <f t="shared" si="1279"/>
        <v/>
      </c>
      <c r="AQ1547" s="366" t="str">
        <f t="shared" si="1280"/>
        <v/>
      </c>
    </row>
    <row r="1548" spans="40:43" x14ac:dyDescent="0.25">
      <c r="AN1548" s="365">
        <f t="shared" si="1278"/>
        <v>8</v>
      </c>
      <c r="AO1548" s="271">
        <f t="shared" si="1281"/>
        <v>8</v>
      </c>
      <c r="AP1548" s="271" t="str">
        <f t="shared" si="1279"/>
        <v/>
      </c>
      <c r="AQ1548" s="366" t="str">
        <f t="shared" si="1280"/>
        <v/>
      </c>
    </row>
    <row r="1549" spans="40:43" x14ac:dyDescent="0.25">
      <c r="AN1549" s="365">
        <f t="shared" si="1278"/>
        <v>8</v>
      </c>
      <c r="AO1549" s="271">
        <f t="shared" si="1281"/>
        <v>9</v>
      </c>
      <c r="AP1549" s="271" t="str">
        <f t="shared" si="1279"/>
        <v/>
      </c>
      <c r="AQ1549" s="366" t="str">
        <f t="shared" si="1280"/>
        <v/>
      </c>
    </row>
    <row r="1550" spans="40:43" x14ac:dyDescent="0.25">
      <c r="AN1550" s="365">
        <f t="shared" si="1278"/>
        <v>8</v>
      </c>
      <c r="AO1550" s="271">
        <f t="shared" si="1281"/>
        <v>10</v>
      </c>
      <c r="AP1550" s="271" t="str">
        <f t="shared" si="1279"/>
        <v/>
      </c>
      <c r="AQ1550" s="366" t="str">
        <f t="shared" si="1280"/>
        <v/>
      </c>
    </row>
    <row r="1551" spans="40:43" x14ac:dyDescent="0.25">
      <c r="AN1551" s="365">
        <f t="shared" si="1278"/>
        <v>8</v>
      </c>
      <c r="AO1551" s="271">
        <f t="shared" si="1281"/>
        <v>11</v>
      </c>
      <c r="AP1551" s="271" t="str">
        <f t="shared" si="1279"/>
        <v/>
      </c>
      <c r="AQ1551" s="366" t="str">
        <f t="shared" si="1280"/>
        <v/>
      </c>
    </row>
    <row r="1552" spans="40:43" x14ac:dyDescent="0.25">
      <c r="AN1552" s="365">
        <f t="shared" si="1278"/>
        <v>8</v>
      </c>
      <c r="AO1552" s="271">
        <f t="shared" si="1281"/>
        <v>12</v>
      </c>
      <c r="AP1552" s="271" t="str">
        <f t="shared" si="1279"/>
        <v/>
      </c>
      <c r="AQ1552" s="366" t="str">
        <f t="shared" si="1280"/>
        <v/>
      </c>
    </row>
    <row r="1553" spans="40:43" x14ac:dyDescent="0.25">
      <c r="AN1553" s="365">
        <f t="shared" si="1278"/>
        <v>8</v>
      </c>
      <c r="AO1553" s="271">
        <f t="shared" si="1281"/>
        <v>13</v>
      </c>
      <c r="AP1553" s="271" t="str">
        <f t="shared" si="1279"/>
        <v/>
      </c>
      <c r="AQ1553" s="366" t="str">
        <f t="shared" si="1280"/>
        <v/>
      </c>
    </row>
    <row r="1554" spans="40:43" x14ac:dyDescent="0.25">
      <c r="AN1554" s="365">
        <f t="shared" si="1278"/>
        <v>8</v>
      </c>
      <c r="AO1554" s="271">
        <f t="shared" si="1281"/>
        <v>14</v>
      </c>
      <c r="AP1554" s="271" t="str">
        <f t="shared" si="1279"/>
        <v/>
      </c>
      <c r="AQ1554" s="366" t="str">
        <f t="shared" si="1280"/>
        <v/>
      </c>
    </row>
    <row r="1555" spans="40:43" x14ac:dyDescent="0.25">
      <c r="AN1555" s="365">
        <f t="shared" si="1278"/>
        <v>8</v>
      </c>
      <c r="AO1555" s="271">
        <f t="shared" si="1281"/>
        <v>15</v>
      </c>
      <c r="AP1555" s="271" t="str">
        <f t="shared" si="1279"/>
        <v/>
      </c>
      <c r="AQ1555" s="366" t="str">
        <f t="shared" si="1280"/>
        <v/>
      </c>
    </row>
    <row r="1556" spans="40:43" x14ac:dyDescent="0.25">
      <c r="AN1556" s="365">
        <f t="shared" si="1278"/>
        <v>8</v>
      </c>
      <c r="AO1556" s="271">
        <f t="shared" si="1281"/>
        <v>16</v>
      </c>
      <c r="AP1556" s="271" t="str">
        <f t="shared" si="1279"/>
        <v/>
      </c>
      <c r="AQ1556" s="366" t="str">
        <f t="shared" si="1280"/>
        <v/>
      </c>
    </row>
    <row r="1557" spans="40:43" x14ac:dyDescent="0.25">
      <c r="AN1557" s="365">
        <f t="shared" si="1278"/>
        <v>8</v>
      </c>
      <c r="AO1557" s="271">
        <f t="shared" si="1281"/>
        <v>17</v>
      </c>
      <c r="AP1557" s="271" t="str">
        <f t="shared" si="1279"/>
        <v/>
      </c>
      <c r="AQ1557" s="366" t="str">
        <f t="shared" si="1280"/>
        <v/>
      </c>
    </row>
    <row r="1558" spans="40:43" x14ac:dyDescent="0.25">
      <c r="AN1558" s="365">
        <f t="shared" si="1278"/>
        <v>8</v>
      </c>
      <c r="AO1558" s="271">
        <f t="shared" si="1281"/>
        <v>18</v>
      </c>
      <c r="AP1558" s="271" t="str">
        <f t="shared" si="1279"/>
        <v/>
      </c>
      <c r="AQ1558" s="366" t="str">
        <f t="shared" si="1280"/>
        <v/>
      </c>
    </row>
    <row r="1559" spans="40:43" x14ac:dyDescent="0.25">
      <c r="AN1559" s="365">
        <f t="shared" si="1278"/>
        <v>8</v>
      </c>
      <c r="AO1559" s="271">
        <f>+AO1558+1</f>
        <v>19</v>
      </c>
      <c r="AP1559" s="271" t="str">
        <f t="shared" si="1279"/>
        <v/>
      </c>
      <c r="AQ1559" s="366" t="str">
        <f t="shared" si="1280"/>
        <v/>
      </c>
    </row>
    <row r="1560" spans="40:43" x14ac:dyDescent="0.25">
      <c r="AN1560" s="365">
        <f t="shared" si="1278"/>
        <v>8</v>
      </c>
      <c r="AO1560" s="271">
        <f t="shared" ref="AO1560" si="1282">+AO1559+1</f>
        <v>20</v>
      </c>
      <c r="AP1560" s="271" t="str">
        <f t="shared" si="1279"/>
        <v/>
      </c>
      <c r="AQ1560" s="366" t="str">
        <f t="shared" si="1280"/>
        <v/>
      </c>
    </row>
    <row r="1561" spans="40:43" x14ac:dyDescent="0.25">
      <c r="AN1561" s="365">
        <v>9</v>
      </c>
      <c r="AO1561" s="271">
        <v>1</v>
      </c>
      <c r="AP1561" s="271" t="str">
        <f>+BF1379</f>
        <v/>
      </c>
      <c r="AQ1561" s="366" t="str">
        <f>+BG1379</f>
        <v/>
      </c>
    </row>
    <row r="1562" spans="40:43" x14ac:dyDescent="0.25">
      <c r="AN1562" s="365">
        <f t="shared" ref="AN1562:AN1580" si="1283">+AN1561</f>
        <v>9</v>
      </c>
      <c r="AO1562" s="271">
        <f>+AO1561+1</f>
        <v>2</v>
      </c>
      <c r="AP1562" s="271" t="str">
        <f t="shared" ref="AP1562:AP1580" si="1284">+BF1380</f>
        <v/>
      </c>
      <c r="AQ1562" s="366" t="str">
        <f t="shared" ref="AQ1562:AQ1580" si="1285">+BG1380</f>
        <v/>
      </c>
    </row>
    <row r="1563" spans="40:43" x14ac:dyDescent="0.25">
      <c r="AN1563" s="365">
        <f t="shared" si="1283"/>
        <v>9</v>
      </c>
      <c r="AO1563" s="271">
        <f t="shared" ref="AO1563:AO1578" si="1286">+AO1562+1</f>
        <v>3</v>
      </c>
      <c r="AP1563" s="271" t="str">
        <f t="shared" si="1284"/>
        <v/>
      </c>
      <c r="AQ1563" s="366" t="str">
        <f t="shared" si="1285"/>
        <v/>
      </c>
    </row>
    <row r="1564" spans="40:43" x14ac:dyDescent="0.25">
      <c r="AN1564" s="365">
        <f t="shared" si="1283"/>
        <v>9</v>
      </c>
      <c r="AO1564" s="271">
        <f t="shared" si="1286"/>
        <v>4</v>
      </c>
      <c r="AP1564" s="271" t="str">
        <f t="shared" si="1284"/>
        <v/>
      </c>
      <c r="AQ1564" s="366" t="str">
        <f t="shared" si="1285"/>
        <v/>
      </c>
    </row>
    <row r="1565" spans="40:43" x14ac:dyDescent="0.25">
      <c r="AN1565" s="365">
        <f t="shared" si="1283"/>
        <v>9</v>
      </c>
      <c r="AO1565" s="271">
        <f t="shared" si="1286"/>
        <v>5</v>
      </c>
      <c r="AP1565" s="271" t="str">
        <f t="shared" si="1284"/>
        <v/>
      </c>
      <c r="AQ1565" s="366" t="str">
        <f t="shared" si="1285"/>
        <v/>
      </c>
    </row>
    <row r="1566" spans="40:43" x14ac:dyDescent="0.25">
      <c r="AN1566" s="365">
        <f t="shared" si="1283"/>
        <v>9</v>
      </c>
      <c r="AO1566" s="271">
        <f t="shared" si="1286"/>
        <v>6</v>
      </c>
      <c r="AP1566" s="271" t="str">
        <f t="shared" si="1284"/>
        <v/>
      </c>
      <c r="AQ1566" s="366" t="str">
        <f t="shared" si="1285"/>
        <v/>
      </c>
    </row>
    <row r="1567" spans="40:43" x14ac:dyDescent="0.25">
      <c r="AN1567" s="365">
        <f t="shared" si="1283"/>
        <v>9</v>
      </c>
      <c r="AO1567" s="271">
        <f t="shared" si="1286"/>
        <v>7</v>
      </c>
      <c r="AP1567" s="271" t="str">
        <f t="shared" si="1284"/>
        <v/>
      </c>
      <c r="AQ1567" s="366" t="str">
        <f t="shared" si="1285"/>
        <v/>
      </c>
    </row>
    <row r="1568" spans="40:43" x14ac:dyDescent="0.25">
      <c r="AN1568" s="365">
        <f t="shared" si="1283"/>
        <v>9</v>
      </c>
      <c r="AO1568" s="271">
        <f t="shared" si="1286"/>
        <v>8</v>
      </c>
      <c r="AP1568" s="271" t="str">
        <f t="shared" si="1284"/>
        <v/>
      </c>
      <c r="AQ1568" s="366" t="str">
        <f t="shared" si="1285"/>
        <v/>
      </c>
    </row>
    <row r="1569" spans="40:43" x14ac:dyDescent="0.25">
      <c r="AN1569" s="365">
        <f t="shared" si="1283"/>
        <v>9</v>
      </c>
      <c r="AO1569" s="271">
        <f t="shared" si="1286"/>
        <v>9</v>
      </c>
      <c r="AP1569" s="271" t="str">
        <f t="shared" si="1284"/>
        <v/>
      </c>
      <c r="AQ1569" s="366" t="str">
        <f t="shared" si="1285"/>
        <v/>
      </c>
    </row>
    <row r="1570" spans="40:43" x14ac:dyDescent="0.25">
      <c r="AN1570" s="365">
        <f t="shared" si="1283"/>
        <v>9</v>
      </c>
      <c r="AO1570" s="271">
        <f t="shared" si="1286"/>
        <v>10</v>
      </c>
      <c r="AP1570" s="271" t="str">
        <f t="shared" si="1284"/>
        <v/>
      </c>
      <c r="AQ1570" s="366" t="str">
        <f t="shared" si="1285"/>
        <v/>
      </c>
    </row>
    <row r="1571" spans="40:43" x14ac:dyDescent="0.25">
      <c r="AN1571" s="365">
        <f t="shared" si="1283"/>
        <v>9</v>
      </c>
      <c r="AO1571" s="271">
        <f t="shared" si="1286"/>
        <v>11</v>
      </c>
      <c r="AP1571" s="271" t="str">
        <f t="shared" si="1284"/>
        <v/>
      </c>
      <c r="AQ1571" s="366" t="str">
        <f t="shared" si="1285"/>
        <v/>
      </c>
    </row>
    <row r="1572" spans="40:43" x14ac:dyDescent="0.25">
      <c r="AN1572" s="365">
        <f t="shared" si="1283"/>
        <v>9</v>
      </c>
      <c r="AO1572" s="271">
        <f t="shared" si="1286"/>
        <v>12</v>
      </c>
      <c r="AP1572" s="271" t="str">
        <f t="shared" si="1284"/>
        <v/>
      </c>
      <c r="AQ1572" s="366" t="str">
        <f t="shared" si="1285"/>
        <v/>
      </c>
    </row>
    <row r="1573" spans="40:43" x14ac:dyDescent="0.25">
      <c r="AN1573" s="365">
        <f t="shared" si="1283"/>
        <v>9</v>
      </c>
      <c r="AO1573" s="271">
        <f t="shared" si="1286"/>
        <v>13</v>
      </c>
      <c r="AP1573" s="271" t="str">
        <f t="shared" si="1284"/>
        <v/>
      </c>
      <c r="AQ1573" s="366" t="str">
        <f t="shared" si="1285"/>
        <v/>
      </c>
    </row>
    <row r="1574" spans="40:43" x14ac:dyDescent="0.25">
      <c r="AN1574" s="365">
        <f t="shared" si="1283"/>
        <v>9</v>
      </c>
      <c r="AO1574" s="271">
        <f t="shared" si="1286"/>
        <v>14</v>
      </c>
      <c r="AP1574" s="271" t="str">
        <f t="shared" si="1284"/>
        <v/>
      </c>
      <c r="AQ1574" s="366" t="str">
        <f t="shared" si="1285"/>
        <v/>
      </c>
    </row>
    <row r="1575" spans="40:43" x14ac:dyDescent="0.25">
      <c r="AN1575" s="365">
        <f t="shared" si="1283"/>
        <v>9</v>
      </c>
      <c r="AO1575" s="271">
        <f t="shared" si="1286"/>
        <v>15</v>
      </c>
      <c r="AP1575" s="271" t="str">
        <f t="shared" si="1284"/>
        <v/>
      </c>
      <c r="AQ1575" s="366" t="str">
        <f t="shared" si="1285"/>
        <v/>
      </c>
    </row>
    <row r="1576" spans="40:43" x14ac:dyDescent="0.25">
      <c r="AN1576" s="365">
        <f t="shared" si="1283"/>
        <v>9</v>
      </c>
      <c r="AO1576" s="271">
        <f t="shared" si="1286"/>
        <v>16</v>
      </c>
      <c r="AP1576" s="271" t="str">
        <f t="shared" si="1284"/>
        <v/>
      </c>
      <c r="AQ1576" s="366" t="str">
        <f t="shared" si="1285"/>
        <v/>
      </c>
    </row>
    <row r="1577" spans="40:43" x14ac:dyDescent="0.25">
      <c r="AN1577" s="365">
        <f t="shared" si="1283"/>
        <v>9</v>
      </c>
      <c r="AO1577" s="271">
        <f t="shared" si="1286"/>
        <v>17</v>
      </c>
      <c r="AP1577" s="271" t="str">
        <f t="shared" si="1284"/>
        <v/>
      </c>
      <c r="AQ1577" s="366" t="str">
        <f t="shared" si="1285"/>
        <v/>
      </c>
    </row>
    <row r="1578" spans="40:43" x14ac:dyDescent="0.25">
      <c r="AN1578" s="365">
        <f t="shared" si="1283"/>
        <v>9</v>
      </c>
      <c r="AO1578" s="271">
        <f t="shared" si="1286"/>
        <v>18</v>
      </c>
      <c r="AP1578" s="271" t="str">
        <f t="shared" si="1284"/>
        <v/>
      </c>
      <c r="AQ1578" s="366" t="str">
        <f t="shared" si="1285"/>
        <v/>
      </c>
    </row>
    <row r="1579" spans="40:43" x14ac:dyDescent="0.25">
      <c r="AN1579" s="365">
        <f t="shared" si="1283"/>
        <v>9</v>
      </c>
      <c r="AO1579" s="271">
        <f>+AO1578+1</f>
        <v>19</v>
      </c>
      <c r="AP1579" s="271" t="str">
        <f t="shared" si="1284"/>
        <v/>
      </c>
      <c r="AQ1579" s="366" t="str">
        <f t="shared" si="1285"/>
        <v/>
      </c>
    </row>
    <row r="1580" spans="40:43" x14ac:dyDescent="0.25">
      <c r="AN1580" s="365">
        <f t="shared" si="1283"/>
        <v>9</v>
      </c>
      <c r="AO1580" s="271">
        <f t="shared" ref="AO1580" si="1287">+AO1579+1</f>
        <v>20</v>
      </c>
      <c r="AP1580" s="271" t="str">
        <f t="shared" si="1284"/>
        <v/>
      </c>
      <c r="AQ1580" s="366" t="str">
        <f t="shared" si="1285"/>
        <v/>
      </c>
    </row>
    <row r="1581" spans="40:43" x14ac:dyDescent="0.25">
      <c r="AN1581" s="365">
        <v>10</v>
      </c>
      <c r="AO1581" s="271">
        <v>1</v>
      </c>
      <c r="AP1581" s="271" t="str">
        <f>+BH1379</f>
        <v/>
      </c>
      <c r="AQ1581" s="366" t="str">
        <f>+BI1379</f>
        <v/>
      </c>
    </row>
    <row r="1582" spans="40:43" x14ac:dyDescent="0.25">
      <c r="AN1582" s="365">
        <f t="shared" ref="AN1582:AN1600" si="1288">+AN1581</f>
        <v>10</v>
      </c>
      <c r="AO1582" s="271">
        <f>+AO1581+1</f>
        <v>2</v>
      </c>
      <c r="AP1582" s="271" t="str">
        <f t="shared" ref="AP1582:AP1600" si="1289">+BH1380</f>
        <v/>
      </c>
      <c r="AQ1582" s="366" t="str">
        <f t="shared" ref="AQ1582:AQ1600" si="1290">+BI1380</f>
        <v/>
      </c>
    </row>
    <row r="1583" spans="40:43" x14ac:dyDescent="0.25">
      <c r="AN1583" s="365">
        <f t="shared" si="1288"/>
        <v>10</v>
      </c>
      <c r="AO1583" s="271">
        <f t="shared" ref="AO1583:AO1598" si="1291">+AO1582+1</f>
        <v>3</v>
      </c>
      <c r="AP1583" s="271" t="str">
        <f t="shared" si="1289"/>
        <v/>
      </c>
      <c r="AQ1583" s="366" t="str">
        <f t="shared" si="1290"/>
        <v/>
      </c>
    </row>
    <row r="1584" spans="40:43" x14ac:dyDescent="0.25">
      <c r="AN1584" s="365">
        <f t="shared" si="1288"/>
        <v>10</v>
      </c>
      <c r="AO1584" s="271">
        <f t="shared" si="1291"/>
        <v>4</v>
      </c>
      <c r="AP1584" s="271" t="str">
        <f t="shared" si="1289"/>
        <v/>
      </c>
      <c r="AQ1584" s="366" t="str">
        <f t="shared" si="1290"/>
        <v/>
      </c>
    </row>
    <row r="1585" spans="40:43" x14ac:dyDescent="0.25">
      <c r="AN1585" s="365">
        <f t="shared" si="1288"/>
        <v>10</v>
      </c>
      <c r="AO1585" s="271">
        <f t="shared" si="1291"/>
        <v>5</v>
      </c>
      <c r="AP1585" s="271" t="str">
        <f t="shared" si="1289"/>
        <v/>
      </c>
      <c r="AQ1585" s="366" t="str">
        <f t="shared" si="1290"/>
        <v/>
      </c>
    </row>
    <row r="1586" spans="40:43" x14ac:dyDescent="0.25">
      <c r="AN1586" s="365">
        <f t="shared" si="1288"/>
        <v>10</v>
      </c>
      <c r="AO1586" s="271">
        <f t="shared" si="1291"/>
        <v>6</v>
      </c>
      <c r="AP1586" s="271" t="str">
        <f t="shared" si="1289"/>
        <v/>
      </c>
      <c r="AQ1586" s="366" t="str">
        <f t="shared" si="1290"/>
        <v/>
      </c>
    </row>
    <row r="1587" spans="40:43" x14ac:dyDescent="0.25">
      <c r="AN1587" s="365">
        <f t="shared" si="1288"/>
        <v>10</v>
      </c>
      <c r="AO1587" s="271">
        <f t="shared" si="1291"/>
        <v>7</v>
      </c>
      <c r="AP1587" s="271" t="str">
        <f t="shared" si="1289"/>
        <v/>
      </c>
      <c r="AQ1587" s="366" t="str">
        <f t="shared" si="1290"/>
        <v/>
      </c>
    </row>
    <row r="1588" spans="40:43" x14ac:dyDescent="0.25">
      <c r="AN1588" s="365">
        <f t="shared" si="1288"/>
        <v>10</v>
      </c>
      <c r="AO1588" s="271">
        <f t="shared" si="1291"/>
        <v>8</v>
      </c>
      <c r="AP1588" s="271" t="str">
        <f t="shared" si="1289"/>
        <v/>
      </c>
      <c r="AQ1588" s="366" t="str">
        <f t="shared" si="1290"/>
        <v/>
      </c>
    </row>
    <row r="1589" spans="40:43" x14ac:dyDescent="0.25">
      <c r="AN1589" s="365">
        <f t="shared" si="1288"/>
        <v>10</v>
      </c>
      <c r="AO1589" s="271">
        <f t="shared" si="1291"/>
        <v>9</v>
      </c>
      <c r="AP1589" s="271" t="str">
        <f t="shared" si="1289"/>
        <v/>
      </c>
      <c r="AQ1589" s="366" t="str">
        <f t="shared" si="1290"/>
        <v/>
      </c>
    </row>
    <row r="1590" spans="40:43" x14ac:dyDescent="0.25">
      <c r="AN1590" s="365">
        <f t="shared" si="1288"/>
        <v>10</v>
      </c>
      <c r="AO1590" s="271">
        <f t="shared" si="1291"/>
        <v>10</v>
      </c>
      <c r="AP1590" s="271" t="str">
        <f t="shared" si="1289"/>
        <v/>
      </c>
      <c r="AQ1590" s="366" t="str">
        <f t="shared" si="1290"/>
        <v/>
      </c>
    </row>
    <row r="1591" spans="40:43" x14ac:dyDescent="0.25">
      <c r="AN1591" s="365">
        <f t="shared" si="1288"/>
        <v>10</v>
      </c>
      <c r="AO1591" s="271">
        <f t="shared" si="1291"/>
        <v>11</v>
      </c>
      <c r="AP1591" s="271" t="str">
        <f t="shared" si="1289"/>
        <v/>
      </c>
      <c r="AQ1591" s="366" t="str">
        <f t="shared" si="1290"/>
        <v/>
      </c>
    </row>
    <row r="1592" spans="40:43" x14ac:dyDescent="0.25">
      <c r="AN1592" s="365">
        <f t="shared" si="1288"/>
        <v>10</v>
      </c>
      <c r="AO1592" s="271">
        <f t="shared" si="1291"/>
        <v>12</v>
      </c>
      <c r="AP1592" s="271" t="str">
        <f t="shared" si="1289"/>
        <v/>
      </c>
      <c r="AQ1592" s="366" t="str">
        <f t="shared" si="1290"/>
        <v/>
      </c>
    </row>
    <row r="1593" spans="40:43" x14ac:dyDescent="0.25">
      <c r="AN1593" s="365">
        <f t="shared" si="1288"/>
        <v>10</v>
      </c>
      <c r="AO1593" s="271">
        <f t="shared" si="1291"/>
        <v>13</v>
      </c>
      <c r="AP1593" s="271" t="str">
        <f t="shared" si="1289"/>
        <v/>
      </c>
      <c r="AQ1593" s="366" t="str">
        <f t="shared" si="1290"/>
        <v/>
      </c>
    </row>
    <row r="1594" spans="40:43" x14ac:dyDescent="0.25">
      <c r="AN1594" s="365">
        <f t="shared" si="1288"/>
        <v>10</v>
      </c>
      <c r="AO1594" s="271">
        <f t="shared" si="1291"/>
        <v>14</v>
      </c>
      <c r="AP1594" s="271" t="str">
        <f t="shared" si="1289"/>
        <v/>
      </c>
      <c r="AQ1594" s="366" t="str">
        <f t="shared" si="1290"/>
        <v/>
      </c>
    </row>
    <row r="1595" spans="40:43" x14ac:dyDescent="0.25">
      <c r="AN1595" s="365">
        <f t="shared" si="1288"/>
        <v>10</v>
      </c>
      <c r="AO1595" s="271">
        <f t="shared" si="1291"/>
        <v>15</v>
      </c>
      <c r="AP1595" s="271" t="str">
        <f t="shared" si="1289"/>
        <v/>
      </c>
      <c r="AQ1595" s="366" t="str">
        <f t="shared" si="1290"/>
        <v/>
      </c>
    </row>
    <row r="1596" spans="40:43" x14ac:dyDescent="0.25">
      <c r="AN1596" s="365">
        <f t="shared" si="1288"/>
        <v>10</v>
      </c>
      <c r="AO1596" s="271">
        <f t="shared" si="1291"/>
        <v>16</v>
      </c>
      <c r="AP1596" s="271" t="str">
        <f t="shared" si="1289"/>
        <v/>
      </c>
      <c r="AQ1596" s="366" t="str">
        <f t="shared" si="1290"/>
        <v/>
      </c>
    </row>
    <row r="1597" spans="40:43" x14ac:dyDescent="0.25">
      <c r="AN1597" s="365">
        <f t="shared" si="1288"/>
        <v>10</v>
      </c>
      <c r="AO1597" s="271">
        <f t="shared" si="1291"/>
        <v>17</v>
      </c>
      <c r="AP1597" s="271" t="str">
        <f t="shared" si="1289"/>
        <v/>
      </c>
      <c r="AQ1597" s="366" t="str">
        <f t="shared" si="1290"/>
        <v/>
      </c>
    </row>
    <row r="1598" spans="40:43" x14ac:dyDescent="0.25">
      <c r="AN1598" s="365">
        <f t="shared" si="1288"/>
        <v>10</v>
      </c>
      <c r="AO1598" s="271">
        <f t="shared" si="1291"/>
        <v>18</v>
      </c>
      <c r="AP1598" s="271" t="str">
        <f t="shared" si="1289"/>
        <v/>
      </c>
      <c r="AQ1598" s="366" t="str">
        <f t="shared" si="1290"/>
        <v/>
      </c>
    </row>
    <row r="1599" spans="40:43" x14ac:dyDescent="0.25">
      <c r="AN1599" s="365">
        <f t="shared" si="1288"/>
        <v>10</v>
      </c>
      <c r="AO1599" s="271">
        <f>+AO1598+1</f>
        <v>19</v>
      </c>
      <c r="AP1599" s="271" t="str">
        <f t="shared" si="1289"/>
        <v/>
      </c>
      <c r="AQ1599" s="366" t="str">
        <f t="shared" si="1290"/>
        <v/>
      </c>
    </row>
    <row r="1600" spans="40:43" x14ac:dyDescent="0.25">
      <c r="AN1600" s="365">
        <f t="shared" si="1288"/>
        <v>10</v>
      </c>
      <c r="AO1600" s="271">
        <f t="shared" ref="AO1600" si="1292">+AO1599+1</f>
        <v>20</v>
      </c>
      <c r="AP1600" s="271" t="str">
        <f t="shared" si="1289"/>
        <v/>
      </c>
      <c r="AQ1600" s="366" t="str">
        <f t="shared" si="1290"/>
        <v/>
      </c>
    </row>
    <row r="1601" spans="17:102" ht="15.75" thickBot="1" x14ac:dyDescent="0.3">
      <c r="AN1601" s="368"/>
      <c r="AO1601" s="391" t="s">
        <v>51</v>
      </c>
      <c r="AP1601" s="369">
        <f>COUNTIF(AP1401:AP1600,"&gt;0")</f>
        <v>0</v>
      </c>
      <c r="AQ1601" s="370">
        <f>SUM(AQ1401:AQ1600)</f>
        <v>0</v>
      </c>
    </row>
    <row r="1602" spans="17:102" s="139" customFormat="1" x14ac:dyDescent="0.25"/>
    <row r="1603" spans="17:102" s="139" customFormat="1" x14ac:dyDescent="0.25"/>
    <row r="1604" spans="17:102" ht="15.75" thickBot="1" x14ac:dyDescent="0.3"/>
    <row r="1605" spans="17:102" ht="15.75" thickBot="1" x14ac:dyDescent="0.3">
      <c r="U1605" s="355" t="s">
        <v>48</v>
      </c>
      <c r="V1605" s="356"/>
      <c r="W1605" s="357"/>
      <c r="X1605" s="357"/>
      <c r="Y1605" s="357"/>
      <c r="Z1605" s="357"/>
      <c r="AA1605" s="357"/>
      <c r="AB1605" s="357"/>
      <c r="AC1605" s="357"/>
      <c r="AD1605" s="357"/>
      <c r="AE1605" s="357"/>
      <c r="AF1605" s="357"/>
      <c r="AG1605" s="357"/>
      <c r="AH1605" s="357"/>
      <c r="AI1605" s="357"/>
      <c r="AJ1605" s="357"/>
      <c r="AK1605" s="357"/>
      <c r="AL1605" s="357"/>
      <c r="AM1605" s="357"/>
      <c r="AN1605" s="358"/>
      <c r="AP1605" s="359" t="s">
        <v>47</v>
      </c>
      <c r="AQ1605" s="357"/>
      <c r="AR1605" s="357"/>
      <c r="AS1605" s="357"/>
      <c r="AT1605" s="357"/>
      <c r="AU1605" s="357"/>
      <c r="AV1605" s="357"/>
      <c r="AW1605" s="357"/>
      <c r="AX1605" s="357"/>
      <c r="AY1605" s="357"/>
      <c r="AZ1605" s="357"/>
      <c r="BA1605" s="357"/>
      <c r="BB1605" s="357"/>
      <c r="BC1605" s="357"/>
      <c r="BD1605" s="357"/>
      <c r="BE1605" s="357"/>
      <c r="BF1605" s="357"/>
      <c r="BG1605" s="357"/>
      <c r="BH1605" s="357"/>
      <c r="BI1605" s="358"/>
      <c r="BK1605" s="114" t="s">
        <v>91</v>
      </c>
    </row>
    <row r="1606" spans="17:102" ht="15.75" thickBot="1" x14ac:dyDescent="0.3">
      <c r="Q1606" s="360" t="s">
        <v>0</v>
      </c>
      <c r="R1606" s="358">
        <v>0</v>
      </c>
      <c r="U1606" s="361">
        <f>+Decisions!D193</f>
        <v>1</v>
      </c>
      <c r="V1606" s="362">
        <f>+Decisions!E193</f>
        <v>0</v>
      </c>
      <c r="W1606" s="363">
        <f>+Decisions!F193</f>
        <v>2</v>
      </c>
      <c r="X1606" s="363">
        <f>+Decisions!G193</f>
        <v>0</v>
      </c>
      <c r="Y1606" s="362">
        <f>+Decisions!H193</f>
        <v>3</v>
      </c>
      <c r="Z1606" s="362">
        <f>+Decisions!I193</f>
        <v>0</v>
      </c>
      <c r="AA1606" s="363">
        <f>+Decisions!J193</f>
        <v>4</v>
      </c>
      <c r="AB1606" s="363">
        <f>+Decisions!K193</f>
        <v>0</v>
      </c>
      <c r="AC1606" s="362">
        <f>+Decisions!L193</f>
        <v>5</v>
      </c>
      <c r="AD1606" s="362">
        <f>+Decisions!M193</f>
        <v>0</v>
      </c>
      <c r="AE1606" s="363">
        <f>+Decisions!N193</f>
        <v>6</v>
      </c>
      <c r="AF1606" s="363">
        <f>+Decisions!O193</f>
        <v>0</v>
      </c>
      <c r="AG1606" s="362">
        <f>+Decisions!P193</f>
        <v>7</v>
      </c>
      <c r="AH1606" s="362">
        <f>+Decisions!Q193</f>
        <v>0</v>
      </c>
      <c r="AI1606" s="363">
        <f>+Decisions!R193</f>
        <v>8</v>
      </c>
      <c r="AJ1606" s="363">
        <f>+Decisions!S193</f>
        <v>0</v>
      </c>
      <c r="AK1606" s="362">
        <f>+Decisions!T193</f>
        <v>9</v>
      </c>
      <c r="AL1606" s="362">
        <f>+Decisions!U193</f>
        <v>0</v>
      </c>
      <c r="AM1606" s="363">
        <f>+Decisions!V193</f>
        <v>10</v>
      </c>
      <c r="AN1606" s="364">
        <f>+Decisions!W193</f>
        <v>0</v>
      </c>
      <c r="AP1606" s="365"/>
      <c r="AQ1606" s="271"/>
      <c r="AR1606" s="271"/>
      <c r="AS1606" s="271"/>
      <c r="AT1606" s="271"/>
      <c r="AU1606" s="271"/>
      <c r="AV1606" s="271"/>
      <c r="AW1606" s="271"/>
      <c r="AX1606" s="271"/>
      <c r="AY1606" s="271"/>
      <c r="AZ1606" s="271"/>
      <c r="BA1606" s="271"/>
      <c r="BB1606" s="271"/>
      <c r="BC1606" s="271"/>
      <c r="BD1606" s="271"/>
      <c r="BE1606" s="271"/>
      <c r="BF1606" s="271"/>
      <c r="BG1606" s="271"/>
      <c r="BH1606" s="271"/>
      <c r="BI1606" s="366"/>
      <c r="BK1606" s="114" t="s">
        <v>88</v>
      </c>
    </row>
    <row r="1607" spans="17:102" ht="15.75" thickBot="1" x14ac:dyDescent="0.3">
      <c r="Q1607" s="367" t="s">
        <v>1</v>
      </c>
      <c r="R1607" s="366">
        <v>1</v>
      </c>
      <c r="U1607" s="367" t="str">
        <f>+Decisions!D194</f>
        <v>L</v>
      </c>
      <c r="V1607" s="363" t="str">
        <f>+Decisions!E194</f>
        <v>N</v>
      </c>
      <c r="W1607" s="363" t="str">
        <f>+Decisions!F194</f>
        <v>L</v>
      </c>
      <c r="X1607" s="363" t="str">
        <f>+Decisions!G194</f>
        <v>N</v>
      </c>
      <c r="Y1607" s="363" t="str">
        <f>+Decisions!H194</f>
        <v>L</v>
      </c>
      <c r="Z1607" s="363" t="str">
        <f>+Decisions!I194</f>
        <v>N</v>
      </c>
      <c r="AA1607" s="363" t="str">
        <f>+Decisions!J194</f>
        <v>L</v>
      </c>
      <c r="AB1607" s="363" t="str">
        <f>+Decisions!K194</f>
        <v>N</v>
      </c>
      <c r="AC1607" s="363" t="str">
        <f>+Decisions!L194</f>
        <v>L</v>
      </c>
      <c r="AD1607" s="363" t="str">
        <f>+Decisions!M194</f>
        <v>N</v>
      </c>
      <c r="AE1607" s="363" t="str">
        <f>+Decisions!N194</f>
        <v>L</v>
      </c>
      <c r="AF1607" s="363" t="str">
        <f>+Decisions!O194</f>
        <v>N</v>
      </c>
      <c r="AG1607" s="363" t="str">
        <f>+Decisions!P194</f>
        <v>L</v>
      </c>
      <c r="AH1607" s="363" t="str">
        <f>+Decisions!Q194</f>
        <v>N</v>
      </c>
      <c r="AI1607" s="363" t="str">
        <f>+Decisions!R194</f>
        <v>L</v>
      </c>
      <c r="AJ1607" s="363" t="str">
        <f>+Decisions!S194</f>
        <v>N</v>
      </c>
      <c r="AK1607" s="363" t="str">
        <f>+Decisions!T194</f>
        <v>L</v>
      </c>
      <c r="AL1607" s="363" t="str">
        <f>+Decisions!U194</f>
        <v>N</v>
      </c>
      <c r="AM1607" s="363" t="str">
        <f>+Decisions!V194</f>
        <v>L</v>
      </c>
      <c r="AN1607" s="364" t="str">
        <f>+Decisions!W194</f>
        <v>N</v>
      </c>
      <c r="AP1607" s="368">
        <v>1</v>
      </c>
      <c r="AQ1607" s="369"/>
      <c r="AR1607" s="369">
        <v>2</v>
      </c>
      <c r="AS1607" s="369"/>
      <c r="AT1607" s="369">
        <v>3</v>
      </c>
      <c r="AU1607" s="369"/>
      <c r="AV1607" s="369">
        <v>4</v>
      </c>
      <c r="AW1607" s="369"/>
      <c r="AX1607" s="369">
        <v>5</v>
      </c>
      <c r="AY1607" s="369"/>
      <c r="AZ1607" s="369">
        <v>6</v>
      </c>
      <c r="BA1607" s="369"/>
      <c r="BB1607" s="369">
        <v>7</v>
      </c>
      <c r="BC1607" s="369"/>
      <c r="BD1607" s="369">
        <v>8</v>
      </c>
      <c r="BE1607" s="369"/>
      <c r="BF1607" s="369">
        <v>9</v>
      </c>
      <c r="BG1607" s="369"/>
      <c r="BH1607" s="369">
        <v>10</v>
      </c>
      <c r="BI1607" s="370"/>
      <c r="BK1607" s="371">
        <v>1</v>
      </c>
      <c r="BL1607" s="372"/>
      <c r="BM1607" s="372"/>
      <c r="BN1607" s="372"/>
      <c r="BO1607" s="372">
        <v>2</v>
      </c>
      <c r="BP1607" s="372"/>
      <c r="BQ1607" s="372"/>
      <c r="BR1607" s="372"/>
      <c r="BS1607" s="372">
        <v>3</v>
      </c>
      <c r="BT1607" s="372"/>
      <c r="BU1607" s="372"/>
      <c r="BV1607" s="372"/>
      <c r="BW1607" s="372">
        <v>4</v>
      </c>
      <c r="BX1607" s="372"/>
      <c r="BY1607" s="372"/>
      <c r="BZ1607" s="372"/>
      <c r="CA1607" s="372">
        <v>5</v>
      </c>
      <c r="CB1607" s="372"/>
      <c r="CC1607" s="372"/>
      <c r="CD1607" s="372"/>
      <c r="CE1607" s="372">
        <v>6</v>
      </c>
      <c r="CF1607" s="372"/>
      <c r="CG1607" s="372"/>
      <c r="CH1607" s="372"/>
      <c r="CI1607" s="372">
        <v>7</v>
      </c>
      <c r="CJ1607" s="372"/>
      <c r="CK1607" s="372"/>
      <c r="CL1607" s="372"/>
      <c r="CM1607" s="372">
        <v>8</v>
      </c>
      <c r="CN1607" s="372"/>
      <c r="CO1607" s="372"/>
      <c r="CP1607" s="372"/>
      <c r="CQ1607" s="372">
        <v>9</v>
      </c>
      <c r="CR1607" s="372"/>
      <c r="CS1607" s="372"/>
      <c r="CT1607" s="372"/>
      <c r="CU1607" s="372">
        <v>10</v>
      </c>
      <c r="CV1607" s="372"/>
      <c r="CW1607" s="372"/>
      <c r="CX1607" s="356"/>
    </row>
    <row r="1608" spans="17:102" x14ac:dyDescent="0.25">
      <c r="Q1608" s="367" t="s">
        <v>2</v>
      </c>
      <c r="R1608" s="366">
        <v>2</v>
      </c>
      <c r="U1608" s="367">
        <f>+Decisions!D195</f>
        <v>0</v>
      </c>
      <c r="V1608" s="363">
        <f>+Decisions!E195</f>
        <v>0</v>
      </c>
      <c r="W1608" s="363">
        <f>+Decisions!F195</f>
        <v>0</v>
      </c>
      <c r="X1608" s="363">
        <f>+Decisions!G195</f>
        <v>0</v>
      </c>
      <c r="Y1608" s="363">
        <f>+Decisions!H195</f>
        <v>0</v>
      </c>
      <c r="Z1608" s="363">
        <f>+Decisions!I195</f>
        <v>0</v>
      </c>
      <c r="AA1608" s="363">
        <f>+Decisions!J195</f>
        <v>0</v>
      </c>
      <c r="AB1608" s="363">
        <f>+Decisions!K195</f>
        <v>0</v>
      </c>
      <c r="AC1608" s="363">
        <f>+Decisions!L195</f>
        <v>0</v>
      </c>
      <c r="AD1608" s="363">
        <f>+Decisions!M195</f>
        <v>0</v>
      </c>
      <c r="AE1608" s="363">
        <f>+Decisions!N195</f>
        <v>0</v>
      </c>
      <c r="AF1608" s="363">
        <f>+Decisions!O195</f>
        <v>0</v>
      </c>
      <c r="AG1608" s="363">
        <f>+Decisions!P195</f>
        <v>0</v>
      </c>
      <c r="AH1608" s="363">
        <f>+Decisions!Q195</f>
        <v>0</v>
      </c>
      <c r="AI1608" s="363">
        <f>+Decisions!R195</f>
        <v>0</v>
      </c>
      <c r="AJ1608" s="363">
        <f>+Decisions!S195</f>
        <v>0</v>
      </c>
      <c r="AK1608" s="363">
        <f>+Decisions!T195</f>
        <v>0</v>
      </c>
      <c r="AL1608" s="363">
        <f>+Decisions!U195</f>
        <v>0</v>
      </c>
      <c r="AM1608" s="363">
        <f>+Decisions!V195</f>
        <v>0</v>
      </c>
      <c r="AN1608" s="364">
        <f>+Decisions!W195</f>
        <v>0</v>
      </c>
      <c r="AP1608" s="365" t="str">
        <f t="shared" ref="AP1608:AP1627" si="1293">IFERROR(LOOKUP(U1608,letternum)*10+V1608,"")</f>
        <v/>
      </c>
      <c r="AQ1608" s="271" t="str">
        <f t="shared" ref="AQ1608:AQ1627" si="1294">IFERROR(LOOKUP(AP1608,cellscore),"")</f>
        <v/>
      </c>
      <c r="AR1608" s="271" t="str">
        <f t="shared" ref="AR1608:AR1627" si="1295">IFERROR(LOOKUP(W1608,letternum)*10+X1608,"")</f>
        <v/>
      </c>
      <c r="AS1608" s="271" t="str">
        <f t="shared" ref="AS1608:AS1627" si="1296">IFERROR(LOOKUP(AR1608,cellscore),"")</f>
        <v/>
      </c>
      <c r="AT1608" s="271" t="str">
        <f t="shared" ref="AT1608:AT1627" si="1297">IFERROR(LOOKUP(Y1608,letternum)*10+Z1608,"")</f>
        <v/>
      </c>
      <c r="AU1608" s="271" t="str">
        <f t="shared" ref="AU1608:AU1627" si="1298">IFERROR(LOOKUP(AT1608,cellscore),"")</f>
        <v/>
      </c>
      <c r="AV1608" s="271" t="str">
        <f t="shared" ref="AV1608:AV1627" si="1299">IFERROR(LOOKUP(AA1608,letternum)*10+AB1608,"")</f>
        <v/>
      </c>
      <c r="AW1608" s="271" t="str">
        <f t="shared" ref="AW1608:AW1627" si="1300">IFERROR(LOOKUP(AV1608,cellscore),"")</f>
        <v/>
      </c>
      <c r="AX1608" s="271" t="str">
        <f t="shared" ref="AX1608:AX1627" si="1301">IFERROR(LOOKUP(AC1608,letternum)*10+AD1608,"")</f>
        <v/>
      </c>
      <c r="AY1608" s="271" t="str">
        <f t="shared" ref="AY1608:AY1627" si="1302">IFERROR(LOOKUP(AX1608,cellscore),"")</f>
        <v/>
      </c>
      <c r="AZ1608" s="271" t="str">
        <f t="shared" ref="AZ1608:AZ1627" si="1303">IFERROR(LOOKUP(AE1608,letternum)*10+AF1608,"")</f>
        <v/>
      </c>
      <c r="BA1608" s="271" t="str">
        <f t="shared" ref="BA1608:BA1627" si="1304">IFERROR(LOOKUP(AZ1608,cellscore),"")</f>
        <v/>
      </c>
      <c r="BB1608" s="271" t="str">
        <f t="shared" ref="BB1608:BB1627" si="1305">IFERROR(LOOKUP(AG1608,letternum)*10+AH1608,"")</f>
        <v/>
      </c>
      <c r="BC1608" s="271" t="str">
        <f t="shared" ref="BC1608:BC1627" si="1306">IFERROR(LOOKUP(BB1608,cellscore),"")</f>
        <v/>
      </c>
      <c r="BD1608" s="271" t="str">
        <f t="shared" ref="BD1608:BD1627" si="1307">IFERROR(LOOKUP(AI1608,letternum)*10+AJ1608,"")</f>
        <v/>
      </c>
      <c r="BE1608" s="271" t="str">
        <f t="shared" ref="BE1608:BE1627" si="1308">IFERROR(LOOKUP(BD1608,cellscore),"")</f>
        <v/>
      </c>
      <c r="BF1608" s="271" t="str">
        <f t="shared" ref="BF1608:BF1627" si="1309">IFERROR(LOOKUP(AK1608,letternum)*10+AL1608,"")</f>
        <v/>
      </c>
      <c r="BG1608" s="271" t="str">
        <f t="shared" ref="BG1608:BG1627" si="1310">IFERROR(LOOKUP(BF1608,cellscore),"")</f>
        <v/>
      </c>
      <c r="BH1608" s="271" t="str">
        <f t="shared" ref="BH1608:BH1627" si="1311">IFERROR(LOOKUP(AM1608,letternum)*10+AN1608,"")</f>
        <v/>
      </c>
      <c r="BI1608" s="366" t="str">
        <f t="shared" ref="BI1608:BI1627" si="1312">IFERROR(LOOKUP(BH1608,cellscore),"")</f>
        <v/>
      </c>
      <c r="BK1608" s="114" t="str">
        <f>+AP1608</f>
        <v/>
      </c>
      <c r="BL1608" s="114" t="str">
        <f t="shared" ref="BL1608:BL1627" si="1313">IF(BK1608&lt;&gt;"",LOOKUP(U1608,letternum),"")</f>
        <v/>
      </c>
      <c r="BM1608" s="114">
        <f>IFERROR(BK1608-BL1608*10,1)</f>
        <v>1</v>
      </c>
      <c r="BN1608" s="114">
        <f>IFERROR(IF(BK1379&lt;&gt;"",ABS(BL1379-BL1608)*200+ABS(BM1379-BM1608)*200,ABS(9-BL1608)*200+ABS(1-BM1608)*200),0)</f>
        <v>0</v>
      </c>
      <c r="BO1608" s="114" t="str">
        <f>+AR1608</f>
        <v/>
      </c>
      <c r="BP1608" s="114" t="str">
        <f t="shared" ref="BP1608:BP1627" si="1314">IF(BO1608&lt;&gt;"",LOOKUP(W1608,letternum),"")</f>
        <v/>
      </c>
      <c r="BQ1608" s="114">
        <f>IFERROR(BO1608-BP1608*10,1)</f>
        <v>1</v>
      </c>
      <c r="BR1608" s="114">
        <f>IFERROR(IF(BO1379&lt;&gt;"",ABS(BP1379-BP1608)*200+ABS(BQ1379-BQ1608)*200,ABS(9-BP1608)*200+ABS(1-BQ1608)*200),0)</f>
        <v>0</v>
      </c>
      <c r="BS1608" s="114" t="str">
        <f>+AT1608</f>
        <v/>
      </c>
      <c r="BT1608" s="114" t="str">
        <f t="shared" ref="BT1608:BT1627" si="1315">IF(BS1608&lt;&gt;"",LOOKUP(Y1608,letternum),"")</f>
        <v/>
      </c>
      <c r="BU1608" s="114">
        <f>IFERROR(BS1608-BT1608*10,1)</f>
        <v>1</v>
      </c>
      <c r="BV1608" s="114">
        <f>IFERROR(IF(BS1379&lt;&gt;"",ABS(BT1379-BT1608)*200+ABS(BU1379-BU1608)*200,ABS(9-BT1608)*200+ABS(1-BU1608)*200),0)</f>
        <v>0</v>
      </c>
      <c r="BW1608" s="114" t="str">
        <f>+AV1608</f>
        <v/>
      </c>
      <c r="BX1608" s="114" t="str">
        <f t="shared" ref="BX1608:BX1627" si="1316">IF(BW1608&lt;&gt;"",LOOKUP(AA1608,letternum),"")</f>
        <v/>
      </c>
      <c r="BY1608" s="114">
        <f>IFERROR(BW1608-BX1608*10,1)</f>
        <v>1</v>
      </c>
      <c r="BZ1608" s="114">
        <f>IFERROR(IF(BW1379&lt;&gt;"",ABS(BX1379-BX1608)*200+ABS(BY1379-BY1608)*200,ABS(9-BX1608)*200+ABS(1-BY1608)*200),0)</f>
        <v>0</v>
      </c>
      <c r="CA1608" s="114" t="str">
        <f>+AX1608</f>
        <v/>
      </c>
      <c r="CB1608" s="114" t="str">
        <f t="shared" ref="CB1608:CB1627" si="1317">IF(CA1608&lt;&gt;"",LOOKUP(AC1608,letternum),"")</f>
        <v/>
      </c>
      <c r="CC1608" s="114">
        <f>IFERROR(CA1608-CB1608*10,1)</f>
        <v>1</v>
      </c>
      <c r="CD1608" s="114">
        <f>IFERROR(IF(CA1379&lt;&gt;"",ABS(CB1379-CB1608)*200+ABS(CC1379-CC1608)*200,ABS(9-CB1608)*200+ABS(1-CC1608)*200),0)</f>
        <v>0</v>
      </c>
      <c r="CE1608" s="114" t="str">
        <f>+AZ1608</f>
        <v/>
      </c>
      <c r="CF1608" s="114" t="str">
        <f t="shared" ref="CF1608:CF1626" si="1318">IF(CE1608&lt;&gt;"",LOOKUP(AE1608,letternum),"")</f>
        <v/>
      </c>
      <c r="CG1608" s="114">
        <f>IFERROR(CE1608-CF1608*10,1)</f>
        <v>1</v>
      </c>
      <c r="CH1608" s="114">
        <f>IFERROR(IF(CE1379&lt;&gt;"",ABS(CF1379-CF1608)*200+ABS(CG1379-CG1608)*200,ABS(9-CF1608)*200+ABS(1-CG1608)*200),0)</f>
        <v>0</v>
      </c>
      <c r="CI1608" s="114" t="str">
        <f>+BB1608</f>
        <v/>
      </c>
      <c r="CJ1608" s="114" t="str">
        <f t="shared" ref="CJ1608:CJ1627" si="1319">IF(CI1608&lt;&gt;"",LOOKUP(AG1608,letternum),"")</f>
        <v/>
      </c>
      <c r="CK1608" s="114">
        <f>IFERROR(CI1608-CJ1608*10,1)</f>
        <v>1</v>
      </c>
      <c r="CL1608" s="114">
        <f>IFERROR(IF(CI1379&lt;&gt;"",ABS(CJ1379-CJ1608)*200+ABS(CK1379-CK1608)*200,ABS(9-CJ1608)*200+ABS(1-CK1608)*200),0)</f>
        <v>0</v>
      </c>
      <c r="CM1608" s="114" t="str">
        <f>+BD1608</f>
        <v/>
      </c>
      <c r="CN1608" s="114" t="str">
        <f t="shared" ref="CN1608:CN1627" si="1320">IF(CM1608&lt;&gt;"",LOOKUP(AI1608,letternum),"")</f>
        <v/>
      </c>
      <c r="CO1608" s="114">
        <f>IFERROR(CM1608-CN1608*10,1)</f>
        <v>1</v>
      </c>
      <c r="CP1608" s="114">
        <f>IFERROR(IF(CM1379&lt;&gt;"",ABS(CN1379-CN1608)*200+ABS(CO1379-CO1608)*200,ABS(9-CN1608)*200+ABS(1-CO1608)*200),0)</f>
        <v>0</v>
      </c>
      <c r="CQ1608" s="114" t="str">
        <f>+BF1608</f>
        <v/>
      </c>
      <c r="CR1608" s="114" t="str">
        <f t="shared" ref="CR1608:CR1627" si="1321">IF(CQ1608&lt;&gt;"",LOOKUP(AK1608,letternum),"")</f>
        <v/>
      </c>
      <c r="CS1608" s="114">
        <f>IFERROR(CQ1608-CR1608*10,1)</f>
        <v>1</v>
      </c>
      <c r="CT1608" s="114">
        <f>IFERROR(IF(CQ1379&lt;&gt;"",ABS(CR1379-CR1608)*200+ABS(CS1379-CS1608)*200,ABS(9-CR1608)*200+ABS(1-CS1608)*200),0)</f>
        <v>0</v>
      </c>
      <c r="CU1608" s="114" t="str">
        <f>+BH1608</f>
        <v/>
      </c>
      <c r="CV1608" s="114" t="str">
        <f t="shared" ref="CV1608:CV1627" si="1322">IF(CU1608&lt;&gt;"",LOOKUP(AM1608,letternum),"")</f>
        <v/>
      </c>
      <c r="CW1608" s="114">
        <f>IFERROR(CU1608-CV1608*10,1)</f>
        <v>1</v>
      </c>
      <c r="CX1608" s="114">
        <f>IFERROR(IF(CU1379&lt;&gt;"",ABS(CV1379-CV1608)*200+ABS(CW1379-CW1608)*200,ABS(9-CV1608)*200+ABS(1-CW1608)*200),0)</f>
        <v>0</v>
      </c>
    </row>
    <row r="1609" spans="17:102" x14ac:dyDescent="0.25">
      <c r="Q1609" s="367" t="s">
        <v>3</v>
      </c>
      <c r="R1609" s="366">
        <v>3</v>
      </c>
      <c r="U1609" s="367">
        <f>+Decisions!D196</f>
        <v>0</v>
      </c>
      <c r="V1609" s="363">
        <f>+Decisions!E196</f>
        <v>0</v>
      </c>
      <c r="W1609" s="363">
        <f>+Decisions!F196</f>
        <v>0</v>
      </c>
      <c r="X1609" s="363">
        <f>+Decisions!G196</f>
        <v>0</v>
      </c>
      <c r="Y1609" s="363">
        <f>+Decisions!H196</f>
        <v>0</v>
      </c>
      <c r="Z1609" s="363">
        <f>+Decisions!I196</f>
        <v>0</v>
      </c>
      <c r="AA1609" s="363">
        <f>+Decisions!J196</f>
        <v>0</v>
      </c>
      <c r="AB1609" s="363">
        <f>+Decisions!K196</f>
        <v>0</v>
      </c>
      <c r="AC1609" s="363">
        <f>+Decisions!L196</f>
        <v>0</v>
      </c>
      <c r="AD1609" s="363">
        <f>+Decisions!M196</f>
        <v>0</v>
      </c>
      <c r="AE1609" s="363">
        <f>+Decisions!N196</f>
        <v>0</v>
      </c>
      <c r="AF1609" s="363">
        <f>+Decisions!O196</f>
        <v>0</v>
      </c>
      <c r="AG1609" s="363">
        <f>+Decisions!P196</f>
        <v>0</v>
      </c>
      <c r="AH1609" s="363">
        <f>+Decisions!Q196</f>
        <v>0</v>
      </c>
      <c r="AI1609" s="363">
        <f>+Decisions!R196</f>
        <v>0</v>
      </c>
      <c r="AJ1609" s="363">
        <f>+Decisions!S196</f>
        <v>0</v>
      </c>
      <c r="AK1609" s="363">
        <f>+Decisions!T196</f>
        <v>0</v>
      </c>
      <c r="AL1609" s="363">
        <f>+Decisions!U196</f>
        <v>0</v>
      </c>
      <c r="AM1609" s="363">
        <f>+Decisions!V196</f>
        <v>0</v>
      </c>
      <c r="AN1609" s="364">
        <f>+Decisions!W196</f>
        <v>0</v>
      </c>
      <c r="AP1609" s="365" t="str">
        <f t="shared" si="1293"/>
        <v/>
      </c>
      <c r="AQ1609" s="271" t="str">
        <f t="shared" si="1294"/>
        <v/>
      </c>
      <c r="AR1609" s="271" t="str">
        <f t="shared" si="1295"/>
        <v/>
      </c>
      <c r="AS1609" s="271" t="str">
        <f t="shared" si="1296"/>
        <v/>
      </c>
      <c r="AT1609" s="271" t="str">
        <f t="shared" si="1297"/>
        <v/>
      </c>
      <c r="AU1609" s="271" t="str">
        <f t="shared" si="1298"/>
        <v/>
      </c>
      <c r="AV1609" s="271" t="str">
        <f t="shared" si="1299"/>
        <v/>
      </c>
      <c r="AW1609" s="271" t="str">
        <f t="shared" si="1300"/>
        <v/>
      </c>
      <c r="AX1609" s="271" t="str">
        <f t="shared" si="1301"/>
        <v/>
      </c>
      <c r="AY1609" s="271" t="str">
        <f t="shared" si="1302"/>
        <v/>
      </c>
      <c r="AZ1609" s="271" t="str">
        <f t="shared" si="1303"/>
        <v/>
      </c>
      <c r="BA1609" s="271" t="str">
        <f t="shared" si="1304"/>
        <v/>
      </c>
      <c r="BB1609" s="271" t="str">
        <f t="shared" si="1305"/>
        <v/>
      </c>
      <c r="BC1609" s="271" t="str">
        <f t="shared" si="1306"/>
        <v/>
      </c>
      <c r="BD1609" s="271" t="str">
        <f t="shared" si="1307"/>
        <v/>
      </c>
      <c r="BE1609" s="271" t="str">
        <f t="shared" si="1308"/>
        <v/>
      </c>
      <c r="BF1609" s="271" t="str">
        <f t="shared" si="1309"/>
        <v/>
      </c>
      <c r="BG1609" s="271" t="str">
        <f t="shared" si="1310"/>
        <v/>
      </c>
      <c r="BH1609" s="271" t="str">
        <f t="shared" si="1311"/>
        <v/>
      </c>
      <c r="BI1609" s="366" t="str">
        <f t="shared" si="1312"/>
        <v/>
      </c>
      <c r="BK1609" s="114" t="str">
        <f t="shared" ref="BK1609:BK1627" si="1323">+AP1609</f>
        <v/>
      </c>
      <c r="BL1609" s="114" t="str">
        <f t="shared" si="1313"/>
        <v/>
      </c>
      <c r="BM1609" s="114">
        <f t="shared" ref="BM1609:BM1627" si="1324">IFERROR(BK1609-BL1609*10,1)</f>
        <v>1</v>
      </c>
      <c r="BN1609" s="114">
        <f t="shared" ref="BN1609:BN1627" si="1325">IFERROR(IF(BK1380&lt;&gt;"",ABS(BL1380-BL1609)*200+ABS(BM1380-BM1609)*200,ABS(9-BL1609)*200+ABS(1-BM1609)*200),0)</f>
        <v>0</v>
      </c>
      <c r="BO1609" s="114" t="str">
        <f t="shared" ref="BO1609:BO1627" si="1326">+AR1609</f>
        <v/>
      </c>
      <c r="BP1609" s="114" t="str">
        <f t="shared" si="1314"/>
        <v/>
      </c>
      <c r="BQ1609" s="114">
        <f t="shared" ref="BQ1609:BQ1627" si="1327">IFERROR(BO1609-BP1609*10,1)</f>
        <v>1</v>
      </c>
      <c r="BR1609" s="114">
        <f t="shared" ref="BR1609:BR1627" si="1328">IFERROR(IF(BO1380&lt;&gt;"",ABS(BP1380-BP1609)*200+ABS(BQ1380-BQ1609)*200,ABS(9-BP1609)*200+ABS(1-BQ1609)*200),0)</f>
        <v>0</v>
      </c>
      <c r="BS1609" s="114" t="str">
        <f t="shared" ref="BS1609:BS1627" si="1329">+AT1609</f>
        <v/>
      </c>
      <c r="BT1609" s="114" t="str">
        <f t="shared" si="1315"/>
        <v/>
      </c>
      <c r="BU1609" s="114">
        <f t="shared" ref="BU1609:BU1627" si="1330">IFERROR(BS1609-BT1609*10,1)</f>
        <v>1</v>
      </c>
      <c r="BV1609" s="114">
        <f t="shared" ref="BV1609:BV1627" si="1331">IFERROR(IF(BS1380&lt;&gt;"",ABS(BT1380-BT1609)*200+ABS(BU1380-BU1609)*200,ABS(9-BT1609)*200+ABS(1-BU1609)*200),0)</f>
        <v>0</v>
      </c>
      <c r="BW1609" s="114" t="str">
        <f t="shared" ref="BW1609:BW1627" si="1332">+AV1609</f>
        <v/>
      </c>
      <c r="BX1609" s="114" t="str">
        <f t="shared" si="1316"/>
        <v/>
      </c>
      <c r="BY1609" s="114">
        <f t="shared" ref="BY1609:BY1627" si="1333">IFERROR(BW1609-BX1609*10,1)</f>
        <v>1</v>
      </c>
      <c r="BZ1609" s="114">
        <f t="shared" ref="BZ1609:BZ1627" si="1334">IFERROR(IF(BW1380&lt;&gt;"",ABS(BX1380-BX1609)*200+ABS(BY1380-BY1609)*200,ABS(9-BX1609)*200+ABS(1-BY1609)*200),0)</f>
        <v>0</v>
      </c>
      <c r="CA1609" s="114" t="str">
        <f t="shared" ref="CA1609:CA1627" si="1335">+AX1609</f>
        <v/>
      </c>
      <c r="CB1609" s="114" t="str">
        <f t="shared" si="1317"/>
        <v/>
      </c>
      <c r="CC1609" s="114">
        <f t="shared" ref="CC1609:CC1627" si="1336">IFERROR(CA1609-CB1609*10,1)</f>
        <v>1</v>
      </c>
      <c r="CD1609" s="114">
        <f t="shared" ref="CD1609:CD1627" si="1337">IFERROR(IF(CA1380&lt;&gt;"",ABS(CB1380-CB1609)*200+ABS(CC1380-CC1609)*200,ABS(9-CB1609)*200+ABS(1-CC1609)*200),0)</f>
        <v>0</v>
      </c>
      <c r="CE1609" s="114" t="str">
        <f t="shared" ref="CE1609:CE1627" si="1338">+AZ1609</f>
        <v/>
      </c>
      <c r="CF1609" s="114" t="str">
        <f t="shared" si="1318"/>
        <v/>
      </c>
      <c r="CG1609" s="114">
        <f t="shared" ref="CG1609:CG1627" si="1339">IFERROR(CE1609-CF1609*10,1)</f>
        <v>1</v>
      </c>
      <c r="CH1609" s="114">
        <f t="shared" ref="CH1609:CH1627" si="1340">IFERROR(IF(CE1380&lt;&gt;"",ABS(CF1380-CF1609)*200+ABS(CG1380-CG1609)*200,ABS(9-CF1609)*200+ABS(1-CG1609)*200),0)</f>
        <v>0</v>
      </c>
      <c r="CI1609" s="114" t="str">
        <f t="shared" ref="CI1609:CI1627" si="1341">+BB1609</f>
        <v/>
      </c>
      <c r="CJ1609" s="114" t="str">
        <f t="shared" si="1319"/>
        <v/>
      </c>
      <c r="CK1609" s="114">
        <f t="shared" ref="CK1609:CK1627" si="1342">IFERROR(CI1609-CJ1609*10,1)</f>
        <v>1</v>
      </c>
      <c r="CL1609" s="114">
        <f t="shared" ref="CL1609:CL1627" si="1343">IFERROR(IF(CI1380&lt;&gt;"",ABS(CJ1380-CJ1609)*200+ABS(CK1380-CK1609)*200,ABS(9-CJ1609)*200+ABS(1-CK1609)*200),0)</f>
        <v>0</v>
      </c>
      <c r="CM1609" s="114" t="str">
        <f t="shared" ref="CM1609:CM1627" si="1344">+BD1609</f>
        <v/>
      </c>
      <c r="CN1609" s="114" t="str">
        <f t="shared" si="1320"/>
        <v/>
      </c>
      <c r="CO1609" s="114">
        <f t="shared" ref="CO1609:CO1627" si="1345">IFERROR(CM1609-CN1609*10,1)</f>
        <v>1</v>
      </c>
      <c r="CP1609" s="114">
        <f t="shared" ref="CP1609:CP1627" si="1346">IFERROR(IF(CM1380&lt;&gt;"",ABS(CN1380-CN1609)*200+ABS(CO1380-CO1609)*200,ABS(9-CN1609)*200+ABS(1-CO1609)*200),0)</f>
        <v>0</v>
      </c>
      <c r="CQ1609" s="114" t="str">
        <f t="shared" ref="CQ1609:CQ1627" si="1347">+BF1609</f>
        <v/>
      </c>
      <c r="CR1609" s="114" t="str">
        <f t="shared" si="1321"/>
        <v/>
      </c>
      <c r="CS1609" s="114">
        <f t="shared" ref="CS1609:CS1627" si="1348">IFERROR(CQ1609-CR1609*10,1)</f>
        <v>1</v>
      </c>
      <c r="CT1609" s="114">
        <f t="shared" ref="CT1609:CT1627" si="1349">IFERROR(IF(CQ1380&lt;&gt;"",ABS(CR1380-CR1609)*200+ABS(CS1380-CS1609)*200,ABS(9-CR1609)*200+ABS(1-CS1609)*200),0)</f>
        <v>0</v>
      </c>
      <c r="CU1609" s="114" t="str">
        <f t="shared" ref="CU1609:CU1627" si="1350">+BH1609</f>
        <v/>
      </c>
      <c r="CV1609" s="114" t="str">
        <f t="shared" si="1322"/>
        <v/>
      </c>
      <c r="CW1609" s="114">
        <f t="shared" ref="CW1609:CW1627" si="1351">IFERROR(CU1609-CV1609*10,1)</f>
        <v>1</v>
      </c>
      <c r="CX1609" s="114">
        <f t="shared" ref="CX1609:CX1627" si="1352">IFERROR(IF(CU1380&lt;&gt;"",ABS(CV1380-CV1609)*200+ABS(CW1380-CW1609)*200,ABS(9-CV1609)*200+ABS(1-CW1609)*200),0)</f>
        <v>0</v>
      </c>
    </row>
    <row r="1610" spans="17:102" x14ac:dyDescent="0.25">
      <c r="Q1610" s="367" t="s">
        <v>4</v>
      </c>
      <c r="R1610" s="366">
        <v>4</v>
      </c>
      <c r="U1610" s="367">
        <f>+Decisions!D197</f>
        <v>0</v>
      </c>
      <c r="V1610" s="363">
        <f>+Decisions!E197</f>
        <v>0</v>
      </c>
      <c r="W1610" s="363">
        <f>+Decisions!F197</f>
        <v>0</v>
      </c>
      <c r="X1610" s="363">
        <f>+Decisions!G197</f>
        <v>0</v>
      </c>
      <c r="Y1610" s="363">
        <f>+Decisions!H197</f>
        <v>0</v>
      </c>
      <c r="Z1610" s="363">
        <f>+Decisions!I197</f>
        <v>0</v>
      </c>
      <c r="AA1610" s="363">
        <f>+Decisions!J197</f>
        <v>0</v>
      </c>
      <c r="AB1610" s="363">
        <f>+Decisions!K197</f>
        <v>0</v>
      </c>
      <c r="AC1610" s="363">
        <f>+Decisions!L197</f>
        <v>0</v>
      </c>
      <c r="AD1610" s="363">
        <f>+Decisions!M197</f>
        <v>0</v>
      </c>
      <c r="AE1610" s="363">
        <f>+Decisions!N197</f>
        <v>0</v>
      </c>
      <c r="AF1610" s="363">
        <f>+Decisions!O197</f>
        <v>0</v>
      </c>
      <c r="AG1610" s="363">
        <f>+Decisions!P197</f>
        <v>0</v>
      </c>
      <c r="AH1610" s="363">
        <f>+Decisions!Q197</f>
        <v>0</v>
      </c>
      <c r="AI1610" s="363">
        <f>+Decisions!R197</f>
        <v>0</v>
      </c>
      <c r="AJ1610" s="363">
        <f>+Decisions!S197</f>
        <v>0</v>
      </c>
      <c r="AK1610" s="363">
        <f>+Decisions!T197</f>
        <v>0</v>
      </c>
      <c r="AL1610" s="363">
        <f>+Decisions!U197</f>
        <v>0</v>
      </c>
      <c r="AM1610" s="363">
        <f>+Decisions!V197</f>
        <v>0</v>
      </c>
      <c r="AN1610" s="364">
        <f>+Decisions!W197</f>
        <v>0</v>
      </c>
      <c r="AP1610" s="365" t="str">
        <f t="shared" si="1293"/>
        <v/>
      </c>
      <c r="AQ1610" s="271" t="str">
        <f t="shared" si="1294"/>
        <v/>
      </c>
      <c r="AR1610" s="271" t="str">
        <f t="shared" si="1295"/>
        <v/>
      </c>
      <c r="AS1610" s="271" t="str">
        <f t="shared" si="1296"/>
        <v/>
      </c>
      <c r="AT1610" s="271" t="str">
        <f t="shared" si="1297"/>
        <v/>
      </c>
      <c r="AU1610" s="271" t="str">
        <f t="shared" si="1298"/>
        <v/>
      </c>
      <c r="AV1610" s="271" t="str">
        <f t="shared" si="1299"/>
        <v/>
      </c>
      <c r="AW1610" s="271" t="str">
        <f t="shared" si="1300"/>
        <v/>
      </c>
      <c r="AX1610" s="271" t="str">
        <f t="shared" si="1301"/>
        <v/>
      </c>
      <c r="AY1610" s="271" t="str">
        <f t="shared" si="1302"/>
        <v/>
      </c>
      <c r="AZ1610" s="271" t="str">
        <f t="shared" si="1303"/>
        <v/>
      </c>
      <c r="BA1610" s="271" t="str">
        <f t="shared" si="1304"/>
        <v/>
      </c>
      <c r="BB1610" s="271" t="str">
        <f t="shared" si="1305"/>
        <v/>
      </c>
      <c r="BC1610" s="271" t="str">
        <f t="shared" si="1306"/>
        <v/>
      </c>
      <c r="BD1610" s="271" t="str">
        <f t="shared" si="1307"/>
        <v/>
      </c>
      <c r="BE1610" s="271" t="str">
        <f t="shared" si="1308"/>
        <v/>
      </c>
      <c r="BF1610" s="271" t="str">
        <f t="shared" si="1309"/>
        <v/>
      </c>
      <c r="BG1610" s="271" t="str">
        <f t="shared" si="1310"/>
        <v/>
      </c>
      <c r="BH1610" s="271" t="str">
        <f t="shared" si="1311"/>
        <v/>
      </c>
      <c r="BI1610" s="366" t="str">
        <f t="shared" si="1312"/>
        <v/>
      </c>
      <c r="BK1610" s="114" t="str">
        <f t="shared" si="1323"/>
        <v/>
      </c>
      <c r="BL1610" s="114" t="str">
        <f t="shared" si="1313"/>
        <v/>
      </c>
      <c r="BM1610" s="114">
        <f t="shared" si="1324"/>
        <v>1</v>
      </c>
      <c r="BN1610" s="114">
        <f t="shared" si="1325"/>
        <v>0</v>
      </c>
      <c r="BO1610" s="114" t="str">
        <f t="shared" si="1326"/>
        <v/>
      </c>
      <c r="BP1610" s="114" t="str">
        <f t="shared" si="1314"/>
        <v/>
      </c>
      <c r="BQ1610" s="114">
        <f t="shared" si="1327"/>
        <v>1</v>
      </c>
      <c r="BR1610" s="114">
        <f t="shared" si="1328"/>
        <v>0</v>
      </c>
      <c r="BS1610" s="114" t="str">
        <f t="shared" si="1329"/>
        <v/>
      </c>
      <c r="BT1610" s="114" t="str">
        <f t="shared" si="1315"/>
        <v/>
      </c>
      <c r="BU1610" s="114">
        <f t="shared" si="1330"/>
        <v>1</v>
      </c>
      <c r="BV1610" s="114">
        <f t="shared" si="1331"/>
        <v>0</v>
      </c>
      <c r="BW1610" s="114" t="str">
        <f t="shared" si="1332"/>
        <v/>
      </c>
      <c r="BX1610" s="114" t="str">
        <f t="shared" si="1316"/>
        <v/>
      </c>
      <c r="BY1610" s="114">
        <f t="shared" si="1333"/>
        <v>1</v>
      </c>
      <c r="BZ1610" s="114">
        <f t="shared" si="1334"/>
        <v>0</v>
      </c>
      <c r="CA1610" s="114" t="str">
        <f t="shared" si="1335"/>
        <v/>
      </c>
      <c r="CB1610" s="114" t="str">
        <f t="shared" si="1317"/>
        <v/>
      </c>
      <c r="CC1610" s="114">
        <f t="shared" si="1336"/>
        <v>1</v>
      </c>
      <c r="CD1610" s="114">
        <f t="shared" si="1337"/>
        <v>0</v>
      </c>
      <c r="CE1610" s="114" t="str">
        <f t="shared" si="1338"/>
        <v/>
      </c>
      <c r="CF1610" s="114" t="str">
        <f t="shared" si="1318"/>
        <v/>
      </c>
      <c r="CG1610" s="114">
        <f t="shared" si="1339"/>
        <v>1</v>
      </c>
      <c r="CH1610" s="114">
        <f t="shared" si="1340"/>
        <v>0</v>
      </c>
      <c r="CI1610" s="114" t="str">
        <f t="shared" si="1341"/>
        <v/>
      </c>
      <c r="CJ1610" s="114" t="str">
        <f t="shared" si="1319"/>
        <v/>
      </c>
      <c r="CK1610" s="114">
        <f t="shared" si="1342"/>
        <v>1</v>
      </c>
      <c r="CL1610" s="114">
        <f t="shared" si="1343"/>
        <v>0</v>
      </c>
      <c r="CM1610" s="114" t="str">
        <f t="shared" si="1344"/>
        <v/>
      </c>
      <c r="CN1610" s="114" t="str">
        <f t="shared" si="1320"/>
        <v/>
      </c>
      <c r="CO1610" s="114">
        <f t="shared" si="1345"/>
        <v>1</v>
      </c>
      <c r="CP1610" s="114">
        <f t="shared" si="1346"/>
        <v>0</v>
      </c>
      <c r="CQ1610" s="114" t="str">
        <f t="shared" si="1347"/>
        <v/>
      </c>
      <c r="CR1610" s="114" t="str">
        <f t="shared" si="1321"/>
        <v/>
      </c>
      <c r="CS1610" s="114">
        <f t="shared" si="1348"/>
        <v>1</v>
      </c>
      <c r="CT1610" s="114">
        <f t="shared" si="1349"/>
        <v>0</v>
      </c>
      <c r="CU1610" s="114" t="str">
        <f t="shared" si="1350"/>
        <v/>
      </c>
      <c r="CV1610" s="114" t="str">
        <f t="shared" si="1322"/>
        <v/>
      </c>
      <c r="CW1610" s="114">
        <f t="shared" si="1351"/>
        <v>1</v>
      </c>
      <c r="CX1610" s="114">
        <f t="shared" si="1352"/>
        <v>0</v>
      </c>
    </row>
    <row r="1611" spans="17:102" x14ac:dyDescent="0.25">
      <c r="Q1611" s="367" t="s">
        <v>5</v>
      </c>
      <c r="R1611" s="366">
        <v>5</v>
      </c>
      <c r="U1611" s="367">
        <f>+Decisions!D198</f>
        <v>0</v>
      </c>
      <c r="V1611" s="363">
        <f>+Decisions!E198</f>
        <v>0</v>
      </c>
      <c r="W1611" s="363">
        <f>+Decisions!F198</f>
        <v>0</v>
      </c>
      <c r="X1611" s="363">
        <f>+Decisions!G198</f>
        <v>0</v>
      </c>
      <c r="Y1611" s="363">
        <f>+Decisions!H198</f>
        <v>0</v>
      </c>
      <c r="Z1611" s="363">
        <f>+Decisions!I198</f>
        <v>0</v>
      </c>
      <c r="AA1611" s="363">
        <f>+Decisions!J198</f>
        <v>0</v>
      </c>
      <c r="AB1611" s="363">
        <f>+Decisions!K198</f>
        <v>0</v>
      </c>
      <c r="AC1611" s="363">
        <f>+Decisions!L198</f>
        <v>0</v>
      </c>
      <c r="AD1611" s="363">
        <f>+Decisions!M198</f>
        <v>0</v>
      </c>
      <c r="AE1611" s="363">
        <f>+Decisions!N198</f>
        <v>0</v>
      </c>
      <c r="AF1611" s="363">
        <f>+Decisions!O198</f>
        <v>0</v>
      </c>
      <c r="AG1611" s="363">
        <f>+Decisions!P198</f>
        <v>0</v>
      </c>
      <c r="AH1611" s="363">
        <f>+Decisions!Q198</f>
        <v>0</v>
      </c>
      <c r="AI1611" s="363">
        <f>+Decisions!R198</f>
        <v>0</v>
      </c>
      <c r="AJ1611" s="363">
        <f>+Decisions!S198</f>
        <v>0</v>
      </c>
      <c r="AK1611" s="363">
        <f>+Decisions!T198</f>
        <v>0</v>
      </c>
      <c r="AL1611" s="363">
        <f>+Decisions!U198</f>
        <v>0</v>
      </c>
      <c r="AM1611" s="363">
        <f>+Decisions!V198</f>
        <v>0</v>
      </c>
      <c r="AN1611" s="364">
        <f>+Decisions!W198</f>
        <v>0</v>
      </c>
      <c r="AP1611" s="365" t="str">
        <f t="shared" si="1293"/>
        <v/>
      </c>
      <c r="AQ1611" s="271" t="str">
        <f t="shared" si="1294"/>
        <v/>
      </c>
      <c r="AR1611" s="271" t="str">
        <f t="shared" si="1295"/>
        <v/>
      </c>
      <c r="AS1611" s="271" t="str">
        <f t="shared" si="1296"/>
        <v/>
      </c>
      <c r="AT1611" s="271" t="str">
        <f t="shared" si="1297"/>
        <v/>
      </c>
      <c r="AU1611" s="271" t="str">
        <f t="shared" si="1298"/>
        <v/>
      </c>
      <c r="AV1611" s="271" t="str">
        <f t="shared" si="1299"/>
        <v/>
      </c>
      <c r="AW1611" s="271" t="str">
        <f t="shared" si="1300"/>
        <v/>
      </c>
      <c r="AX1611" s="271" t="str">
        <f t="shared" si="1301"/>
        <v/>
      </c>
      <c r="AY1611" s="271" t="str">
        <f t="shared" si="1302"/>
        <v/>
      </c>
      <c r="AZ1611" s="271" t="str">
        <f t="shared" si="1303"/>
        <v/>
      </c>
      <c r="BA1611" s="271" t="str">
        <f t="shared" si="1304"/>
        <v/>
      </c>
      <c r="BB1611" s="271" t="str">
        <f t="shared" si="1305"/>
        <v/>
      </c>
      <c r="BC1611" s="271" t="str">
        <f t="shared" si="1306"/>
        <v/>
      </c>
      <c r="BD1611" s="271" t="str">
        <f t="shared" si="1307"/>
        <v/>
      </c>
      <c r="BE1611" s="271" t="str">
        <f t="shared" si="1308"/>
        <v/>
      </c>
      <c r="BF1611" s="271" t="str">
        <f t="shared" si="1309"/>
        <v/>
      </c>
      <c r="BG1611" s="271" t="str">
        <f t="shared" si="1310"/>
        <v/>
      </c>
      <c r="BH1611" s="271" t="str">
        <f t="shared" si="1311"/>
        <v/>
      </c>
      <c r="BI1611" s="366" t="str">
        <f t="shared" si="1312"/>
        <v/>
      </c>
      <c r="BK1611" s="114" t="str">
        <f t="shared" si="1323"/>
        <v/>
      </c>
      <c r="BL1611" s="114" t="str">
        <f t="shared" si="1313"/>
        <v/>
      </c>
      <c r="BM1611" s="114">
        <f t="shared" si="1324"/>
        <v>1</v>
      </c>
      <c r="BN1611" s="114">
        <f t="shared" si="1325"/>
        <v>0</v>
      </c>
      <c r="BO1611" s="114" t="str">
        <f t="shared" si="1326"/>
        <v/>
      </c>
      <c r="BP1611" s="114" t="str">
        <f t="shared" si="1314"/>
        <v/>
      </c>
      <c r="BQ1611" s="114">
        <f t="shared" si="1327"/>
        <v>1</v>
      </c>
      <c r="BR1611" s="114">
        <f t="shared" si="1328"/>
        <v>0</v>
      </c>
      <c r="BS1611" s="114" t="str">
        <f t="shared" si="1329"/>
        <v/>
      </c>
      <c r="BT1611" s="114" t="str">
        <f t="shared" si="1315"/>
        <v/>
      </c>
      <c r="BU1611" s="114">
        <f t="shared" si="1330"/>
        <v>1</v>
      </c>
      <c r="BV1611" s="114">
        <f t="shared" si="1331"/>
        <v>0</v>
      </c>
      <c r="BW1611" s="114" t="str">
        <f t="shared" si="1332"/>
        <v/>
      </c>
      <c r="BX1611" s="114" t="str">
        <f t="shared" si="1316"/>
        <v/>
      </c>
      <c r="BY1611" s="114">
        <f t="shared" si="1333"/>
        <v>1</v>
      </c>
      <c r="BZ1611" s="114">
        <f t="shared" si="1334"/>
        <v>0</v>
      </c>
      <c r="CA1611" s="114" t="str">
        <f t="shared" si="1335"/>
        <v/>
      </c>
      <c r="CB1611" s="114" t="str">
        <f t="shared" si="1317"/>
        <v/>
      </c>
      <c r="CC1611" s="114">
        <f t="shared" si="1336"/>
        <v>1</v>
      </c>
      <c r="CD1611" s="114">
        <f t="shared" si="1337"/>
        <v>0</v>
      </c>
      <c r="CE1611" s="114" t="str">
        <f t="shared" si="1338"/>
        <v/>
      </c>
      <c r="CF1611" s="114" t="str">
        <f t="shared" si="1318"/>
        <v/>
      </c>
      <c r="CG1611" s="114">
        <f t="shared" si="1339"/>
        <v>1</v>
      </c>
      <c r="CH1611" s="114">
        <f t="shared" si="1340"/>
        <v>0</v>
      </c>
      <c r="CI1611" s="114" t="str">
        <f t="shared" si="1341"/>
        <v/>
      </c>
      <c r="CJ1611" s="114" t="str">
        <f t="shared" si="1319"/>
        <v/>
      </c>
      <c r="CK1611" s="114">
        <f t="shared" si="1342"/>
        <v>1</v>
      </c>
      <c r="CL1611" s="114">
        <f t="shared" si="1343"/>
        <v>0</v>
      </c>
      <c r="CM1611" s="114" t="str">
        <f t="shared" si="1344"/>
        <v/>
      </c>
      <c r="CN1611" s="114" t="str">
        <f t="shared" si="1320"/>
        <v/>
      </c>
      <c r="CO1611" s="114">
        <f t="shared" si="1345"/>
        <v>1</v>
      </c>
      <c r="CP1611" s="114">
        <f t="shared" si="1346"/>
        <v>0</v>
      </c>
      <c r="CQ1611" s="114" t="str">
        <f t="shared" si="1347"/>
        <v/>
      </c>
      <c r="CR1611" s="114" t="str">
        <f t="shared" si="1321"/>
        <v/>
      </c>
      <c r="CS1611" s="114">
        <f t="shared" si="1348"/>
        <v>1</v>
      </c>
      <c r="CT1611" s="114">
        <f t="shared" si="1349"/>
        <v>0</v>
      </c>
      <c r="CU1611" s="114" t="str">
        <f t="shared" si="1350"/>
        <v/>
      </c>
      <c r="CV1611" s="114" t="str">
        <f t="shared" si="1322"/>
        <v/>
      </c>
      <c r="CW1611" s="114">
        <f t="shared" si="1351"/>
        <v>1</v>
      </c>
      <c r="CX1611" s="114">
        <f t="shared" si="1352"/>
        <v>0</v>
      </c>
    </row>
    <row r="1612" spans="17:102" x14ac:dyDescent="0.25">
      <c r="Q1612" s="367" t="s">
        <v>6</v>
      </c>
      <c r="R1612" s="366">
        <v>6</v>
      </c>
      <c r="U1612" s="367">
        <f>+Decisions!D199</f>
        <v>0</v>
      </c>
      <c r="V1612" s="363">
        <f>+Decisions!E199</f>
        <v>0</v>
      </c>
      <c r="W1612" s="363">
        <f>+Decisions!F199</f>
        <v>0</v>
      </c>
      <c r="X1612" s="363">
        <f>+Decisions!G199</f>
        <v>0</v>
      </c>
      <c r="Y1612" s="363">
        <f>+Decisions!H199</f>
        <v>0</v>
      </c>
      <c r="Z1612" s="363">
        <f>+Decisions!I199</f>
        <v>0</v>
      </c>
      <c r="AA1612" s="363">
        <f>+Decisions!J199</f>
        <v>0</v>
      </c>
      <c r="AB1612" s="363">
        <f>+Decisions!K199</f>
        <v>0</v>
      </c>
      <c r="AC1612" s="363">
        <f>+Decisions!L199</f>
        <v>0</v>
      </c>
      <c r="AD1612" s="363">
        <f>+Decisions!M199</f>
        <v>0</v>
      </c>
      <c r="AE1612" s="363">
        <f>+Decisions!N199</f>
        <v>0</v>
      </c>
      <c r="AF1612" s="363">
        <f>+Decisions!O199</f>
        <v>0</v>
      </c>
      <c r="AG1612" s="363">
        <f>+Decisions!P199</f>
        <v>0</v>
      </c>
      <c r="AH1612" s="363">
        <f>+Decisions!Q199</f>
        <v>0</v>
      </c>
      <c r="AI1612" s="363">
        <f>+Decisions!R199</f>
        <v>0</v>
      </c>
      <c r="AJ1612" s="363">
        <f>+Decisions!S199</f>
        <v>0</v>
      </c>
      <c r="AK1612" s="363">
        <f>+Decisions!T199</f>
        <v>0</v>
      </c>
      <c r="AL1612" s="363">
        <f>+Decisions!U199</f>
        <v>0</v>
      </c>
      <c r="AM1612" s="363">
        <f>+Decisions!V199</f>
        <v>0</v>
      </c>
      <c r="AN1612" s="364">
        <f>+Decisions!W199</f>
        <v>0</v>
      </c>
      <c r="AP1612" s="365" t="str">
        <f t="shared" si="1293"/>
        <v/>
      </c>
      <c r="AQ1612" s="271" t="str">
        <f t="shared" si="1294"/>
        <v/>
      </c>
      <c r="AR1612" s="271" t="str">
        <f t="shared" si="1295"/>
        <v/>
      </c>
      <c r="AS1612" s="271" t="str">
        <f t="shared" si="1296"/>
        <v/>
      </c>
      <c r="AT1612" s="271" t="str">
        <f t="shared" si="1297"/>
        <v/>
      </c>
      <c r="AU1612" s="271" t="str">
        <f t="shared" si="1298"/>
        <v/>
      </c>
      <c r="AV1612" s="271" t="str">
        <f t="shared" si="1299"/>
        <v/>
      </c>
      <c r="AW1612" s="271" t="str">
        <f t="shared" si="1300"/>
        <v/>
      </c>
      <c r="AX1612" s="271" t="str">
        <f t="shared" si="1301"/>
        <v/>
      </c>
      <c r="AY1612" s="271" t="str">
        <f t="shared" si="1302"/>
        <v/>
      </c>
      <c r="AZ1612" s="271" t="str">
        <f t="shared" si="1303"/>
        <v/>
      </c>
      <c r="BA1612" s="271" t="str">
        <f t="shared" si="1304"/>
        <v/>
      </c>
      <c r="BB1612" s="271" t="str">
        <f t="shared" si="1305"/>
        <v/>
      </c>
      <c r="BC1612" s="271" t="str">
        <f t="shared" si="1306"/>
        <v/>
      </c>
      <c r="BD1612" s="271" t="str">
        <f t="shared" si="1307"/>
        <v/>
      </c>
      <c r="BE1612" s="271" t="str">
        <f t="shared" si="1308"/>
        <v/>
      </c>
      <c r="BF1612" s="271" t="str">
        <f t="shared" si="1309"/>
        <v/>
      </c>
      <c r="BG1612" s="271" t="str">
        <f t="shared" si="1310"/>
        <v/>
      </c>
      <c r="BH1612" s="271" t="str">
        <f t="shared" si="1311"/>
        <v/>
      </c>
      <c r="BI1612" s="366" t="str">
        <f t="shared" si="1312"/>
        <v/>
      </c>
      <c r="BK1612" s="114" t="str">
        <f t="shared" si="1323"/>
        <v/>
      </c>
      <c r="BL1612" s="114" t="str">
        <f t="shared" si="1313"/>
        <v/>
      </c>
      <c r="BM1612" s="114">
        <f t="shared" si="1324"/>
        <v>1</v>
      </c>
      <c r="BN1612" s="114">
        <f t="shared" si="1325"/>
        <v>0</v>
      </c>
      <c r="BO1612" s="114" t="str">
        <f t="shared" si="1326"/>
        <v/>
      </c>
      <c r="BP1612" s="114" t="str">
        <f t="shared" si="1314"/>
        <v/>
      </c>
      <c r="BQ1612" s="114">
        <f t="shared" si="1327"/>
        <v>1</v>
      </c>
      <c r="BR1612" s="114">
        <f t="shared" si="1328"/>
        <v>0</v>
      </c>
      <c r="BS1612" s="114" t="str">
        <f t="shared" si="1329"/>
        <v/>
      </c>
      <c r="BT1612" s="114" t="str">
        <f t="shared" si="1315"/>
        <v/>
      </c>
      <c r="BU1612" s="114">
        <f t="shared" si="1330"/>
        <v>1</v>
      </c>
      <c r="BV1612" s="114">
        <f t="shared" si="1331"/>
        <v>0</v>
      </c>
      <c r="BW1612" s="114" t="str">
        <f t="shared" si="1332"/>
        <v/>
      </c>
      <c r="BX1612" s="114" t="str">
        <f t="shared" si="1316"/>
        <v/>
      </c>
      <c r="BY1612" s="114">
        <f t="shared" si="1333"/>
        <v>1</v>
      </c>
      <c r="BZ1612" s="114">
        <f t="shared" si="1334"/>
        <v>0</v>
      </c>
      <c r="CA1612" s="114" t="str">
        <f t="shared" si="1335"/>
        <v/>
      </c>
      <c r="CB1612" s="114" t="str">
        <f t="shared" si="1317"/>
        <v/>
      </c>
      <c r="CC1612" s="114">
        <f t="shared" si="1336"/>
        <v>1</v>
      </c>
      <c r="CD1612" s="114">
        <f t="shared" si="1337"/>
        <v>0</v>
      </c>
      <c r="CE1612" s="114" t="str">
        <f t="shared" si="1338"/>
        <v/>
      </c>
      <c r="CF1612" s="114" t="str">
        <f t="shared" si="1318"/>
        <v/>
      </c>
      <c r="CG1612" s="114">
        <f t="shared" si="1339"/>
        <v>1</v>
      </c>
      <c r="CH1612" s="114">
        <f t="shared" si="1340"/>
        <v>0</v>
      </c>
      <c r="CI1612" s="114" t="str">
        <f t="shared" si="1341"/>
        <v/>
      </c>
      <c r="CJ1612" s="114" t="str">
        <f t="shared" si="1319"/>
        <v/>
      </c>
      <c r="CK1612" s="114">
        <f t="shared" si="1342"/>
        <v>1</v>
      </c>
      <c r="CL1612" s="114">
        <f t="shared" si="1343"/>
        <v>0</v>
      </c>
      <c r="CM1612" s="114" t="str">
        <f t="shared" si="1344"/>
        <v/>
      </c>
      <c r="CN1612" s="114" t="str">
        <f t="shared" si="1320"/>
        <v/>
      </c>
      <c r="CO1612" s="114">
        <f t="shared" si="1345"/>
        <v>1</v>
      </c>
      <c r="CP1612" s="114">
        <f t="shared" si="1346"/>
        <v>0</v>
      </c>
      <c r="CQ1612" s="114" t="str">
        <f t="shared" si="1347"/>
        <v/>
      </c>
      <c r="CR1612" s="114" t="str">
        <f t="shared" si="1321"/>
        <v/>
      </c>
      <c r="CS1612" s="114">
        <f t="shared" si="1348"/>
        <v>1</v>
      </c>
      <c r="CT1612" s="114">
        <f t="shared" si="1349"/>
        <v>0</v>
      </c>
      <c r="CU1612" s="114" t="str">
        <f t="shared" si="1350"/>
        <v/>
      </c>
      <c r="CV1612" s="114" t="str">
        <f t="shared" si="1322"/>
        <v/>
      </c>
      <c r="CW1612" s="114">
        <f t="shared" si="1351"/>
        <v>1</v>
      </c>
      <c r="CX1612" s="114">
        <f t="shared" si="1352"/>
        <v>0</v>
      </c>
    </row>
    <row r="1613" spans="17:102" x14ac:dyDescent="0.25">
      <c r="Q1613" s="367" t="s">
        <v>7</v>
      </c>
      <c r="R1613" s="366">
        <v>7</v>
      </c>
      <c r="U1613" s="367">
        <f>+Decisions!D200</f>
        <v>0</v>
      </c>
      <c r="V1613" s="363">
        <f>+Decisions!E200</f>
        <v>0</v>
      </c>
      <c r="W1613" s="363">
        <f>+Decisions!F200</f>
        <v>0</v>
      </c>
      <c r="X1613" s="363">
        <f>+Decisions!G200</f>
        <v>0</v>
      </c>
      <c r="Y1613" s="363">
        <f>+Decisions!H200</f>
        <v>0</v>
      </c>
      <c r="Z1613" s="363">
        <f>+Decisions!I200</f>
        <v>0</v>
      </c>
      <c r="AA1613" s="363">
        <f>+Decisions!J200</f>
        <v>0</v>
      </c>
      <c r="AB1613" s="363">
        <f>+Decisions!K200</f>
        <v>0</v>
      </c>
      <c r="AC1613" s="363">
        <f>+Decisions!L200</f>
        <v>0</v>
      </c>
      <c r="AD1613" s="363">
        <f>+Decisions!M200</f>
        <v>0</v>
      </c>
      <c r="AE1613" s="363">
        <f>+Decisions!N200</f>
        <v>0</v>
      </c>
      <c r="AF1613" s="363">
        <f>+Decisions!O200</f>
        <v>0</v>
      </c>
      <c r="AG1613" s="363">
        <f>+Decisions!P200</f>
        <v>0</v>
      </c>
      <c r="AH1613" s="363">
        <f>+Decisions!Q200</f>
        <v>0</v>
      </c>
      <c r="AI1613" s="363">
        <f>+Decisions!R200</f>
        <v>0</v>
      </c>
      <c r="AJ1613" s="363">
        <f>+Decisions!S200</f>
        <v>0</v>
      </c>
      <c r="AK1613" s="363">
        <f>+Decisions!T200</f>
        <v>0</v>
      </c>
      <c r="AL1613" s="363">
        <f>+Decisions!U200</f>
        <v>0</v>
      </c>
      <c r="AM1613" s="363">
        <f>+Decisions!V200</f>
        <v>0</v>
      </c>
      <c r="AN1613" s="364">
        <f>+Decisions!W200</f>
        <v>0</v>
      </c>
      <c r="AP1613" s="365" t="str">
        <f t="shared" si="1293"/>
        <v/>
      </c>
      <c r="AQ1613" s="271" t="str">
        <f t="shared" si="1294"/>
        <v/>
      </c>
      <c r="AR1613" s="271" t="str">
        <f t="shared" si="1295"/>
        <v/>
      </c>
      <c r="AS1613" s="271" t="str">
        <f t="shared" si="1296"/>
        <v/>
      </c>
      <c r="AT1613" s="271" t="str">
        <f t="shared" si="1297"/>
        <v/>
      </c>
      <c r="AU1613" s="271" t="str">
        <f t="shared" si="1298"/>
        <v/>
      </c>
      <c r="AV1613" s="271" t="str">
        <f t="shared" si="1299"/>
        <v/>
      </c>
      <c r="AW1613" s="271" t="str">
        <f t="shared" si="1300"/>
        <v/>
      </c>
      <c r="AX1613" s="271" t="str">
        <f t="shared" si="1301"/>
        <v/>
      </c>
      <c r="AY1613" s="271" t="str">
        <f t="shared" si="1302"/>
        <v/>
      </c>
      <c r="AZ1613" s="271" t="str">
        <f t="shared" si="1303"/>
        <v/>
      </c>
      <c r="BA1613" s="271" t="str">
        <f t="shared" si="1304"/>
        <v/>
      </c>
      <c r="BB1613" s="271" t="str">
        <f t="shared" si="1305"/>
        <v/>
      </c>
      <c r="BC1613" s="271" t="str">
        <f t="shared" si="1306"/>
        <v/>
      </c>
      <c r="BD1613" s="271" t="str">
        <f t="shared" si="1307"/>
        <v/>
      </c>
      <c r="BE1613" s="271" t="str">
        <f t="shared" si="1308"/>
        <v/>
      </c>
      <c r="BF1613" s="271" t="str">
        <f t="shared" si="1309"/>
        <v/>
      </c>
      <c r="BG1613" s="271" t="str">
        <f t="shared" si="1310"/>
        <v/>
      </c>
      <c r="BH1613" s="271" t="str">
        <f t="shared" si="1311"/>
        <v/>
      </c>
      <c r="BI1613" s="366" t="str">
        <f t="shared" si="1312"/>
        <v/>
      </c>
      <c r="BK1613" s="114" t="str">
        <f t="shared" si="1323"/>
        <v/>
      </c>
      <c r="BL1613" s="114" t="str">
        <f t="shared" si="1313"/>
        <v/>
      </c>
      <c r="BM1613" s="114">
        <f t="shared" si="1324"/>
        <v>1</v>
      </c>
      <c r="BN1613" s="114">
        <f t="shared" si="1325"/>
        <v>0</v>
      </c>
      <c r="BO1613" s="114" t="str">
        <f t="shared" si="1326"/>
        <v/>
      </c>
      <c r="BP1613" s="114" t="str">
        <f t="shared" si="1314"/>
        <v/>
      </c>
      <c r="BQ1613" s="114">
        <f t="shared" si="1327"/>
        <v>1</v>
      </c>
      <c r="BR1613" s="114">
        <f t="shared" si="1328"/>
        <v>0</v>
      </c>
      <c r="BS1613" s="114" t="str">
        <f t="shared" si="1329"/>
        <v/>
      </c>
      <c r="BT1613" s="114" t="str">
        <f t="shared" si="1315"/>
        <v/>
      </c>
      <c r="BU1613" s="114">
        <f t="shared" si="1330"/>
        <v>1</v>
      </c>
      <c r="BV1613" s="114">
        <f t="shared" si="1331"/>
        <v>0</v>
      </c>
      <c r="BW1613" s="114" t="str">
        <f t="shared" si="1332"/>
        <v/>
      </c>
      <c r="BX1613" s="114" t="str">
        <f t="shared" si="1316"/>
        <v/>
      </c>
      <c r="BY1613" s="114">
        <f t="shared" si="1333"/>
        <v>1</v>
      </c>
      <c r="BZ1613" s="114">
        <f t="shared" si="1334"/>
        <v>0</v>
      </c>
      <c r="CA1613" s="114" t="str">
        <f t="shared" si="1335"/>
        <v/>
      </c>
      <c r="CB1613" s="114" t="str">
        <f t="shared" si="1317"/>
        <v/>
      </c>
      <c r="CC1613" s="114">
        <f t="shared" si="1336"/>
        <v>1</v>
      </c>
      <c r="CD1613" s="114">
        <f t="shared" si="1337"/>
        <v>0</v>
      </c>
      <c r="CE1613" s="114" t="str">
        <f t="shared" si="1338"/>
        <v/>
      </c>
      <c r="CF1613" s="114" t="str">
        <f t="shared" si="1318"/>
        <v/>
      </c>
      <c r="CG1613" s="114">
        <f t="shared" si="1339"/>
        <v>1</v>
      </c>
      <c r="CH1613" s="114">
        <f t="shared" si="1340"/>
        <v>0</v>
      </c>
      <c r="CI1613" s="114" t="str">
        <f t="shared" si="1341"/>
        <v/>
      </c>
      <c r="CJ1613" s="114" t="str">
        <f t="shared" si="1319"/>
        <v/>
      </c>
      <c r="CK1613" s="114">
        <f t="shared" si="1342"/>
        <v>1</v>
      </c>
      <c r="CL1613" s="114">
        <f t="shared" si="1343"/>
        <v>0</v>
      </c>
      <c r="CM1613" s="114" t="str">
        <f t="shared" si="1344"/>
        <v/>
      </c>
      <c r="CN1613" s="114" t="str">
        <f t="shared" si="1320"/>
        <v/>
      </c>
      <c r="CO1613" s="114">
        <f t="shared" si="1345"/>
        <v>1</v>
      </c>
      <c r="CP1613" s="114">
        <f t="shared" si="1346"/>
        <v>0</v>
      </c>
      <c r="CQ1613" s="114" t="str">
        <f t="shared" si="1347"/>
        <v/>
      </c>
      <c r="CR1613" s="114" t="str">
        <f t="shared" si="1321"/>
        <v/>
      </c>
      <c r="CS1613" s="114">
        <f t="shared" si="1348"/>
        <v>1</v>
      </c>
      <c r="CT1613" s="114">
        <f t="shared" si="1349"/>
        <v>0</v>
      </c>
      <c r="CU1613" s="114" t="str">
        <f t="shared" si="1350"/>
        <v/>
      </c>
      <c r="CV1613" s="114" t="str">
        <f t="shared" si="1322"/>
        <v/>
      </c>
      <c r="CW1613" s="114">
        <f t="shared" si="1351"/>
        <v>1</v>
      </c>
      <c r="CX1613" s="114">
        <f t="shared" si="1352"/>
        <v>0</v>
      </c>
    </row>
    <row r="1614" spans="17:102" x14ac:dyDescent="0.25">
      <c r="Q1614" s="367" t="s">
        <v>8</v>
      </c>
      <c r="R1614" s="366">
        <v>8</v>
      </c>
      <c r="U1614" s="367">
        <f>+Decisions!D201</f>
        <v>0</v>
      </c>
      <c r="V1614" s="363">
        <f>+Decisions!E201</f>
        <v>0</v>
      </c>
      <c r="W1614" s="363">
        <f>+Decisions!F201</f>
        <v>0</v>
      </c>
      <c r="X1614" s="363">
        <f>+Decisions!G201</f>
        <v>0</v>
      </c>
      <c r="Y1614" s="363">
        <f>+Decisions!H201</f>
        <v>0</v>
      </c>
      <c r="Z1614" s="363">
        <f>+Decisions!I201</f>
        <v>0</v>
      </c>
      <c r="AA1614" s="363">
        <f>+Decisions!J201</f>
        <v>0</v>
      </c>
      <c r="AB1614" s="363">
        <f>+Decisions!K201</f>
        <v>0</v>
      </c>
      <c r="AC1614" s="363">
        <f>+Decisions!L201</f>
        <v>0</v>
      </c>
      <c r="AD1614" s="363">
        <f>+Decisions!M201</f>
        <v>0</v>
      </c>
      <c r="AE1614" s="363">
        <f>+Decisions!N201</f>
        <v>0</v>
      </c>
      <c r="AF1614" s="363">
        <f>+Decisions!O201</f>
        <v>0</v>
      </c>
      <c r="AG1614" s="363">
        <f>+Decisions!P201</f>
        <v>0</v>
      </c>
      <c r="AH1614" s="363">
        <f>+Decisions!Q201</f>
        <v>0</v>
      </c>
      <c r="AI1614" s="363">
        <f>+Decisions!R201</f>
        <v>0</v>
      </c>
      <c r="AJ1614" s="363">
        <f>+Decisions!S201</f>
        <v>0</v>
      </c>
      <c r="AK1614" s="363">
        <f>+Decisions!T201</f>
        <v>0</v>
      </c>
      <c r="AL1614" s="363">
        <f>+Decisions!U201</f>
        <v>0</v>
      </c>
      <c r="AM1614" s="363">
        <f>+Decisions!V201</f>
        <v>0</v>
      </c>
      <c r="AN1614" s="364">
        <f>+Decisions!W201</f>
        <v>0</v>
      </c>
      <c r="AP1614" s="365" t="str">
        <f t="shared" si="1293"/>
        <v/>
      </c>
      <c r="AQ1614" s="271" t="str">
        <f t="shared" si="1294"/>
        <v/>
      </c>
      <c r="AR1614" s="271" t="str">
        <f t="shared" si="1295"/>
        <v/>
      </c>
      <c r="AS1614" s="271" t="str">
        <f t="shared" si="1296"/>
        <v/>
      </c>
      <c r="AT1614" s="271" t="str">
        <f t="shared" si="1297"/>
        <v/>
      </c>
      <c r="AU1614" s="271" t="str">
        <f t="shared" si="1298"/>
        <v/>
      </c>
      <c r="AV1614" s="271" t="str">
        <f t="shared" si="1299"/>
        <v/>
      </c>
      <c r="AW1614" s="271" t="str">
        <f t="shared" si="1300"/>
        <v/>
      </c>
      <c r="AX1614" s="271" t="str">
        <f t="shared" si="1301"/>
        <v/>
      </c>
      <c r="AY1614" s="271" t="str">
        <f t="shared" si="1302"/>
        <v/>
      </c>
      <c r="AZ1614" s="271" t="str">
        <f t="shared" si="1303"/>
        <v/>
      </c>
      <c r="BA1614" s="271" t="str">
        <f t="shared" si="1304"/>
        <v/>
      </c>
      <c r="BB1614" s="271" t="str">
        <f t="shared" si="1305"/>
        <v/>
      </c>
      <c r="BC1614" s="271" t="str">
        <f t="shared" si="1306"/>
        <v/>
      </c>
      <c r="BD1614" s="271" t="str">
        <f t="shared" si="1307"/>
        <v/>
      </c>
      <c r="BE1614" s="271" t="str">
        <f t="shared" si="1308"/>
        <v/>
      </c>
      <c r="BF1614" s="271" t="str">
        <f t="shared" si="1309"/>
        <v/>
      </c>
      <c r="BG1614" s="271" t="str">
        <f t="shared" si="1310"/>
        <v/>
      </c>
      <c r="BH1614" s="271" t="str">
        <f t="shared" si="1311"/>
        <v/>
      </c>
      <c r="BI1614" s="366" t="str">
        <f t="shared" si="1312"/>
        <v/>
      </c>
      <c r="BK1614" s="114" t="str">
        <f t="shared" si="1323"/>
        <v/>
      </c>
      <c r="BL1614" s="114" t="str">
        <f t="shared" si="1313"/>
        <v/>
      </c>
      <c r="BM1614" s="114">
        <f t="shared" si="1324"/>
        <v>1</v>
      </c>
      <c r="BN1614" s="114">
        <f t="shared" si="1325"/>
        <v>0</v>
      </c>
      <c r="BO1614" s="114" t="str">
        <f t="shared" si="1326"/>
        <v/>
      </c>
      <c r="BP1614" s="114" t="str">
        <f t="shared" si="1314"/>
        <v/>
      </c>
      <c r="BQ1614" s="114">
        <f t="shared" si="1327"/>
        <v>1</v>
      </c>
      <c r="BR1614" s="114">
        <f t="shared" si="1328"/>
        <v>0</v>
      </c>
      <c r="BS1614" s="114" t="str">
        <f t="shared" si="1329"/>
        <v/>
      </c>
      <c r="BT1614" s="114" t="str">
        <f t="shared" si="1315"/>
        <v/>
      </c>
      <c r="BU1614" s="114">
        <f t="shared" si="1330"/>
        <v>1</v>
      </c>
      <c r="BV1614" s="114">
        <f t="shared" si="1331"/>
        <v>0</v>
      </c>
      <c r="BW1614" s="114" t="str">
        <f t="shared" si="1332"/>
        <v/>
      </c>
      <c r="BX1614" s="114" t="str">
        <f t="shared" si="1316"/>
        <v/>
      </c>
      <c r="BY1614" s="114">
        <f t="shared" si="1333"/>
        <v>1</v>
      </c>
      <c r="BZ1614" s="114">
        <f t="shared" si="1334"/>
        <v>0</v>
      </c>
      <c r="CA1614" s="114" t="str">
        <f t="shared" si="1335"/>
        <v/>
      </c>
      <c r="CB1614" s="114" t="str">
        <f t="shared" si="1317"/>
        <v/>
      </c>
      <c r="CC1614" s="114">
        <f t="shared" si="1336"/>
        <v>1</v>
      </c>
      <c r="CD1614" s="114">
        <f t="shared" si="1337"/>
        <v>0</v>
      </c>
      <c r="CE1614" s="114" t="str">
        <f t="shared" si="1338"/>
        <v/>
      </c>
      <c r="CF1614" s="114" t="str">
        <f t="shared" si="1318"/>
        <v/>
      </c>
      <c r="CG1614" s="114">
        <f t="shared" si="1339"/>
        <v>1</v>
      </c>
      <c r="CH1614" s="114">
        <f t="shared" si="1340"/>
        <v>0</v>
      </c>
      <c r="CI1614" s="114" t="str">
        <f t="shared" si="1341"/>
        <v/>
      </c>
      <c r="CJ1614" s="114" t="str">
        <f t="shared" si="1319"/>
        <v/>
      </c>
      <c r="CK1614" s="114">
        <f t="shared" si="1342"/>
        <v>1</v>
      </c>
      <c r="CL1614" s="114">
        <f t="shared" si="1343"/>
        <v>0</v>
      </c>
      <c r="CM1614" s="114" t="str">
        <f t="shared" si="1344"/>
        <v/>
      </c>
      <c r="CN1614" s="114" t="str">
        <f t="shared" si="1320"/>
        <v/>
      </c>
      <c r="CO1614" s="114">
        <f t="shared" si="1345"/>
        <v>1</v>
      </c>
      <c r="CP1614" s="114">
        <f t="shared" si="1346"/>
        <v>0</v>
      </c>
      <c r="CQ1614" s="114" t="str">
        <f t="shared" si="1347"/>
        <v/>
      </c>
      <c r="CR1614" s="114" t="str">
        <f t="shared" si="1321"/>
        <v/>
      </c>
      <c r="CS1614" s="114">
        <f t="shared" si="1348"/>
        <v>1</v>
      </c>
      <c r="CT1614" s="114">
        <f t="shared" si="1349"/>
        <v>0</v>
      </c>
      <c r="CU1614" s="114" t="str">
        <f t="shared" si="1350"/>
        <v/>
      </c>
      <c r="CV1614" s="114" t="str">
        <f t="shared" si="1322"/>
        <v/>
      </c>
      <c r="CW1614" s="114">
        <f t="shared" si="1351"/>
        <v>1</v>
      </c>
      <c r="CX1614" s="114">
        <f t="shared" si="1352"/>
        <v>0</v>
      </c>
    </row>
    <row r="1615" spans="17:102" ht="15.75" thickBot="1" x14ac:dyDescent="0.3">
      <c r="Q1615" s="373" t="s">
        <v>9</v>
      </c>
      <c r="R1615" s="370">
        <v>9</v>
      </c>
      <c r="U1615" s="367">
        <f>+Decisions!D202</f>
        <v>0</v>
      </c>
      <c r="V1615" s="363">
        <f>+Decisions!E202</f>
        <v>0</v>
      </c>
      <c r="W1615" s="363">
        <f>+Decisions!F202</f>
        <v>0</v>
      </c>
      <c r="X1615" s="363">
        <f>+Decisions!G202</f>
        <v>0</v>
      </c>
      <c r="Y1615" s="363">
        <f>+Decisions!H202</f>
        <v>0</v>
      </c>
      <c r="Z1615" s="363">
        <f>+Decisions!I202</f>
        <v>0</v>
      </c>
      <c r="AA1615" s="363">
        <f>+Decisions!J202</f>
        <v>0</v>
      </c>
      <c r="AB1615" s="363">
        <f>+Decisions!K202</f>
        <v>0</v>
      </c>
      <c r="AC1615" s="363">
        <f>+Decisions!L202</f>
        <v>0</v>
      </c>
      <c r="AD1615" s="363">
        <f>+Decisions!M202</f>
        <v>0</v>
      </c>
      <c r="AE1615" s="363">
        <f>+Decisions!N202</f>
        <v>0</v>
      </c>
      <c r="AF1615" s="363">
        <f>+Decisions!O202</f>
        <v>0</v>
      </c>
      <c r="AG1615" s="363">
        <f>+Decisions!P202</f>
        <v>0</v>
      </c>
      <c r="AH1615" s="363">
        <f>+Decisions!Q202</f>
        <v>0</v>
      </c>
      <c r="AI1615" s="363">
        <f>+Decisions!R202</f>
        <v>0</v>
      </c>
      <c r="AJ1615" s="363">
        <f>+Decisions!S202</f>
        <v>0</v>
      </c>
      <c r="AK1615" s="363">
        <f>+Decisions!T202</f>
        <v>0</v>
      </c>
      <c r="AL1615" s="363">
        <f>+Decisions!U202</f>
        <v>0</v>
      </c>
      <c r="AM1615" s="363">
        <f>+Decisions!V202</f>
        <v>0</v>
      </c>
      <c r="AN1615" s="364">
        <f>+Decisions!W202</f>
        <v>0</v>
      </c>
      <c r="AP1615" s="365" t="str">
        <f t="shared" si="1293"/>
        <v/>
      </c>
      <c r="AQ1615" s="271" t="str">
        <f t="shared" si="1294"/>
        <v/>
      </c>
      <c r="AR1615" s="271" t="str">
        <f t="shared" si="1295"/>
        <v/>
      </c>
      <c r="AS1615" s="271" t="str">
        <f t="shared" si="1296"/>
        <v/>
      </c>
      <c r="AT1615" s="271" t="str">
        <f t="shared" si="1297"/>
        <v/>
      </c>
      <c r="AU1615" s="271" t="str">
        <f t="shared" si="1298"/>
        <v/>
      </c>
      <c r="AV1615" s="271" t="str">
        <f t="shared" si="1299"/>
        <v/>
      </c>
      <c r="AW1615" s="271" t="str">
        <f t="shared" si="1300"/>
        <v/>
      </c>
      <c r="AX1615" s="271" t="str">
        <f t="shared" si="1301"/>
        <v/>
      </c>
      <c r="AY1615" s="271" t="str">
        <f t="shared" si="1302"/>
        <v/>
      </c>
      <c r="AZ1615" s="271" t="str">
        <f t="shared" si="1303"/>
        <v/>
      </c>
      <c r="BA1615" s="271" t="str">
        <f t="shared" si="1304"/>
        <v/>
      </c>
      <c r="BB1615" s="271" t="str">
        <f t="shared" si="1305"/>
        <v/>
      </c>
      <c r="BC1615" s="271" t="str">
        <f t="shared" si="1306"/>
        <v/>
      </c>
      <c r="BD1615" s="271" t="str">
        <f t="shared" si="1307"/>
        <v/>
      </c>
      <c r="BE1615" s="271" t="str">
        <f t="shared" si="1308"/>
        <v/>
      </c>
      <c r="BF1615" s="271" t="str">
        <f t="shared" si="1309"/>
        <v/>
      </c>
      <c r="BG1615" s="271" t="str">
        <f t="shared" si="1310"/>
        <v/>
      </c>
      <c r="BH1615" s="271" t="str">
        <f t="shared" si="1311"/>
        <v/>
      </c>
      <c r="BI1615" s="366" t="str">
        <f t="shared" si="1312"/>
        <v/>
      </c>
      <c r="BK1615" s="114" t="str">
        <f t="shared" si="1323"/>
        <v/>
      </c>
      <c r="BL1615" s="114" t="str">
        <f t="shared" si="1313"/>
        <v/>
      </c>
      <c r="BM1615" s="114">
        <f t="shared" si="1324"/>
        <v>1</v>
      </c>
      <c r="BN1615" s="114">
        <f t="shared" si="1325"/>
        <v>0</v>
      </c>
      <c r="BO1615" s="114" t="str">
        <f t="shared" si="1326"/>
        <v/>
      </c>
      <c r="BP1615" s="114" t="str">
        <f t="shared" si="1314"/>
        <v/>
      </c>
      <c r="BQ1615" s="114">
        <f t="shared" si="1327"/>
        <v>1</v>
      </c>
      <c r="BR1615" s="114">
        <f t="shared" si="1328"/>
        <v>0</v>
      </c>
      <c r="BS1615" s="114" t="str">
        <f t="shared" si="1329"/>
        <v/>
      </c>
      <c r="BT1615" s="114" t="str">
        <f t="shared" si="1315"/>
        <v/>
      </c>
      <c r="BU1615" s="114">
        <f t="shared" si="1330"/>
        <v>1</v>
      </c>
      <c r="BV1615" s="114">
        <f t="shared" si="1331"/>
        <v>0</v>
      </c>
      <c r="BW1615" s="114" t="str">
        <f t="shared" si="1332"/>
        <v/>
      </c>
      <c r="BX1615" s="114" t="str">
        <f t="shared" si="1316"/>
        <v/>
      </c>
      <c r="BY1615" s="114">
        <f t="shared" si="1333"/>
        <v>1</v>
      </c>
      <c r="BZ1615" s="114">
        <f t="shared" si="1334"/>
        <v>0</v>
      </c>
      <c r="CA1615" s="114" t="str">
        <f t="shared" si="1335"/>
        <v/>
      </c>
      <c r="CB1615" s="114" t="str">
        <f t="shared" si="1317"/>
        <v/>
      </c>
      <c r="CC1615" s="114">
        <f t="shared" si="1336"/>
        <v>1</v>
      </c>
      <c r="CD1615" s="114">
        <f t="shared" si="1337"/>
        <v>0</v>
      </c>
      <c r="CE1615" s="114" t="str">
        <f t="shared" si="1338"/>
        <v/>
      </c>
      <c r="CF1615" s="114" t="str">
        <f t="shared" si="1318"/>
        <v/>
      </c>
      <c r="CG1615" s="114">
        <f t="shared" si="1339"/>
        <v>1</v>
      </c>
      <c r="CH1615" s="114">
        <f t="shared" si="1340"/>
        <v>0</v>
      </c>
      <c r="CI1615" s="114" t="str">
        <f t="shared" si="1341"/>
        <v/>
      </c>
      <c r="CJ1615" s="114" t="str">
        <f t="shared" si="1319"/>
        <v/>
      </c>
      <c r="CK1615" s="114">
        <f t="shared" si="1342"/>
        <v>1</v>
      </c>
      <c r="CL1615" s="114">
        <f t="shared" si="1343"/>
        <v>0</v>
      </c>
      <c r="CM1615" s="114" t="str">
        <f t="shared" si="1344"/>
        <v/>
      </c>
      <c r="CN1615" s="114" t="str">
        <f t="shared" si="1320"/>
        <v/>
      </c>
      <c r="CO1615" s="114">
        <f t="shared" si="1345"/>
        <v>1</v>
      </c>
      <c r="CP1615" s="114">
        <f t="shared" si="1346"/>
        <v>0</v>
      </c>
      <c r="CQ1615" s="114" t="str">
        <f t="shared" si="1347"/>
        <v/>
      </c>
      <c r="CR1615" s="114" t="str">
        <f t="shared" si="1321"/>
        <v/>
      </c>
      <c r="CS1615" s="114">
        <f t="shared" si="1348"/>
        <v>1</v>
      </c>
      <c r="CT1615" s="114">
        <f t="shared" si="1349"/>
        <v>0</v>
      </c>
      <c r="CU1615" s="114" t="str">
        <f t="shared" si="1350"/>
        <v/>
      </c>
      <c r="CV1615" s="114" t="str">
        <f t="shared" si="1322"/>
        <v/>
      </c>
      <c r="CW1615" s="114">
        <f t="shared" si="1351"/>
        <v>1</v>
      </c>
      <c r="CX1615" s="114">
        <f t="shared" si="1352"/>
        <v>0</v>
      </c>
    </row>
    <row r="1616" spans="17:102" x14ac:dyDescent="0.25">
      <c r="U1616" s="367">
        <f>+Decisions!D203</f>
        <v>0</v>
      </c>
      <c r="V1616" s="363">
        <f>+Decisions!E203</f>
        <v>0</v>
      </c>
      <c r="W1616" s="363">
        <f>+Decisions!F203</f>
        <v>0</v>
      </c>
      <c r="X1616" s="363">
        <f>+Decisions!G203</f>
        <v>0</v>
      </c>
      <c r="Y1616" s="363">
        <f>+Decisions!H203</f>
        <v>0</v>
      </c>
      <c r="Z1616" s="363">
        <f>+Decisions!I203</f>
        <v>0</v>
      </c>
      <c r="AA1616" s="363">
        <f>+Decisions!J203</f>
        <v>0</v>
      </c>
      <c r="AB1616" s="363">
        <f>+Decisions!K203</f>
        <v>0</v>
      </c>
      <c r="AC1616" s="363">
        <f>+Decisions!L203</f>
        <v>0</v>
      </c>
      <c r="AD1616" s="363">
        <f>+Decisions!M203</f>
        <v>0</v>
      </c>
      <c r="AE1616" s="363">
        <f>+Decisions!N203</f>
        <v>0</v>
      </c>
      <c r="AF1616" s="363">
        <f>+Decisions!O203</f>
        <v>0</v>
      </c>
      <c r="AG1616" s="363">
        <f>+Decisions!P203</f>
        <v>0</v>
      </c>
      <c r="AH1616" s="363">
        <f>+Decisions!Q203</f>
        <v>0</v>
      </c>
      <c r="AI1616" s="363">
        <f>+Decisions!R203</f>
        <v>0</v>
      </c>
      <c r="AJ1616" s="363">
        <f>+Decisions!S203</f>
        <v>0</v>
      </c>
      <c r="AK1616" s="363">
        <f>+Decisions!T203</f>
        <v>0</v>
      </c>
      <c r="AL1616" s="363">
        <f>+Decisions!U203</f>
        <v>0</v>
      </c>
      <c r="AM1616" s="363">
        <f>+Decisions!V203</f>
        <v>0</v>
      </c>
      <c r="AN1616" s="364">
        <f>+Decisions!W203</f>
        <v>0</v>
      </c>
      <c r="AP1616" s="365" t="str">
        <f t="shared" si="1293"/>
        <v/>
      </c>
      <c r="AQ1616" s="271" t="str">
        <f t="shared" si="1294"/>
        <v/>
      </c>
      <c r="AR1616" s="271" t="str">
        <f t="shared" si="1295"/>
        <v/>
      </c>
      <c r="AS1616" s="271" t="str">
        <f t="shared" si="1296"/>
        <v/>
      </c>
      <c r="AT1616" s="271" t="str">
        <f t="shared" si="1297"/>
        <v/>
      </c>
      <c r="AU1616" s="271" t="str">
        <f t="shared" si="1298"/>
        <v/>
      </c>
      <c r="AV1616" s="271" t="str">
        <f t="shared" si="1299"/>
        <v/>
      </c>
      <c r="AW1616" s="271" t="str">
        <f t="shared" si="1300"/>
        <v/>
      </c>
      <c r="AX1616" s="271" t="str">
        <f t="shared" si="1301"/>
        <v/>
      </c>
      <c r="AY1616" s="271" t="str">
        <f t="shared" si="1302"/>
        <v/>
      </c>
      <c r="AZ1616" s="271" t="str">
        <f t="shared" si="1303"/>
        <v/>
      </c>
      <c r="BA1616" s="271" t="str">
        <f t="shared" si="1304"/>
        <v/>
      </c>
      <c r="BB1616" s="271" t="str">
        <f t="shared" si="1305"/>
        <v/>
      </c>
      <c r="BC1616" s="271" t="str">
        <f t="shared" si="1306"/>
        <v/>
      </c>
      <c r="BD1616" s="271" t="str">
        <f t="shared" si="1307"/>
        <v/>
      </c>
      <c r="BE1616" s="271" t="str">
        <f t="shared" si="1308"/>
        <v/>
      </c>
      <c r="BF1616" s="271" t="str">
        <f t="shared" si="1309"/>
        <v/>
      </c>
      <c r="BG1616" s="271" t="str">
        <f t="shared" si="1310"/>
        <v/>
      </c>
      <c r="BH1616" s="271" t="str">
        <f t="shared" si="1311"/>
        <v/>
      </c>
      <c r="BI1616" s="366" t="str">
        <f t="shared" si="1312"/>
        <v/>
      </c>
      <c r="BK1616" s="114" t="str">
        <f t="shared" si="1323"/>
        <v/>
      </c>
      <c r="BL1616" s="114" t="str">
        <f t="shared" si="1313"/>
        <v/>
      </c>
      <c r="BM1616" s="114">
        <f t="shared" si="1324"/>
        <v>1</v>
      </c>
      <c r="BN1616" s="114">
        <f t="shared" si="1325"/>
        <v>0</v>
      </c>
      <c r="BO1616" s="114" t="str">
        <f t="shared" si="1326"/>
        <v/>
      </c>
      <c r="BP1616" s="114" t="str">
        <f t="shared" si="1314"/>
        <v/>
      </c>
      <c r="BQ1616" s="114">
        <f t="shared" si="1327"/>
        <v>1</v>
      </c>
      <c r="BR1616" s="114">
        <f t="shared" si="1328"/>
        <v>0</v>
      </c>
      <c r="BS1616" s="114" t="str">
        <f t="shared" si="1329"/>
        <v/>
      </c>
      <c r="BT1616" s="114" t="str">
        <f t="shared" si="1315"/>
        <v/>
      </c>
      <c r="BU1616" s="114">
        <f t="shared" si="1330"/>
        <v>1</v>
      </c>
      <c r="BV1616" s="114">
        <f t="shared" si="1331"/>
        <v>0</v>
      </c>
      <c r="BW1616" s="114" t="str">
        <f t="shared" si="1332"/>
        <v/>
      </c>
      <c r="BX1616" s="114" t="str">
        <f t="shared" si="1316"/>
        <v/>
      </c>
      <c r="BY1616" s="114">
        <f t="shared" si="1333"/>
        <v>1</v>
      </c>
      <c r="BZ1616" s="114">
        <f t="shared" si="1334"/>
        <v>0</v>
      </c>
      <c r="CA1616" s="114" t="str">
        <f t="shared" si="1335"/>
        <v/>
      </c>
      <c r="CB1616" s="114" t="str">
        <f t="shared" si="1317"/>
        <v/>
      </c>
      <c r="CC1616" s="114">
        <f t="shared" si="1336"/>
        <v>1</v>
      </c>
      <c r="CD1616" s="114">
        <f t="shared" si="1337"/>
        <v>0</v>
      </c>
      <c r="CE1616" s="114" t="str">
        <f t="shared" si="1338"/>
        <v/>
      </c>
      <c r="CF1616" s="114" t="str">
        <f t="shared" si="1318"/>
        <v/>
      </c>
      <c r="CG1616" s="114">
        <f t="shared" si="1339"/>
        <v>1</v>
      </c>
      <c r="CH1616" s="114">
        <f t="shared" si="1340"/>
        <v>0</v>
      </c>
      <c r="CI1616" s="114" t="str">
        <f t="shared" si="1341"/>
        <v/>
      </c>
      <c r="CJ1616" s="114" t="str">
        <f t="shared" si="1319"/>
        <v/>
      </c>
      <c r="CK1616" s="114">
        <f t="shared" si="1342"/>
        <v>1</v>
      </c>
      <c r="CL1616" s="114">
        <f t="shared" si="1343"/>
        <v>0</v>
      </c>
      <c r="CM1616" s="114" t="str">
        <f t="shared" si="1344"/>
        <v/>
      </c>
      <c r="CN1616" s="114" t="str">
        <f t="shared" si="1320"/>
        <v/>
      </c>
      <c r="CO1616" s="114">
        <f t="shared" si="1345"/>
        <v>1</v>
      </c>
      <c r="CP1616" s="114">
        <f t="shared" si="1346"/>
        <v>0</v>
      </c>
      <c r="CQ1616" s="114" t="str">
        <f t="shared" si="1347"/>
        <v/>
      </c>
      <c r="CR1616" s="114" t="str">
        <f t="shared" si="1321"/>
        <v/>
      </c>
      <c r="CS1616" s="114">
        <f t="shared" si="1348"/>
        <v>1</v>
      </c>
      <c r="CT1616" s="114">
        <f t="shared" si="1349"/>
        <v>0</v>
      </c>
      <c r="CU1616" s="114" t="str">
        <f t="shared" si="1350"/>
        <v/>
      </c>
      <c r="CV1616" s="114" t="str">
        <f t="shared" si="1322"/>
        <v/>
      </c>
      <c r="CW1616" s="114">
        <f t="shared" si="1351"/>
        <v>1</v>
      </c>
      <c r="CX1616" s="114">
        <f t="shared" si="1352"/>
        <v>0</v>
      </c>
    </row>
    <row r="1617" spans="17:102" x14ac:dyDescent="0.25">
      <c r="U1617" s="367">
        <f>+Decisions!D204</f>
        <v>0</v>
      </c>
      <c r="V1617" s="363">
        <f>+Decisions!E204</f>
        <v>0</v>
      </c>
      <c r="W1617" s="363">
        <f>+Decisions!F204</f>
        <v>0</v>
      </c>
      <c r="X1617" s="363">
        <f>+Decisions!G204</f>
        <v>0</v>
      </c>
      <c r="Y1617" s="363">
        <f>+Decisions!H204</f>
        <v>0</v>
      </c>
      <c r="Z1617" s="363">
        <f>+Decisions!I204</f>
        <v>0</v>
      </c>
      <c r="AA1617" s="363">
        <f>+Decisions!J204</f>
        <v>0</v>
      </c>
      <c r="AB1617" s="363">
        <f>+Decisions!K204</f>
        <v>0</v>
      </c>
      <c r="AC1617" s="363">
        <f>+Decisions!L204</f>
        <v>0</v>
      </c>
      <c r="AD1617" s="363">
        <f>+Decisions!M204</f>
        <v>0</v>
      </c>
      <c r="AE1617" s="363">
        <f>+Decisions!N204</f>
        <v>0</v>
      </c>
      <c r="AF1617" s="363">
        <f>+Decisions!O204</f>
        <v>0</v>
      </c>
      <c r="AG1617" s="363">
        <f>+Decisions!P204</f>
        <v>0</v>
      </c>
      <c r="AH1617" s="363">
        <f>+Decisions!Q204</f>
        <v>0</v>
      </c>
      <c r="AI1617" s="363">
        <f>+Decisions!R204</f>
        <v>0</v>
      </c>
      <c r="AJ1617" s="363">
        <f>+Decisions!S204</f>
        <v>0</v>
      </c>
      <c r="AK1617" s="363">
        <f>+Decisions!T204</f>
        <v>0</v>
      </c>
      <c r="AL1617" s="363">
        <f>+Decisions!U204</f>
        <v>0</v>
      </c>
      <c r="AM1617" s="363">
        <f>+Decisions!V204</f>
        <v>0</v>
      </c>
      <c r="AN1617" s="364">
        <f>+Decisions!W204</f>
        <v>0</v>
      </c>
      <c r="AP1617" s="365" t="str">
        <f t="shared" si="1293"/>
        <v/>
      </c>
      <c r="AQ1617" s="271" t="str">
        <f t="shared" si="1294"/>
        <v/>
      </c>
      <c r="AR1617" s="271" t="str">
        <f t="shared" si="1295"/>
        <v/>
      </c>
      <c r="AS1617" s="271" t="str">
        <f t="shared" si="1296"/>
        <v/>
      </c>
      <c r="AT1617" s="271" t="str">
        <f t="shared" si="1297"/>
        <v/>
      </c>
      <c r="AU1617" s="271" t="str">
        <f t="shared" si="1298"/>
        <v/>
      </c>
      <c r="AV1617" s="271" t="str">
        <f t="shared" si="1299"/>
        <v/>
      </c>
      <c r="AW1617" s="271" t="str">
        <f t="shared" si="1300"/>
        <v/>
      </c>
      <c r="AX1617" s="271" t="str">
        <f t="shared" si="1301"/>
        <v/>
      </c>
      <c r="AY1617" s="271" t="str">
        <f t="shared" si="1302"/>
        <v/>
      </c>
      <c r="AZ1617" s="271" t="str">
        <f t="shared" si="1303"/>
        <v/>
      </c>
      <c r="BA1617" s="271" t="str">
        <f t="shared" si="1304"/>
        <v/>
      </c>
      <c r="BB1617" s="271" t="str">
        <f t="shared" si="1305"/>
        <v/>
      </c>
      <c r="BC1617" s="271" t="str">
        <f t="shared" si="1306"/>
        <v/>
      </c>
      <c r="BD1617" s="271" t="str">
        <f t="shared" si="1307"/>
        <v/>
      </c>
      <c r="BE1617" s="271" t="str">
        <f t="shared" si="1308"/>
        <v/>
      </c>
      <c r="BF1617" s="271" t="str">
        <f t="shared" si="1309"/>
        <v/>
      </c>
      <c r="BG1617" s="271" t="str">
        <f t="shared" si="1310"/>
        <v/>
      </c>
      <c r="BH1617" s="271" t="str">
        <f t="shared" si="1311"/>
        <v/>
      </c>
      <c r="BI1617" s="366" t="str">
        <f t="shared" si="1312"/>
        <v/>
      </c>
      <c r="BK1617" s="114" t="str">
        <f t="shared" si="1323"/>
        <v/>
      </c>
      <c r="BL1617" s="114" t="str">
        <f t="shared" si="1313"/>
        <v/>
      </c>
      <c r="BM1617" s="114">
        <f t="shared" si="1324"/>
        <v>1</v>
      </c>
      <c r="BN1617" s="114">
        <f t="shared" si="1325"/>
        <v>0</v>
      </c>
      <c r="BO1617" s="114" t="str">
        <f t="shared" si="1326"/>
        <v/>
      </c>
      <c r="BP1617" s="114" t="str">
        <f t="shared" si="1314"/>
        <v/>
      </c>
      <c r="BQ1617" s="114">
        <f t="shared" si="1327"/>
        <v>1</v>
      </c>
      <c r="BR1617" s="114">
        <f t="shared" si="1328"/>
        <v>0</v>
      </c>
      <c r="BS1617" s="114" t="str">
        <f t="shared" si="1329"/>
        <v/>
      </c>
      <c r="BT1617" s="114" t="str">
        <f t="shared" si="1315"/>
        <v/>
      </c>
      <c r="BU1617" s="114">
        <f t="shared" si="1330"/>
        <v>1</v>
      </c>
      <c r="BV1617" s="114">
        <f t="shared" si="1331"/>
        <v>0</v>
      </c>
      <c r="BW1617" s="114" t="str">
        <f t="shared" si="1332"/>
        <v/>
      </c>
      <c r="BX1617" s="114" t="str">
        <f t="shared" si="1316"/>
        <v/>
      </c>
      <c r="BY1617" s="114">
        <f t="shared" si="1333"/>
        <v>1</v>
      </c>
      <c r="BZ1617" s="114">
        <f t="shared" si="1334"/>
        <v>0</v>
      </c>
      <c r="CA1617" s="114" t="str">
        <f t="shared" si="1335"/>
        <v/>
      </c>
      <c r="CB1617" s="114" t="str">
        <f t="shared" si="1317"/>
        <v/>
      </c>
      <c r="CC1617" s="114">
        <f t="shared" si="1336"/>
        <v>1</v>
      </c>
      <c r="CD1617" s="114">
        <f t="shared" si="1337"/>
        <v>0</v>
      </c>
      <c r="CE1617" s="114" t="str">
        <f t="shared" si="1338"/>
        <v/>
      </c>
      <c r="CF1617" s="114" t="str">
        <f t="shared" si="1318"/>
        <v/>
      </c>
      <c r="CG1617" s="114">
        <f t="shared" si="1339"/>
        <v>1</v>
      </c>
      <c r="CH1617" s="114">
        <f t="shared" si="1340"/>
        <v>0</v>
      </c>
      <c r="CI1617" s="114" t="str">
        <f t="shared" si="1341"/>
        <v/>
      </c>
      <c r="CJ1617" s="114" t="str">
        <f t="shared" si="1319"/>
        <v/>
      </c>
      <c r="CK1617" s="114">
        <f t="shared" si="1342"/>
        <v>1</v>
      </c>
      <c r="CL1617" s="114">
        <f t="shared" si="1343"/>
        <v>0</v>
      </c>
      <c r="CM1617" s="114" t="str">
        <f t="shared" si="1344"/>
        <v/>
      </c>
      <c r="CN1617" s="114" t="str">
        <f t="shared" si="1320"/>
        <v/>
      </c>
      <c r="CO1617" s="114">
        <f t="shared" si="1345"/>
        <v>1</v>
      </c>
      <c r="CP1617" s="114">
        <f t="shared" si="1346"/>
        <v>0</v>
      </c>
      <c r="CQ1617" s="114" t="str">
        <f t="shared" si="1347"/>
        <v/>
      </c>
      <c r="CR1617" s="114" t="str">
        <f t="shared" si="1321"/>
        <v/>
      </c>
      <c r="CS1617" s="114">
        <f t="shared" si="1348"/>
        <v>1</v>
      </c>
      <c r="CT1617" s="114">
        <f t="shared" si="1349"/>
        <v>0</v>
      </c>
      <c r="CU1617" s="114" t="str">
        <f t="shared" si="1350"/>
        <v/>
      </c>
      <c r="CV1617" s="114" t="str">
        <f t="shared" si="1322"/>
        <v/>
      </c>
      <c r="CW1617" s="114">
        <f t="shared" si="1351"/>
        <v>1</v>
      </c>
      <c r="CX1617" s="114">
        <f t="shared" si="1352"/>
        <v>0</v>
      </c>
    </row>
    <row r="1618" spans="17:102" ht="15.75" thickBot="1" x14ac:dyDescent="0.3">
      <c r="U1618" s="367">
        <f>+Decisions!D205</f>
        <v>0</v>
      </c>
      <c r="V1618" s="363">
        <f>+Decisions!E205</f>
        <v>0</v>
      </c>
      <c r="W1618" s="363">
        <f>+Decisions!F205</f>
        <v>0</v>
      </c>
      <c r="X1618" s="363">
        <f>+Decisions!G205</f>
        <v>0</v>
      </c>
      <c r="Y1618" s="363">
        <f>+Decisions!H205</f>
        <v>0</v>
      </c>
      <c r="Z1618" s="363">
        <f>+Decisions!I205</f>
        <v>0</v>
      </c>
      <c r="AA1618" s="363">
        <f>+Decisions!J205</f>
        <v>0</v>
      </c>
      <c r="AB1618" s="363">
        <f>+Decisions!K205</f>
        <v>0</v>
      </c>
      <c r="AC1618" s="363">
        <f>+Decisions!L205</f>
        <v>0</v>
      </c>
      <c r="AD1618" s="363">
        <f>+Decisions!M205</f>
        <v>0</v>
      </c>
      <c r="AE1618" s="363">
        <f>+Decisions!N205</f>
        <v>0</v>
      </c>
      <c r="AF1618" s="363">
        <f>+Decisions!O205</f>
        <v>0</v>
      </c>
      <c r="AG1618" s="363">
        <f>+Decisions!P205</f>
        <v>0</v>
      </c>
      <c r="AH1618" s="363">
        <f>+Decisions!Q205</f>
        <v>0</v>
      </c>
      <c r="AI1618" s="363">
        <f>+Decisions!R205</f>
        <v>0</v>
      </c>
      <c r="AJ1618" s="363">
        <f>+Decisions!S205</f>
        <v>0</v>
      </c>
      <c r="AK1618" s="363">
        <f>+Decisions!T205</f>
        <v>0</v>
      </c>
      <c r="AL1618" s="363">
        <f>+Decisions!U205</f>
        <v>0</v>
      </c>
      <c r="AM1618" s="363">
        <f>+Decisions!V205</f>
        <v>0</v>
      </c>
      <c r="AN1618" s="364">
        <f>+Decisions!W205</f>
        <v>0</v>
      </c>
      <c r="AP1618" s="365" t="str">
        <f t="shared" si="1293"/>
        <v/>
      </c>
      <c r="AQ1618" s="271" t="str">
        <f t="shared" si="1294"/>
        <v/>
      </c>
      <c r="AR1618" s="271" t="str">
        <f t="shared" si="1295"/>
        <v/>
      </c>
      <c r="AS1618" s="271" t="str">
        <f t="shared" si="1296"/>
        <v/>
      </c>
      <c r="AT1618" s="271" t="str">
        <f t="shared" si="1297"/>
        <v/>
      </c>
      <c r="AU1618" s="271" t="str">
        <f t="shared" si="1298"/>
        <v/>
      </c>
      <c r="AV1618" s="271" t="str">
        <f t="shared" si="1299"/>
        <v/>
      </c>
      <c r="AW1618" s="271" t="str">
        <f t="shared" si="1300"/>
        <v/>
      </c>
      <c r="AX1618" s="271" t="str">
        <f t="shared" si="1301"/>
        <v/>
      </c>
      <c r="AY1618" s="271" t="str">
        <f t="shared" si="1302"/>
        <v/>
      </c>
      <c r="AZ1618" s="271" t="str">
        <f t="shared" si="1303"/>
        <v/>
      </c>
      <c r="BA1618" s="271" t="str">
        <f t="shared" si="1304"/>
        <v/>
      </c>
      <c r="BB1618" s="271" t="str">
        <f t="shared" si="1305"/>
        <v/>
      </c>
      <c r="BC1618" s="271" t="str">
        <f t="shared" si="1306"/>
        <v/>
      </c>
      <c r="BD1618" s="271" t="str">
        <f t="shared" si="1307"/>
        <v/>
      </c>
      <c r="BE1618" s="271" t="str">
        <f t="shared" si="1308"/>
        <v/>
      </c>
      <c r="BF1618" s="271" t="str">
        <f t="shared" si="1309"/>
        <v/>
      </c>
      <c r="BG1618" s="271" t="str">
        <f t="shared" si="1310"/>
        <v/>
      </c>
      <c r="BH1618" s="271" t="str">
        <f t="shared" si="1311"/>
        <v/>
      </c>
      <c r="BI1618" s="366" t="str">
        <f t="shared" si="1312"/>
        <v/>
      </c>
      <c r="BK1618" s="114" t="str">
        <f t="shared" si="1323"/>
        <v/>
      </c>
      <c r="BL1618" s="114" t="str">
        <f t="shared" si="1313"/>
        <v/>
      </c>
      <c r="BM1618" s="114">
        <f t="shared" si="1324"/>
        <v>1</v>
      </c>
      <c r="BN1618" s="114">
        <f t="shared" si="1325"/>
        <v>0</v>
      </c>
      <c r="BO1618" s="114" t="str">
        <f t="shared" si="1326"/>
        <v/>
      </c>
      <c r="BP1618" s="114" t="str">
        <f t="shared" si="1314"/>
        <v/>
      </c>
      <c r="BQ1618" s="114">
        <f t="shared" si="1327"/>
        <v>1</v>
      </c>
      <c r="BR1618" s="114">
        <f t="shared" si="1328"/>
        <v>0</v>
      </c>
      <c r="BS1618" s="114" t="str">
        <f t="shared" si="1329"/>
        <v/>
      </c>
      <c r="BT1618" s="114" t="str">
        <f t="shared" si="1315"/>
        <v/>
      </c>
      <c r="BU1618" s="114">
        <f t="shared" si="1330"/>
        <v>1</v>
      </c>
      <c r="BV1618" s="114">
        <f t="shared" si="1331"/>
        <v>0</v>
      </c>
      <c r="BW1618" s="114" t="str">
        <f t="shared" si="1332"/>
        <v/>
      </c>
      <c r="BX1618" s="114" t="str">
        <f t="shared" si="1316"/>
        <v/>
      </c>
      <c r="BY1618" s="114">
        <f t="shared" si="1333"/>
        <v>1</v>
      </c>
      <c r="BZ1618" s="114">
        <f t="shared" si="1334"/>
        <v>0</v>
      </c>
      <c r="CA1618" s="114" t="str">
        <f t="shared" si="1335"/>
        <v/>
      </c>
      <c r="CB1618" s="114" t="str">
        <f t="shared" si="1317"/>
        <v/>
      </c>
      <c r="CC1618" s="114">
        <f t="shared" si="1336"/>
        <v>1</v>
      </c>
      <c r="CD1618" s="114">
        <f t="shared" si="1337"/>
        <v>0</v>
      </c>
      <c r="CE1618" s="114" t="str">
        <f t="shared" si="1338"/>
        <v/>
      </c>
      <c r="CF1618" s="114" t="str">
        <f t="shared" si="1318"/>
        <v/>
      </c>
      <c r="CG1618" s="114">
        <f t="shared" si="1339"/>
        <v>1</v>
      </c>
      <c r="CH1618" s="114">
        <f t="shared" si="1340"/>
        <v>0</v>
      </c>
      <c r="CI1618" s="114" t="str">
        <f t="shared" si="1341"/>
        <v/>
      </c>
      <c r="CJ1618" s="114" t="str">
        <f t="shared" si="1319"/>
        <v/>
      </c>
      <c r="CK1618" s="114">
        <f t="shared" si="1342"/>
        <v>1</v>
      </c>
      <c r="CL1618" s="114">
        <f t="shared" si="1343"/>
        <v>0</v>
      </c>
      <c r="CM1618" s="114" t="str">
        <f t="shared" si="1344"/>
        <v/>
      </c>
      <c r="CN1618" s="114" t="str">
        <f t="shared" si="1320"/>
        <v/>
      </c>
      <c r="CO1618" s="114">
        <f t="shared" si="1345"/>
        <v>1</v>
      </c>
      <c r="CP1618" s="114">
        <f t="shared" si="1346"/>
        <v>0</v>
      </c>
      <c r="CQ1618" s="114" t="str">
        <f t="shared" si="1347"/>
        <v/>
      </c>
      <c r="CR1618" s="114" t="str">
        <f t="shared" si="1321"/>
        <v/>
      </c>
      <c r="CS1618" s="114">
        <f t="shared" si="1348"/>
        <v>1</v>
      </c>
      <c r="CT1618" s="114">
        <f t="shared" si="1349"/>
        <v>0</v>
      </c>
      <c r="CU1618" s="114" t="str">
        <f t="shared" si="1350"/>
        <v/>
      </c>
      <c r="CV1618" s="114" t="str">
        <f t="shared" si="1322"/>
        <v/>
      </c>
      <c r="CW1618" s="114">
        <f t="shared" si="1351"/>
        <v>1</v>
      </c>
      <c r="CX1618" s="114">
        <f t="shared" si="1352"/>
        <v>0</v>
      </c>
    </row>
    <row r="1619" spans="17:102" x14ac:dyDescent="0.25">
      <c r="Q1619" s="374">
        <v>1</v>
      </c>
      <c r="R1619" s="275">
        <v>50</v>
      </c>
      <c r="U1619" s="367">
        <f>+Decisions!D206</f>
        <v>0</v>
      </c>
      <c r="V1619" s="363">
        <f>+Decisions!E206</f>
        <v>0</v>
      </c>
      <c r="W1619" s="363">
        <f>+Decisions!F206</f>
        <v>0</v>
      </c>
      <c r="X1619" s="363">
        <f>+Decisions!G206</f>
        <v>0</v>
      </c>
      <c r="Y1619" s="363">
        <f>+Decisions!H206</f>
        <v>0</v>
      </c>
      <c r="Z1619" s="363">
        <f>+Decisions!I206</f>
        <v>0</v>
      </c>
      <c r="AA1619" s="363">
        <f>+Decisions!J206</f>
        <v>0</v>
      </c>
      <c r="AB1619" s="363">
        <f>+Decisions!K206</f>
        <v>0</v>
      </c>
      <c r="AC1619" s="363">
        <f>+Decisions!L206</f>
        <v>0</v>
      </c>
      <c r="AD1619" s="363">
        <f>+Decisions!M206</f>
        <v>0</v>
      </c>
      <c r="AE1619" s="363">
        <f>+Decisions!N206</f>
        <v>0</v>
      </c>
      <c r="AF1619" s="363">
        <f>+Decisions!O206</f>
        <v>0</v>
      </c>
      <c r="AG1619" s="363">
        <f>+Decisions!P206</f>
        <v>0</v>
      </c>
      <c r="AH1619" s="363">
        <f>+Decisions!Q206</f>
        <v>0</v>
      </c>
      <c r="AI1619" s="363">
        <f>+Decisions!R206</f>
        <v>0</v>
      </c>
      <c r="AJ1619" s="363">
        <f>+Decisions!S206</f>
        <v>0</v>
      </c>
      <c r="AK1619" s="363">
        <f>+Decisions!T206</f>
        <v>0</v>
      </c>
      <c r="AL1619" s="363">
        <f>+Decisions!U206</f>
        <v>0</v>
      </c>
      <c r="AM1619" s="363">
        <f>+Decisions!V206</f>
        <v>0</v>
      </c>
      <c r="AN1619" s="364">
        <f>+Decisions!W206</f>
        <v>0</v>
      </c>
      <c r="AP1619" s="365" t="str">
        <f t="shared" si="1293"/>
        <v/>
      </c>
      <c r="AQ1619" s="271" t="str">
        <f t="shared" si="1294"/>
        <v/>
      </c>
      <c r="AR1619" s="271" t="str">
        <f t="shared" si="1295"/>
        <v/>
      </c>
      <c r="AS1619" s="271" t="str">
        <f t="shared" si="1296"/>
        <v/>
      </c>
      <c r="AT1619" s="271" t="str">
        <f t="shared" si="1297"/>
        <v/>
      </c>
      <c r="AU1619" s="271" t="str">
        <f t="shared" si="1298"/>
        <v/>
      </c>
      <c r="AV1619" s="271" t="str">
        <f t="shared" si="1299"/>
        <v/>
      </c>
      <c r="AW1619" s="271" t="str">
        <f t="shared" si="1300"/>
        <v/>
      </c>
      <c r="AX1619" s="271" t="str">
        <f t="shared" si="1301"/>
        <v/>
      </c>
      <c r="AY1619" s="271" t="str">
        <f t="shared" si="1302"/>
        <v/>
      </c>
      <c r="AZ1619" s="271" t="str">
        <f t="shared" si="1303"/>
        <v/>
      </c>
      <c r="BA1619" s="271" t="str">
        <f t="shared" si="1304"/>
        <v/>
      </c>
      <c r="BB1619" s="271" t="str">
        <f t="shared" si="1305"/>
        <v/>
      </c>
      <c r="BC1619" s="271" t="str">
        <f t="shared" si="1306"/>
        <v/>
      </c>
      <c r="BD1619" s="271" t="str">
        <f t="shared" si="1307"/>
        <v/>
      </c>
      <c r="BE1619" s="271" t="str">
        <f t="shared" si="1308"/>
        <v/>
      </c>
      <c r="BF1619" s="271" t="str">
        <f t="shared" si="1309"/>
        <v/>
      </c>
      <c r="BG1619" s="271" t="str">
        <f t="shared" si="1310"/>
        <v/>
      </c>
      <c r="BH1619" s="271" t="str">
        <f t="shared" si="1311"/>
        <v/>
      </c>
      <c r="BI1619" s="366" t="str">
        <f t="shared" si="1312"/>
        <v/>
      </c>
      <c r="BK1619" s="114" t="str">
        <f t="shared" si="1323"/>
        <v/>
      </c>
      <c r="BL1619" s="114" t="str">
        <f t="shared" si="1313"/>
        <v/>
      </c>
      <c r="BM1619" s="114">
        <f t="shared" si="1324"/>
        <v>1</v>
      </c>
      <c r="BN1619" s="114">
        <f t="shared" si="1325"/>
        <v>0</v>
      </c>
      <c r="BO1619" s="114" t="str">
        <f t="shared" si="1326"/>
        <v/>
      </c>
      <c r="BP1619" s="114" t="str">
        <f t="shared" si="1314"/>
        <v/>
      </c>
      <c r="BQ1619" s="114">
        <f t="shared" si="1327"/>
        <v>1</v>
      </c>
      <c r="BR1619" s="114">
        <f t="shared" si="1328"/>
        <v>0</v>
      </c>
      <c r="BS1619" s="114" t="str">
        <f t="shared" si="1329"/>
        <v/>
      </c>
      <c r="BT1619" s="114" t="str">
        <f t="shared" si="1315"/>
        <v/>
      </c>
      <c r="BU1619" s="114">
        <f t="shared" si="1330"/>
        <v>1</v>
      </c>
      <c r="BV1619" s="114">
        <f t="shared" si="1331"/>
        <v>0</v>
      </c>
      <c r="BW1619" s="114" t="str">
        <f t="shared" si="1332"/>
        <v/>
      </c>
      <c r="BX1619" s="114" t="str">
        <f t="shared" si="1316"/>
        <v/>
      </c>
      <c r="BY1619" s="114">
        <f t="shared" si="1333"/>
        <v>1</v>
      </c>
      <c r="BZ1619" s="114">
        <f t="shared" si="1334"/>
        <v>0</v>
      </c>
      <c r="CA1619" s="114" t="str">
        <f t="shared" si="1335"/>
        <v/>
      </c>
      <c r="CB1619" s="114" t="str">
        <f t="shared" si="1317"/>
        <v/>
      </c>
      <c r="CC1619" s="114">
        <f t="shared" si="1336"/>
        <v>1</v>
      </c>
      <c r="CD1619" s="114">
        <f t="shared" si="1337"/>
        <v>0</v>
      </c>
      <c r="CE1619" s="114" t="str">
        <f t="shared" si="1338"/>
        <v/>
      </c>
      <c r="CF1619" s="114" t="str">
        <f t="shared" si="1318"/>
        <v/>
      </c>
      <c r="CG1619" s="114">
        <f t="shared" si="1339"/>
        <v>1</v>
      </c>
      <c r="CH1619" s="114">
        <f t="shared" si="1340"/>
        <v>0</v>
      </c>
      <c r="CI1619" s="114" t="str">
        <f t="shared" si="1341"/>
        <v/>
      </c>
      <c r="CJ1619" s="114" t="str">
        <f t="shared" si="1319"/>
        <v/>
      </c>
      <c r="CK1619" s="114">
        <f t="shared" si="1342"/>
        <v>1</v>
      </c>
      <c r="CL1619" s="114">
        <f t="shared" si="1343"/>
        <v>0</v>
      </c>
      <c r="CM1619" s="114" t="str">
        <f t="shared" si="1344"/>
        <v/>
      </c>
      <c r="CN1619" s="114" t="str">
        <f t="shared" si="1320"/>
        <v/>
      </c>
      <c r="CO1619" s="114">
        <f t="shared" si="1345"/>
        <v>1</v>
      </c>
      <c r="CP1619" s="114">
        <f t="shared" si="1346"/>
        <v>0</v>
      </c>
      <c r="CQ1619" s="114" t="str">
        <f t="shared" si="1347"/>
        <v/>
      </c>
      <c r="CR1619" s="114" t="str">
        <f t="shared" si="1321"/>
        <v/>
      </c>
      <c r="CS1619" s="114">
        <f t="shared" si="1348"/>
        <v>1</v>
      </c>
      <c r="CT1619" s="114">
        <f t="shared" si="1349"/>
        <v>0</v>
      </c>
      <c r="CU1619" s="114" t="str">
        <f t="shared" si="1350"/>
        <v/>
      </c>
      <c r="CV1619" s="114" t="str">
        <f t="shared" si="1322"/>
        <v/>
      </c>
      <c r="CW1619" s="114">
        <f t="shared" si="1351"/>
        <v>1</v>
      </c>
      <c r="CX1619" s="114">
        <f t="shared" si="1352"/>
        <v>0</v>
      </c>
    </row>
    <row r="1620" spans="17:102" x14ac:dyDescent="0.25">
      <c r="Q1620" s="365">
        <f t="shared" ref="Q1620:Q1651" si="1353">+Q1619+1</f>
        <v>2</v>
      </c>
      <c r="R1620" s="277">
        <v>50</v>
      </c>
      <c r="U1620" s="367">
        <f>+Decisions!D207</f>
        <v>0</v>
      </c>
      <c r="V1620" s="363">
        <f>+Decisions!E207</f>
        <v>0</v>
      </c>
      <c r="W1620" s="363">
        <f>+Decisions!F207</f>
        <v>0</v>
      </c>
      <c r="X1620" s="363">
        <f>+Decisions!G207</f>
        <v>0</v>
      </c>
      <c r="Y1620" s="363">
        <f>+Decisions!H207</f>
        <v>0</v>
      </c>
      <c r="Z1620" s="363">
        <f>+Decisions!I207</f>
        <v>0</v>
      </c>
      <c r="AA1620" s="363">
        <f>+Decisions!J207</f>
        <v>0</v>
      </c>
      <c r="AB1620" s="363">
        <f>+Decisions!K207</f>
        <v>0</v>
      </c>
      <c r="AC1620" s="363">
        <f>+Decisions!L207</f>
        <v>0</v>
      </c>
      <c r="AD1620" s="363">
        <f>+Decisions!M207</f>
        <v>0</v>
      </c>
      <c r="AE1620" s="363">
        <f>+Decisions!N207</f>
        <v>0</v>
      </c>
      <c r="AF1620" s="363">
        <f>+Decisions!O207</f>
        <v>0</v>
      </c>
      <c r="AG1620" s="363">
        <f>+Decisions!P207</f>
        <v>0</v>
      </c>
      <c r="AH1620" s="363">
        <f>+Decisions!Q207</f>
        <v>0</v>
      </c>
      <c r="AI1620" s="363">
        <f>+Decisions!R207</f>
        <v>0</v>
      </c>
      <c r="AJ1620" s="363">
        <f>+Decisions!S207</f>
        <v>0</v>
      </c>
      <c r="AK1620" s="363">
        <f>+Decisions!T207</f>
        <v>0</v>
      </c>
      <c r="AL1620" s="363">
        <f>+Decisions!U207</f>
        <v>0</v>
      </c>
      <c r="AM1620" s="363">
        <f>+Decisions!V207</f>
        <v>0</v>
      </c>
      <c r="AN1620" s="364">
        <f>+Decisions!W207</f>
        <v>0</v>
      </c>
      <c r="AP1620" s="365" t="str">
        <f t="shared" si="1293"/>
        <v/>
      </c>
      <c r="AQ1620" s="271" t="str">
        <f t="shared" si="1294"/>
        <v/>
      </c>
      <c r="AR1620" s="271" t="str">
        <f t="shared" si="1295"/>
        <v/>
      </c>
      <c r="AS1620" s="271" t="str">
        <f t="shared" si="1296"/>
        <v/>
      </c>
      <c r="AT1620" s="271" t="str">
        <f t="shared" si="1297"/>
        <v/>
      </c>
      <c r="AU1620" s="271" t="str">
        <f t="shared" si="1298"/>
        <v/>
      </c>
      <c r="AV1620" s="271" t="str">
        <f t="shared" si="1299"/>
        <v/>
      </c>
      <c r="AW1620" s="271" t="str">
        <f t="shared" si="1300"/>
        <v/>
      </c>
      <c r="AX1620" s="271" t="str">
        <f t="shared" si="1301"/>
        <v/>
      </c>
      <c r="AY1620" s="271" t="str">
        <f t="shared" si="1302"/>
        <v/>
      </c>
      <c r="AZ1620" s="271" t="str">
        <f t="shared" si="1303"/>
        <v/>
      </c>
      <c r="BA1620" s="271" t="str">
        <f t="shared" si="1304"/>
        <v/>
      </c>
      <c r="BB1620" s="271" t="str">
        <f t="shared" si="1305"/>
        <v/>
      </c>
      <c r="BC1620" s="271" t="str">
        <f t="shared" si="1306"/>
        <v/>
      </c>
      <c r="BD1620" s="271" t="str">
        <f t="shared" si="1307"/>
        <v/>
      </c>
      <c r="BE1620" s="271" t="str">
        <f t="shared" si="1308"/>
        <v/>
      </c>
      <c r="BF1620" s="271" t="str">
        <f t="shared" si="1309"/>
        <v/>
      </c>
      <c r="BG1620" s="271" t="str">
        <f t="shared" si="1310"/>
        <v/>
      </c>
      <c r="BH1620" s="271" t="str">
        <f t="shared" si="1311"/>
        <v/>
      </c>
      <c r="BI1620" s="366" t="str">
        <f t="shared" si="1312"/>
        <v/>
      </c>
      <c r="BK1620" s="114" t="str">
        <f t="shared" si="1323"/>
        <v/>
      </c>
      <c r="BL1620" s="114" t="str">
        <f t="shared" si="1313"/>
        <v/>
      </c>
      <c r="BM1620" s="114">
        <f t="shared" si="1324"/>
        <v>1</v>
      </c>
      <c r="BN1620" s="114">
        <f t="shared" si="1325"/>
        <v>0</v>
      </c>
      <c r="BO1620" s="114" t="str">
        <f t="shared" si="1326"/>
        <v/>
      </c>
      <c r="BP1620" s="114" t="str">
        <f t="shared" si="1314"/>
        <v/>
      </c>
      <c r="BQ1620" s="114">
        <f t="shared" si="1327"/>
        <v>1</v>
      </c>
      <c r="BR1620" s="114">
        <f t="shared" si="1328"/>
        <v>0</v>
      </c>
      <c r="BS1620" s="114" t="str">
        <f t="shared" si="1329"/>
        <v/>
      </c>
      <c r="BT1620" s="114" t="str">
        <f t="shared" si="1315"/>
        <v/>
      </c>
      <c r="BU1620" s="114">
        <f t="shared" si="1330"/>
        <v>1</v>
      </c>
      <c r="BV1620" s="114">
        <f t="shared" si="1331"/>
        <v>0</v>
      </c>
      <c r="BW1620" s="114" t="str">
        <f t="shared" si="1332"/>
        <v/>
      </c>
      <c r="BX1620" s="114" t="str">
        <f t="shared" si="1316"/>
        <v/>
      </c>
      <c r="BY1620" s="114">
        <f t="shared" si="1333"/>
        <v>1</v>
      </c>
      <c r="BZ1620" s="114">
        <f t="shared" si="1334"/>
        <v>0</v>
      </c>
      <c r="CA1620" s="114" t="str">
        <f t="shared" si="1335"/>
        <v/>
      </c>
      <c r="CB1620" s="114" t="str">
        <f t="shared" si="1317"/>
        <v/>
      </c>
      <c r="CC1620" s="114">
        <f t="shared" si="1336"/>
        <v>1</v>
      </c>
      <c r="CD1620" s="114">
        <f t="shared" si="1337"/>
        <v>0</v>
      </c>
      <c r="CE1620" s="114" t="str">
        <f t="shared" si="1338"/>
        <v/>
      </c>
      <c r="CF1620" s="114" t="str">
        <f t="shared" si="1318"/>
        <v/>
      </c>
      <c r="CG1620" s="114">
        <f t="shared" si="1339"/>
        <v>1</v>
      </c>
      <c r="CH1620" s="114">
        <f t="shared" si="1340"/>
        <v>0</v>
      </c>
      <c r="CI1620" s="114" t="str">
        <f t="shared" si="1341"/>
        <v/>
      </c>
      <c r="CJ1620" s="114" t="str">
        <f t="shared" si="1319"/>
        <v/>
      </c>
      <c r="CK1620" s="114">
        <f t="shared" si="1342"/>
        <v>1</v>
      </c>
      <c r="CL1620" s="114">
        <f t="shared" si="1343"/>
        <v>0</v>
      </c>
      <c r="CM1620" s="114" t="str">
        <f t="shared" si="1344"/>
        <v/>
      </c>
      <c r="CN1620" s="114" t="str">
        <f t="shared" si="1320"/>
        <v/>
      </c>
      <c r="CO1620" s="114">
        <f t="shared" si="1345"/>
        <v>1</v>
      </c>
      <c r="CP1620" s="114">
        <f t="shared" si="1346"/>
        <v>0</v>
      </c>
      <c r="CQ1620" s="114" t="str">
        <f t="shared" si="1347"/>
        <v/>
      </c>
      <c r="CR1620" s="114" t="str">
        <f t="shared" si="1321"/>
        <v/>
      </c>
      <c r="CS1620" s="114">
        <f t="shared" si="1348"/>
        <v>1</v>
      </c>
      <c r="CT1620" s="114">
        <f t="shared" si="1349"/>
        <v>0</v>
      </c>
      <c r="CU1620" s="114" t="str">
        <f t="shared" si="1350"/>
        <v/>
      </c>
      <c r="CV1620" s="114" t="str">
        <f t="shared" si="1322"/>
        <v/>
      </c>
      <c r="CW1620" s="114">
        <f t="shared" si="1351"/>
        <v>1</v>
      </c>
      <c r="CX1620" s="114">
        <f t="shared" si="1352"/>
        <v>0</v>
      </c>
    </row>
    <row r="1621" spans="17:102" x14ac:dyDescent="0.25">
      <c r="Q1621" s="365">
        <f t="shared" si="1353"/>
        <v>3</v>
      </c>
      <c r="R1621" s="277">
        <v>100</v>
      </c>
      <c r="U1621" s="367">
        <f>+Decisions!D208</f>
        <v>0</v>
      </c>
      <c r="V1621" s="363">
        <f>+Decisions!E208</f>
        <v>0</v>
      </c>
      <c r="W1621" s="363">
        <f>+Decisions!F208</f>
        <v>0</v>
      </c>
      <c r="X1621" s="363">
        <f>+Decisions!G208</f>
        <v>0</v>
      </c>
      <c r="Y1621" s="363">
        <f>+Decisions!H208</f>
        <v>0</v>
      </c>
      <c r="Z1621" s="363">
        <f>+Decisions!I208</f>
        <v>0</v>
      </c>
      <c r="AA1621" s="363">
        <f>+Decisions!J208</f>
        <v>0</v>
      </c>
      <c r="AB1621" s="363">
        <f>+Decisions!K208</f>
        <v>0</v>
      </c>
      <c r="AC1621" s="363">
        <f>+Decisions!L208</f>
        <v>0</v>
      </c>
      <c r="AD1621" s="363">
        <f>+Decisions!M208</f>
        <v>0</v>
      </c>
      <c r="AE1621" s="363">
        <f>+Decisions!N208</f>
        <v>0</v>
      </c>
      <c r="AF1621" s="363">
        <f>+Decisions!O208</f>
        <v>0</v>
      </c>
      <c r="AG1621" s="363">
        <f>+Decisions!P208</f>
        <v>0</v>
      </c>
      <c r="AH1621" s="363">
        <f>+Decisions!Q208</f>
        <v>0</v>
      </c>
      <c r="AI1621" s="363">
        <f>+Decisions!R208</f>
        <v>0</v>
      </c>
      <c r="AJ1621" s="363">
        <f>+Decisions!S208</f>
        <v>0</v>
      </c>
      <c r="AK1621" s="363">
        <f>+Decisions!T208</f>
        <v>0</v>
      </c>
      <c r="AL1621" s="363">
        <f>+Decisions!U208</f>
        <v>0</v>
      </c>
      <c r="AM1621" s="363">
        <f>+Decisions!V208</f>
        <v>0</v>
      </c>
      <c r="AN1621" s="364">
        <f>+Decisions!W208</f>
        <v>0</v>
      </c>
      <c r="AP1621" s="365" t="str">
        <f t="shared" si="1293"/>
        <v/>
      </c>
      <c r="AQ1621" s="271" t="str">
        <f t="shared" si="1294"/>
        <v/>
      </c>
      <c r="AR1621" s="271" t="str">
        <f t="shared" si="1295"/>
        <v/>
      </c>
      <c r="AS1621" s="271" t="str">
        <f t="shared" si="1296"/>
        <v/>
      </c>
      <c r="AT1621" s="271" t="str">
        <f t="shared" si="1297"/>
        <v/>
      </c>
      <c r="AU1621" s="271" t="str">
        <f t="shared" si="1298"/>
        <v/>
      </c>
      <c r="AV1621" s="271" t="str">
        <f t="shared" si="1299"/>
        <v/>
      </c>
      <c r="AW1621" s="271" t="str">
        <f t="shared" si="1300"/>
        <v/>
      </c>
      <c r="AX1621" s="271" t="str">
        <f t="shared" si="1301"/>
        <v/>
      </c>
      <c r="AY1621" s="271" t="str">
        <f t="shared" si="1302"/>
        <v/>
      </c>
      <c r="AZ1621" s="271" t="str">
        <f t="shared" si="1303"/>
        <v/>
      </c>
      <c r="BA1621" s="271" t="str">
        <f t="shared" si="1304"/>
        <v/>
      </c>
      <c r="BB1621" s="271" t="str">
        <f t="shared" si="1305"/>
        <v/>
      </c>
      <c r="BC1621" s="271" t="str">
        <f t="shared" si="1306"/>
        <v/>
      </c>
      <c r="BD1621" s="271" t="str">
        <f t="shared" si="1307"/>
        <v/>
      </c>
      <c r="BE1621" s="271" t="str">
        <f t="shared" si="1308"/>
        <v/>
      </c>
      <c r="BF1621" s="271" t="str">
        <f t="shared" si="1309"/>
        <v/>
      </c>
      <c r="BG1621" s="271" t="str">
        <f t="shared" si="1310"/>
        <v/>
      </c>
      <c r="BH1621" s="271" t="str">
        <f t="shared" si="1311"/>
        <v/>
      </c>
      <c r="BI1621" s="366" t="str">
        <f t="shared" si="1312"/>
        <v/>
      </c>
      <c r="BK1621" s="114" t="str">
        <f t="shared" si="1323"/>
        <v/>
      </c>
      <c r="BL1621" s="114" t="str">
        <f t="shared" si="1313"/>
        <v/>
      </c>
      <c r="BM1621" s="114">
        <f t="shared" si="1324"/>
        <v>1</v>
      </c>
      <c r="BN1621" s="114">
        <f t="shared" si="1325"/>
        <v>0</v>
      </c>
      <c r="BO1621" s="114" t="str">
        <f t="shared" si="1326"/>
        <v/>
      </c>
      <c r="BP1621" s="114" t="str">
        <f t="shared" si="1314"/>
        <v/>
      </c>
      <c r="BQ1621" s="114">
        <f t="shared" si="1327"/>
        <v>1</v>
      </c>
      <c r="BR1621" s="114">
        <f t="shared" si="1328"/>
        <v>0</v>
      </c>
      <c r="BS1621" s="114" t="str">
        <f t="shared" si="1329"/>
        <v/>
      </c>
      <c r="BT1621" s="114" t="str">
        <f t="shared" si="1315"/>
        <v/>
      </c>
      <c r="BU1621" s="114">
        <f t="shared" si="1330"/>
        <v>1</v>
      </c>
      <c r="BV1621" s="114">
        <f t="shared" si="1331"/>
        <v>0</v>
      </c>
      <c r="BW1621" s="114" t="str">
        <f t="shared" si="1332"/>
        <v/>
      </c>
      <c r="BX1621" s="114" t="str">
        <f t="shared" si="1316"/>
        <v/>
      </c>
      <c r="BY1621" s="114">
        <f t="shared" si="1333"/>
        <v>1</v>
      </c>
      <c r="BZ1621" s="114">
        <f t="shared" si="1334"/>
        <v>0</v>
      </c>
      <c r="CA1621" s="114" t="str">
        <f t="shared" si="1335"/>
        <v/>
      </c>
      <c r="CB1621" s="114" t="str">
        <f t="shared" si="1317"/>
        <v/>
      </c>
      <c r="CC1621" s="114">
        <f t="shared" si="1336"/>
        <v>1</v>
      </c>
      <c r="CD1621" s="114">
        <f t="shared" si="1337"/>
        <v>0</v>
      </c>
      <c r="CE1621" s="114" t="str">
        <f t="shared" si="1338"/>
        <v/>
      </c>
      <c r="CF1621" s="114" t="str">
        <f t="shared" si="1318"/>
        <v/>
      </c>
      <c r="CG1621" s="114">
        <f t="shared" si="1339"/>
        <v>1</v>
      </c>
      <c r="CH1621" s="114">
        <f t="shared" si="1340"/>
        <v>0</v>
      </c>
      <c r="CI1621" s="114" t="str">
        <f t="shared" si="1341"/>
        <v/>
      </c>
      <c r="CJ1621" s="114" t="str">
        <f t="shared" si="1319"/>
        <v/>
      </c>
      <c r="CK1621" s="114">
        <f t="shared" si="1342"/>
        <v>1</v>
      </c>
      <c r="CL1621" s="114">
        <f t="shared" si="1343"/>
        <v>0</v>
      </c>
      <c r="CM1621" s="114" t="str">
        <f t="shared" si="1344"/>
        <v/>
      </c>
      <c r="CN1621" s="114" t="str">
        <f t="shared" si="1320"/>
        <v/>
      </c>
      <c r="CO1621" s="114">
        <f t="shared" si="1345"/>
        <v>1</v>
      </c>
      <c r="CP1621" s="114">
        <f t="shared" si="1346"/>
        <v>0</v>
      </c>
      <c r="CQ1621" s="114" t="str">
        <f t="shared" si="1347"/>
        <v/>
      </c>
      <c r="CR1621" s="114" t="str">
        <f t="shared" si="1321"/>
        <v/>
      </c>
      <c r="CS1621" s="114">
        <f t="shared" si="1348"/>
        <v>1</v>
      </c>
      <c r="CT1621" s="114">
        <f t="shared" si="1349"/>
        <v>0</v>
      </c>
      <c r="CU1621" s="114" t="str">
        <f t="shared" si="1350"/>
        <v/>
      </c>
      <c r="CV1621" s="114" t="str">
        <f t="shared" si="1322"/>
        <v/>
      </c>
      <c r="CW1621" s="114">
        <f t="shared" si="1351"/>
        <v>1</v>
      </c>
      <c r="CX1621" s="114">
        <f t="shared" si="1352"/>
        <v>0</v>
      </c>
    </row>
    <row r="1622" spans="17:102" x14ac:dyDescent="0.25">
      <c r="Q1622" s="365">
        <f t="shared" si="1353"/>
        <v>4</v>
      </c>
      <c r="R1622" s="277">
        <v>50</v>
      </c>
      <c r="U1622" s="367">
        <f>+Decisions!D209</f>
        <v>0</v>
      </c>
      <c r="V1622" s="363">
        <f>+Decisions!E209</f>
        <v>0</v>
      </c>
      <c r="W1622" s="363">
        <f>+Decisions!F209</f>
        <v>0</v>
      </c>
      <c r="X1622" s="363">
        <f>+Decisions!G209</f>
        <v>0</v>
      </c>
      <c r="Y1622" s="363">
        <f>+Decisions!H209</f>
        <v>0</v>
      </c>
      <c r="Z1622" s="363">
        <f>+Decisions!I209</f>
        <v>0</v>
      </c>
      <c r="AA1622" s="363">
        <f>+Decisions!J209</f>
        <v>0</v>
      </c>
      <c r="AB1622" s="363">
        <f>+Decisions!K209</f>
        <v>0</v>
      </c>
      <c r="AC1622" s="363">
        <f>+Decisions!L209</f>
        <v>0</v>
      </c>
      <c r="AD1622" s="363">
        <f>+Decisions!M209</f>
        <v>0</v>
      </c>
      <c r="AE1622" s="363">
        <f>+Decisions!N209</f>
        <v>0</v>
      </c>
      <c r="AF1622" s="363">
        <f>+Decisions!O209</f>
        <v>0</v>
      </c>
      <c r="AG1622" s="363">
        <f>+Decisions!P209</f>
        <v>0</v>
      </c>
      <c r="AH1622" s="363">
        <f>+Decisions!Q209</f>
        <v>0</v>
      </c>
      <c r="AI1622" s="363">
        <f>+Decisions!R209</f>
        <v>0</v>
      </c>
      <c r="AJ1622" s="363">
        <f>+Decisions!S209</f>
        <v>0</v>
      </c>
      <c r="AK1622" s="363">
        <f>+Decisions!T209</f>
        <v>0</v>
      </c>
      <c r="AL1622" s="363">
        <f>+Decisions!U209</f>
        <v>0</v>
      </c>
      <c r="AM1622" s="363">
        <f>+Decisions!V209</f>
        <v>0</v>
      </c>
      <c r="AN1622" s="364">
        <f>+Decisions!W209</f>
        <v>0</v>
      </c>
      <c r="AP1622" s="365" t="str">
        <f t="shared" si="1293"/>
        <v/>
      </c>
      <c r="AQ1622" s="271" t="str">
        <f t="shared" si="1294"/>
        <v/>
      </c>
      <c r="AR1622" s="271" t="str">
        <f t="shared" si="1295"/>
        <v/>
      </c>
      <c r="AS1622" s="271" t="str">
        <f t="shared" si="1296"/>
        <v/>
      </c>
      <c r="AT1622" s="271" t="str">
        <f t="shared" si="1297"/>
        <v/>
      </c>
      <c r="AU1622" s="271" t="str">
        <f t="shared" si="1298"/>
        <v/>
      </c>
      <c r="AV1622" s="271" t="str">
        <f t="shared" si="1299"/>
        <v/>
      </c>
      <c r="AW1622" s="271" t="str">
        <f t="shared" si="1300"/>
        <v/>
      </c>
      <c r="AX1622" s="271" t="str">
        <f t="shared" si="1301"/>
        <v/>
      </c>
      <c r="AY1622" s="271" t="str">
        <f t="shared" si="1302"/>
        <v/>
      </c>
      <c r="AZ1622" s="271" t="str">
        <f t="shared" si="1303"/>
        <v/>
      </c>
      <c r="BA1622" s="271" t="str">
        <f t="shared" si="1304"/>
        <v/>
      </c>
      <c r="BB1622" s="271" t="str">
        <f t="shared" si="1305"/>
        <v/>
      </c>
      <c r="BC1622" s="271" t="str">
        <f t="shared" si="1306"/>
        <v/>
      </c>
      <c r="BD1622" s="271" t="str">
        <f t="shared" si="1307"/>
        <v/>
      </c>
      <c r="BE1622" s="271" t="str">
        <f t="shared" si="1308"/>
        <v/>
      </c>
      <c r="BF1622" s="271" t="str">
        <f t="shared" si="1309"/>
        <v/>
      </c>
      <c r="BG1622" s="271" t="str">
        <f t="shared" si="1310"/>
        <v/>
      </c>
      <c r="BH1622" s="271" t="str">
        <f t="shared" si="1311"/>
        <v/>
      </c>
      <c r="BI1622" s="366" t="str">
        <f t="shared" si="1312"/>
        <v/>
      </c>
      <c r="BK1622" s="114" t="str">
        <f t="shared" si="1323"/>
        <v/>
      </c>
      <c r="BL1622" s="114" t="str">
        <f t="shared" si="1313"/>
        <v/>
      </c>
      <c r="BM1622" s="114">
        <f t="shared" si="1324"/>
        <v>1</v>
      </c>
      <c r="BN1622" s="114">
        <f t="shared" si="1325"/>
        <v>0</v>
      </c>
      <c r="BO1622" s="114" t="str">
        <f t="shared" si="1326"/>
        <v/>
      </c>
      <c r="BP1622" s="114" t="str">
        <f t="shared" si="1314"/>
        <v/>
      </c>
      <c r="BQ1622" s="114">
        <f t="shared" si="1327"/>
        <v>1</v>
      </c>
      <c r="BR1622" s="114">
        <f t="shared" si="1328"/>
        <v>0</v>
      </c>
      <c r="BS1622" s="114" t="str">
        <f t="shared" si="1329"/>
        <v/>
      </c>
      <c r="BT1622" s="114" t="str">
        <f t="shared" si="1315"/>
        <v/>
      </c>
      <c r="BU1622" s="114">
        <f t="shared" si="1330"/>
        <v>1</v>
      </c>
      <c r="BV1622" s="114">
        <f t="shared" si="1331"/>
        <v>0</v>
      </c>
      <c r="BW1622" s="114" t="str">
        <f t="shared" si="1332"/>
        <v/>
      </c>
      <c r="BX1622" s="114" t="str">
        <f t="shared" si="1316"/>
        <v/>
      </c>
      <c r="BY1622" s="114">
        <f t="shared" si="1333"/>
        <v>1</v>
      </c>
      <c r="BZ1622" s="114">
        <f t="shared" si="1334"/>
        <v>0</v>
      </c>
      <c r="CA1622" s="114" t="str">
        <f t="shared" si="1335"/>
        <v/>
      </c>
      <c r="CB1622" s="114" t="str">
        <f t="shared" si="1317"/>
        <v/>
      </c>
      <c r="CC1622" s="114">
        <f t="shared" si="1336"/>
        <v>1</v>
      </c>
      <c r="CD1622" s="114">
        <f t="shared" si="1337"/>
        <v>0</v>
      </c>
      <c r="CE1622" s="114" t="str">
        <f t="shared" si="1338"/>
        <v/>
      </c>
      <c r="CF1622" s="114" t="str">
        <f t="shared" si="1318"/>
        <v/>
      </c>
      <c r="CG1622" s="114">
        <f t="shared" si="1339"/>
        <v>1</v>
      </c>
      <c r="CH1622" s="114">
        <f t="shared" si="1340"/>
        <v>0</v>
      </c>
      <c r="CI1622" s="114" t="str">
        <f t="shared" si="1341"/>
        <v/>
      </c>
      <c r="CJ1622" s="114" t="str">
        <f t="shared" si="1319"/>
        <v/>
      </c>
      <c r="CK1622" s="114">
        <f t="shared" si="1342"/>
        <v>1</v>
      </c>
      <c r="CL1622" s="114">
        <f t="shared" si="1343"/>
        <v>0</v>
      </c>
      <c r="CM1622" s="114" t="str">
        <f t="shared" si="1344"/>
        <v/>
      </c>
      <c r="CN1622" s="114" t="str">
        <f t="shared" si="1320"/>
        <v/>
      </c>
      <c r="CO1622" s="114">
        <f t="shared" si="1345"/>
        <v>1</v>
      </c>
      <c r="CP1622" s="114">
        <f t="shared" si="1346"/>
        <v>0</v>
      </c>
      <c r="CQ1622" s="114" t="str">
        <f t="shared" si="1347"/>
        <v/>
      </c>
      <c r="CR1622" s="114" t="str">
        <f t="shared" si="1321"/>
        <v/>
      </c>
      <c r="CS1622" s="114">
        <f t="shared" si="1348"/>
        <v>1</v>
      </c>
      <c r="CT1622" s="114">
        <f t="shared" si="1349"/>
        <v>0</v>
      </c>
      <c r="CU1622" s="114" t="str">
        <f t="shared" si="1350"/>
        <v/>
      </c>
      <c r="CV1622" s="114" t="str">
        <f t="shared" si="1322"/>
        <v/>
      </c>
      <c r="CW1622" s="114">
        <f t="shared" si="1351"/>
        <v>1</v>
      </c>
      <c r="CX1622" s="114">
        <f t="shared" si="1352"/>
        <v>0</v>
      </c>
    </row>
    <row r="1623" spans="17:102" x14ac:dyDescent="0.25">
      <c r="Q1623" s="365">
        <f t="shared" si="1353"/>
        <v>5</v>
      </c>
      <c r="R1623" s="277">
        <v>100</v>
      </c>
      <c r="U1623" s="367">
        <f>+Decisions!D210</f>
        <v>0</v>
      </c>
      <c r="V1623" s="363">
        <f>+Decisions!E210</f>
        <v>0</v>
      </c>
      <c r="W1623" s="363">
        <f>+Decisions!F210</f>
        <v>0</v>
      </c>
      <c r="X1623" s="363">
        <f>+Decisions!G210</f>
        <v>0</v>
      </c>
      <c r="Y1623" s="363">
        <f>+Decisions!H210</f>
        <v>0</v>
      </c>
      <c r="Z1623" s="363">
        <f>+Decisions!I210</f>
        <v>0</v>
      </c>
      <c r="AA1623" s="363">
        <f>+Decisions!J210</f>
        <v>0</v>
      </c>
      <c r="AB1623" s="363">
        <f>+Decisions!K210</f>
        <v>0</v>
      </c>
      <c r="AC1623" s="363">
        <f>+Decisions!L210</f>
        <v>0</v>
      </c>
      <c r="AD1623" s="363">
        <f>+Decisions!M210</f>
        <v>0</v>
      </c>
      <c r="AE1623" s="363">
        <f>+Decisions!N210</f>
        <v>0</v>
      </c>
      <c r="AF1623" s="363">
        <f>+Decisions!O210</f>
        <v>0</v>
      </c>
      <c r="AG1623" s="363">
        <f>+Decisions!P210</f>
        <v>0</v>
      </c>
      <c r="AH1623" s="363">
        <f>+Decisions!Q210</f>
        <v>0</v>
      </c>
      <c r="AI1623" s="363">
        <f>+Decisions!R210</f>
        <v>0</v>
      </c>
      <c r="AJ1623" s="363">
        <f>+Decisions!S210</f>
        <v>0</v>
      </c>
      <c r="AK1623" s="363">
        <f>+Decisions!T210</f>
        <v>0</v>
      </c>
      <c r="AL1623" s="363">
        <f>+Decisions!U210</f>
        <v>0</v>
      </c>
      <c r="AM1623" s="363">
        <f>+Decisions!V210</f>
        <v>0</v>
      </c>
      <c r="AN1623" s="364">
        <f>+Decisions!W210</f>
        <v>0</v>
      </c>
      <c r="AP1623" s="365" t="str">
        <f t="shared" si="1293"/>
        <v/>
      </c>
      <c r="AQ1623" s="271" t="str">
        <f t="shared" si="1294"/>
        <v/>
      </c>
      <c r="AR1623" s="271" t="str">
        <f t="shared" si="1295"/>
        <v/>
      </c>
      <c r="AS1623" s="271" t="str">
        <f t="shared" si="1296"/>
        <v/>
      </c>
      <c r="AT1623" s="271" t="str">
        <f t="shared" si="1297"/>
        <v/>
      </c>
      <c r="AU1623" s="271" t="str">
        <f t="shared" si="1298"/>
        <v/>
      </c>
      <c r="AV1623" s="271" t="str">
        <f t="shared" si="1299"/>
        <v/>
      </c>
      <c r="AW1623" s="271" t="str">
        <f t="shared" si="1300"/>
        <v/>
      </c>
      <c r="AX1623" s="271" t="str">
        <f t="shared" si="1301"/>
        <v/>
      </c>
      <c r="AY1623" s="271" t="str">
        <f t="shared" si="1302"/>
        <v/>
      </c>
      <c r="AZ1623" s="271" t="str">
        <f t="shared" si="1303"/>
        <v/>
      </c>
      <c r="BA1623" s="271" t="str">
        <f t="shared" si="1304"/>
        <v/>
      </c>
      <c r="BB1623" s="271" t="str">
        <f t="shared" si="1305"/>
        <v/>
      </c>
      <c r="BC1623" s="271" t="str">
        <f t="shared" si="1306"/>
        <v/>
      </c>
      <c r="BD1623" s="271" t="str">
        <f t="shared" si="1307"/>
        <v/>
      </c>
      <c r="BE1623" s="271" t="str">
        <f t="shared" si="1308"/>
        <v/>
      </c>
      <c r="BF1623" s="271" t="str">
        <f t="shared" si="1309"/>
        <v/>
      </c>
      <c r="BG1623" s="271" t="str">
        <f t="shared" si="1310"/>
        <v/>
      </c>
      <c r="BH1623" s="271" t="str">
        <f t="shared" si="1311"/>
        <v/>
      </c>
      <c r="BI1623" s="366" t="str">
        <f t="shared" si="1312"/>
        <v/>
      </c>
      <c r="BK1623" s="114" t="str">
        <f t="shared" si="1323"/>
        <v/>
      </c>
      <c r="BL1623" s="114" t="str">
        <f t="shared" si="1313"/>
        <v/>
      </c>
      <c r="BM1623" s="114">
        <f t="shared" si="1324"/>
        <v>1</v>
      </c>
      <c r="BN1623" s="114">
        <f t="shared" si="1325"/>
        <v>0</v>
      </c>
      <c r="BO1623" s="114" t="str">
        <f t="shared" si="1326"/>
        <v/>
      </c>
      <c r="BP1623" s="114" t="str">
        <f t="shared" si="1314"/>
        <v/>
      </c>
      <c r="BQ1623" s="114">
        <f t="shared" si="1327"/>
        <v>1</v>
      </c>
      <c r="BR1623" s="114">
        <f t="shared" si="1328"/>
        <v>0</v>
      </c>
      <c r="BS1623" s="114" t="str">
        <f t="shared" si="1329"/>
        <v/>
      </c>
      <c r="BT1623" s="114" t="str">
        <f t="shared" si="1315"/>
        <v/>
      </c>
      <c r="BU1623" s="114">
        <f t="shared" si="1330"/>
        <v>1</v>
      </c>
      <c r="BV1623" s="114">
        <f t="shared" si="1331"/>
        <v>0</v>
      </c>
      <c r="BW1623" s="114" t="str">
        <f t="shared" si="1332"/>
        <v/>
      </c>
      <c r="BX1623" s="114" t="str">
        <f t="shared" si="1316"/>
        <v/>
      </c>
      <c r="BY1623" s="114">
        <f t="shared" si="1333"/>
        <v>1</v>
      </c>
      <c r="BZ1623" s="114">
        <f t="shared" si="1334"/>
        <v>0</v>
      </c>
      <c r="CA1623" s="114" t="str">
        <f t="shared" si="1335"/>
        <v/>
      </c>
      <c r="CB1623" s="114" t="str">
        <f t="shared" si="1317"/>
        <v/>
      </c>
      <c r="CC1623" s="114">
        <f t="shared" si="1336"/>
        <v>1</v>
      </c>
      <c r="CD1623" s="114">
        <f t="shared" si="1337"/>
        <v>0</v>
      </c>
      <c r="CE1623" s="114" t="str">
        <f t="shared" si="1338"/>
        <v/>
      </c>
      <c r="CF1623" s="114" t="str">
        <f t="shared" si="1318"/>
        <v/>
      </c>
      <c r="CG1623" s="114">
        <f t="shared" si="1339"/>
        <v>1</v>
      </c>
      <c r="CH1623" s="114">
        <f t="shared" si="1340"/>
        <v>0</v>
      </c>
      <c r="CI1623" s="114" t="str">
        <f t="shared" si="1341"/>
        <v/>
      </c>
      <c r="CJ1623" s="114" t="str">
        <f t="shared" si="1319"/>
        <v/>
      </c>
      <c r="CK1623" s="114">
        <f t="shared" si="1342"/>
        <v>1</v>
      </c>
      <c r="CL1623" s="114">
        <f t="shared" si="1343"/>
        <v>0</v>
      </c>
      <c r="CM1623" s="114" t="str">
        <f t="shared" si="1344"/>
        <v/>
      </c>
      <c r="CN1623" s="114" t="str">
        <f t="shared" si="1320"/>
        <v/>
      </c>
      <c r="CO1623" s="114">
        <f t="shared" si="1345"/>
        <v>1</v>
      </c>
      <c r="CP1623" s="114">
        <f t="shared" si="1346"/>
        <v>0</v>
      </c>
      <c r="CQ1623" s="114" t="str">
        <f t="shared" si="1347"/>
        <v/>
      </c>
      <c r="CR1623" s="114" t="str">
        <f t="shared" si="1321"/>
        <v/>
      </c>
      <c r="CS1623" s="114">
        <f t="shared" si="1348"/>
        <v>1</v>
      </c>
      <c r="CT1623" s="114">
        <f t="shared" si="1349"/>
        <v>0</v>
      </c>
      <c r="CU1623" s="114" t="str">
        <f t="shared" si="1350"/>
        <v/>
      </c>
      <c r="CV1623" s="114" t="str">
        <f t="shared" si="1322"/>
        <v/>
      </c>
      <c r="CW1623" s="114">
        <f t="shared" si="1351"/>
        <v>1</v>
      </c>
      <c r="CX1623" s="114">
        <f t="shared" si="1352"/>
        <v>0</v>
      </c>
    </row>
    <row r="1624" spans="17:102" x14ac:dyDescent="0.25">
      <c r="Q1624" s="365">
        <f t="shared" si="1353"/>
        <v>6</v>
      </c>
      <c r="R1624" s="277">
        <v>150</v>
      </c>
      <c r="U1624" s="367">
        <f>+Decisions!D211</f>
        <v>0</v>
      </c>
      <c r="V1624" s="363">
        <f>+Decisions!E211</f>
        <v>0</v>
      </c>
      <c r="W1624" s="363">
        <f>+Decisions!F211</f>
        <v>0</v>
      </c>
      <c r="X1624" s="363">
        <f>+Decisions!G211</f>
        <v>0</v>
      </c>
      <c r="Y1624" s="363">
        <f>+Decisions!H211</f>
        <v>0</v>
      </c>
      <c r="Z1624" s="363">
        <f>+Decisions!I211</f>
        <v>0</v>
      </c>
      <c r="AA1624" s="363">
        <f>+Decisions!J211</f>
        <v>0</v>
      </c>
      <c r="AB1624" s="363">
        <f>+Decisions!K211</f>
        <v>0</v>
      </c>
      <c r="AC1624" s="363">
        <f>+Decisions!L211</f>
        <v>0</v>
      </c>
      <c r="AD1624" s="363">
        <f>+Decisions!M211</f>
        <v>0</v>
      </c>
      <c r="AE1624" s="363">
        <f>+Decisions!N211</f>
        <v>0</v>
      </c>
      <c r="AF1624" s="363">
        <f>+Decisions!O211</f>
        <v>0</v>
      </c>
      <c r="AG1624" s="363">
        <f>+Decisions!P211</f>
        <v>0</v>
      </c>
      <c r="AH1624" s="363">
        <f>+Decisions!Q211</f>
        <v>0</v>
      </c>
      <c r="AI1624" s="363">
        <f>+Decisions!R211</f>
        <v>0</v>
      </c>
      <c r="AJ1624" s="363">
        <f>+Decisions!S211</f>
        <v>0</v>
      </c>
      <c r="AK1624" s="363">
        <f>+Decisions!T211</f>
        <v>0</v>
      </c>
      <c r="AL1624" s="363">
        <f>+Decisions!U211</f>
        <v>0</v>
      </c>
      <c r="AM1624" s="363">
        <f>+Decisions!V211</f>
        <v>0</v>
      </c>
      <c r="AN1624" s="364">
        <f>+Decisions!W211</f>
        <v>0</v>
      </c>
      <c r="AP1624" s="365" t="str">
        <f t="shared" si="1293"/>
        <v/>
      </c>
      <c r="AQ1624" s="271" t="str">
        <f t="shared" si="1294"/>
        <v/>
      </c>
      <c r="AR1624" s="271" t="str">
        <f t="shared" si="1295"/>
        <v/>
      </c>
      <c r="AS1624" s="271" t="str">
        <f t="shared" si="1296"/>
        <v/>
      </c>
      <c r="AT1624" s="271" t="str">
        <f t="shared" si="1297"/>
        <v/>
      </c>
      <c r="AU1624" s="271" t="str">
        <f t="shared" si="1298"/>
        <v/>
      </c>
      <c r="AV1624" s="271" t="str">
        <f t="shared" si="1299"/>
        <v/>
      </c>
      <c r="AW1624" s="271" t="str">
        <f t="shared" si="1300"/>
        <v/>
      </c>
      <c r="AX1624" s="271" t="str">
        <f t="shared" si="1301"/>
        <v/>
      </c>
      <c r="AY1624" s="271" t="str">
        <f t="shared" si="1302"/>
        <v/>
      </c>
      <c r="AZ1624" s="271" t="str">
        <f t="shared" si="1303"/>
        <v/>
      </c>
      <c r="BA1624" s="271" t="str">
        <f t="shared" si="1304"/>
        <v/>
      </c>
      <c r="BB1624" s="271" t="str">
        <f t="shared" si="1305"/>
        <v/>
      </c>
      <c r="BC1624" s="271" t="str">
        <f t="shared" si="1306"/>
        <v/>
      </c>
      <c r="BD1624" s="271" t="str">
        <f t="shared" si="1307"/>
        <v/>
      </c>
      <c r="BE1624" s="271" t="str">
        <f t="shared" si="1308"/>
        <v/>
      </c>
      <c r="BF1624" s="271" t="str">
        <f t="shared" si="1309"/>
        <v/>
      </c>
      <c r="BG1624" s="271" t="str">
        <f t="shared" si="1310"/>
        <v/>
      </c>
      <c r="BH1624" s="271" t="str">
        <f t="shared" si="1311"/>
        <v/>
      </c>
      <c r="BI1624" s="366" t="str">
        <f t="shared" si="1312"/>
        <v/>
      </c>
      <c r="BK1624" s="114" t="str">
        <f t="shared" si="1323"/>
        <v/>
      </c>
      <c r="BL1624" s="114" t="str">
        <f t="shared" si="1313"/>
        <v/>
      </c>
      <c r="BM1624" s="114">
        <f t="shared" si="1324"/>
        <v>1</v>
      </c>
      <c r="BN1624" s="114">
        <f t="shared" si="1325"/>
        <v>0</v>
      </c>
      <c r="BO1624" s="114" t="str">
        <f t="shared" si="1326"/>
        <v/>
      </c>
      <c r="BP1624" s="114" t="str">
        <f t="shared" si="1314"/>
        <v/>
      </c>
      <c r="BQ1624" s="114">
        <f t="shared" si="1327"/>
        <v>1</v>
      </c>
      <c r="BR1624" s="114">
        <f t="shared" si="1328"/>
        <v>0</v>
      </c>
      <c r="BS1624" s="114" t="str">
        <f t="shared" si="1329"/>
        <v/>
      </c>
      <c r="BT1624" s="114" t="str">
        <f t="shared" si="1315"/>
        <v/>
      </c>
      <c r="BU1624" s="114">
        <f t="shared" si="1330"/>
        <v>1</v>
      </c>
      <c r="BV1624" s="114">
        <f t="shared" si="1331"/>
        <v>0</v>
      </c>
      <c r="BW1624" s="114" t="str">
        <f t="shared" si="1332"/>
        <v/>
      </c>
      <c r="BX1624" s="114" t="str">
        <f t="shared" si="1316"/>
        <v/>
      </c>
      <c r="BY1624" s="114">
        <f t="shared" si="1333"/>
        <v>1</v>
      </c>
      <c r="BZ1624" s="114">
        <f t="shared" si="1334"/>
        <v>0</v>
      </c>
      <c r="CA1624" s="114" t="str">
        <f t="shared" si="1335"/>
        <v/>
      </c>
      <c r="CB1624" s="114" t="str">
        <f t="shared" si="1317"/>
        <v/>
      </c>
      <c r="CC1624" s="114">
        <f t="shared" si="1336"/>
        <v>1</v>
      </c>
      <c r="CD1624" s="114">
        <f t="shared" si="1337"/>
        <v>0</v>
      </c>
      <c r="CE1624" s="114" t="str">
        <f t="shared" si="1338"/>
        <v/>
      </c>
      <c r="CF1624" s="114" t="str">
        <f t="shared" si="1318"/>
        <v/>
      </c>
      <c r="CG1624" s="114">
        <f t="shared" si="1339"/>
        <v>1</v>
      </c>
      <c r="CH1624" s="114">
        <f t="shared" si="1340"/>
        <v>0</v>
      </c>
      <c r="CI1624" s="114" t="str">
        <f t="shared" si="1341"/>
        <v/>
      </c>
      <c r="CJ1624" s="114" t="str">
        <f t="shared" si="1319"/>
        <v/>
      </c>
      <c r="CK1624" s="114">
        <f t="shared" si="1342"/>
        <v>1</v>
      </c>
      <c r="CL1624" s="114">
        <f t="shared" si="1343"/>
        <v>0</v>
      </c>
      <c r="CM1624" s="114" t="str">
        <f t="shared" si="1344"/>
        <v/>
      </c>
      <c r="CN1624" s="114" t="str">
        <f t="shared" si="1320"/>
        <v/>
      </c>
      <c r="CO1624" s="114">
        <f t="shared" si="1345"/>
        <v>1</v>
      </c>
      <c r="CP1624" s="114">
        <f t="shared" si="1346"/>
        <v>0</v>
      </c>
      <c r="CQ1624" s="114" t="str">
        <f t="shared" si="1347"/>
        <v/>
      </c>
      <c r="CR1624" s="114" t="str">
        <f t="shared" si="1321"/>
        <v/>
      </c>
      <c r="CS1624" s="114">
        <f t="shared" si="1348"/>
        <v>1</v>
      </c>
      <c r="CT1624" s="114">
        <f t="shared" si="1349"/>
        <v>0</v>
      </c>
      <c r="CU1624" s="114" t="str">
        <f t="shared" si="1350"/>
        <v/>
      </c>
      <c r="CV1624" s="114" t="str">
        <f t="shared" si="1322"/>
        <v/>
      </c>
      <c r="CW1624" s="114">
        <f t="shared" si="1351"/>
        <v>1</v>
      </c>
      <c r="CX1624" s="114">
        <f t="shared" si="1352"/>
        <v>0</v>
      </c>
    </row>
    <row r="1625" spans="17:102" x14ac:dyDescent="0.25">
      <c r="Q1625" s="365">
        <f t="shared" si="1353"/>
        <v>7</v>
      </c>
      <c r="R1625" s="277">
        <v>300</v>
      </c>
      <c r="U1625" s="367">
        <f>+Decisions!D212</f>
        <v>0</v>
      </c>
      <c r="V1625" s="363">
        <f>+Decisions!E212</f>
        <v>0</v>
      </c>
      <c r="W1625" s="363">
        <f>+Decisions!F212</f>
        <v>0</v>
      </c>
      <c r="X1625" s="363">
        <f>+Decisions!G212</f>
        <v>0</v>
      </c>
      <c r="Y1625" s="363">
        <f>+Decisions!H212</f>
        <v>0</v>
      </c>
      <c r="Z1625" s="363">
        <f>+Decisions!I212</f>
        <v>0</v>
      </c>
      <c r="AA1625" s="363">
        <f>+Decisions!J212</f>
        <v>0</v>
      </c>
      <c r="AB1625" s="363">
        <f>+Decisions!K212</f>
        <v>0</v>
      </c>
      <c r="AC1625" s="363">
        <f>+Decisions!L212</f>
        <v>0</v>
      </c>
      <c r="AD1625" s="363">
        <f>+Decisions!M212</f>
        <v>0</v>
      </c>
      <c r="AE1625" s="363">
        <f>+Decisions!N212</f>
        <v>0</v>
      </c>
      <c r="AF1625" s="363">
        <f>+Decisions!O212</f>
        <v>0</v>
      </c>
      <c r="AG1625" s="363">
        <f>+Decisions!P212</f>
        <v>0</v>
      </c>
      <c r="AH1625" s="363">
        <f>+Decisions!Q212</f>
        <v>0</v>
      </c>
      <c r="AI1625" s="363">
        <f>+Decisions!R212</f>
        <v>0</v>
      </c>
      <c r="AJ1625" s="363">
        <f>+Decisions!S212</f>
        <v>0</v>
      </c>
      <c r="AK1625" s="363">
        <f>+Decisions!T212</f>
        <v>0</v>
      </c>
      <c r="AL1625" s="363">
        <f>+Decisions!U212</f>
        <v>0</v>
      </c>
      <c r="AM1625" s="363">
        <f>+Decisions!V212</f>
        <v>0</v>
      </c>
      <c r="AN1625" s="364">
        <f>+Decisions!W212</f>
        <v>0</v>
      </c>
      <c r="AP1625" s="365" t="str">
        <f t="shared" si="1293"/>
        <v/>
      </c>
      <c r="AQ1625" s="271" t="str">
        <f t="shared" si="1294"/>
        <v/>
      </c>
      <c r="AR1625" s="271" t="str">
        <f t="shared" si="1295"/>
        <v/>
      </c>
      <c r="AS1625" s="271" t="str">
        <f t="shared" si="1296"/>
        <v/>
      </c>
      <c r="AT1625" s="271" t="str">
        <f t="shared" si="1297"/>
        <v/>
      </c>
      <c r="AU1625" s="271" t="str">
        <f t="shared" si="1298"/>
        <v/>
      </c>
      <c r="AV1625" s="271" t="str">
        <f t="shared" si="1299"/>
        <v/>
      </c>
      <c r="AW1625" s="271" t="str">
        <f t="shared" si="1300"/>
        <v/>
      </c>
      <c r="AX1625" s="271" t="str">
        <f t="shared" si="1301"/>
        <v/>
      </c>
      <c r="AY1625" s="271" t="str">
        <f t="shared" si="1302"/>
        <v/>
      </c>
      <c r="AZ1625" s="271" t="str">
        <f t="shared" si="1303"/>
        <v/>
      </c>
      <c r="BA1625" s="271" t="str">
        <f t="shared" si="1304"/>
        <v/>
      </c>
      <c r="BB1625" s="271" t="str">
        <f t="shared" si="1305"/>
        <v/>
      </c>
      <c r="BC1625" s="271" t="str">
        <f t="shared" si="1306"/>
        <v/>
      </c>
      <c r="BD1625" s="271" t="str">
        <f t="shared" si="1307"/>
        <v/>
      </c>
      <c r="BE1625" s="271" t="str">
        <f t="shared" si="1308"/>
        <v/>
      </c>
      <c r="BF1625" s="271" t="str">
        <f t="shared" si="1309"/>
        <v/>
      </c>
      <c r="BG1625" s="271" t="str">
        <f t="shared" si="1310"/>
        <v/>
      </c>
      <c r="BH1625" s="271" t="str">
        <f t="shared" si="1311"/>
        <v/>
      </c>
      <c r="BI1625" s="366" t="str">
        <f t="shared" si="1312"/>
        <v/>
      </c>
      <c r="BK1625" s="114" t="str">
        <f t="shared" si="1323"/>
        <v/>
      </c>
      <c r="BL1625" s="114" t="str">
        <f t="shared" si="1313"/>
        <v/>
      </c>
      <c r="BM1625" s="114">
        <f t="shared" si="1324"/>
        <v>1</v>
      </c>
      <c r="BN1625" s="114">
        <f t="shared" si="1325"/>
        <v>0</v>
      </c>
      <c r="BO1625" s="114" t="str">
        <f t="shared" si="1326"/>
        <v/>
      </c>
      <c r="BP1625" s="114" t="str">
        <f t="shared" si="1314"/>
        <v/>
      </c>
      <c r="BQ1625" s="114">
        <f t="shared" si="1327"/>
        <v>1</v>
      </c>
      <c r="BR1625" s="114">
        <f t="shared" si="1328"/>
        <v>0</v>
      </c>
      <c r="BS1625" s="114" t="str">
        <f t="shared" si="1329"/>
        <v/>
      </c>
      <c r="BT1625" s="114" t="str">
        <f t="shared" si="1315"/>
        <v/>
      </c>
      <c r="BU1625" s="114">
        <f t="shared" si="1330"/>
        <v>1</v>
      </c>
      <c r="BV1625" s="114">
        <f t="shared" si="1331"/>
        <v>0</v>
      </c>
      <c r="BW1625" s="114" t="str">
        <f t="shared" si="1332"/>
        <v/>
      </c>
      <c r="BX1625" s="114" t="str">
        <f t="shared" si="1316"/>
        <v/>
      </c>
      <c r="BY1625" s="114">
        <f t="shared" si="1333"/>
        <v>1</v>
      </c>
      <c r="BZ1625" s="114">
        <f t="shared" si="1334"/>
        <v>0</v>
      </c>
      <c r="CA1625" s="114" t="str">
        <f t="shared" si="1335"/>
        <v/>
      </c>
      <c r="CB1625" s="114" t="str">
        <f t="shared" si="1317"/>
        <v/>
      </c>
      <c r="CC1625" s="114">
        <f t="shared" si="1336"/>
        <v>1</v>
      </c>
      <c r="CD1625" s="114">
        <f t="shared" si="1337"/>
        <v>0</v>
      </c>
      <c r="CE1625" s="114" t="str">
        <f t="shared" si="1338"/>
        <v/>
      </c>
      <c r="CF1625" s="114" t="str">
        <f t="shared" si="1318"/>
        <v/>
      </c>
      <c r="CG1625" s="114">
        <f t="shared" si="1339"/>
        <v>1</v>
      </c>
      <c r="CH1625" s="114">
        <f t="shared" si="1340"/>
        <v>0</v>
      </c>
      <c r="CI1625" s="114" t="str">
        <f t="shared" si="1341"/>
        <v/>
      </c>
      <c r="CJ1625" s="114" t="str">
        <f t="shared" si="1319"/>
        <v/>
      </c>
      <c r="CK1625" s="114">
        <f t="shared" si="1342"/>
        <v>1</v>
      </c>
      <c r="CL1625" s="114">
        <f t="shared" si="1343"/>
        <v>0</v>
      </c>
      <c r="CM1625" s="114" t="str">
        <f t="shared" si="1344"/>
        <v/>
      </c>
      <c r="CN1625" s="114" t="str">
        <f t="shared" si="1320"/>
        <v/>
      </c>
      <c r="CO1625" s="114">
        <f t="shared" si="1345"/>
        <v>1</v>
      </c>
      <c r="CP1625" s="114">
        <f t="shared" si="1346"/>
        <v>0</v>
      </c>
      <c r="CQ1625" s="114" t="str">
        <f t="shared" si="1347"/>
        <v/>
      </c>
      <c r="CR1625" s="114" t="str">
        <f t="shared" si="1321"/>
        <v/>
      </c>
      <c r="CS1625" s="114">
        <f t="shared" si="1348"/>
        <v>1</v>
      </c>
      <c r="CT1625" s="114">
        <f t="shared" si="1349"/>
        <v>0</v>
      </c>
      <c r="CU1625" s="114" t="str">
        <f t="shared" si="1350"/>
        <v/>
      </c>
      <c r="CV1625" s="114" t="str">
        <f t="shared" si="1322"/>
        <v/>
      </c>
      <c r="CW1625" s="114">
        <f t="shared" si="1351"/>
        <v>1</v>
      </c>
      <c r="CX1625" s="114">
        <f t="shared" si="1352"/>
        <v>0</v>
      </c>
    </row>
    <row r="1626" spans="17:102" x14ac:dyDescent="0.25">
      <c r="Q1626" s="365">
        <f t="shared" si="1353"/>
        <v>8</v>
      </c>
      <c r="R1626" s="277">
        <v>600</v>
      </c>
      <c r="U1626" s="367">
        <f>+Decisions!D213</f>
        <v>0</v>
      </c>
      <c r="V1626" s="363">
        <f>+Decisions!E213</f>
        <v>0</v>
      </c>
      <c r="W1626" s="363">
        <f>+Decisions!F213</f>
        <v>0</v>
      </c>
      <c r="X1626" s="363">
        <f>+Decisions!G213</f>
        <v>0</v>
      </c>
      <c r="Y1626" s="363">
        <f>+Decisions!H213</f>
        <v>0</v>
      </c>
      <c r="Z1626" s="363">
        <f>+Decisions!I213</f>
        <v>0</v>
      </c>
      <c r="AA1626" s="363">
        <f>+Decisions!J213</f>
        <v>0</v>
      </c>
      <c r="AB1626" s="363">
        <f>+Decisions!K213</f>
        <v>0</v>
      </c>
      <c r="AC1626" s="363">
        <f>+Decisions!L213</f>
        <v>0</v>
      </c>
      <c r="AD1626" s="363">
        <f>+Decisions!M213</f>
        <v>0</v>
      </c>
      <c r="AE1626" s="363">
        <f>+Decisions!N213</f>
        <v>0</v>
      </c>
      <c r="AF1626" s="363">
        <f>+Decisions!O213</f>
        <v>0</v>
      </c>
      <c r="AG1626" s="363">
        <f>+Decisions!P213</f>
        <v>0</v>
      </c>
      <c r="AH1626" s="363">
        <f>+Decisions!Q213</f>
        <v>0</v>
      </c>
      <c r="AI1626" s="363">
        <f>+Decisions!R213</f>
        <v>0</v>
      </c>
      <c r="AJ1626" s="363">
        <f>+Decisions!S213</f>
        <v>0</v>
      </c>
      <c r="AK1626" s="363">
        <f>+Decisions!T213</f>
        <v>0</v>
      </c>
      <c r="AL1626" s="363">
        <f>+Decisions!U213</f>
        <v>0</v>
      </c>
      <c r="AM1626" s="363">
        <f>+Decisions!V213</f>
        <v>0</v>
      </c>
      <c r="AN1626" s="364">
        <f>+Decisions!W213</f>
        <v>0</v>
      </c>
      <c r="AP1626" s="365" t="str">
        <f t="shared" si="1293"/>
        <v/>
      </c>
      <c r="AQ1626" s="271" t="str">
        <f t="shared" si="1294"/>
        <v/>
      </c>
      <c r="AR1626" s="271" t="str">
        <f t="shared" si="1295"/>
        <v/>
      </c>
      <c r="AS1626" s="271" t="str">
        <f t="shared" si="1296"/>
        <v/>
      </c>
      <c r="AT1626" s="271" t="str">
        <f t="shared" si="1297"/>
        <v/>
      </c>
      <c r="AU1626" s="271" t="str">
        <f t="shared" si="1298"/>
        <v/>
      </c>
      <c r="AV1626" s="271" t="str">
        <f t="shared" si="1299"/>
        <v/>
      </c>
      <c r="AW1626" s="271" t="str">
        <f t="shared" si="1300"/>
        <v/>
      </c>
      <c r="AX1626" s="271" t="str">
        <f t="shared" si="1301"/>
        <v/>
      </c>
      <c r="AY1626" s="271" t="str">
        <f t="shared" si="1302"/>
        <v/>
      </c>
      <c r="AZ1626" s="271" t="str">
        <f t="shared" si="1303"/>
        <v/>
      </c>
      <c r="BA1626" s="271" t="str">
        <f t="shared" si="1304"/>
        <v/>
      </c>
      <c r="BB1626" s="271" t="str">
        <f t="shared" si="1305"/>
        <v/>
      </c>
      <c r="BC1626" s="271" t="str">
        <f t="shared" si="1306"/>
        <v/>
      </c>
      <c r="BD1626" s="271" t="str">
        <f t="shared" si="1307"/>
        <v/>
      </c>
      <c r="BE1626" s="271" t="str">
        <f t="shared" si="1308"/>
        <v/>
      </c>
      <c r="BF1626" s="271" t="str">
        <f t="shared" si="1309"/>
        <v/>
      </c>
      <c r="BG1626" s="271" t="str">
        <f t="shared" si="1310"/>
        <v/>
      </c>
      <c r="BH1626" s="271" t="str">
        <f t="shared" si="1311"/>
        <v/>
      </c>
      <c r="BI1626" s="366" t="str">
        <f t="shared" si="1312"/>
        <v/>
      </c>
      <c r="BK1626" s="114" t="str">
        <f t="shared" si="1323"/>
        <v/>
      </c>
      <c r="BL1626" s="114" t="str">
        <f t="shared" si="1313"/>
        <v/>
      </c>
      <c r="BM1626" s="114">
        <f t="shared" si="1324"/>
        <v>1</v>
      </c>
      <c r="BN1626" s="114">
        <f t="shared" si="1325"/>
        <v>0</v>
      </c>
      <c r="BO1626" s="114" t="str">
        <f t="shared" si="1326"/>
        <v/>
      </c>
      <c r="BP1626" s="114" t="str">
        <f t="shared" si="1314"/>
        <v/>
      </c>
      <c r="BQ1626" s="114">
        <f t="shared" si="1327"/>
        <v>1</v>
      </c>
      <c r="BR1626" s="114">
        <f t="shared" si="1328"/>
        <v>0</v>
      </c>
      <c r="BS1626" s="114" t="str">
        <f t="shared" si="1329"/>
        <v/>
      </c>
      <c r="BT1626" s="114" t="str">
        <f t="shared" si="1315"/>
        <v/>
      </c>
      <c r="BU1626" s="114">
        <f t="shared" si="1330"/>
        <v>1</v>
      </c>
      <c r="BV1626" s="114">
        <f t="shared" si="1331"/>
        <v>0</v>
      </c>
      <c r="BW1626" s="114" t="str">
        <f t="shared" si="1332"/>
        <v/>
      </c>
      <c r="BX1626" s="114" t="str">
        <f t="shared" si="1316"/>
        <v/>
      </c>
      <c r="BY1626" s="114">
        <f t="shared" si="1333"/>
        <v>1</v>
      </c>
      <c r="BZ1626" s="114">
        <f t="shared" si="1334"/>
        <v>0</v>
      </c>
      <c r="CA1626" s="114" t="str">
        <f t="shared" si="1335"/>
        <v/>
      </c>
      <c r="CB1626" s="114" t="str">
        <f t="shared" si="1317"/>
        <v/>
      </c>
      <c r="CC1626" s="114">
        <f t="shared" si="1336"/>
        <v>1</v>
      </c>
      <c r="CD1626" s="114">
        <f t="shared" si="1337"/>
        <v>0</v>
      </c>
      <c r="CE1626" s="114" t="str">
        <f t="shared" si="1338"/>
        <v/>
      </c>
      <c r="CF1626" s="114" t="str">
        <f t="shared" si="1318"/>
        <v/>
      </c>
      <c r="CG1626" s="114">
        <f t="shared" si="1339"/>
        <v>1</v>
      </c>
      <c r="CH1626" s="114">
        <f t="shared" si="1340"/>
        <v>0</v>
      </c>
      <c r="CI1626" s="114" t="str">
        <f t="shared" si="1341"/>
        <v/>
      </c>
      <c r="CJ1626" s="114" t="str">
        <f t="shared" si="1319"/>
        <v/>
      </c>
      <c r="CK1626" s="114">
        <f t="shared" si="1342"/>
        <v>1</v>
      </c>
      <c r="CL1626" s="114">
        <f t="shared" si="1343"/>
        <v>0</v>
      </c>
      <c r="CM1626" s="114" t="str">
        <f t="shared" si="1344"/>
        <v/>
      </c>
      <c r="CN1626" s="114" t="str">
        <f t="shared" si="1320"/>
        <v/>
      </c>
      <c r="CO1626" s="114">
        <f t="shared" si="1345"/>
        <v>1</v>
      </c>
      <c r="CP1626" s="114">
        <f t="shared" si="1346"/>
        <v>0</v>
      </c>
      <c r="CQ1626" s="114" t="str">
        <f t="shared" si="1347"/>
        <v/>
      </c>
      <c r="CR1626" s="114" t="str">
        <f t="shared" si="1321"/>
        <v/>
      </c>
      <c r="CS1626" s="114">
        <f t="shared" si="1348"/>
        <v>1</v>
      </c>
      <c r="CT1626" s="114">
        <f t="shared" si="1349"/>
        <v>0</v>
      </c>
      <c r="CU1626" s="114" t="str">
        <f t="shared" si="1350"/>
        <v/>
      </c>
      <c r="CV1626" s="114" t="str">
        <f t="shared" si="1322"/>
        <v/>
      </c>
      <c r="CW1626" s="114">
        <f t="shared" si="1351"/>
        <v>1</v>
      </c>
      <c r="CX1626" s="114">
        <f t="shared" si="1352"/>
        <v>0</v>
      </c>
    </row>
    <row r="1627" spans="17:102" ht="15.75" thickBot="1" x14ac:dyDescent="0.3">
      <c r="Q1627" s="365">
        <f t="shared" si="1353"/>
        <v>9</v>
      </c>
      <c r="R1627" s="277">
        <v>1000</v>
      </c>
      <c r="U1627" s="373">
        <f>+Decisions!D214</f>
        <v>0</v>
      </c>
      <c r="V1627" s="375">
        <f>+Decisions!E214</f>
        <v>0</v>
      </c>
      <c r="W1627" s="375">
        <f>+Decisions!F214</f>
        <v>0</v>
      </c>
      <c r="X1627" s="375">
        <f>+Decisions!G214</f>
        <v>0</v>
      </c>
      <c r="Y1627" s="375">
        <f>+Decisions!H214</f>
        <v>0</v>
      </c>
      <c r="Z1627" s="375">
        <f>+Decisions!I214</f>
        <v>0</v>
      </c>
      <c r="AA1627" s="375">
        <f>+Decisions!J214</f>
        <v>0</v>
      </c>
      <c r="AB1627" s="375">
        <f>+Decisions!K214</f>
        <v>0</v>
      </c>
      <c r="AC1627" s="375">
        <f>+Decisions!L214</f>
        <v>0</v>
      </c>
      <c r="AD1627" s="375">
        <f>+Decisions!M214</f>
        <v>0</v>
      </c>
      <c r="AE1627" s="375">
        <f>+Decisions!N214</f>
        <v>0</v>
      </c>
      <c r="AF1627" s="375">
        <f>+Decisions!O214</f>
        <v>0</v>
      </c>
      <c r="AG1627" s="375">
        <f>+Decisions!P214</f>
        <v>0</v>
      </c>
      <c r="AH1627" s="375">
        <f>+Decisions!Q214</f>
        <v>0</v>
      </c>
      <c r="AI1627" s="375">
        <f>+Decisions!R214</f>
        <v>0</v>
      </c>
      <c r="AJ1627" s="375">
        <f>+Decisions!S214</f>
        <v>0</v>
      </c>
      <c r="AK1627" s="375">
        <f>+Decisions!T214</f>
        <v>0</v>
      </c>
      <c r="AL1627" s="375">
        <f>+Decisions!U214</f>
        <v>0</v>
      </c>
      <c r="AM1627" s="375">
        <f>+Decisions!V214</f>
        <v>0</v>
      </c>
      <c r="AN1627" s="376">
        <f>+Decisions!W214</f>
        <v>0</v>
      </c>
      <c r="AP1627" s="368" t="str">
        <f t="shared" si="1293"/>
        <v/>
      </c>
      <c r="AQ1627" s="369" t="str">
        <f t="shared" si="1294"/>
        <v/>
      </c>
      <c r="AR1627" s="369" t="str">
        <f t="shared" si="1295"/>
        <v/>
      </c>
      <c r="AS1627" s="369" t="str">
        <f t="shared" si="1296"/>
        <v/>
      </c>
      <c r="AT1627" s="369" t="str">
        <f t="shared" si="1297"/>
        <v/>
      </c>
      <c r="AU1627" s="369" t="str">
        <f t="shared" si="1298"/>
        <v/>
      </c>
      <c r="AV1627" s="369" t="str">
        <f t="shared" si="1299"/>
        <v/>
      </c>
      <c r="AW1627" s="369" t="str">
        <f t="shared" si="1300"/>
        <v/>
      </c>
      <c r="AX1627" s="369" t="str">
        <f t="shared" si="1301"/>
        <v/>
      </c>
      <c r="AY1627" s="369" t="str">
        <f t="shared" si="1302"/>
        <v/>
      </c>
      <c r="AZ1627" s="369" t="str">
        <f t="shared" si="1303"/>
        <v/>
      </c>
      <c r="BA1627" s="369" t="str">
        <f t="shared" si="1304"/>
        <v/>
      </c>
      <c r="BB1627" s="369" t="str">
        <f t="shared" si="1305"/>
        <v/>
      </c>
      <c r="BC1627" s="369" t="str">
        <f t="shared" si="1306"/>
        <v/>
      </c>
      <c r="BD1627" s="369" t="str">
        <f t="shared" si="1307"/>
        <v/>
      </c>
      <c r="BE1627" s="369" t="str">
        <f t="shared" si="1308"/>
        <v/>
      </c>
      <c r="BF1627" s="369" t="str">
        <f t="shared" si="1309"/>
        <v/>
      </c>
      <c r="BG1627" s="369" t="str">
        <f t="shared" si="1310"/>
        <v/>
      </c>
      <c r="BH1627" s="369" t="str">
        <f t="shared" si="1311"/>
        <v/>
      </c>
      <c r="BI1627" s="370" t="str">
        <f t="shared" si="1312"/>
        <v/>
      </c>
      <c r="BK1627" s="114" t="str">
        <f t="shared" si="1323"/>
        <v/>
      </c>
      <c r="BL1627" s="114" t="str">
        <f t="shared" si="1313"/>
        <v/>
      </c>
      <c r="BM1627" s="114">
        <f t="shared" si="1324"/>
        <v>1</v>
      </c>
      <c r="BN1627" s="114">
        <f t="shared" si="1325"/>
        <v>0</v>
      </c>
      <c r="BO1627" s="114" t="str">
        <f t="shared" si="1326"/>
        <v/>
      </c>
      <c r="BP1627" s="114" t="str">
        <f t="shared" si="1314"/>
        <v/>
      </c>
      <c r="BQ1627" s="114">
        <f t="shared" si="1327"/>
        <v>1</v>
      </c>
      <c r="BR1627" s="114">
        <f t="shared" si="1328"/>
        <v>0</v>
      </c>
      <c r="BS1627" s="114" t="str">
        <f t="shared" si="1329"/>
        <v/>
      </c>
      <c r="BT1627" s="114" t="str">
        <f t="shared" si="1315"/>
        <v/>
      </c>
      <c r="BU1627" s="114">
        <f t="shared" si="1330"/>
        <v>1</v>
      </c>
      <c r="BV1627" s="114">
        <f t="shared" si="1331"/>
        <v>0</v>
      </c>
      <c r="BW1627" s="114" t="str">
        <f t="shared" si="1332"/>
        <v/>
      </c>
      <c r="BX1627" s="114" t="str">
        <f t="shared" si="1316"/>
        <v/>
      </c>
      <c r="BY1627" s="114">
        <f t="shared" si="1333"/>
        <v>1</v>
      </c>
      <c r="BZ1627" s="114">
        <f t="shared" si="1334"/>
        <v>0</v>
      </c>
      <c r="CA1627" s="114" t="str">
        <f t="shared" si="1335"/>
        <v/>
      </c>
      <c r="CB1627" s="114" t="str">
        <f t="shared" si="1317"/>
        <v/>
      </c>
      <c r="CC1627" s="114">
        <f t="shared" si="1336"/>
        <v>1</v>
      </c>
      <c r="CD1627" s="114">
        <f t="shared" si="1337"/>
        <v>0</v>
      </c>
      <c r="CE1627" s="114" t="str">
        <f t="shared" si="1338"/>
        <v/>
      </c>
      <c r="CF1627" s="114" t="str">
        <f>IF(CE1627&lt;&gt;"",LOOKUP(AM1627,letternum),"")</f>
        <v/>
      </c>
      <c r="CG1627" s="114">
        <f t="shared" si="1339"/>
        <v>1</v>
      </c>
      <c r="CH1627" s="114">
        <f t="shared" si="1340"/>
        <v>0</v>
      </c>
      <c r="CI1627" s="114" t="str">
        <f t="shared" si="1341"/>
        <v/>
      </c>
      <c r="CJ1627" s="114" t="str">
        <f t="shared" si="1319"/>
        <v/>
      </c>
      <c r="CK1627" s="114">
        <f t="shared" si="1342"/>
        <v>1</v>
      </c>
      <c r="CL1627" s="114">
        <f t="shared" si="1343"/>
        <v>0</v>
      </c>
      <c r="CM1627" s="114" t="str">
        <f t="shared" si="1344"/>
        <v/>
      </c>
      <c r="CN1627" s="114" t="str">
        <f t="shared" si="1320"/>
        <v/>
      </c>
      <c r="CO1627" s="114">
        <f t="shared" si="1345"/>
        <v>1</v>
      </c>
      <c r="CP1627" s="114">
        <f t="shared" si="1346"/>
        <v>0</v>
      </c>
      <c r="CQ1627" s="114" t="str">
        <f t="shared" si="1347"/>
        <v/>
      </c>
      <c r="CR1627" s="114" t="str">
        <f t="shared" si="1321"/>
        <v/>
      </c>
      <c r="CS1627" s="114">
        <f t="shared" si="1348"/>
        <v>1</v>
      </c>
      <c r="CT1627" s="114">
        <f t="shared" si="1349"/>
        <v>0</v>
      </c>
      <c r="CU1627" s="114" t="str">
        <f t="shared" si="1350"/>
        <v/>
      </c>
      <c r="CV1627" s="114" t="str">
        <f t="shared" si="1322"/>
        <v/>
      </c>
      <c r="CW1627" s="114">
        <f t="shared" si="1351"/>
        <v>1</v>
      </c>
      <c r="CX1627" s="114">
        <f t="shared" si="1352"/>
        <v>0</v>
      </c>
    </row>
    <row r="1628" spans="17:102" ht="15.75" thickBot="1" x14ac:dyDescent="0.3">
      <c r="Q1628" s="365">
        <f t="shared" si="1353"/>
        <v>10</v>
      </c>
      <c r="R1628" s="277">
        <v>1500</v>
      </c>
      <c r="U1628" s="197"/>
      <c r="V1628" s="197"/>
      <c r="W1628" s="197"/>
      <c r="X1628" s="197"/>
      <c r="Y1628" s="197"/>
      <c r="Z1628" s="197"/>
      <c r="AA1628" s="197"/>
      <c r="AB1628" s="197"/>
      <c r="AC1628" s="197"/>
      <c r="AD1628" s="197"/>
      <c r="AE1628" s="197"/>
      <c r="AF1628" s="197"/>
      <c r="AG1628" s="197"/>
      <c r="AH1628" s="197"/>
      <c r="AI1628" s="197"/>
      <c r="AJ1628" s="197"/>
      <c r="AK1628" s="197"/>
      <c r="AL1628" s="197"/>
      <c r="AM1628" s="197"/>
      <c r="AN1628" s="197"/>
      <c r="AO1628" s="197"/>
      <c r="AP1628" s="197"/>
      <c r="AQ1628" s="197"/>
      <c r="AR1628" s="197"/>
      <c r="AS1628" s="197"/>
      <c r="AT1628" s="197"/>
      <c r="AU1628" s="197"/>
      <c r="AV1628" s="197"/>
      <c r="AW1628" s="197"/>
      <c r="AX1628" s="197"/>
      <c r="AY1628" s="197"/>
      <c r="AZ1628" s="197"/>
      <c r="BA1628" s="197"/>
      <c r="BB1628" s="197"/>
      <c r="BC1628" s="197"/>
      <c r="BD1628" s="197"/>
      <c r="BE1628" s="197"/>
      <c r="BF1628" s="197"/>
      <c r="BG1628" s="197"/>
      <c r="BH1628" s="197"/>
      <c r="BI1628" s="197"/>
      <c r="BJ1628" s="197"/>
      <c r="BK1628" s="197"/>
      <c r="BL1628" s="197"/>
      <c r="BM1628" s="197"/>
      <c r="BN1628" s="197">
        <f>SUM(BN1608:BN1627)</f>
        <v>0</v>
      </c>
      <c r="BO1628" s="197"/>
      <c r="BP1628" s="197"/>
      <c r="BQ1628" s="197"/>
      <c r="BR1628" s="197">
        <f>SUM(BR1608:BR1627)</f>
        <v>0</v>
      </c>
      <c r="BS1628" s="197"/>
      <c r="BT1628" s="197"/>
      <c r="BU1628" s="197"/>
      <c r="BV1628" s="197">
        <f>SUM(BV1608:BV1627)</f>
        <v>0</v>
      </c>
      <c r="BW1628" s="197"/>
      <c r="BX1628" s="197"/>
      <c r="BY1628" s="197"/>
      <c r="BZ1628" s="197">
        <f>SUM(BZ1608:BZ1627)</f>
        <v>0</v>
      </c>
      <c r="CA1628" s="197"/>
      <c r="CB1628" s="197"/>
      <c r="CC1628" s="197"/>
      <c r="CD1628" s="197">
        <f>SUM(CD1608:CD1627)</f>
        <v>0</v>
      </c>
      <c r="CE1628" s="197"/>
      <c r="CF1628" s="197"/>
      <c r="CG1628" s="197"/>
      <c r="CH1628" s="197">
        <f>SUM(CH1608:CH1627)</f>
        <v>0</v>
      </c>
      <c r="CI1628" s="197"/>
      <c r="CJ1628" s="197"/>
      <c r="CK1628" s="197"/>
      <c r="CL1628" s="197">
        <f>SUM(CL1608:CL1627)</f>
        <v>0</v>
      </c>
      <c r="CM1628" s="197"/>
      <c r="CN1628" s="197"/>
      <c r="CO1628" s="197"/>
      <c r="CP1628" s="197">
        <f>SUM(CP1608:CP1627)</f>
        <v>0</v>
      </c>
      <c r="CQ1628" s="197"/>
      <c r="CR1628" s="197"/>
      <c r="CS1628" s="197"/>
      <c r="CT1628" s="197">
        <f>SUM(CT1608:CT1627)</f>
        <v>0</v>
      </c>
      <c r="CU1628" s="197"/>
      <c r="CV1628" s="197"/>
      <c r="CW1628" s="197"/>
      <c r="CX1628" s="197">
        <f>SUM(CX1608:CX1627)</f>
        <v>0</v>
      </c>
    </row>
    <row r="1629" spans="17:102" ht="15.75" thickBot="1" x14ac:dyDescent="0.3">
      <c r="Q1629" s="365">
        <f t="shared" si="1353"/>
        <v>11</v>
      </c>
      <c r="R1629" s="277">
        <v>50</v>
      </c>
      <c r="AN1629" s="374"/>
      <c r="AO1629" s="357"/>
      <c r="AP1629" s="377" t="s">
        <v>13</v>
      </c>
      <c r="AQ1629" s="378" t="s">
        <v>50</v>
      </c>
      <c r="AS1629" s="371"/>
      <c r="AT1629" s="379" t="s">
        <v>49</v>
      </c>
      <c r="AU1629" s="379" t="s">
        <v>50</v>
      </c>
      <c r="AV1629" s="380" t="s">
        <v>52</v>
      </c>
      <c r="AW1629" s="381" t="s">
        <v>53</v>
      </c>
      <c r="AX1629" s="382" t="s">
        <v>64</v>
      </c>
      <c r="AY1629" s="383">
        <v>1</v>
      </c>
      <c r="AZ1629" s="383">
        <v>2</v>
      </c>
      <c r="BA1629" s="383">
        <v>3</v>
      </c>
      <c r="BB1629" s="383">
        <v>4</v>
      </c>
      <c r="BC1629" s="383">
        <v>5</v>
      </c>
      <c r="BD1629" s="383">
        <v>6</v>
      </c>
      <c r="BE1629" s="383">
        <v>7</v>
      </c>
      <c r="BF1629" s="383">
        <v>8</v>
      </c>
      <c r="BG1629" s="383">
        <v>9</v>
      </c>
      <c r="BH1629" s="384">
        <v>10</v>
      </c>
    </row>
    <row r="1630" spans="17:102" x14ac:dyDescent="0.25">
      <c r="Q1630" s="365">
        <f t="shared" si="1353"/>
        <v>12</v>
      </c>
      <c r="R1630" s="277">
        <v>100</v>
      </c>
      <c r="AN1630" s="365">
        <v>1</v>
      </c>
      <c r="AO1630" s="271">
        <v>1</v>
      </c>
      <c r="AP1630" s="271" t="str">
        <f>+AP1608</f>
        <v/>
      </c>
      <c r="AQ1630" s="366" t="str">
        <f>+AQ1608</f>
        <v/>
      </c>
      <c r="AS1630" s="365">
        <v>1</v>
      </c>
      <c r="AT1630" s="366">
        <f>COUNTIF(AP$1630:AP$1829,AS1630)</f>
        <v>0</v>
      </c>
      <c r="AU1630" s="271">
        <f t="shared" ref="AU1630:AU1661" si="1354">+R1619</f>
        <v>50</v>
      </c>
      <c r="AV1630" s="366">
        <f>ROUND(IF(AT1630&gt;0,AU1630/AT1630,0),0)</f>
        <v>0</v>
      </c>
      <c r="AW1630" s="385">
        <f>+AV1630*AT1630</f>
        <v>0</v>
      </c>
      <c r="AX1630" s="367">
        <v>1</v>
      </c>
      <c r="AY1630" s="363">
        <f t="shared" ref="AY1630:AY1649" si="1355">IFERROR(VLOOKUP(AP1630,realsales8,4),0)</f>
        <v>0</v>
      </c>
      <c r="AZ1630" s="363">
        <f t="shared" ref="AZ1630:AZ1649" si="1356">IFERROR(VLOOKUP(AP1650,realsales8,4),0)</f>
        <v>0</v>
      </c>
      <c r="BA1630" s="363">
        <f t="shared" ref="BA1630:BA1649" si="1357">IFERROR(VLOOKUP(AP1670,realsales8,4),0)</f>
        <v>0</v>
      </c>
      <c r="BB1630" s="363">
        <f t="shared" ref="BB1630:BB1649" si="1358">IFERROR(VLOOKUP(AP1690,realsales8,4),0)</f>
        <v>0</v>
      </c>
      <c r="BC1630" s="363">
        <f t="shared" ref="BC1630:BC1649" si="1359">IFERROR(VLOOKUP(AP1710,realsales8,4),0)</f>
        <v>0</v>
      </c>
      <c r="BD1630" s="363">
        <f t="shared" ref="BD1630:BD1649" si="1360">IFERROR(VLOOKUP(AP1730,realsales8,4),0)</f>
        <v>0</v>
      </c>
      <c r="BE1630" s="363">
        <f t="shared" ref="BE1630:BE1649" si="1361">IFERROR(VLOOKUP(AP1750,realsales8,4),0)</f>
        <v>0</v>
      </c>
      <c r="BF1630" s="363">
        <f t="shared" ref="BF1630:BF1649" si="1362">IFERROR(VLOOKUP(AP1770,realsales8,4),0)</f>
        <v>0</v>
      </c>
      <c r="BG1630" s="363">
        <f t="shared" ref="BG1630:BG1649" si="1363">IFERROR(VLOOKUP(AP1790,realsales8,4),0)</f>
        <v>0</v>
      </c>
      <c r="BH1630" s="364">
        <f t="shared" ref="BH1630:BH1649" si="1364">IFERROR(VLOOKUP(AP1810,realsales8,4),0)</f>
        <v>0</v>
      </c>
      <c r="BM1630" s="114" t="s">
        <v>90</v>
      </c>
      <c r="BN1630" s="114">
        <f>+BN1628</f>
        <v>0</v>
      </c>
      <c r="BO1630" s="114">
        <f>+BR1628</f>
        <v>0</v>
      </c>
      <c r="BP1630" s="114">
        <f>+BV1628</f>
        <v>0</v>
      </c>
      <c r="BQ1630" s="114">
        <f>+BZ1628</f>
        <v>0</v>
      </c>
      <c r="BR1630" s="114">
        <f>+CD1628</f>
        <v>0</v>
      </c>
      <c r="BS1630" s="114">
        <f>+CH1628</f>
        <v>0</v>
      </c>
      <c r="BT1630" s="114">
        <f>+CL1628</f>
        <v>0</v>
      </c>
      <c r="BU1630" s="114">
        <f>+CP1628</f>
        <v>0</v>
      </c>
      <c r="BV1630" s="114">
        <f>+CT1628</f>
        <v>0</v>
      </c>
      <c r="BW1630" s="114">
        <f>+CX1628</f>
        <v>0</v>
      </c>
    </row>
    <row r="1631" spans="17:102" ht="15.75" thickBot="1" x14ac:dyDescent="0.3">
      <c r="Q1631" s="365">
        <f t="shared" si="1353"/>
        <v>13</v>
      </c>
      <c r="R1631" s="277">
        <v>200</v>
      </c>
      <c r="AN1631" s="365">
        <v>1</v>
      </c>
      <c r="AO1631" s="271">
        <f>+AO1630+1</f>
        <v>2</v>
      </c>
      <c r="AP1631" s="271" t="str">
        <f t="shared" ref="AP1631:AQ1631" si="1365">+AP1609</f>
        <v/>
      </c>
      <c r="AQ1631" s="366" t="str">
        <f t="shared" si="1365"/>
        <v/>
      </c>
      <c r="AS1631" s="365">
        <f t="shared" ref="AS1631:AS1662" si="1366">+AS1630+1</f>
        <v>2</v>
      </c>
      <c r="AT1631" s="366">
        <f t="shared" ref="AT1631:AT1694" si="1367">COUNTIF(AP$1630:AP$1829,AS1631)</f>
        <v>0</v>
      </c>
      <c r="AU1631" s="271">
        <f t="shared" si="1354"/>
        <v>50</v>
      </c>
      <c r="AV1631" s="366">
        <f t="shared" ref="AV1631:AV1694" si="1368">ROUND(IF(AT1631&gt;0,AU1631/AT1631,0),0)</f>
        <v>0</v>
      </c>
      <c r="AW1631" s="385">
        <f t="shared" ref="AW1631:AW1694" si="1369">+AV1631*AT1631</f>
        <v>0</v>
      </c>
      <c r="AX1631" s="367">
        <f>+AX1630+1</f>
        <v>2</v>
      </c>
      <c r="AY1631" s="363">
        <f t="shared" si="1355"/>
        <v>0</v>
      </c>
      <c r="AZ1631" s="363">
        <f t="shared" si="1356"/>
        <v>0</v>
      </c>
      <c r="BA1631" s="363">
        <f t="shared" si="1357"/>
        <v>0</v>
      </c>
      <c r="BB1631" s="363">
        <f t="shared" si="1358"/>
        <v>0</v>
      </c>
      <c r="BC1631" s="363">
        <f t="shared" si="1359"/>
        <v>0</v>
      </c>
      <c r="BD1631" s="363">
        <f t="shared" si="1360"/>
        <v>0</v>
      </c>
      <c r="BE1631" s="363">
        <f t="shared" si="1361"/>
        <v>0</v>
      </c>
      <c r="BF1631" s="363">
        <f t="shared" si="1362"/>
        <v>0</v>
      </c>
      <c r="BG1631" s="363">
        <f t="shared" si="1363"/>
        <v>0</v>
      </c>
      <c r="BH1631" s="364">
        <f t="shared" si="1364"/>
        <v>0</v>
      </c>
    </row>
    <row r="1632" spans="17:102" x14ac:dyDescent="0.25">
      <c r="Q1632" s="365">
        <f t="shared" si="1353"/>
        <v>14</v>
      </c>
      <c r="R1632" s="277">
        <v>100</v>
      </c>
      <c r="AN1632" s="365">
        <v>1</v>
      </c>
      <c r="AO1632" s="271">
        <f t="shared" ref="AO1632:AO1647" si="1370">+AO1631+1</f>
        <v>3</v>
      </c>
      <c r="AP1632" s="271" t="str">
        <f t="shared" ref="AP1632:AQ1632" si="1371">+AP1610</f>
        <v/>
      </c>
      <c r="AQ1632" s="366" t="str">
        <f t="shared" si="1371"/>
        <v/>
      </c>
      <c r="AS1632" s="365">
        <f t="shared" si="1366"/>
        <v>3</v>
      </c>
      <c r="AT1632" s="366">
        <f t="shared" si="1367"/>
        <v>0</v>
      </c>
      <c r="AU1632" s="271">
        <f t="shared" si="1354"/>
        <v>100</v>
      </c>
      <c r="AV1632" s="366">
        <f t="shared" si="1368"/>
        <v>0</v>
      </c>
      <c r="AW1632" s="385">
        <f t="shared" si="1369"/>
        <v>0</v>
      </c>
      <c r="AX1632" s="367">
        <f t="shared" ref="AX1632:AX1647" si="1372">+AX1631+1</f>
        <v>3</v>
      </c>
      <c r="AY1632" s="363">
        <f t="shared" si="1355"/>
        <v>0</v>
      </c>
      <c r="AZ1632" s="363">
        <f t="shared" si="1356"/>
        <v>0</v>
      </c>
      <c r="BA1632" s="363">
        <f t="shared" si="1357"/>
        <v>0</v>
      </c>
      <c r="BB1632" s="363">
        <f t="shared" si="1358"/>
        <v>0</v>
      </c>
      <c r="BC1632" s="363">
        <f t="shared" si="1359"/>
        <v>0</v>
      </c>
      <c r="BD1632" s="363">
        <f t="shared" si="1360"/>
        <v>0</v>
      </c>
      <c r="BE1632" s="363">
        <f t="shared" si="1361"/>
        <v>0</v>
      </c>
      <c r="BF1632" s="363">
        <f t="shared" si="1362"/>
        <v>0</v>
      </c>
      <c r="BG1632" s="363">
        <f t="shared" si="1363"/>
        <v>0</v>
      </c>
      <c r="BH1632" s="364">
        <f t="shared" si="1364"/>
        <v>0</v>
      </c>
      <c r="BK1632" s="374">
        <f>IFERROR(ROUNDDOWN(BK1608/10,0),9)</f>
        <v>9</v>
      </c>
      <c r="BL1632" s="358">
        <f>IFERROR(BK1608-BK1632*10,1)</f>
        <v>1</v>
      </c>
      <c r="BM1632" s="374">
        <f>IF(BL1632=0,-1,0)</f>
        <v>0</v>
      </c>
      <c r="BN1632" s="358">
        <f>IF(BL1632=0,-11,0)</f>
        <v>0</v>
      </c>
      <c r="BO1632" s="374">
        <f>IFERROR(ROUNDDOWN(BO1608/10,0),9)</f>
        <v>9</v>
      </c>
      <c r="BP1632" s="358">
        <f>IFERROR(BO1608-BO1632*10,1)</f>
        <v>1</v>
      </c>
      <c r="BQ1632" s="374">
        <f>IF(BP1632=0,-1,0)</f>
        <v>0</v>
      </c>
      <c r="BR1632" s="358">
        <f>IF(BP1632=0,-11,0)</f>
        <v>0</v>
      </c>
      <c r="BS1632" s="374">
        <f>IFERROR(ROUNDDOWN(BS1608/10,0),9)</f>
        <v>9</v>
      </c>
      <c r="BT1632" s="358">
        <f>IFERROR(BS1608-BS1632*10,1)</f>
        <v>1</v>
      </c>
      <c r="BU1632" s="374">
        <f>IF(BT1632=0,-1,0)</f>
        <v>0</v>
      </c>
      <c r="BV1632" s="358">
        <f>IF(BT1632=0,-11,0)</f>
        <v>0</v>
      </c>
      <c r="BW1632" s="374">
        <f>IFERROR(ROUNDDOWN(BW1608/10,0),9)</f>
        <v>9</v>
      </c>
      <c r="BX1632" s="358">
        <f>IFERROR(BW1608-BW1632*10,1)</f>
        <v>1</v>
      </c>
      <c r="BY1632" s="374">
        <f>IF(BX1632=0,-1,0)</f>
        <v>0</v>
      </c>
      <c r="BZ1632" s="358">
        <f>IF(BX1632=0,-11,0)</f>
        <v>0</v>
      </c>
      <c r="CA1632" s="374">
        <f>IFERROR(ROUNDDOWN(CA1608/10,0),9)</f>
        <v>9</v>
      </c>
      <c r="CB1632" s="358">
        <f>IFERROR(CA1608-CA1632*10,1)</f>
        <v>1</v>
      </c>
      <c r="CC1632" s="374">
        <f>IF(CB1632=0,-1,0)</f>
        <v>0</v>
      </c>
      <c r="CD1632" s="358">
        <f>IF(CB1632=0,-11,0)</f>
        <v>0</v>
      </c>
      <c r="CE1632" s="374">
        <f>IFERROR(ROUNDDOWN(CE1608/10,0),9)</f>
        <v>9</v>
      </c>
      <c r="CF1632" s="358">
        <f>IFERROR(CE1608-CE1632*10,1)</f>
        <v>1</v>
      </c>
      <c r="CG1632" s="374">
        <f>IF(CF1632=0,-1,0)</f>
        <v>0</v>
      </c>
      <c r="CH1632" s="358">
        <f>IF(CF1632=0,-11,0)</f>
        <v>0</v>
      </c>
      <c r="CI1632" s="374">
        <f>IFERROR(ROUNDDOWN(CI1608/10,0),9)</f>
        <v>9</v>
      </c>
      <c r="CJ1632" s="358">
        <f>IFERROR(CI1608-CI1632*10,1)</f>
        <v>1</v>
      </c>
      <c r="CK1632" s="374">
        <f>IF(CJ1632=0,-1,0)</f>
        <v>0</v>
      </c>
      <c r="CL1632" s="358">
        <f>IF(CJ1632=0,-11,0)</f>
        <v>0</v>
      </c>
      <c r="CM1632" s="374">
        <f>IFERROR(ROUNDDOWN(CM1608/10,0),9)</f>
        <v>9</v>
      </c>
      <c r="CN1632" s="358">
        <f>IFERROR(CM1608-CM1632*10,1)</f>
        <v>1</v>
      </c>
      <c r="CO1632" s="374">
        <f>IF(CN1632=0,-1,0)</f>
        <v>0</v>
      </c>
      <c r="CP1632" s="358">
        <f>IF(CN1632=0,-11,0)</f>
        <v>0</v>
      </c>
      <c r="CQ1632" s="374">
        <f>IFERROR(ROUNDDOWN(CQ1608/10,0),9)</f>
        <v>9</v>
      </c>
      <c r="CR1632" s="358">
        <f>IFERROR(CQ1608-CQ1632*10,1)</f>
        <v>1</v>
      </c>
      <c r="CS1632" s="374">
        <f>IF(CR1632=0,-1,0)</f>
        <v>0</v>
      </c>
      <c r="CT1632" s="358">
        <f>IF(CR1632=0,-11,0)</f>
        <v>0</v>
      </c>
      <c r="CU1632" s="374">
        <f>IFERROR(ROUNDDOWN(CU1608/10,0),9)</f>
        <v>9</v>
      </c>
      <c r="CV1632" s="358">
        <f>IFERROR(CU1608-CU1632*10,1)</f>
        <v>1</v>
      </c>
      <c r="CW1632" s="374">
        <f>IF(CV1632=0,-1,0)</f>
        <v>0</v>
      </c>
      <c r="CX1632" s="358">
        <f>IF(CV1632=0,-11,0)</f>
        <v>0</v>
      </c>
    </row>
    <row r="1633" spans="17:102" x14ac:dyDescent="0.25">
      <c r="Q1633" s="365">
        <f t="shared" si="1353"/>
        <v>15</v>
      </c>
      <c r="R1633" s="277">
        <v>50</v>
      </c>
      <c r="AN1633" s="365">
        <v>1</v>
      </c>
      <c r="AO1633" s="271">
        <f t="shared" si="1370"/>
        <v>4</v>
      </c>
      <c r="AP1633" s="271" t="str">
        <f t="shared" ref="AP1633:AQ1633" si="1373">+AP1611</f>
        <v/>
      </c>
      <c r="AQ1633" s="366" t="str">
        <f t="shared" si="1373"/>
        <v/>
      </c>
      <c r="AS1633" s="365">
        <f t="shared" si="1366"/>
        <v>4</v>
      </c>
      <c r="AT1633" s="366">
        <f t="shared" si="1367"/>
        <v>0</v>
      </c>
      <c r="AU1633" s="271">
        <f t="shared" si="1354"/>
        <v>50</v>
      </c>
      <c r="AV1633" s="366">
        <f t="shared" si="1368"/>
        <v>0</v>
      </c>
      <c r="AW1633" s="385">
        <f t="shared" si="1369"/>
        <v>0</v>
      </c>
      <c r="AX1633" s="367">
        <f t="shared" si="1372"/>
        <v>4</v>
      </c>
      <c r="AY1633" s="363">
        <f t="shared" si="1355"/>
        <v>0</v>
      </c>
      <c r="AZ1633" s="363">
        <f t="shared" si="1356"/>
        <v>0</v>
      </c>
      <c r="BA1633" s="363">
        <f t="shared" si="1357"/>
        <v>0</v>
      </c>
      <c r="BB1633" s="363">
        <f t="shared" si="1358"/>
        <v>0</v>
      </c>
      <c r="BC1633" s="363">
        <f t="shared" si="1359"/>
        <v>0</v>
      </c>
      <c r="BD1633" s="363">
        <f t="shared" si="1360"/>
        <v>0</v>
      </c>
      <c r="BE1633" s="363">
        <f t="shared" si="1361"/>
        <v>0</v>
      </c>
      <c r="BF1633" s="363">
        <f t="shared" si="1362"/>
        <v>0</v>
      </c>
      <c r="BG1633" s="363">
        <f t="shared" si="1363"/>
        <v>0</v>
      </c>
      <c r="BH1633" s="364">
        <f t="shared" si="1364"/>
        <v>0</v>
      </c>
      <c r="BK1633" s="365">
        <f t="shared" ref="BK1633:BK1651" si="1374">IFERROR(ROUNDDOWN(BK1609/10,0),9)</f>
        <v>9</v>
      </c>
      <c r="BL1633" s="366">
        <f t="shared" ref="BL1633:BL1651" si="1375">IFERROR(BK1609-BK1633*10,1)</f>
        <v>1</v>
      </c>
      <c r="BM1633" s="365">
        <f t="shared" ref="BM1633:BM1651" si="1376">IF(BL1633=0,-1,0)</f>
        <v>0</v>
      </c>
      <c r="BN1633" s="366">
        <f t="shared" ref="BN1633:BN1651" si="1377">IF(BL1633=0,-11,0)</f>
        <v>0</v>
      </c>
      <c r="BO1633" s="365">
        <f t="shared" ref="BO1633:BO1651" si="1378">IFERROR(ROUNDDOWN(BO1609/10,0),9)</f>
        <v>9</v>
      </c>
      <c r="BP1633" s="366">
        <f t="shared" ref="BP1633:BP1651" si="1379">IFERROR(BO1609-BO1633*10,1)</f>
        <v>1</v>
      </c>
      <c r="BQ1633" s="365">
        <f t="shared" ref="BQ1633:BQ1651" si="1380">IF(BP1633=0,-1,0)</f>
        <v>0</v>
      </c>
      <c r="BR1633" s="366">
        <f t="shared" ref="BR1633:BR1651" si="1381">IF(BP1633=0,-11,0)</f>
        <v>0</v>
      </c>
      <c r="BS1633" s="365">
        <f t="shared" ref="BS1633:BS1651" si="1382">IFERROR(ROUNDDOWN(BS1609/10,0),9)</f>
        <v>9</v>
      </c>
      <c r="BT1633" s="366">
        <f t="shared" ref="BT1633:BT1651" si="1383">IFERROR(BS1609-BS1633*10,1)</f>
        <v>1</v>
      </c>
      <c r="BU1633" s="365">
        <f t="shared" ref="BU1633:BU1651" si="1384">IF(BT1633=0,-1,0)</f>
        <v>0</v>
      </c>
      <c r="BV1633" s="366">
        <f t="shared" ref="BV1633:BV1651" si="1385">IF(BT1633=0,-11,0)</f>
        <v>0</v>
      </c>
      <c r="BW1633" s="365">
        <f t="shared" ref="BW1633:BW1651" si="1386">IFERROR(ROUNDDOWN(BW1609/10,0),9)</f>
        <v>9</v>
      </c>
      <c r="BX1633" s="366">
        <f t="shared" ref="BX1633:BX1651" si="1387">IFERROR(BW1609-BW1633*10,1)</f>
        <v>1</v>
      </c>
      <c r="BY1633" s="365">
        <f t="shared" ref="BY1633:BY1651" si="1388">IF(BX1633=0,-1,0)</f>
        <v>0</v>
      </c>
      <c r="BZ1633" s="366">
        <f t="shared" ref="BZ1633:BZ1651" si="1389">IF(BX1633=0,-11,0)</f>
        <v>0</v>
      </c>
      <c r="CA1633" s="365">
        <f t="shared" ref="CA1633:CA1651" si="1390">IFERROR(ROUNDDOWN(CA1609/10,0),9)</f>
        <v>9</v>
      </c>
      <c r="CB1633" s="366">
        <f t="shared" ref="CB1633:CB1651" si="1391">IFERROR(CA1609-CA1633*10,1)</f>
        <v>1</v>
      </c>
      <c r="CC1633" s="365">
        <f t="shared" ref="CC1633:CC1651" si="1392">IF(CB1633=0,-1,0)</f>
        <v>0</v>
      </c>
      <c r="CD1633" s="366">
        <f t="shared" ref="CD1633:CD1651" si="1393">IF(CB1633=0,-11,0)</f>
        <v>0</v>
      </c>
      <c r="CE1633" s="365">
        <f t="shared" ref="CE1633:CE1651" si="1394">IFERROR(ROUNDDOWN(CE1609/10,0),9)</f>
        <v>9</v>
      </c>
      <c r="CF1633" s="366">
        <f t="shared" ref="CF1633:CF1651" si="1395">IFERROR(CE1609-CE1633*10,1)</f>
        <v>1</v>
      </c>
      <c r="CG1633" s="365">
        <f t="shared" ref="CG1633:CG1651" si="1396">IF(CF1633=0,-1,0)</f>
        <v>0</v>
      </c>
      <c r="CH1633" s="366">
        <f t="shared" ref="CH1633:CH1651" si="1397">IF(CF1633=0,-11,0)</f>
        <v>0</v>
      </c>
      <c r="CI1633" s="365">
        <f t="shared" ref="CI1633:CI1651" si="1398">IFERROR(ROUNDDOWN(CI1609/10,0),9)</f>
        <v>9</v>
      </c>
      <c r="CJ1633" s="366">
        <f t="shared" ref="CJ1633:CJ1651" si="1399">IFERROR(CI1609-CI1633*10,1)</f>
        <v>1</v>
      </c>
      <c r="CK1633" s="365">
        <f t="shared" ref="CK1633:CK1651" si="1400">IF(CJ1633=0,-1,0)</f>
        <v>0</v>
      </c>
      <c r="CL1633" s="366">
        <f t="shared" ref="CL1633:CL1651" si="1401">IF(CJ1633=0,-11,0)</f>
        <v>0</v>
      </c>
      <c r="CM1633" s="365">
        <f t="shared" ref="CM1633:CM1651" si="1402">IFERROR(ROUNDDOWN(CM1609/10,0),9)</f>
        <v>9</v>
      </c>
      <c r="CN1633" s="366">
        <f t="shared" ref="CN1633:CN1651" si="1403">IFERROR(CM1609-CM1633*10,1)</f>
        <v>1</v>
      </c>
      <c r="CO1633" s="365">
        <f t="shared" ref="CO1633:CO1651" si="1404">IF(CN1633=0,-1,0)</f>
        <v>0</v>
      </c>
      <c r="CP1633" s="366">
        <f t="shared" ref="CP1633:CP1651" si="1405">IF(CN1633=0,-11,0)</f>
        <v>0</v>
      </c>
      <c r="CQ1633" s="365">
        <f t="shared" ref="CQ1633:CQ1651" si="1406">IFERROR(ROUNDDOWN(CQ1609/10,0),9)</f>
        <v>9</v>
      </c>
      <c r="CR1633" s="366">
        <f t="shared" ref="CR1633:CR1651" si="1407">IFERROR(CQ1609-CQ1633*10,1)</f>
        <v>1</v>
      </c>
      <c r="CS1633" s="365">
        <f t="shared" ref="CS1633:CS1651" si="1408">IF(CR1633=0,-1,0)</f>
        <v>0</v>
      </c>
      <c r="CT1633" s="366">
        <f t="shared" ref="CT1633:CT1651" si="1409">IF(CR1633=0,-11,0)</f>
        <v>0</v>
      </c>
      <c r="CU1633" s="365">
        <f t="shared" ref="CU1633:CU1651" si="1410">IFERROR(ROUNDDOWN(CU1609/10,0),9)</f>
        <v>9</v>
      </c>
      <c r="CV1633" s="366">
        <f t="shared" ref="CV1633:CV1651" si="1411">IFERROR(CU1609-CU1633*10,1)</f>
        <v>1</v>
      </c>
      <c r="CW1633" s="365">
        <f t="shared" ref="CW1633:CW1651" si="1412">IF(CV1633=0,-1,0)</f>
        <v>0</v>
      </c>
      <c r="CX1633" s="366">
        <f t="shared" ref="CX1633:CX1651" si="1413">IF(CV1633=0,-11,0)</f>
        <v>0</v>
      </c>
    </row>
    <row r="1634" spans="17:102" x14ac:dyDescent="0.25">
      <c r="Q1634" s="365">
        <f t="shared" si="1353"/>
        <v>16</v>
      </c>
      <c r="R1634" s="277">
        <v>100</v>
      </c>
      <c r="AN1634" s="365">
        <v>1</v>
      </c>
      <c r="AO1634" s="271">
        <f t="shared" si="1370"/>
        <v>5</v>
      </c>
      <c r="AP1634" s="271" t="str">
        <f t="shared" ref="AP1634:AQ1634" si="1414">+AP1612</f>
        <v/>
      </c>
      <c r="AQ1634" s="366" t="str">
        <f t="shared" si="1414"/>
        <v/>
      </c>
      <c r="AS1634" s="365">
        <f t="shared" si="1366"/>
        <v>5</v>
      </c>
      <c r="AT1634" s="366">
        <f t="shared" si="1367"/>
        <v>0</v>
      </c>
      <c r="AU1634" s="271">
        <f t="shared" si="1354"/>
        <v>100</v>
      </c>
      <c r="AV1634" s="366">
        <f t="shared" si="1368"/>
        <v>0</v>
      </c>
      <c r="AW1634" s="385">
        <f t="shared" si="1369"/>
        <v>0</v>
      </c>
      <c r="AX1634" s="367">
        <f t="shared" si="1372"/>
        <v>5</v>
      </c>
      <c r="AY1634" s="363">
        <f t="shared" si="1355"/>
        <v>0</v>
      </c>
      <c r="AZ1634" s="363">
        <f t="shared" si="1356"/>
        <v>0</v>
      </c>
      <c r="BA1634" s="363">
        <f t="shared" si="1357"/>
        <v>0</v>
      </c>
      <c r="BB1634" s="363">
        <f t="shared" si="1358"/>
        <v>0</v>
      </c>
      <c r="BC1634" s="363">
        <f t="shared" si="1359"/>
        <v>0</v>
      </c>
      <c r="BD1634" s="363">
        <f t="shared" si="1360"/>
        <v>0</v>
      </c>
      <c r="BE1634" s="363">
        <f t="shared" si="1361"/>
        <v>0</v>
      </c>
      <c r="BF1634" s="363">
        <f t="shared" si="1362"/>
        <v>0</v>
      </c>
      <c r="BG1634" s="363">
        <f t="shared" si="1363"/>
        <v>0</v>
      </c>
      <c r="BH1634" s="364">
        <f t="shared" si="1364"/>
        <v>0</v>
      </c>
      <c r="BK1634" s="365">
        <f t="shared" si="1374"/>
        <v>9</v>
      </c>
      <c r="BL1634" s="366">
        <f t="shared" si="1375"/>
        <v>1</v>
      </c>
      <c r="BM1634" s="365">
        <f t="shared" si="1376"/>
        <v>0</v>
      </c>
      <c r="BN1634" s="366">
        <f t="shared" si="1377"/>
        <v>0</v>
      </c>
      <c r="BO1634" s="365">
        <f t="shared" si="1378"/>
        <v>9</v>
      </c>
      <c r="BP1634" s="366">
        <f t="shared" si="1379"/>
        <v>1</v>
      </c>
      <c r="BQ1634" s="365">
        <f t="shared" si="1380"/>
        <v>0</v>
      </c>
      <c r="BR1634" s="366">
        <f t="shared" si="1381"/>
        <v>0</v>
      </c>
      <c r="BS1634" s="365">
        <f t="shared" si="1382"/>
        <v>9</v>
      </c>
      <c r="BT1634" s="366">
        <f t="shared" si="1383"/>
        <v>1</v>
      </c>
      <c r="BU1634" s="365">
        <f t="shared" si="1384"/>
        <v>0</v>
      </c>
      <c r="BV1634" s="366">
        <f t="shared" si="1385"/>
        <v>0</v>
      </c>
      <c r="BW1634" s="365">
        <f t="shared" si="1386"/>
        <v>9</v>
      </c>
      <c r="BX1634" s="366">
        <f t="shared" si="1387"/>
        <v>1</v>
      </c>
      <c r="BY1634" s="365">
        <f t="shared" si="1388"/>
        <v>0</v>
      </c>
      <c r="BZ1634" s="366">
        <f t="shared" si="1389"/>
        <v>0</v>
      </c>
      <c r="CA1634" s="365">
        <f t="shared" si="1390"/>
        <v>9</v>
      </c>
      <c r="CB1634" s="366">
        <f t="shared" si="1391"/>
        <v>1</v>
      </c>
      <c r="CC1634" s="365">
        <f t="shared" si="1392"/>
        <v>0</v>
      </c>
      <c r="CD1634" s="366">
        <f t="shared" si="1393"/>
        <v>0</v>
      </c>
      <c r="CE1634" s="365">
        <f t="shared" si="1394"/>
        <v>9</v>
      </c>
      <c r="CF1634" s="366">
        <f t="shared" si="1395"/>
        <v>1</v>
      </c>
      <c r="CG1634" s="365">
        <f t="shared" si="1396"/>
        <v>0</v>
      </c>
      <c r="CH1634" s="366">
        <f t="shared" si="1397"/>
        <v>0</v>
      </c>
      <c r="CI1634" s="365">
        <f t="shared" si="1398"/>
        <v>9</v>
      </c>
      <c r="CJ1634" s="366">
        <f t="shared" si="1399"/>
        <v>1</v>
      </c>
      <c r="CK1634" s="365">
        <f t="shared" si="1400"/>
        <v>0</v>
      </c>
      <c r="CL1634" s="366">
        <f t="shared" si="1401"/>
        <v>0</v>
      </c>
      <c r="CM1634" s="365">
        <f t="shared" si="1402"/>
        <v>9</v>
      </c>
      <c r="CN1634" s="366">
        <f t="shared" si="1403"/>
        <v>1</v>
      </c>
      <c r="CO1634" s="365">
        <f t="shared" si="1404"/>
        <v>0</v>
      </c>
      <c r="CP1634" s="366">
        <f t="shared" si="1405"/>
        <v>0</v>
      </c>
      <c r="CQ1634" s="365">
        <f t="shared" si="1406"/>
        <v>9</v>
      </c>
      <c r="CR1634" s="366">
        <f t="shared" si="1407"/>
        <v>1</v>
      </c>
      <c r="CS1634" s="365">
        <f t="shared" si="1408"/>
        <v>0</v>
      </c>
      <c r="CT1634" s="366">
        <f t="shared" si="1409"/>
        <v>0</v>
      </c>
      <c r="CU1634" s="365">
        <f t="shared" si="1410"/>
        <v>9</v>
      </c>
      <c r="CV1634" s="366">
        <f t="shared" si="1411"/>
        <v>1</v>
      </c>
      <c r="CW1634" s="365">
        <f t="shared" si="1412"/>
        <v>0</v>
      </c>
      <c r="CX1634" s="366">
        <f t="shared" si="1413"/>
        <v>0</v>
      </c>
    </row>
    <row r="1635" spans="17:102" x14ac:dyDescent="0.25">
      <c r="Q1635" s="365">
        <f t="shared" si="1353"/>
        <v>17</v>
      </c>
      <c r="R1635" s="277">
        <v>150</v>
      </c>
      <c r="AN1635" s="365">
        <v>1</v>
      </c>
      <c r="AO1635" s="271">
        <f t="shared" si="1370"/>
        <v>6</v>
      </c>
      <c r="AP1635" s="271" t="str">
        <f t="shared" ref="AP1635:AQ1635" si="1415">+AP1613</f>
        <v/>
      </c>
      <c r="AQ1635" s="366" t="str">
        <f t="shared" si="1415"/>
        <v/>
      </c>
      <c r="AS1635" s="365">
        <f t="shared" si="1366"/>
        <v>6</v>
      </c>
      <c r="AT1635" s="366">
        <f t="shared" si="1367"/>
        <v>0</v>
      </c>
      <c r="AU1635" s="271">
        <f t="shared" si="1354"/>
        <v>150</v>
      </c>
      <c r="AV1635" s="366">
        <f t="shared" si="1368"/>
        <v>0</v>
      </c>
      <c r="AW1635" s="385">
        <f t="shared" si="1369"/>
        <v>0</v>
      </c>
      <c r="AX1635" s="367">
        <f t="shared" si="1372"/>
        <v>6</v>
      </c>
      <c r="AY1635" s="363">
        <f t="shared" si="1355"/>
        <v>0</v>
      </c>
      <c r="AZ1635" s="363">
        <f t="shared" si="1356"/>
        <v>0</v>
      </c>
      <c r="BA1635" s="363">
        <f t="shared" si="1357"/>
        <v>0</v>
      </c>
      <c r="BB1635" s="363">
        <f t="shared" si="1358"/>
        <v>0</v>
      </c>
      <c r="BC1635" s="363">
        <f t="shared" si="1359"/>
        <v>0</v>
      </c>
      <c r="BD1635" s="363">
        <f t="shared" si="1360"/>
        <v>0</v>
      </c>
      <c r="BE1635" s="363">
        <f t="shared" si="1361"/>
        <v>0</v>
      </c>
      <c r="BF1635" s="363">
        <f t="shared" si="1362"/>
        <v>0</v>
      </c>
      <c r="BG1635" s="363">
        <f t="shared" si="1363"/>
        <v>0</v>
      </c>
      <c r="BH1635" s="364">
        <f t="shared" si="1364"/>
        <v>0</v>
      </c>
      <c r="BK1635" s="365">
        <f t="shared" si="1374"/>
        <v>9</v>
      </c>
      <c r="BL1635" s="366">
        <f t="shared" si="1375"/>
        <v>1</v>
      </c>
      <c r="BM1635" s="365">
        <f t="shared" si="1376"/>
        <v>0</v>
      </c>
      <c r="BN1635" s="366">
        <f t="shared" si="1377"/>
        <v>0</v>
      </c>
      <c r="BO1635" s="365">
        <f t="shared" si="1378"/>
        <v>9</v>
      </c>
      <c r="BP1635" s="366">
        <f t="shared" si="1379"/>
        <v>1</v>
      </c>
      <c r="BQ1635" s="365">
        <f t="shared" si="1380"/>
        <v>0</v>
      </c>
      <c r="BR1635" s="366">
        <f t="shared" si="1381"/>
        <v>0</v>
      </c>
      <c r="BS1635" s="365">
        <f t="shared" si="1382"/>
        <v>9</v>
      </c>
      <c r="BT1635" s="366">
        <f t="shared" si="1383"/>
        <v>1</v>
      </c>
      <c r="BU1635" s="365">
        <f t="shared" si="1384"/>
        <v>0</v>
      </c>
      <c r="BV1635" s="366">
        <f t="shared" si="1385"/>
        <v>0</v>
      </c>
      <c r="BW1635" s="365">
        <f t="shared" si="1386"/>
        <v>9</v>
      </c>
      <c r="BX1635" s="366">
        <f t="shared" si="1387"/>
        <v>1</v>
      </c>
      <c r="BY1635" s="365">
        <f t="shared" si="1388"/>
        <v>0</v>
      </c>
      <c r="BZ1635" s="366">
        <f t="shared" si="1389"/>
        <v>0</v>
      </c>
      <c r="CA1635" s="365">
        <f t="shared" si="1390"/>
        <v>9</v>
      </c>
      <c r="CB1635" s="366">
        <f t="shared" si="1391"/>
        <v>1</v>
      </c>
      <c r="CC1635" s="365">
        <f t="shared" si="1392"/>
        <v>0</v>
      </c>
      <c r="CD1635" s="366">
        <f t="shared" si="1393"/>
        <v>0</v>
      </c>
      <c r="CE1635" s="365">
        <f t="shared" si="1394"/>
        <v>9</v>
      </c>
      <c r="CF1635" s="366">
        <f t="shared" si="1395"/>
        <v>1</v>
      </c>
      <c r="CG1635" s="365">
        <f t="shared" si="1396"/>
        <v>0</v>
      </c>
      <c r="CH1635" s="366">
        <f t="shared" si="1397"/>
        <v>0</v>
      </c>
      <c r="CI1635" s="365">
        <f t="shared" si="1398"/>
        <v>9</v>
      </c>
      <c r="CJ1635" s="366">
        <f t="shared" si="1399"/>
        <v>1</v>
      </c>
      <c r="CK1635" s="365">
        <f t="shared" si="1400"/>
        <v>0</v>
      </c>
      <c r="CL1635" s="366">
        <f t="shared" si="1401"/>
        <v>0</v>
      </c>
      <c r="CM1635" s="365">
        <f t="shared" si="1402"/>
        <v>9</v>
      </c>
      <c r="CN1635" s="366">
        <f t="shared" si="1403"/>
        <v>1</v>
      </c>
      <c r="CO1635" s="365">
        <f t="shared" si="1404"/>
        <v>0</v>
      </c>
      <c r="CP1635" s="366">
        <f t="shared" si="1405"/>
        <v>0</v>
      </c>
      <c r="CQ1635" s="365">
        <f t="shared" si="1406"/>
        <v>9</v>
      </c>
      <c r="CR1635" s="366">
        <f t="shared" si="1407"/>
        <v>1</v>
      </c>
      <c r="CS1635" s="365">
        <f t="shared" si="1408"/>
        <v>0</v>
      </c>
      <c r="CT1635" s="366">
        <f t="shared" si="1409"/>
        <v>0</v>
      </c>
      <c r="CU1635" s="365">
        <f t="shared" si="1410"/>
        <v>9</v>
      </c>
      <c r="CV1635" s="366">
        <f t="shared" si="1411"/>
        <v>1</v>
      </c>
      <c r="CW1635" s="365">
        <f t="shared" si="1412"/>
        <v>0</v>
      </c>
      <c r="CX1635" s="366">
        <f t="shared" si="1413"/>
        <v>0</v>
      </c>
    </row>
    <row r="1636" spans="17:102" x14ac:dyDescent="0.25">
      <c r="Q1636" s="365">
        <f t="shared" si="1353"/>
        <v>18</v>
      </c>
      <c r="R1636" s="277">
        <v>300</v>
      </c>
      <c r="AN1636" s="365">
        <v>1</v>
      </c>
      <c r="AO1636" s="271">
        <f t="shared" si="1370"/>
        <v>7</v>
      </c>
      <c r="AP1636" s="271" t="str">
        <f t="shared" ref="AP1636:AQ1636" si="1416">+AP1614</f>
        <v/>
      </c>
      <c r="AQ1636" s="366" t="str">
        <f t="shared" si="1416"/>
        <v/>
      </c>
      <c r="AS1636" s="365">
        <f t="shared" si="1366"/>
        <v>7</v>
      </c>
      <c r="AT1636" s="366">
        <f t="shared" si="1367"/>
        <v>0</v>
      </c>
      <c r="AU1636" s="271">
        <f t="shared" si="1354"/>
        <v>300</v>
      </c>
      <c r="AV1636" s="366">
        <f t="shared" si="1368"/>
        <v>0</v>
      </c>
      <c r="AW1636" s="385">
        <f t="shared" si="1369"/>
        <v>0</v>
      </c>
      <c r="AX1636" s="367">
        <f t="shared" si="1372"/>
        <v>7</v>
      </c>
      <c r="AY1636" s="363">
        <f t="shared" si="1355"/>
        <v>0</v>
      </c>
      <c r="AZ1636" s="363">
        <f t="shared" si="1356"/>
        <v>0</v>
      </c>
      <c r="BA1636" s="363">
        <f t="shared" si="1357"/>
        <v>0</v>
      </c>
      <c r="BB1636" s="363">
        <f t="shared" si="1358"/>
        <v>0</v>
      </c>
      <c r="BC1636" s="363">
        <f t="shared" si="1359"/>
        <v>0</v>
      </c>
      <c r="BD1636" s="363">
        <f t="shared" si="1360"/>
        <v>0</v>
      </c>
      <c r="BE1636" s="363">
        <f t="shared" si="1361"/>
        <v>0</v>
      </c>
      <c r="BF1636" s="363">
        <f t="shared" si="1362"/>
        <v>0</v>
      </c>
      <c r="BG1636" s="363">
        <f t="shared" si="1363"/>
        <v>0</v>
      </c>
      <c r="BH1636" s="364">
        <f t="shared" si="1364"/>
        <v>0</v>
      </c>
      <c r="BK1636" s="365">
        <f t="shared" si="1374"/>
        <v>9</v>
      </c>
      <c r="BL1636" s="366">
        <f t="shared" si="1375"/>
        <v>1</v>
      </c>
      <c r="BM1636" s="365">
        <f t="shared" si="1376"/>
        <v>0</v>
      </c>
      <c r="BN1636" s="366">
        <f t="shared" si="1377"/>
        <v>0</v>
      </c>
      <c r="BO1636" s="365">
        <f t="shared" si="1378"/>
        <v>9</v>
      </c>
      <c r="BP1636" s="366">
        <f t="shared" si="1379"/>
        <v>1</v>
      </c>
      <c r="BQ1636" s="365">
        <f t="shared" si="1380"/>
        <v>0</v>
      </c>
      <c r="BR1636" s="366">
        <f t="shared" si="1381"/>
        <v>0</v>
      </c>
      <c r="BS1636" s="365">
        <f t="shared" si="1382"/>
        <v>9</v>
      </c>
      <c r="BT1636" s="366">
        <f t="shared" si="1383"/>
        <v>1</v>
      </c>
      <c r="BU1636" s="365">
        <f t="shared" si="1384"/>
        <v>0</v>
      </c>
      <c r="BV1636" s="366">
        <f t="shared" si="1385"/>
        <v>0</v>
      </c>
      <c r="BW1636" s="365">
        <f t="shared" si="1386"/>
        <v>9</v>
      </c>
      <c r="BX1636" s="366">
        <f t="shared" si="1387"/>
        <v>1</v>
      </c>
      <c r="BY1636" s="365">
        <f t="shared" si="1388"/>
        <v>0</v>
      </c>
      <c r="BZ1636" s="366">
        <f t="shared" si="1389"/>
        <v>0</v>
      </c>
      <c r="CA1636" s="365">
        <f t="shared" si="1390"/>
        <v>9</v>
      </c>
      <c r="CB1636" s="366">
        <f t="shared" si="1391"/>
        <v>1</v>
      </c>
      <c r="CC1636" s="365">
        <f t="shared" si="1392"/>
        <v>0</v>
      </c>
      <c r="CD1636" s="366">
        <f t="shared" si="1393"/>
        <v>0</v>
      </c>
      <c r="CE1636" s="365">
        <f t="shared" si="1394"/>
        <v>9</v>
      </c>
      <c r="CF1636" s="366">
        <f t="shared" si="1395"/>
        <v>1</v>
      </c>
      <c r="CG1636" s="365">
        <f t="shared" si="1396"/>
        <v>0</v>
      </c>
      <c r="CH1636" s="366">
        <f t="shared" si="1397"/>
        <v>0</v>
      </c>
      <c r="CI1636" s="365">
        <f t="shared" si="1398"/>
        <v>9</v>
      </c>
      <c r="CJ1636" s="366">
        <f t="shared" si="1399"/>
        <v>1</v>
      </c>
      <c r="CK1636" s="365">
        <f t="shared" si="1400"/>
        <v>0</v>
      </c>
      <c r="CL1636" s="366">
        <f t="shared" si="1401"/>
        <v>0</v>
      </c>
      <c r="CM1636" s="365">
        <f t="shared" si="1402"/>
        <v>9</v>
      </c>
      <c r="CN1636" s="366">
        <f t="shared" si="1403"/>
        <v>1</v>
      </c>
      <c r="CO1636" s="365">
        <f t="shared" si="1404"/>
        <v>0</v>
      </c>
      <c r="CP1636" s="366">
        <f t="shared" si="1405"/>
        <v>0</v>
      </c>
      <c r="CQ1636" s="365">
        <f t="shared" si="1406"/>
        <v>9</v>
      </c>
      <c r="CR1636" s="366">
        <f t="shared" si="1407"/>
        <v>1</v>
      </c>
      <c r="CS1636" s="365">
        <f t="shared" si="1408"/>
        <v>0</v>
      </c>
      <c r="CT1636" s="366">
        <f t="shared" si="1409"/>
        <v>0</v>
      </c>
      <c r="CU1636" s="365">
        <f t="shared" si="1410"/>
        <v>9</v>
      </c>
      <c r="CV1636" s="366">
        <f t="shared" si="1411"/>
        <v>1</v>
      </c>
      <c r="CW1636" s="365">
        <f t="shared" si="1412"/>
        <v>0</v>
      </c>
      <c r="CX1636" s="366">
        <f t="shared" si="1413"/>
        <v>0</v>
      </c>
    </row>
    <row r="1637" spans="17:102" x14ac:dyDescent="0.25">
      <c r="Q1637" s="365">
        <f t="shared" si="1353"/>
        <v>19</v>
      </c>
      <c r="R1637" s="277">
        <v>600</v>
      </c>
      <c r="AN1637" s="365">
        <v>1</v>
      </c>
      <c r="AO1637" s="271">
        <f t="shared" si="1370"/>
        <v>8</v>
      </c>
      <c r="AP1637" s="271" t="str">
        <f t="shared" ref="AP1637:AQ1637" si="1417">+AP1615</f>
        <v/>
      </c>
      <c r="AQ1637" s="366" t="str">
        <f t="shared" si="1417"/>
        <v/>
      </c>
      <c r="AS1637" s="365">
        <f t="shared" si="1366"/>
        <v>8</v>
      </c>
      <c r="AT1637" s="366">
        <f t="shared" si="1367"/>
        <v>0</v>
      </c>
      <c r="AU1637" s="271">
        <f t="shared" si="1354"/>
        <v>600</v>
      </c>
      <c r="AV1637" s="366">
        <f t="shared" si="1368"/>
        <v>0</v>
      </c>
      <c r="AW1637" s="385">
        <f t="shared" si="1369"/>
        <v>0</v>
      </c>
      <c r="AX1637" s="367">
        <f t="shared" si="1372"/>
        <v>8</v>
      </c>
      <c r="AY1637" s="363">
        <f t="shared" si="1355"/>
        <v>0</v>
      </c>
      <c r="AZ1637" s="363">
        <f t="shared" si="1356"/>
        <v>0</v>
      </c>
      <c r="BA1637" s="363">
        <f t="shared" si="1357"/>
        <v>0</v>
      </c>
      <c r="BB1637" s="363">
        <f t="shared" si="1358"/>
        <v>0</v>
      </c>
      <c r="BC1637" s="363">
        <f t="shared" si="1359"/>
        <v>0</v>
      </c>
      <c r="BD1637" s="363">
        <f t="shared" si="1360"/>
        <v>0</v>
      </c>
      <c r="BE1637" s="363">
        <f t="shared" si="1361"/>
        <v>0</v>
      </c>
      <c r="BF1637" s="363">
        <f t="shared" si="1362"/>
        <v>0</v>
      </c>
      <c r="BG1637" s="363">
        <f t="shared" si="1363"/>
        <v>0</v>
      </c>
      <c r="BH1637" s="364">
        <f t="shared" si="1364"/>
        <v>0</v>
      </c>
      <c r="BK1637" s="365">
        <f t="shared" si="1374"/>
        <v>9</v>
      </c>
      <c r="BL1637" s="366">
        <f t="shared" si="1375"/>
        <v>1</v>
      </c>
      <c r="BM1637" s="365">
        <f t="shared" si="1376"/>
        <v>0</v>
      </c>
      <c r="BN1637" s="366">
        <f t="shared" si="1377"/>
        <v>0</v>
      </c>
      <c r="BO1637" s="365">
        <f t="shared" si="1378"/>
        <v>9</v>
      </c>
      <c r="BP1637" s="366">
        <f t="shared" si="1379"/>
        <v>1</v>
      </c>
      <c r="BQ1637" s="365">
        <f t="shared" si="1380"/>
        <v>0</v>
      </c>
      <c r="BR1637" s="366">
        <f t="shared" si="1381"/>
        <v>0</v>
      </c>
      <c r="BS1637" s="365">
        <f t="shared" si="1382"/>
        <v>9</v>
      </c>
      <c r="BT1637" s="366">
        <f t="shared" si="1383"/>
        <v>1</v>
      </c>
      <c r="BU1637" s="365">
        <f t="shared" si="1384"/>
        <v>0</v>
      </c>
      <c r="BV1637" s="366">
        <f t="shared" si="1385"/>
        <v>0</v>
      </c>
      <c r="BW1637" s="365">
        <f t="shared" si="1386"/>
        <v>9</v>
      </c>
      <c r="BX1637" s="366">
        <f t="shared" si="1387"/>
        <v>1</v>
      </c>
      <c r="BY1637" s="365">
        <f t="shared" si="1388"/>
        <v>0</v>
      </c>
      <c r="BZ1637" s="366">
        <f t="shared" si="1389"/>
        <v>0</v>
      </c>
      <c r="CA1637" s="365">
        <f t="shared" si="1390"/>
        <v>9</v>
      </c>
      <c r="CB1637" s="366">
        <f t="shared" si="1391"/>
        <v>1</v>
      </c>
      <c r="CC1637" s="365">
        <f t="shared" si="1392"/>
        <v>0</v>
      </c>
      <c r="CD1637" s="366">
        <f t="shared" si="1393"/>
        <v>0</v>
      </c>
      <c r="CE1637" s="365">
        <f t="shared" si="1394"/>
        <v>9</v>
      </c>
      <c r="CF1637" s="366">
        <f t="shared" si="1395"/>
        <v>1</v>
      </c>
      <c r="CG1637" s="365">
        <f t="shared" si="1396"/>
        <v>0</v>
      </c>
      <c r="CH1637" s="366">
        <f t="shared" si="1397"/>
        <v>0</v>
      </c>
      <c r="CI1637" s="365">
        <f t="shared" si="1398"/>
        <v>9</v>
      </c>
      <c r="CJ1637" s="366">
        <f t="shared" si="1399"/>
        <v>1</v>
      </c>
      <c r="CK1637" s="365">
        <f t="shared" si="1400"/>
        <v>0</v>
      </c>
      <c r="CL1637" s="366">
        <f t="shared" si="1401"/>
        <v>0</v>
      </c>
      <c r="CM1637" s="365">
        <f t="shared" si="1402"/>
        <v>9</v>
      </c>
      <c r="CN1637" s="366">
        <f t="shared" si="1403"/>
        <v>1</v>
      </c>
      <c r="CO1637" s="365">
        <f t="shared" si="1404"/>
        <v>0</v>
      </c>
      <c r="CP1637" s="366">
        <f t="shared" si="1405"/>
        <v>0</v>
      </c>
      <c r="CQ1637" s="365">
        <f t="shared" si="1406"/>
        <v>9</v>
      </c>
      <c r="CR1637" s="366">
        <f t="shared" si="1407"/>
        <v>1</v>
      </c>
      <c r="CS1637" s="365">
        <f t="shared" si="1408"/>
        <v>0</v>
      </c>
      <c r="CT1637" s="366">
        <f t="shared" si="1409"/>
        <v>0</v>
      </c>
      <c r="CU1637" s="365">
        <f t="shared" si="1410"/>
        <v>9</v>
      </c>
      <c r="CV1637" s="366">
        <f t="shared" si="1411"/>
        <v>1</v>
      </c>
      <c r="CW1637" s="365">
        <f t="shared" si="1412"/>
        <v>0</v>
      </c>
      <c r="CX1637" s="366">
        <f t="shared" si="1413"/>
        <v>0</v>
      </c>
    </row>
    <row r="1638" spans="17:102" x14ac:dyDescent="0.25">
      <c r="Q1638" s="365">
        <f t="shared" si="1353"/>
        <v>20</v>
      </c>
      <c r="R1638" s="277">
        <v>1000</v>
      </c>
      <c r="AN1638" s="365">
        <v>1</v>
      </c>
      <c r="AO1638" s="271">
        <f t="shared" si="1370"/>
        <v>9</v>
      </c>
      <c r="AP1638" s="271" t="str">
        <f t="shared" ref="AP1638:AQ1638" si="1418">+AP1616</f>
        <v/>
      </c>
      <c r="AQ1638" s="366" t="str">
        <f t="shared" si="1418"/>
        <v/>
      </c>
      <c r="AS1638" s="365">
        <f t="shared" si="1366"/>
        <v>9</v>
      </c>
      <c r="AT1638" s="366">
        <f t="shared" si="1367"/>
        <v>0</v>
      </c>
      <c r="AU1638" s="271">
        <f t="shared" si="1354"/>
        <v>1000</v>
      </c>
      <c r="AV1638" s="366">
        <f t="shared" si="1368"/>
        <v>0</v>
      </c>
      <c r="AW1638" s="385">
        <f t="shared" si="1369"/>
        <v>0</v>
      </c>
      <c r="AX1638" s="367">
        <f t="shared" si="1372"/>
        <v>9</v>
      </c>
      <c r="AY1638" s="363">
        <f t="shared" si="1355"/>
        <v>0</v>
      </c>
      <c r="AZ1638" s="363">
        <f t="shared" si="1356"/>
        <v>0</v>
      </c>
      <c r="BA1638" s="363">
        <f t="shared" si="1357"/>
        <v>0</v>
      </c>
      <c r="BB1638" s="363">
        <f t="shared" si="1358"/>
        <v>0</v>
      </c>
      <c r="BC1638" s="363">
        <f t="shared" si="1359"/>
        <v>0</v>
      </c>
      <c r="BD1638" s="363">
        <f t="shared" si="1360"/>
        <v>0</v>
      </c>
      <c r="BE1638" s="363">
        <f t="shared" si="1361"/>
        <v>0</v>
      </c>
      <c r="BF1638" s="363">
        <f t="shared" si="1362"/>
        <v>0</v>
      </c>
      <c r="BG1638" s="363">
        <f t="shared" si="1363"/>
        <v>0</v>
      </c>
      <c r="BH1638" s="364">
        <f t="shared" si="1364"/>
        <v>0</v>
      </c>
      <c r="BK1638" s="365">
        <f t="shared" si="1374"/>
        <v>9</v>
      </c>
      <c r="BL1638" s="366">
        <f t="shared" si="1375"/>
        <v>1</v>
      </c>
      <c r="BM1638" s="365">
        <f t="shared" si="1376"/>
        <v>0</v>
      </c>
      <c r="BN1638" s="366">
        <f t="shared" si="1377"/>
        <v>0</v>
      </c>
      <c r="BO1638" s="365">
        <f t="shared" si="1378"/>
        <v>9</v>
      </c>
      <c r="BP1638" s="366">
        <f t="shared" si="1379"/>
        <v>1</v>
      </c>
      <c r="BQ1638" s="365">
        <f t="shared" si="1380"/>
        <v>0</v>
      </c>
      <c r="BR1638" s="366">
        <f t="shared" si="1381"/>
        <v>0</v>
      </c>
      <c r="BS1638" s="365">
        <f t="shared" si="1382"/>
        <v>9</v>
      </c>
      <c r="BT1638" s="366">
        <f t="shared" si="1383"/>
        <v>1</v>
      </c>
      <c r="BU1638" s="365">
        <f t="shared" si="1384"/>
        <v>0</v>
      </c>
      <c r="BV1638" s="366">
        <f t="shared" si="1385"/>
        <v>0</v>
      </c>
      <c r="BW1638" s="365">
        <f t="shared" si="1386"/>
        <v>9</v>
      </c>
      <c r="BX1638" s="366">
        <f t="shared" si="1387"/>
        <v>1</v>
      </c>
      <c r="BY1638" s="365">
        <f t="shared" si="1388"/>
        <v>0</v>
      </c>
      <c r="BZ1638" s="366">
        <f t="shared" si="1389"/>
        <v>0</v>
      </c>
      <c r="CA1638" s="365">
        <f t="shared" si="1390"/>
        <v>9</v>
      </c>
      <c r="CB1638" s="366">
        <f t="shared" si="1391"/>
        <v>1</v>
      </c>
      <c r="CC1638" s="365">
        <f t="shared" si="1392"/>
        <v>0</v>
      </c>
      <c r="CD1638" s="366">
        <f t="shared" si="1393"/>
        <v>0</v>
      </c>
      <c r="CE1638" s="365">
        <f t="shared" si="1394"/>
        <v>9</v>
      </c>
      <c r="CF1638" s="366">
        <f t="shared" si="1395"/>
        <v>1</v>
      </c>
      <c r="CG1638" s="365">
        <f t="shared" si="1396"/>
        <v>0</v>
      </c>
      <c r="CH1638" s="366">
        <f t="shared" si="1397"/>
        <v>0</v>
      </c>
      <c r="CI1638" s="365">
        <f t="shared" si="1398"/>
        <v>9</v>
      </c>
      <c r="CJ1638" s="366">
        <f t="shared" si="1399"/>
        <v>1</v>
      </c>
      <c r="CK1638" s="365">
        <f t="shared" si="1400"/>
        <v>0</v>
      </c>
      <c r="CL1638" s="366">
        <f t="shared" si="1401"/>
        <v>0</v>
      </c>
      <c r="CM1638" s="365">
        <f t="shared" si="1402"/>
        <v>9</v>
      </c>
      <c r="CN1638" s="366">
        <f t="shared" si="1403"/>
        <v>1</v>
      </c>
      <c r="CO1638" s="365">
        <f t="shared" si="1404"/>
        <v>0</v>
      </c>
      <c r="CP1638" s="366">
        <f t="shared" si="1405"/>
        <v>0</v>
      </c>
      <c r="CQ1638" s="365">
        <f t="shared" si="1406"/>
        <v>9</v>
      </c>
      <c r="CR1638" s="366">
        <f t="shared" si="1407"/>
        <v>1</v>
      </c>
      <c r="CS1638" s="365">
        <f t="shared" si="1408"/>
        <v>0</v>
      </c>
      <c r="CT1638" s="366">
        <f t="shared" si="1409"/>
        <v>0</v>
      </c>
      <c r="CU1638" s="365">
        <f t="shared" si="1410"/>
        <v>9</v>
      </c>
      <c r="CV1638" s="366">
        <f t="shared" si="1411"/>
        <v>1</v>
      </c>
      <c r="CW1638" s="365">
        <f t="shared" si="1412"/>
        <v>0</v>
      </c>
      <c r="CX1638" s="366">
        <f t="shared" si="1413"/>
        <v>0</v>
      </c>
    </row>
    <row r="1639" spans="17:102" x14ac:dyDescent="0.25">
      <c r="Q1639" s="365">
        <f t="shared" si="1353"/>
        <v>21</v>
      </c>
      <c r="R1639" s="277">
        <v>100</v>
      </c>
      <c r="AN1639" s="365">
        <v>1</v>
      </c>
      <c r="AO1639" s="271">
        <f t="shared" si="1370"/>
        <v>10</v>
      </c>
      <c r="AP1639" s="271" t="str">
        <f t="shared" ref="AP1639:AQ1639" si="1419">+AP1617</f>
        <v/>
      </c>
      <c r="AQ1639" s="366" t="str">
        <f t="shared" si="1419"/>
        <v/>
      </c>
      <c r="AS1639" s="365">
        <f t="shared" si="1366"/>
        <v>10</v>
      </c>
      <c r="AT1639" s="366">
        <f t="shared" si="1367"/>
        <v>0</v>
      </c>
      <c r="AU1639" s="271">
        <f t="shared" si="1354"/>
        <v>1500</v>
      </c>
      <c r="AV1639" s="366">
        <f t="shared" si="1368"/>
        <v>0</v>
      </c>
      <c r="AW1639" s="385">
        <f t="shared" si="1369"/>
        <v>0</v>
      </c>
      <c r="AX1639" s="367">
        <f t="shared" si="1372"/>
        <v>10</v>
      </c>
      <c r="AY1639" s="363">
        <f t="shared" si="1355"/>
        <v>0</v>
      </c>
      <c r="AZ1639" s="363">
        <f t="shared" si="1356"/>
        <v>0</v>
      </c>
      <c r="BA1639" s="363">
        <f t="shared" si="1357"/>
        <v>0</v>
      </c>
      <c r="BB1639" s="363">
        <f t="shared" si="1358"/>
        <v>0</v>
      </c>
      <c r="BC1639" s="363">
        <f t="shared" si="1359"/>
        <v>0</v>
      </c>
      <c r="BD1639" s="363">
        <f t="shared" si="1360"/>
        <v>0</v>
      </c>
      <c r="BE1639" s="363">
        <f t="shared" si="1361"/>
        <v>0</v>
      </c>
      <c r="BF1639" s="363">
        <f t="shared" si="1362"/>
        <v>0</v>
      </c>
      <c r="BG1639" s="363">
        <f t="shared" si="1363"/>
        <v>0</v>
      </c>
      <c r="BH1639" s="364">
        <f t="shared" si="1364"/>
        <v>0</v>
      </c>
      <c r="BK1639" s="365">
        <f t="shared" si="1374"/>
        <v>9</v>
      </c>
      <c r="BL1639" s="366">
        <f t="shared" si="1375"/>
        <v>1</v>
      </c>
      <c r="BM1639" s="365">
        <f t="shared" si="1376"/>
        <v>0</v>
      </c>
      <c r="BN1639" s="366">
        <f t="shared" si="1377"/>
        <v>0</v>
      </c>
      <c r="BO1639" s="365">
        <f t="shared" si="1378"/>
        <v>9</v>
      </c>
      <c r="BP1639" s="366">
        <f t="shared" si="1379"/>
        <v>1</v>
      </c>
      <c r="BQ1639" s="365">
        <f t="shared" si="1380"/>
        <v>0</v>
      </c>
      <c r="BR1639" s="366">
        <f t="shared" si="1381"/>
        <v>0</v>
      </c>
      <c r="BS1639" s="365">
        <f t="shared" si="1382"/>
        <v>9</v>
      </c>
      <c r="BT1639" s="366">
        <f t="shared" si="1383"/>
        <v>1</v>
      </c>
      <c r="BU1639" s="365">
        <f t="shared" si="1384"/>
        <v>0</v>
      </c>
      <c r="BV1639" s="366">
        <f t="shared" si="1385"/>
        <v>0</v>
      </c>
      <c r="BW1639" s="365">
        <f t="shared" si="1386"/>
        <v>9</v>
      </c>
      <c r="BX1639" s="366">
        <f t="shared" si="1387"/>
        <v>1</v>
      </c>
      <c r="BY1639" s="365">
        <f t="shared" si="1388"/>
        <v>0</v>
      </c>
      <c r="BZ1639" s="366">
        <f t="shared" si="1389"/>
        <v>0</v>
      </c>
      <c r="CA1639" s="365">
        <f t="shared" si="1390"/>
        <v>9</v>
      </c>
      <c r="CB1639" s="366">
        <f t="shared" si="1391"/>
        <v>1</v>
      </c>
      <c r="CC1639" s="365">
        <f t="shared" si="1392"/>
        <v>0</v>
      </c>
      <c r="CD1639" s="366">
        <f t="shared" si="1393"/>
        <v>0</v>
      </c>
      <c r="CE1639" s="365">
        <f t="shared" si="1394"/>
        <v>9</v>
      </c>
      <c r="CF1639" s="366">
        <f t="shared" si="1395"/>
        <v>1</v>
      </c>
      <c r="CG1639" s="365">
        <f t="shared" si="1396"/>
        <v>0</v>
      </c>
      <c r="CH1639" s="366">
        <f t="shared" si="1397"/>
        <v>0</v>
      </c>
      <c r="CI1639" s="365">
        <f t="shared" si="1398"/>
        <v>9</v>
      </c>
      <c r="CJ1639" s="366">
        <f t="shared" si="1399"/>
        <v>1</v>
      </c>
      <c r="CK1639" s="365">
        <f t="shared" si="1400"/>
        <v>0</v>
      </c>
      <c r="CL1639" s="366">
        <f t="shared" si="1401"/>
        <v>0</v>
      </c>
      <c r="CM1639" s="365">
        <f t="shared" si="1402"/>
        <v>9</v>
      </c>
      <c r="CN1639" s="366">
        <f t="shared" si="1403"/>
        <v>1</v>
      </c>
      <c r="CO1639" s="365">
        <f t="shared" si="1404"/>
        <v>0</v>
      </c>
      <c r="CP1639" s="366">
        <f t="shared" si="1405"/>
        <v>0</v>
      </c>
      <c r="CQ1639" s="365">
        <f t="shared" si="1406"/>
        <v>9</v>
      </c>
      <c r="CR1639" s="366">
        <f t="shared" si="1407"/>
        <v>1</v>
      </c>
      <c r="CS1639" s="365">
        <f t="shared" si="1408"/>
        <v>0</v>
      </c>
      <c r="CT1639" s="366">
        <f t="shared" si="1409"/>
        <v>0</v>
      </c>
      <c r="CU1639" s="365">
        <f t="shared" si="1410"/>
        <v>9</v>
      </c>
      <c r="CV1639" s="366">
        <f t="shared" si="1411"/>
        <v>1</v>
      </c>
      <c r="CW1639" s="365">
        <f t="shared" si="1412"/>
        <v>0</v>
      </c>
      <c r="CX1639" s="366">
        <f t="shared" si="1413"/>
        <v>0</v>
      </c>
    </row>
    <row r="1640" spans="17:102" x14ac:dyDescent="0.25">
      <c r="Q1640" s="365">
        <f t="shared" si="1353"/>
        <v>22</v>
      </c>
      <c r="R1640" s="277">
        <v>200</v>
      </c>
      <c r="AN1640" s="365">
        <v>1</v>
      </c>
      <c r="AO1640" s="271">
        <f t="shared" si="1370"/>
        <v>11</v>
      </c>
      <c r="AP1640" s="271" t="str">
        <f t="shared" ref="AP1640:AQ1640" si="1420">+AP1618</f>
        <v/>
      </c>
      <c r="AQ1640" s="366" t="str">
        <f t="shared" si="1420"/>
        <v/>
      </c>
      <c r="AS1640" s="365">
        <f t="shared" si="1366"/>
        <v>11</v>
      </c>
      <c r="AT1640" s="366">
        <f t="shared" si="1367"/>
        <v>0</v>
      </c>
      <c r="AU1640" s="271">
        <f t="shared" si="1354"/>
        <v>50</v>
      </c>
      <c r="AV1640" s="366">
        <f t="shared" si="1368"/>
        <v>0</v>
      </c>
      <c r="AW1640" s="385">
        <f t="shared" si="1369"/>
        <v>0</v>
      </c>
      <c r="AX1640" s="367">
        <f t="shared" si="1372"/>
        <v>11</v>
      </c>
      <c r="AY1640" s="363">
        <f t="shared" si="1355"/>
        <v>0</v>
      </c>
      <c r="AZ1640" s="363">
        <f t="shared" si="1356"/>
        <v>0</v>
      </c>
      <c r="BA1640" s="363">
        <f t="shared" si="1357"/>
        <v>0</v>
      </c>
      <c r="BB1640" s="363">
        <f t="shared" si="1358"/>
        <v>0</v>
      </c>
      <c r="BC1640" s="363">
        <f t="shared" si="1359"/>
        <v>0</v>
      </c>
      <c r="BD1640" s="363">
        <f t="shared" si="1360"/>
        <v>0</v>
      </c>
      <c r="BE1640" s="363">
        <f t="shared" si="1361"/>
        <v>0</v>
      </c>
      <c r="BF1640" s="363">
        <f t="shared" si="1362"/>
        <v>0</v>
      </c>
      <c r="BG1640" s="363">
        <f t="shared" si="1363"/>
        <v>0</v>
      </c>
      <c r="BH1640" s="364">
        <f t="shared" si="1364"/>
        <v>0</v>
      </c>
      <c r="BK1640" s="365">
        <f t="shared" si="1374"/>
        <v>9</v>
      </c>
      <c r="BL1640" s="366">
        <f t="shared" si="1375"/>
        <v>1</v>
      </c>
      <c r="BM1640" s="365">
        <f t="shared" si="1376"/>
        <v>0</v>
      </c>
      <c r="BN1640" s="366">
        <f t="shared" si="1377"/>
        <v>0</v>
      </c>
      <c r="BO1640" s="365">
        <f t="shared" si="1378"/>
        <v>9</v>
      </c>
      <c r="BP1640" s="366">
        <f t="shared" si="1379"/>
        <v>1</v>
      </c>
      <c r="BQ1640" s="365">
        <f t="shared" si="1380"/>
        <v>0</v>
      </c>
      <c r="BR1640" s="366">
        <f t="shared" si="1381"/>
        <v>0</v>
      </c>
      <c r="BS1640" s="365">
        <f t="shared" si="1382"/>
        <v>9</v>
      </c>
      <c r="BT1640" s="366">
        <f t="shared" si="1383"/>
        <v>1</v>
      </c>
      <c r="BU1640" s="365">
        <f t="shared" si="1384"/>
        <v>0</v>
      </c>
      <c r="BV1640" s="366">
        <f t="shared" si="1385"/>
        <v>0</v>
      </c>
      <c r="BW1640" s="365">
        <f t="shared" si="1386"/>
        <v>9</v>
      </c>
      <c r="BX1640" s="366">
        <f t="shared" si="1387"/>
        <v>1</v>
      </c>
      <c r="BY1640" s="365">
        <f t="shared" si="1388"/>
        <v>0</v>
      </c>
      <c r="BZ1640" s="366">
        <f t="shared" si="1389"/>
        <v>0</v>
      </c>
      <c r="CA1640" s="365">
        <f t="shared" si="1390"/>
        <v>9</v>
      </c>
      <c r="CB1640" s="366">
        <f t="shared" si="1391"/>
        <v>1</v>
      </c>
      <c r="CC1640" s="365">
        <f t="shared" si="1392"/>
        <v>0</v>
      </c>
      <c r="CD1640" s="366">
        <f t="shared" si="1393"/>
        <v>0</v>
      </c>
      <c r="CE1640" s="365">
        <f t="shared" si="1394"/>
        <v>9</v>
      </c>
      <c r="CF1640" s="366">
        <f t="shared" si="1395"/>
        <v>1</v>
      </c>
      <c r="CG1640" s="365">
        <f t="shared" si="1396"/>
        <v>0</v>
      </c>
      <c r="CH1640" s="366">
        <f t="shared" si="1397"/>
        <v>0</v>
      </c>
      <c r="CI1640" s="365">
        <f t="shared" si="1398"/>
        <v>9</v>
      </c>
      <c r="CJ1640" s="366">
        <f t="shared" si="1399"/>
        <v>1</v>
      </c>
      <c r="CK1640" s="365">
        <f t="shared" si="1400"/>
        <v>0</v>
      </c>
      <c r="CL1640" s="366">
        <f t="shared" si="1401"/>
        <v>0</v>
      </c>
      <c r="CM1640" s="365">
        <f t="shared" si="1402"/>
        <v>9</v>
      </c>
      <c r="CN1640" s="366">
        <f t="shared" si="1403"/>
        <v>1</v>
      </c>
      <c r="CO1640" s="365">
        <f t="shared" si="1404"/>
        <v>0</v>
      </c>
      <c r="CP1640" s="366">
        <f t="shared" si="1405"/>
        <v>0</v>
      </c>
      <c r="CQ1640" s="365">
        <f t="shared" si="1406"/>
        <v>9</v>
      </c>
      <c r="CR1640" s="366">
        <f t="shared" si="1407"/>
        <v>1</v>
      </c>
      <c r="CS1640" s="365">
        <f t="shared" si="1408"/>
        <v>0</v>
      </c>
      <c r="CT1640" s="366">
        <f t="shared" si="1409"/>
        <v>0</v>
      </c>
      <c r="CU1640" s="365">
        <f t="shared" si="1410"/>
        <v>9</v>
      </c>
      <c r="CV1640" s="366">
        <f t="shared" si="1411"/>
        <v>1</v>
      </c>
      <c r="CW1640" s="365">
        <f t="shared" si="1412"/>
        <v>0</v>
      </c>
      <c r="CX1640" s="366">
        <f t="shared" si="1413"/>
        <v>0</v>
      </c>
    </row>
    <row r="1641" spans="17:102" x14ac:dyDescent="0.25">
      <c r="Q1641" s="365">
        <f t="shared" si="1353"/>
        <v>23</v>
      </c>
      <c r="R1641" s="277">
        <v>400</v>
      </c>
      <c r="AN1641" s="365">
        <v>1</v>
      </c>
      <c r="AO1641" s="271">
        <f t="shared" si="1370"/>
        <v>12</v>
      </c>
      <c r="AP1641" s="271" t="str">
        <f t="shared" ref="AP1641:AQ1641" si="1421">+AP1619</f>
        <v/>
      </c>
      <c r="AQ1641" s="366" t="str">
        <f t="shared" si="1421"/>
        <v/>
      </c>
      <c r="AS1641" s="365">
        <f t="shared" si="1366"/>
        <v>12</v>
      </c>
      <c r="AT1641" s="366">
        <f t="shared" si="1367"/>
        <v>0</v>
      </c>
      <c r="AU1641" s="271">
        <f t="shared" si="1354"/>
        <v>100</v>
      </c>
      <c r="AV1641" s="366">
        <f t="shared" si="1368"/>
        <v>0</v>
      </c>
      <c r="AW1641" s="385">
        <f t="shared" si="1369"/>
        <v>0</v>
      </c>
      <c r="AX1641" s="367">
        <f t="shared" si="1372"/>
        <v>12</v>
      </c>
      <c r="AY1641" s="363">
        <f t="shared" si="1355"/>
        <v>0</v>
      </c>
      <c r="AZ1641" s="363">
        <f t="shared" si="1356"/>
        <v>0</v>
      </c>
      <c r="BA1641" s="363">
        <f t="shared" si="1357"/>
        <v>0</v>
      </c>
      <c r="BB1641" s="363">
        <f t="shared" si="1358"/>
        <v>0</v>
      </c>
      <c r="BC1641" s="363">
        <f t="shared" si="1359"/>
        <v>0</v>
      </c>
      <c r="BD1641" s="363">
        <f t="shared" si="1360"/>
        <v>0</v>
      </c>
      <c r="BE1641" s="363">
        <f t="shared" si="1361"/>
        <v>0</v>
      </c>
      <c r="BF1641" s="363">
        <f t="shared" si="1362"/>
        <v>0</v>
      </c>
      <c r="BG1641" s="363">
        <f t="shared" si="1363"/>
        <v>0</v>
      </c>
      <c r="BH1641" s="364">
        <f t="shared" si="1364"/>
        <v>0</v>
      </c>
      <c r="BK1641" s="365">
        <f t="shared" si="1374"/>
        <v>9</v>
      </c>
      <c r="BL1641" s="366">
        <f t="shared" si="1375"/>
        <v>1</v>
      </c>
      <c r="BM1641" s="365">
        <f t="shared" si="1376"/>
        <v>0</v>
      </c>
      <c r="BN1641" s="366">
        <f t="shared" si="1377"/>
        <v>0</v>
      </c>
      <c r="BO1641" s="365">
        <f t="shared" si="1378"/>
        <v>9</v>
      </c>
      <c r="BP1641" s="366">
        <f t="shared" si="1379"/>
        <v>1</v>
      </c>
      <c r="BQ1641" s="365">
        <f t="shared" si="1380"/>
        <v>0</v>
      </c>
      <c r="BR1641" s="366">
        <f t="shared" si="1381"/>
        <v>0</v>
      </c>
      <c r="BS1641" s="365">
        <f t="shared" si="1382"/>
        <v>9</v>
      </c>
      <c r="BT1641" s="366">
        <f t="shared" si="1383"/>
        <v>1</v>
      </c>
      <c r="BU1641" s="365">
        <f t="shared" si="1384"/>
        <v>0</v>
      </c>
      <c r="BV1641" s="366">
        <f t="shared" si="1385"/>
        <v>0</v>
      </c>
      <c r="BW1641" s="365">
        <f t="shared" si="1386"/>
        <v>9</v>
      </c>
      <c r="BX1641" s="366">
        <f t="shared" si="1387"/>
        <v>1</v>
      </c>
      <c r="BY1641" s="365">
        <f t="shared" si="1388"/>
        <v>0</v>
      </c>
      <c r="BZ1641" s="366">
        <f t="shared" si="1389"/>
        <v>0</v>
      </c>
      <c r="CA1641" s="365">
        <f t="shared" si="1390"/>
        <v>9</v>
      </c>
      <c r="CB1641" s="366">
        <f t="shared" si="1391"/>
        <v>1</v>
      </c>
      <c r="CC1641" s="365">
        <f t="shared" si="1392"/>
        <v>0</v>
      </c>
      <c r="CD1641" s="366">
        <f t="shared" si="1393"/>
        <v>0</v>
      </c>
      <c r="CE1641" s="365">
        <f t="shared" si="1394"/>
        <v>9</v>
      </c>
      <c r="CF1641" s="366">
        <f t="shared" si="1395"/>
        <v>1</v>
      </c>
      <c r="CG1641" s="365">
        <f t="shared" si="1396"/>
        <v>0</v>
      </c>
      <c r="CH1641" s="366">
        <f t="shared" si="1397"/>
        <v>0</v>
      </c>
      <c r="CI1641" s="365">
        <f t="shared" si="1398"/>
        <v>9</v>
      </c>
      <c r="CJ1641" s="366">
        <f t="shared" si="1399"/>
        <v>1</v>
      </c>
      <c r="CK1641" s="365">
        <f t="shared" si="1400"/>
        <v>0</v>
      </c>
      <c r="CL1641" s="366">
        <f t="shared" si="1401"/>
        <v>0</v>
      </c>
      <c r="CM1641" s="365">
        <f t="shared" si="1402"/>
        <v>9</v>
      </c>
      <c r="CN1641" s="366">
        <f t="shared" si="1403"/>
        <v>1</v>
      </c>
      <c r="CO1641" s="365">
        <f t="shared" si="1404"/>
        <v>0</v>
      </c>
      <c r="CP1641" s="366">
        <f t="shared" si="1405"/>
        <v>0</v>
      </c>
      <c r="CQ1641" s="365">
        <f t="shared" si="1406"/>
        <v>9</v>
      </c>
      <c r="CR1641" s="366">
        <f t="shared" si="1407"/>
        <v>1</v>
      </c>
      <c r="CS1641" s="365">
        <f t="shared" si="1408"/>
        <v>0</v>
      </c>
      <c r="CT1641" s="366">
        <f t="shared" si="1409"/>
        <v>0</v>
      </c>
      <c r="CU1641" s="365">
        <f t="shared" si="1410"/>
        <v>9</v>
      </c>
      <c r="CV1641" s="366">
        <f t="shared" si="1411"/>
        <v>1</v>
      </c>
      <c r="CW1641" s="365">
        <f t="shared" si="1412"/>
        <v>0</v>
      </c>
      <c r="CX1641" s="366">
        <f t="shared" si="1413"/>
        <v>0</v>
      </c>
    </row>
    <row r="1642" spans="17:102" x14ac:dyDescent="0.25">
      <c r="Q1642" s="365">
        <f t="shared" si="1353"/>
        <v>24</v>
      </c>
      <c r="R1642" s="277">
        <v>200</v>
      </c>
      <c r="AN1642" s="365">
        <v>1</v>
      </c>
      <c r="AO1642" s="271">
        <f t="shared" si="1370"/>
        <v>13</v>
      </c>
      <c r="AP1642" s="271" t="str">
        <f t="shared" ref="AP1642:AQ1642" si="1422">+AP1620</f>
        <v/>
      </c>
      <c r="AQ1642" s="366" t="str">
        <f t="shared" si="1422"/>
        <v/>
      </c>
      <c r="AS1642" s="365">
        <f t="shared" si="1366"/>
        <v>13</v>
      </c>
      <c r="AT1642" s="366">
        <f t="shared" si="1367"/>
        <v>0</v>
      </c>
      <c r="AU1642" s="271">
        <f t="shared" si="1354"/>
        <v>200</v>
      </c>
      <c r="AV1642" s="366">
        <f t="shared" si="1368"/>
        <v>0</v>
      </c>
      <c r="AW1642" s="385">
        <f t="shared" si="1369"/>
        <v>0</v>
      </c>
      <c r="AX1642" s="367">
        <f t="shared" si="1372"/>
        <v>13</v>
      </c>
      <c r="AY1642" s="363">
        <f t="shared" si="1355"/>
        <v>0</v>
      </c>
      <c r="AZ1642" s="363">
        <f t="shared" si="1356"/>
        <v>0</v>
      </c>
      <c r="BA1642" s="363">
        <f t="shared" si="1357"/>
        <v>0</v>
      </c>
      <c r="BB1642" s="363">
        <f t="shared" si="1358"/>
        <v>0</v>
      </c>
      <c r="BC1642" s="363">
        <f t="shared" si="1359"/>
        <v>0</v>
      </c>
      <c r="BD1642" s="363">
        <f t="shared" si="1360"/>
        <v>0</v>
      </c>
      <c r="BE1642" s="363">
        <f t="shared" si="1361"/>
        <v>0</v>
      </c>
      <c r="BF1642" s="363">
        <f t="shared" si="1362"/>
        <v>0</v>
      </c>
      <c r="BG1642" s="363">
        <f t="shared" si="1363"/>
        <v>0</v>
      </c>
      <c r="BH1642" s="364">
        <f t="shared" si="1364"/>
        <v>0</v>
      </c>
      <c r="BK1642" s="365">
        <f t="shared" si="1374"/>
        <v>9</v>
      </c>
      <c r="BL1642" s="366">
        <f t="shared" si="1375"/>
        <v>1</v>
      </c>
      <c r="BM1642" s="365">
        <f t="shared" si="1376"/>
        <v>0</v>
      </c>
      <c r="BN1642" s="366">
        <f t="shared" si="1377"/>
        <v>0</v>
      </c>
      <c r="BO1642" s="365">
        <f t="shared" si="1378"/>
        <v>9</v>
      </c>
      <c r="BP1642" s="366">
        <f t="shared" si="1379"/>
        <v>1</v>
      </c>
      <c r="BQ1642" s="365">
        <f t="shared" si="1380"/>
        <v>0</v>
      </c>
      <c r="BR1642" s="366">
        <f t="shared" si="1381"/>
        <v>0</v>
      </c>
      <c r="BS1642" s="365">
        <f t="shared" si="1382"/>
        <v>9</v>
      </c>
      <c r="BT1642" s="366">
        <f t="shared" si="1383"/>
        <v>1</v>
      </c>
      <c r="BU1642" s="365">
        <f t="shared" si="1384"/>
        <v>0</v>
      </c>
      <c r="BV1642" s="366">
        <f t="shared" si="1385"/>
        <v>0</v>
      </c>
      <c r="BW1642" s="365">
        <f t="shared" si="1386"/>
        <v>9</v>
      </c>
      <c r="BX1642" s="366">
        <f t="shared" si="1387"/>
        <v>1</v>
      </c>
      <c r="BY1642" s="365">
        <f t="shared" si="1388"/>
        <v>0</v>
      </c>
      <c r="BZ1642" s="366">
        <f t="shared" si="1389"/>
        <v>0</v>
      </c>
      <c r="CA1642" s="365">
        <f t="shared" si="1390"/>
        <v>9</v>
      </c>
      <c r="CB1642" s="366">
        <f t="shared" si="1391"/>
        <v>1</v>
      </c>
      <c r="CC1642" s="365">
        <f t="shared" si="1392"/>
        <v>0</v>
      </c>
      <c r="CD1642" s="366">
        <f t="shared" si="1393"/>
        <v>0</v>
      </c>
      <c r="CE1642" s="365">
        <f t="shared" si="1394"/>
        <v>9</v>
      </c>
      <c r="CF1642" s="366">
        <f t="shared" si="1395"/>
        <v>1</v>
      </c>
      <c r="CG1642" s="365">
        <f t="shared" si="1396"/>
        <v>0</v>
      </c>
      <c r="CH1642" s="366">
        <f t="shared" si="1397"/>
        <v>0</v>
      </c>
      <c r="CI1642" s="365">
        <f t="shared" si="1398"/>
        <v>9</v>
      </c>
      <c r="CJ1642" s="366">
        <f t="shared" si="1399"/>
        <v>1</v>
      </c>
      <c r="CK1642" s="365">
        <f t="shared" si="1400"/>
        <v>0</v>
      </c>
      <c r="CL1642" s="366">
        <f t="shared" si="1401"/>
        <v>0</v>
      </c>
      <c r="CM1642" s="365">
        <f t="shared" si="1402"/>
        <v>9</v>
      </c>
      <c r="CN1642" s="366">
        <f t="shared" si="1403"/>
        <v>1</v>
      </c>
      <c r="CO1642" s="365">
        <f t="shared" si="1404"/>
        <v>0</v>
      </c>
      <c r="CP1642" s="366">
        <f t="shared" si="1405"/>
        <v>0</v>
      </c>
      <c r="CQ1642" s="365">
        <f t="shared" si="1406"/>
        <v>9</v>
      </c>
      <c r="CR1642" s="366">
        <f t="shared" si="1407"/>
        <v>1</v>
      </c>
      <c r="CS1642" s="365">
        <f t="shared" si="1408"/>
        <v>0</v>
      </c>
      <c r="CT1642" s="366">
        <f t="shared" si="1409"/>
        <v>0</v>
      </c>
      <c r="CU1642" s="365">
        <f t="shared" si="1410"/>
        <v>9</v>
      </c>
      <c r="CV1642" s="366">
        <f t="shared" si="1411"/>
        <v>1</v>
      </c>
      <c r="CW1642" s="365">
        <f t="shared" si="1412"/>
        <v>0</v>
      </c>
      <c r="CX1642" s="366">
        <f t="shared" si="1413"/>
        <v>0</v>
      </c>
    </row>
    <row r="1643" spans="17:102" x14ac:dyDescent="0.25">
      <c r="Q1643" s="365">
        <f t="shared" si="1353"/>
        <v>25</v>
      </c>
      <c r="R1643" s="277">
        <v>100</v>
      </c>
      <c r="AN1643" s="365">
        <v>1</v>
      </c>
      <c r="AO1643" s="271">
        <f t="shared" si="1370"/>
        <v>14</v>
      </c>
      <c r="AP1643" s="271" t="str">
        <f t="shared" ref="AP1643:AQ1643" si="1423">+AP1621</f>
        <v/>
      </c>
      <c r="AQ1643" s="366" t="str">
        <f t="shared" si="1423"/>
        <v/>
      </c>
      <c r="AS1643" s="365">
        <f t="shared" si="1366"/>
        <v>14</v>
      </c>
      <c r="AT1643" s="366">
        <f t="shared" si="1367"/>
        <v>0</v>
      </c>
      <c r="AU1643" s="271">
        <f t="shared" si="1354"/>
        <v>100</v>
      </c>
      <c r="AV1643" s="366">
        <f t="shared" si="1368"/>
        <v>0</v>
      </c>
      <c r="AW1643" s="385">
        <f t="shared" si="1369"/>
        <v>0</v>
      </c>
      <c r="AX1643" s="367">
        <f t="shared" si="1372"/>
        <v>14</v>
      </c>
      <c r="AY1643" s="363">
        <f t="shared" si="1355"/>
        <v>0</v>
      </c>
      <c r="AZ1643" s="363">
        <f t="shared" si="1356"/>
        <v>0</v>
      </c>
      <c r="BA1643" s="363">
        <f t="shared" si="1357"/>
        <v>0</v>
      </c>
      <c r="BB1643" s="363">
        <f t="shared" si="1358"/>
        <v>0</v>
      </c>
      <c r="BC1643" s="363">
        <f t="shared" si="1359"/>
        <v>0</v>
      </c>
      <c r="BD1643" s="363">
        <f t="shared" si="1360"/>
        <v>0</v>
      </c>
      <c r="BE1643" s="363">
        <f t="shared" si="1361"/>
        <v>0</v>
      </c>
      <c r="BF1643" s="363">
        <f t="shared" si="1362"/>
        <v>0</v>
      </c>
      <c r="BG1643" s="363">
        <f t="shared" si="1363"/>
        <v>0</v>
      </c>
      <c r="BH1643" s="364">
        <f t="shared" si="1364"/>
        <v>0</v>
      </c>
      <c r="BK1643" s="365">
        <f t="shared" si="1374"/>
        <v>9</v>
      </c>
      <c r="BL1643" s="366">
        <f t="shared" si="1375"/>
        <v>1</v>
      </c>
      <c r="BM1643" s="365">
        <f t="shared" si="1376"/>
        <v>0</v>
      </c>
      <c r="BN1643" s="366">
        <f t="shared" si="1377"/>
        <v>0</v>
      </c>
      <c r="BO1643" s="365">
        <f t="shared" si="1378"/>
        <v>9</v>
      </c>
      <c r="BP1643" s="366">
        <f t="shared" si="1379"/>
        <v>1</v>
      </c>
      <c r="BQ1643" s="365">
        <f t="shared" si="1380"/>
        <v>0</v>
      </c>
      <c r="BR1643" s="366">
        <f t="shared" si="1381"/>
        <v>0</v>
      </c>
      <c r="BS1643" s="365">
        <f t="shared" si="1382"/>
        <v>9</v>
      </c>
      <c r="BT1643" s="366">
        <f t="shared" si="1383"/>
        <v>1</v>
      </c>
      <c r="BU1643" s="365">
        <f t="shared" si="1384"/>
        <v>0</v>
      </c>
      <c r="BV1643" s="366">
        <f t="shared" si="1385"/>
        <v>0</v>
      </c>
      <c r="BW1643" s="365">
        <f t="shared" si="1386"/>
        <v>9</v>
      </c>
      <c r="BX1643" s="366">
        <f t="shared" si="1387"/>
        <v>1</v>
      </c>
      <c r="BY1643" s="365">
        <f t="shared" si="1388"/>
        <v>0</v>
      </c>
      <c r="BZ1643" s="366">
        <f t="shared" si="1389"/>
        <v>0</v>
      </c>
      <c r="CA1643" s="365">
        <f t="shared" si="1390"/>
        <v>9</v>
      </c>
      <c r="CB1643" s="366">
        <f t="shared" si="1391"/>
        <v>1</v>
      </c>
      <c r="CC1643" s="365">
        <f t="shared" si="1392"/>
        <v>0</v>
      </c>
      <c r="CD1643" s="366">
        <f t="shared" si="1393"/>
        <v>0</v>
      </c>
      <c r="CE1643" s="365">
        <f t="shared" si="1394"/>
        <v>9</v>
      </c>
      <c r="CF1643" s="366">
        <f t="shared" si="1395"/>
        <v>1</v>
      </c>
      <c r="CG1643" s="365">
        <f t="shared" si="1396"/>
        <v>0</v>
      </c>
      <c r="CH1643" s="366">
        <f t="shared" si="1397"/>
        <v>0</v>
      </c>
      <c r="CI1643" s="365">
        <f t="shared" si="1398"/>
        <v>9</v>
      </c>
      <c r="CJ1643" s="366">
        <f t="shared" si="1399"/>
        <v>1</v>
      </c>
      <c r="CK1643" s="365">
        <f t="shared" si="1400"/>
        <v>0</v>
      </c>
      <c r="CL1643" s="366">
        <f t="shared" si="1401"/>
        <v>0</v>
      </c>
      <c r="CM1643" s="365">
        <f t="shared" si="1402"/>
        <v>9</v>
      </c>
      <c r="CN1643" s="366">
        <f t="shared" si="1403"/>
        <v>1</v>
      </c>
      <c r="CO1643" s="365">
        <f t="shared" si="1404"/>
        <v>0</v>
      </c>
      <c r="CP1643" s="366">
        <f t="shared" si="1405"/>
        <v>0</v>
      </c>
      <c r="CQ1643" s="365">
        <f t="shared" si="1406"/>
        <v>9</v>
      </c>
      <c r="CR1643" s="366">
        <f t="shared" si="1407"/>
        <v>1</v>
      </c>
      <c r="CS1643" s="365">
        <f t="shared" si="1408"/>
        <v>0</v>
      </c>
      <c r="CT1643" s="366">
        <f t="shared" si="1409"/>
        <v>0</v>
      </c>
      <c r="CU1643" s="365">
        <f t="shared" si="1410"/>
        <v>9</v>
      </c>
      <c r="CV1643" s="366">
        <f t="shared" si="1411"/>
        <v>1</v>
      </c>
      <c r="CW1643" s="365">
        <f t="shared" si="1412"/>
        <v>0</v>
      </c>
      <c r="CX1643" s="366">
        <f t="shared" si="1413"/>
        <v>0</v>
      </c>
    </row>
    <row r="1644" spans="17:102" x14ac:dyDescent="0.25">
      <c r="Q1644" s="365">
        <f t="shared" si="1353"/>
        <v>26</v>
      </c>
      <c r="R1644" s="277">
        <v>50</v>
      </c>
      <c r="AN1644" s="365">
        <v>1</v>
      </c>
      <c r="AO1644" s="271">
        <f t="shared" si="1370"/>
        <v>15</v>
      </c>
      <c r="AP1644" s="271" t="str">
        <f t="shared" ref="AP1644:AQ1644" si="1424">+AP1622</f>
        <v/>
      </c>
      <c r="AQ1644" s="366" t="str">
        <f t="shared" si="1424"/>
        <v/>
      </c>
      <c r="AS1644" s="365">
        <f t="shared" si="1366"/>
        <v>15</v>
      </c>
      <c r="AT1644" s="366">
        <f t="shared" si="1367"/>
        <v>0</v>
      </c>
      <c r="AU1644" s="271">
        <f t="shared" si="1354"/>
        <v>50</v>
      </c>
      <c r="AV1644" s="366">
        <f t="shared" si="1368"/>
        <v>0</v>
      </c>
      <c r="AW1644" s="385">
        <f t="shared" si="1369"/>
        <v>0</v>
      </c>
      <c r="AX1644" s="367">
        <f t="shared" si="1372"/>
        <v>15</v>
      </c>
      <c r="AY1644" s="363">
        <f t="shared" si="1355"/>
        <v>0</v>
      </c>
      <c r="AZ1644" s="363">
        <f t="shared" si="1356"/>
        <v>0</v>
      </c>
      <c r="BA1644" s="363">
        <f t="shared" si="1357"/>
        <v>0</v>
      </c>
      <c r="BB1644" s="363">
        <f t="shared" si="1358"/>
        <v>0</v>
      </c>
      <c r="BC1644" s="363">
        <f t="shared" si="1359"/>
        <v>0</v>
      </c>
      <c r="BD1644" s="363">
        <f t="shared" si="1360"/>
        <v>0</v>
      </c>
      <c r="BE1644" s="363">
        <f t="shared" si="1361"/>
        <v>0</v>
      </c>
      <c r="BF1644" s="363">
        <f t="shared" si="1362"/>
        <v>0</v>
      </c>
      <c r="BG1644" s="363">
        <f t="shared" si="1363"/>
        <v>0</v>
      </c>
      <c r="BH1644" s="364">
        <f t="shared" si="1364"/>
        <v>0</v>
      </c>
      <c r="BK1644" s="365">
        <f t="shared" si="1374"/>
        <v>9</v>
      </c>
      <c r="BL1644" s="366">
        <f t="shared" si="1375"/>
        <v>1</v>
      </c>
      <c r="BM1644" s="365">
        <f t="shared" si="1376"/>
        <v>0</v>
      </c>
      <c r="BN1644" s="366">
        <f t="shared" si="1377"/>
        <v>0</v>
      </c>
      <c r="BO1644" s="365">
        <f t="shared" si="1378"/>
        <v>9</v>
      </c>
      <c r="BP1644" s="366">
        <f t="shared" si="1379"/>
        <v>1</v>
      </c>
      <c r="BQ1644" s="365">
        <f t="shared" si="1380"/>
        <v>0</v>
      </c>
      <c r="BR1644" s="366">
        <f t="shared" si="1381"/>
        <v>0</v>
      </c>
      <c r="BS1644" s="365">
        <f t="shared" si="1382"/>
        <v>9</v>
      </c>
      <c r="BT1644" s="366">
        <f t="shared" si="1383"/>
        <v>1</v>
      </c>
      <c r="BU1644" s="365">
        <f t="shared" si="1384"/>
        <v>0</v>
      </c>
      <c r="BV1644" s="366">
        <f t="shared" si="1385"/>
        <v>0</v>
      </c>
      <c r="BW1644" s="365">
        <f t="shared" si="1386"/>
        <v>9</v>
      </c>
      <c r="BX1644" s="366">
        <f t="shared" si="1387"/>
        <v>1</v>
      </c>
      <c r="BY1644" s="365">
        <f t="shared" si="1388"/>
        <v>0</v>
      </c>
      <c r="BZ1644" s="366">
        <f t="shared" si="1389"/>
        <v>0</v>
      </c>
      <c r="CA1644" s="365">
        <f t="shared" si="1390"/>
        <v>9</v>
      </c>
      <c r="CB1644" s="366">
        <f t="shared" si="1391"/>
        <v>1</v>
      </c>
      <c r="CC1644" s="365">
        <f t="shared" si="1392"/>
        <v>0</v>
      </c>
      <c r="CD1644" s="366">
        <f t="shared" si="1393"/>
        <v>0</v>
      </c>
      <c r="CE1644" s="365">
        <f t="shared" si="1394"/>
        <v>9</v>
      </c>
      <c r="CF1644" s="366">
        <f t="shared" si="1395"/>
        <v>1</v>
      </c>
      <c r="CG1644" s="365">
        <f t="shared" si="1396"/>
        <v>0</v>
      </c>
      <c r="CH1644" s="366">
        <f t="shared" si="1397"/>
        <v>0</v>
      </c>
      <c r="CI1644" s="365">
        <f t="shared" si="1398"/>
        <v>9</v>
      </c>
      <c r="CJ1644" s="366">
        <f t="shared" si="1399"/>
        <v>1</v>
      </c>
      <c r="CK1644" s="365">
        <f t="shared" si="1400"/>
        <v>0</v>
      </c>
      <c r="CL1644" s="366">
        <f t="shared" si="1401"/>
        <v>0</v>
      </c>
      <c r="CM1644" s="365">
        <f t="shared" si="1402"/>
        <v>9</v>
      </c>
      <c r="CN1644" s="366">
        <f t="shared" si="1403"/>
        <v>1</v>
      </c>
      <c r="CO1644" s="365">
        <f t="shared" si="1404"/>
        <v>0</v>
      </c>
      <c r="CP1644" s="366">
        <f t="shared" si="1405"/>
        <v>0</v>
      </c>
      <c r="CQ1644" s="365">
        <f t="shared" si="1406"/>
        <v>9</v>
      </c>
      <c r="CR1644" s="366">
        <f t="shared" si="1407"/>
        <v>1</v>
      </c>
      <c r="CS1644" s="365">
        <f t="shared" si="1408"/>
        <v>0</v>
      </c>
      <c r="CT1644" s="366">
        <f t="shared" si="1409"/>
        <v>0</v>
      </c>
      <c r="CU1644" s="365">
        <f t="shared" si="1410"/>
        <v>9</v>
      </c>
      <c r="CV1644" s="366">
        <f t="shared" si="1411"/>
        <v>1</v>
      </c>
      <c r="CW1644" s="365">
        <f t="shared" si="1412"/>
        <v>0</v>
      </c>
      <c r="CX1644" s="366">
        <f t="shared" si="1413"/>
        <v>0</v>
      </c>
    </row>
    <row r="1645" spans="17:102" x14ac:dyDescent="0.25">
      <c r="Q1645" s="365">
        <f t="shared" si="1353"/>
        <v>27</v>
      </c>
      <c r="R1645" s="277">
        <v>100</v>
      </c>
      <c r="AN1645" s="365">
        <v>1</v>
      </c>
      <c r="AO1645" s="271">
        <f t="shared" si="1370"/>
        <v>16</v>
      </c>
      <c r="AP1645" s="271" t="str">
        <f t="shared" ref="AP1645:AQ1645" si="1425">+AP1623</f>
        <v/>
      </c>
      <c r="AQ1645" s="366" t="str">
        <f t="shared" si="1425"/>
        <v/>
      </c>
      <c r="AS1645" s="365">
        <f t="shared" si="1366"/>
        <v>16</v>
      </c>
      <c r="AT1645" s="366">
        <f t="shared" si="1367"/>
        <v>0</v>
      </c>
      <c r="AU1645" s="271">
        <f t="shared" si="1354"/>
        <v>100</v>
      </c>
      <c r="AV1645" s="366">
        <f t="shared" si="1368"/>
        <v>0</v>
      </c>
      <c r="AW1645" s="385">
        <f t="shared" si="1369"/>
        <v>0</v>
      </c>
      <c r="AX1645" s="367">
        <f t="shared" si="1372"/>
        <v>16</v>
      </c>
      <c r="AY1645" s="363">
        <f t="shared" si="1355"/>
        <v>0</v>
      </c>
      <c r="AZ1645" s="363">
        <f t="shared" si="1356"/>
        <v>0</v>
      </c>
      <c r="BA1645" s="363">
        <f t="shared" si="1357"/>
        <v>0</v>
      </c>
      <c r="BB1645" s="363">
        <f t="shared" si="1358"/>
        <v>0</v>
      </c>
      <c r="BC1645" s="363">
        <f t="shared" si="1359"/>
        <v>0</v>
      </c>
      <c r="BD1645" s="363">
        <f t="shared" si="1360"/>
        <v>0</v>
      </c>
      <c r="BE1645" s="363">
        <f t="shared" si="1361"/>
        <v>0</v>
      </c>
      <c r="BF1645" s="363">
        <f t="shared" si="1362"/>
        <v>0</v>
      </c>
      <c r="BG1645" s="363">
        <f t="shared" si="1363"/>
        <v>0</v>
      </c>
      <c r="BH1645" s="364">
        <f t="shared" si="1364"/>
        <v>0</v>
      </c>
      <c r="BK1645" s="365">
        <f t="shared" si="1374"/>
        <v>9</v>
      </c>
      <c r="BL1645" s="366">
        <f t="shared" si="1375"/>
        <v>1</v>
      </c>
      <c r="BM1645" s="365">
        <f t="shared" si="1376"/>
        <v>0</v>
      </c>
      <c r="BN1645" s="366">
        <f t="shared" si="1377"/>
        <v>0</v>
      </c>
      <c r="BO1645" s="365">
        <f t="shared" si="1378"/>
        <v>9</v>
      </c>
      <c r="BP1645" s="366">
        <f t="shared" si="1379"/>
        <v>1</v>
      </c>
      <c r="BQ1645" s="365">
        <f t="shared" si="1380"/>
        <v>0</v>
      </c>
      <c r="BR1645" s="366">
        <f t="shared" si="1381"/>
        <v>0</v>
      </c>
      <c r="BS1645" s="365">
        <f t="shared" si="1382"/>
        <v>9</v>
      </c>
      <c r="BT1645" s="366">
        <f t="shared" si="1383"/>
        <v>1</v>
      </c>
      <c r="BU1645" s="365">
        <f t="shared" si="1384"/>
        <v>0</v>
      </c>
      <c r="BV1645" s="366">
        <f t="shared" si="1385"/>
        <v>0</v>
      </c>
      <c r="BW1645" s="365">
        <f t="shared" si="1386"/>
        <v>9</v>
      </c>
      <c r="BX1645" s="366">
        <f t="shared" si="1387"/>
        <v>1</v>
      </c>
      <c r="BY1645" s="365">
        <f t="shared" si="1388"/>
        <v>0</v>
      </c>
      <c r="BZ1645" s="366">
        <f t="shared" si="1389"/>
        <v>0</v>
      </c>
      <c r="CA1645" s="365">
        <f t="shared" si="1390"/>
        <v>9</v>
      </c>
      <c r="CB1645" s="366">
        <f t="shared" si="1391"/>
        <v>1</v>
      </c>
      <c r="CC1645" s="365">
        <f t="shared" si="1392"/>
        <v>0</v>
      </c>
      <c r="CD1645" s="366">
        <f t="shared" si="1393"/>
        <v>0</v>
      </c>
      <c r="CE1645" s="365">
        <f t="shared" si="1394"/>
        <v>9</v>
      </c>
      <c r="CF1645" s="366">
        <f t="shared" si="1395"/>
        <v>1</v>
      </c>
      <c r="CG1645" s="365">
        <f t="shared" si="1396"/>
        <v>0</v>
      </c>
      <c r="CH1645" s="366">
        <f t="shared" si="1397"/>
        <v>0</v>
      </c>
      <c r="CI1645" s="365">
        <f t="shared" si="1398"/>
        <v>9</v>
      </c>
      <c r="CJ1645" s="366">
        <f t="shared" si="1399"/>
        <v>1</v>
      </c>
      <c r="CK1645" s="365">
        <f t="shared" si="1400"/>
        <v>0</v>
      </c>
      <c r="CL1645" s="366">
        <f t="shared" si="1401"/>
        <v>0</v>
      </c>
      <c r="CM1645" s="365">
        <f t="shared" si="1402"/>
        <v>9</v>
      </c>
      <c r="CN1645" s="366">
        <f t="shared" si="1403"/>
        <v>1</v>
      </c>
      <c r="CO1645" s="365">
        <f t="shared" si="1404"/>
        <v>0</v>
      </c>
      <c r="CP1645" s="366">
        <f t="shared" si="1405"/>
        <v>0</v>
      </c>
      <c r="CQ1645" s="365">
        <f t="shared" si="1406"/>
        <v>9</v>
      </c>
      <c r="CR1645" s="366">
        <f t="shared" si="1407"/>
        <v>1</v>
      </c>
      <c r="CS1645" s="365">
        <f t="shared" si="1408"/>
        <v>0</v>
      </c>
      <c r="CT1645" s="366">
        <f t="shared" si="1409"/>
        <v>0</v>
      </c>
      <c r="CU1645" s="365">
        <f t="shared" si="1410"/>
        <v>9</v>
      </c>
      <c r="CV1645" s="366">
        <f t="shared" si="1411"/>
        <v>1</v>
      </c>
      <c r="CW1645" s="365">
        <f t="shared" si="1412"/>
        <v>0</v>
      </c>
      <c r="CX1645" s="366">
        <f t="shared" si="1413"/>
        <v>0</v>
      </c>
    </row>
    <row r="1646" spans="17:102" x14ac:dyDescent="0.25">
      <c r="Q1646" s="365">
        <f t="shared" si="1353"/>
        <v>28</v>
      </c>
      <c r="R1646" s="277">
        <v>150</v>
      </c>
      <c r="AN1646" s="365">
        <v>1</v>
      </c>
      <c r="AO1646" s="271">
        <f t="shared" si="1370"/>
        <v>17</v>
      </c>
      <c r="AP1646" s="271" t="str">
        <f t="shared" ref="AP1646:AQ1646" si="1426">+AP1624</f>
        <v/>
      </c>
      <c r="AQ1646" s="366" t="str">
        <f t="shared" si="1426"/>
        <v/>
      </c>
      <c r="AS1646" s="365">
        <f t="shared" si="1366"/>
        <v>17</v>
      </c>
      <c r="AT1646" s="366">
        <f t="shared" si="1367"/>
        <v>0</v>
      </c>
      <c r="AU1646" s="271">
        <f t="shared" si="1354"/>
        <v>150</v>
      </c>
      <c r="AV1646" s="366">
        <f t="shared" si="1368"/>
        <v>0</v>
      </c>
      <c r="AW1646" s="385">
        <f t="shared" si="1369"/>
        <v>0</v>
      </c>
      <c r="AX1646" s="367">
        <f t="shared" si="1372"/>
        <v>17</v>
      </c>
      <c r="AY1646" s="363">
        <f t="shared" si="1355"/>
        <v>0</v>
      </c>
      <c r="AZ1646" s="363">
        <f t="shared" si="1356"/>
        <v>0</v>
      </c>
      <c r="BA1646" s="363">
        <f t="shared" si="1357"/>
        <v>0</v>
      </c>
      <c r="BB1646" s="363">
        <f t="shared" si="1358"/>
        <v>0</v>
      </c>
      <c r="BC1646" s="363">
        <f t="shared" si="1359"/>
        <v>0</v>
      </c>
      <c r="BD1646" s="363">
        <f t="shared" si="1360"/>
        <v>0</v>
      </c>
      <c r="BE1646" s="363">
        <f t="shared" si="1361"/>
        <v>0</v>
      </c>
      <c r="BF1646" s="363">
        <f t="shared" si="1362"/>
        <v>0</v>
      </c>
      <c r="BG1646" s="363">
        <f t="shared" si="1363"/>
        <v>0</v>
      </c>
      <c r="BH1646" s="364">
        <f t="shared" si="1364"/>
        <v>0</v>
      </c>
      <c r="BK1646" s="365">
        <f t="shared" si="1374"/>
        <v>9</v>
      </c>
      <c r="BL1646" s="366">
        <f t="shared" si="1375"/>
        <v>1</v>
      </c>
      <c r="BM1646" s="365">
        <f t="shared" si="1376"/>
        <v>0</v>
      </c>
      <c r="BN1646" s="366">
        <f t="shared" si="1377"/>
        <v>0</v>
      </c>
      <c r="BO1646" s="365">
        <f t="shared" si="1378"/>
        <v>9</v>
      </c>
      <c r="BP1646" s="366">
        <f t="shared" si="1379"/>
        <v>1</v>
      </c>
      <c r="BQ1646" s="365">
        <f t="shared" si="1380"/>
        <v>0</v>
      </c>
      <c r="BR1646" s="366">
        <f t="shared" si="1381"/>
        <v>0</v>
      </c>
      <c r="BS1646" s="365">
        <f t="shared" si="1382"/>
        <v>9</v>
      </c>
      <c r="BT1646" s="366">
        <f t="shared" si="1383"/>
        <v>1</v>
      </c>
      <c r="BU1646" s="365">
        <f t="shared" si="1384"/>
        <v>0</v>
      </c>
      <c r="BV1646" s="366">
        <f t="shared" si="1385"/>
        <v>0</v>
      </c>
      <c r="BW1646" s="365">
        <f t="shared" si="1386"/>
        <v>9</v>
      </c>
      <c r="BX1646" s="366">
        <f t="shared" si="1387"/>
        <v>1</v>
      </c>
      <c r="BY1646" s="365">
        <f t="shared" si="1388"/>
        <v>0</v>
      </c>
      <c r="BZ1646" s="366">
        <f t="shared" si="1389"/>
        <v>0</v>
      </c>
      <c r="CA1646" s="365">
        <f t="shared" si="1390"/>
        <v>9</v>
      </c>
      <c r="CB1646" s="366">
        <f t="shared" si="1391"/>
        <v>1</v>
      </c>
      <c r="CC1646" s="365">
        <f t="shared" si="1392"/>
        <v>0</v>
      </c>
      <c r="CD1646" s="366">
        <f t="shared" si="1393"/>
        <v>0</v>
      </c>
      <c r="CE1646" s="365">
        <f t="shared" si="1394"/>
        <v>9</v>
      </c>
      <c r="CF1646" s="366">
        <f t="shared" si="1395"/>
        <v>1</v>
      </c>
      <c r="CG1646" s="365">
        <f t="shared" si="1396"/>
        <v>0</v>
      </c>
      <c r="CH1646" s="366">
        <f t="shared" si="1397"/>
        <v>0</v>
      </c>
      <c r="CI1646" s="365">
        <f t="shared" si="1398"/>
        <v>9</v>
      </c>
      <c r="CJ1646" s="366">
        <f t="shared" si="1399"/>
        <v>1</v>
      </c>
      <c r="CK1646" s="365">
        <f t="shared" si="1400"/>
        <v>0</v>
      </c>
      <c r="CL1646" s="366">
        <f t="shared" si="1401"/>
        <v>0</v>
      </c>
      <c r="CM1646" s="365">
        <f t="shared" si="1402"/>
        <v>9</v>
      </c>
      <c r="CN1646" s="366">
        <f t="shared" si="1403"/>
        <v>1</v>
      </c>
      <c r="CO1646" s="365">
        <f t="shared" si="1404"/>
        <v>0</v>
      </c>
      <c r="CP1646" s="366">
        <f t="shared" si="1405"/>
        <v>0</v>
      </c>
      <c r="CQ1646" s="365">
        <f t="shared" si="1406"/>
        <v>9</v>
      </c>
      <c r="CR1646" s="366">
        <f t="shared" si="1407"/>
        <v>1</v>
      </c>
      <c r="CS1646" s="365">
        <f t="shared" si="1408"/>
        <v>0</v>
      </c>
      <c r="CT1646" s="366">
        <f t="shared" si="1409"/>
        <v>0</v>
      </c>
      <c r="CU1646" s="365">
        <f t="shared" si="1410"/>
        <v>9</v>
      </c>
      <c r="CV1646" s="366">
        <f t="shared" si="1411"/>
        <v>1</v>
      </c>
      <c r="CW1646" s="365">
        <f t="shared" si="1412"/>
        <v>0</v>
      </c>
      <c r="CX1646" s="366">
        <f t="shared" si="1413"/>
        <v>0</v>
      </c>
    </row>
    <row r="1647" spans="17:102" x14ac:dyDescent="0.25">
      <c r="Q1647" s="365">
        <f t="shared" si="1353"/>
        <v>29</v>
      </c>
      <c r="R1647" s="277">
        <v>300</v>
      </c>
      <c r="AN1647" s="365">
        <v>1</v>
      </c>
      <c r="AO1647" s="271">
        <f t="shared" si="1370"/>
        <v>18</v>
      </c>
      <c r="AP1647" s="271" t="str">
        <f t="shared" ref="AP1647:AQ1647" si="1427">+AP1625</f>
        <v/>
      </c>
      <c r="AQ1647" s="366" t="str">
        <f t="shared" si="1427"/>
        <v/>
      </c>
      <c r="AS1647" s="365">
        <f t="shared" si="1366"/>
        <v>18</v>
      </c>
      <c r="AT1647" s="366">
        <f t="shared" si="1367"/>
        <v>0</v>
      </c>
      <c r="AU1647" s="271">
        <f t="shared" si="1354"/>
        <v>300</v>
      </c>
      <c r="AV1647" s="366">
        <f t="shared" si="1368"/>
        <v>0</v>
      </c>
      <c r="AW1647" s="385">
        <f t="shared" si="1369"/>
        <v>0</v>
      </c>
      <c r="AX1647" s="367">
        <f t="shared" si="1372"/>
        <v>18</v>
      </c>
      <c r="AY1647" s="363">
        <f t="shared" si="1355"/>
        <v>0</v>
      </c>
      <c r="AZ1647" s="363">
        <f t="shared" si="1356"/>
        <v>0</v>
      </c>
      <c r="BA1647" s="363">
        <f t="shared" si="1357"/>
        <v>0</v>
      </c>
      <c r="BB1647" s="363">
        <f t="shared" si="1358"/>
        <v>0</v>
      </c>
      <c r="BC1647" s="363">
        <f t="shared" si="1359"/>
        <v>0</v>
      </c>
      <c r="BD1647" s="363">
        <f t="shared" si="1360"/>
        <v>0</v>
      </c>
      <c r="BE1647" s="363">
        <f t="shared" si="1361"/>
        <v>0</v>
      </c>
      <c r="BF1647" s="363">
        <f t="shared" si="1362"/>
        <v>0</v>
      </c>
      <c r="BG1647" s="363">
        <f t="shared" si="1363"/>
        <v>0</v>
      </c>
      <c r="BH1647" s="364">
        <f t="shared" si="1364"/>
        <v>0</v>
      </c>
      <c r="BK1647" s="365">
        <f t="shared" si="1374"/>
        <v>9</v>
      </c>
      <c r="BL1647" s="366">
        <f t="shared" si="1375"/>
        <v>1</v>
      </c>
      <c r="BM1647" s="365">
        <f t="shared" si="1376"/>
        <v>0</v>
      </c>
      <c r="BN1647" s="366">
        <f t="shared" si="1377"/>
        <v>0</v>
      </c>
      <c r="BO1647" s="365">
        <f t="shared" si="1378"/>
        <v>9</v>
      </c>
      <c r="BP1647" s="366">
        <f t="shared" si="1379"/>
        <v>1</v>
      </c>
      <c r="BQ1647" s="365">
        <f t="shared" si="1380"/>
        <v>0</v>
      </c>
      <c r="BR1647" s="366">
        <f t="shared" si="1381"/>
        <v>0</v>
      </c>
      <c r="BS1647" s="365">
        <f t="shared" si="1382"/>
        <v>9</v>
      </c>
      <c r="BT1647" s="366">
        <f t="shared" si="1383"/>
        <v>1</v>
      </c>
      <c r="BU1647" s="365">
        <f t="shared" si="1384"/>
        <v>0</v>
      </c>
      <c r="BV1647" s="366">
        <f t="shared" si="1385"/>
        <v>0</v>
      </c>
      <c r="BW1647" s="365">
        <f t="shared" si="1386"/>
        <v>9</v>
      </c>
      <c r="BX1647" s="366">
        <f t="shared" si="1387"/>
        <v>1</v>
      </c>
      <c r="BY1647" s="365">
        <f t="shared" si="1388"/>
        <v>0</v>
      </c>
      <c r="BZ1647" s="366">
        <f t="shared" si="1389"/>
        <v>0</v>
      </c>
      <c r="CA1647" s="365">
        <f t="shared" si="1390"/>
        <v>9</v>
      </c>
      <c r="CB1647" s="366">
        <f t="shared" si="1391"/>
        <v>1</v>
      </c>
      <c r="CC1647" s="365">
        <f t="shared" si="1392"/>
        <v>0</v>
      </c>
      <c r="CD1647" s="366">
        <f t="shared" si="1393"/>
        <v>0</v>
      </c>
      <c r="CE1647" s="365">
        <f t="shared" si="1394"/>
        <v>9</v>
      </c>
      <c r="CF1647" s="366">
        <f t="shared" si="1395"/>
        <v>1</v>
      </c>
      <c r="CG1647" s="365">
        <f t="shared" si="1396"/>
        <v>0</v>
      </c>
      <c r="CH1647" s="366">
        <f t="shared" si="1397"/>
        <v>0</v>
      </c>
      <c r="CI1647" s="365">
        <f t="shared" si="1398"/>
        <v>9</v>
      </c>
      <c r="CJ1647" s="366">
        <f t="shared" si="1399"/>
        <v>1</v>
      </c>
      <c r="CK1647" s="365">
        <f t="shared" si="1400"/>
        <v>0</v>
      </c>
      <c r="CL1647" s="366">
        <f t="shared" si="1401"/>
        <v>0</v>
      </c>
      <c r="CM1647" s="365">
        <f t="shared" si="1402"/>
        <v>9</v>
      </c>
      <c r="CN1647" s="366">
        <f t="shared" si="1403"/>
        <v>1</v>
      </c>
      <c r="CO1647" s="365">
        <f t="shared" si="1404"/>
        <v>0</v>
      </c>
      <c r="CP1647" s="366">
        <f t="shared" si="1405"/>
        <v>0</v>
      </c>
      <c r="CQ1647" s="365">
        <f t="shared" si="1406"/>
        <v>9</v>
      </c>
      <c r="CR1647" s="366">
        <f t="shared" si="1407"/>
        <v>1</v>
      </c>
      <c r="CS1647" s="365">
        <f t="shared" si="1408"/>
        <v>0</v>
      </c>
      <c r="CT1647" s="366">
        <f t="shared" si="1409"/>
        <v>0</v>
      </c>
      <c r="CU1647" s="365">
        <f t="shared" si="1410"/>
        <v>9</v>
      </c>
      <c r="CV1647" s="366">
        <f t="shared" si="1411"/>
        <v>1</v>
      </c>
      <c r="CW1647" s="365">
        <f t="shared" si="1412"/>
        <v>0</v>
      </c>
      <c r="CX1647" s="366">
        <f t="shared" si="1413"/>
        <v>0</v>
      </c>
    </row>
    <row r="1648" spans="17:102" x14ac:dyDescent="0.25">
      <c r="Q1648" s="365">
        <f t="shared" si="1353"/>
        <v>30</v>
      </c>
      <c r="R1648" s="277">
        <v>600</v>
      </c>
      <c r="AN1648" s="365">
        <v>1</v>
      </c>
      <c r="AO1648" s="271">
        <f>+AO1647+1</f>
        <v>19</v>
      </c>
      <c r="AP1648" s="271" t="str">
        <f t="shared" ref="AP1648:AQ1648" si="1428">+AP1626</f>
        <v/>
      </c>
      <c r="AQ1648" s="366" t="str">
        <f t="shared" si="1428"/>
        <v/>
      </c>
      <c r="AS1648" s="365">
        <f t="shared" si="1366"/>
        <v>19</v>
      </c>
      <c r="AT1648" s="366">
        <f t="shared" si="1367"/>
        <v>0</v>
      </c>
      <c r="AU1648" s="271">
        <f t="shared" si="1354"/>
        <v>600</v>
      </c>
      <c r="AV1648" s="366">
        <f t="shared" si="1368"/>
        <v>0</v>
      </c>
      <c r="AW1648" s="385">
        <f t="shared" si="1369"/>
        <v>0</v>
      </c>
      <c r="AX1648" s="367">
        <f>+AX1647+1</f>
        <v>19</v>
      </c>
      <c r="AY1648" s="363">
        <f t="shared" si="1355"/>
        <v>0</v>
      </c>
      <c r="AZ1648" s="363">
        <f t="shared" si="1356"/>
        <v>0</v>
      </c>
      <c r="BA1648" s="363">
        <f t="shared" si="1357"/>
        <v>0</v>
      </c>
      <c r="BB1648" s="363">
        <f t="shared" si="1358"/>
        <v>0</v>
      </c>
      <c r="BC1648" s="363">
        <f t="shared" si="1359"/>
        <v>0</v>
      </c>
      <c r="BD1648" s="363">
        <f t="shared" si="1360"/>
        <v>0</v>
      </c>
      <c r="BE1648" s="363">
        <f t="shared" si="1361"/>
        <v>0</v>
      </c>
      <c r="BF1648" s="363">
        <f t="shared" si="1362"/>
        <v>0</v>
      </c>
      <c r="BG1648" s="363">
        <f t="shared" si="1363"/>
        <v>0</v>
      </c>
      <c r="BH1648" s="364">
        <f t="shared" si="1364"/>
        <v>0</v>
      </c>
      <c r="BK1648" s="365">
        <f t="shared" si="1374"/>
        <v>9</v>
      </c>
      <c r="BL1648" s="366">
        <f t="shared" si="1375"/>
        <v>1</v>
      </c>
      <c r="BM1648" s="365">
        <f t="shared" si="1376"/>
        <v>0</v>
      </c>
      <c r="BN1648" s="366">
        <f t="shared" si="1377"/>
        <v>0</v>
      </c>
      <c r="BO1648" s="365">
        <f t="shared" si="1378"/>
        <v>9</v>
      </c>
      <c r="BP1648" s="366">
        <f t="shared" si="1379"/>
        <v>1</v>
      </c>
      <c r="BQ1648" s="365">
        <f t="shared" si="1380"/>
        <v>0</v>
      </c>
      <c r="BR1648" s="366">
        <f t="shared" si="1381"/>
        <v>0</v>
      </c>
      <c r="BS1648" s="365">
        <f t="shared" si="1382"/>
        <v>9</v>
      </c>
      <c r="BT1648" s="366">
        <f t="shared" si="1383"/>
        <v>1</v>
      </c>
      <c r="BU1648" s="365">
        <f t="shared" si="1384"/>
        <v>0</v>
      </c>
      <c r="BV1648" s="366">
        <f t="shared" si="1385"/>
        <v>0</v>
      </c>
      <c r="BW1648" s="365">
        <f t="shared" si="1386"/>
        <v>9</v>
      </c>
      <c r="BX1648" s="366">
        <f t="shared" si="1387"/>
        <v>1</v>
      </c>
      <c r="BY1648" s="365">
        <f t="shared" si="1388"/>
        <v>0</v>
      </c>
      <c r="BZ1648" s="366">
        <f t="shared" si="1389"/>
        <v>0</v>
      </c>
      <c r="CA1648" s="365">
        <f t="shared" si="1390"/>
        <v>9</v>
      </c>
      <c r="CB1648" s="366">
        <f t="shared" si="1391"/>
        <v>1</v>
      </c>
      <c r="CC1648" s="365">
        <f t="shared" si="1392"/>
        <v>0</v>
      </c>
      <c r="CD1648" s="366">
        <f t="shared" si="1393"/>
        <v>0</v>
      </c>
      <c r="CE1648" s="365">
        <f t="shared" si="1394"/>
        <v>9</v>
      </c>
      <c r="CF1648" s="366">
        <f t="shared" si="1395"/>
        <v>1</v>
      </c>
      <c r="CG1648" s="365">
        <f t="shared" si="1396"/>
        <v>0</v>
      </c>
      <c r="CH1648" s="366">
        <f t="shared" si="1397"/>
        <v>0</v>
      </c>
      <c r="CI1648" s="365">
        <f t="shared" si="1398"/>
        <v>9</v>
      </c>
      <c r="CJ1648" s="366">
        <f t="shared" si="1399"/>
        <v>1</v>
      </c>
      <c r="CK1648" s="365">
        <f t="shared" si="1400"/>
        <v>0</v>
      </c>
      <c r="CL1648" s="366">
        <f t="shared" si="1401"/>
        <v>0</v>
      </c>
      <c r="CM1648" s="365">
        <f t="shared" si="1402"/>
        <v>9</v>
      </c>
      <c r="CN1648" s="366">
        <f t="shared" si="1403"/>
        <v>1</v>
      </c>
      <c r="CO1648" s="365">
        <f t="shared" si="1404"/>
        <v>0</v>
      </c>
      <c r="CP1648" s="366">
        <f t="shared" si="1405"/>
        <v>0</v>
      </c>
      <c r="CQ1648" s="365">
        <f t="shared" si="1406"/>
        <v>9</v>
      </c>
      <c r="CR1648" s="366">
        <f t="shared" si="1407"/>
        <v>1</v>
      </c>
      <c r="CS1648" s="365">
        <f t="shared" si="1408"/>
        <v>0</v>
      </c>
      <c r="CT1648" s="366">
        <f t="shared" si="1409"/>
        <v>0</v>
      </c>
      <c r="CU1648" s="365">
        <f t="shared" si="1410"/>
        <v>9</v>
      </c>
      <c r="CV1648" s="366">
        <f t="shared" si="1411"/>
        <v>1</v>
      </c>
      <c r="CW1648" s="365">
        <f t="shared" si="1412"/>
        <v>0</v>
      </c>
      <c r="CX1648" s="366">
        <f t="shared" si="1413"/>
        <v>0</v>
      </c>
    </row>
    <row r="1649" spans="17:102" ht="15.75" thickBot="1" x14ac:dyDescent="0.3">
      <c r="Q1649" s="365">
        <f t="shared" si="1353"/>
        <v>31</v>
      </c>
      <c r="R1649" s="277">
        <v>200</v>
      </c>
      <c r="AN1649" s="365">
        <v>1</v>
      </c>
      <c r="AO1649" s="271">
        <f t="shared" ref="AO1649" si="1429">+AO1648+1</f>
        <v>20</v>
      </c>
      <c r="AP1649" s="271" t="str">
        <f t="shared" ref="AP1649:AQ1649" si="1430">+AP1627</f>
        <v/>
      </c>
      <c r="AQ1649" s="366" t="str">
        <f t="shared" si="1430"/>
        <v/>
      </c>
      <c r="AS1649" s="365">
        <f t="shared" si="1366"/>
        <v>20</v>
      </c>
      <c r="AT1649" s="366">
        <f t="shared" si="1367"/>
        <v>0</v>
      </c>
      <c r="AU1649" s="271">
        <f t="shared" si="1354"/>
        <v>1000</v>
      </c>
      <c r="AV1649" s="366">
        <f t="shared" si="1368"/>
        <v>0</v>
      </c>
      <c r="AW1649" s="385">
        <f t="shared" si="1369"/>
        <v>0</v>
      </c>
      <c r="AX1649" s="373">
        <f t="shared" ref="AX1649" si="1431">+AX1648+1</f>
        <v>20</v>
      </c>
      <c r="AY1649" s="375">
        <f t="shared" si="1355"/>
        <v>0</v>
      </c>
      <c r="AZ1649" s="375">
        <f t="shared" si="1356"/>
        <v>0</v>
      </c>
      <c r="BA1649" s="375">
        <f t="shared" si="1357"/>
        <v>0</v>
      </c>
      <c r="BB1649" s="375">
        <f t="shared" si="1358"/>
        <v>0</v>
      </c>
      <c r="BC1649" s="375">
        <f t="shared" si="1359"/>
        <v>0</v>
      </c>
      <c r="BD1649" s="375">
        <f t="shared" si="1360"/>
        <v>0</v>
      </c>
      <c r="BE1649" s="375">
        <f t="shared" si="1361"/>
        <v>0</v>
      </c>
      <c r="BF1649" s="375">
        <f t="shared" si="1362"/>
        <v>0</v>
      </c>
      <c r="BG1649" s="375">
        <f t="shared" si="1363"/>
        <v>0</v>
      </c>
      <c r="BH1649" s="376">
        <f t="shared" si="1364"/>
        <v>0</v>
      </c>
      <c r="BK1649" s="365">
        <f t="shared" si="1374"/>
        <v>9</v>
      </c>
      <c r="BL1649" s="366">
        <f t="shared" si="1375"/>
        <v>1</v>
      </c>
      <c r="BM1649" s="365">
        <f t="shared" si="1376"/>
        <v>0</v>
      </c>
      <c r="BN1649" s="366">
        <f t="shared" si="1377"/>
        <v>0</v>
      </c>
      <c r="BO1649" s="365">
        <f t="shared" si="1378"/>
        <v>9</v>
      </c>
      <c r="BP1649" s="366">
        <f t="shared" si="1379"/>
        <v>1</v>
      </c>
      <c r="BQ1649" s="365">
        <f t="shared" si="1380"/>
        <v>0</v>
      </c>
      <c r="BR1649" s="366">
        <f t="shared" si="1381"/>
        <v>0</v>
      </c>
      <c r="BS1649" s="365">
        <f t="shared" si="1382"/>
        <v>9</v>
      </c>
      <c r="BT1649" s="366">
        <f t="shared" si="1383"/>
        <v>1</v>
      </c>
      <c r="BU1649" s="365">
        <f t="shared" si="1384"/>
        <v>0</v>
      </c>
      <c r="BV1649" s="366">
        <f t="shared" si="1385"/>
        <v>0</v>
      </c>
      <c r="BW1649" s="365">
        <f t="shared" si="1386"/>
        <v>9</v>
      </c>
      <c r="BX1649" s="366">
        <f t="shared" si="1387"/>
        <v>1</v>
      </c>
      <c r="BY1649" s="365">
        <f t="shared" si="1388"/>
        <v>0</v>
      </c>
      <c r="BZ1649" s="366">
        <f t="shared" si="1389"/>
        <v>0</v>
      </c>
      <c r="CA1649" s="365">
        <f t="shared" si="1390"/>
        <v>9</v>
      </c>
      <c r="CB1649" s="366">
        <f t="shared" si="1391"/>
        <v>1</v>
      </c>
      <c r="CC1649" s="365">
        <f t="shared" si="1392"/>
        <v>0</v>
      </c>
      <c r="CD1649" s="366">
        <f t="shared" si="1393"/>
        <v>0</v>
      </c>
      <c r="CE1649" s="365">
        <f t="shared" si="1394"/>
        <v>9</v>
      </c>
      <c r="CF1649" s="366">
        <f t="shared" si="1395"/>
        <v>1</v>
      </c>
      <c r="CG1649" s="365">
        <f t="shared" si="1396"/>
        <v>0</v>
      </c>
      <c r="CH1649" s="366">
        <f t="shared" si="1397"/>
        <v>0</v>
      </c>
      <c r="CI1649" s="365">
        <f t="shared" si="1398"/>
        <v>9</v>
      </c>
      <c r="CJ1649" s="366">
        <f t="shared" si="1399"/>
        <v>1</v>
      </c>
      <c r="CK1649" s="365">
        <f t="shared" si="1400"/>
        <v>0</v>
      </c>
      <c r="CL1649" s="366">
        <f t="shared" si="1401"/>
        <v>0</v>
      </c>
      <c r="CM1649" s="365">
        <f t="shared" si="1402"/>
        <v>9</v>
      </c>
      <c r="CN1649" s="366">
        <f t="shared" si="1403"/>
        <v>1</v>
      </c>
      <c r="CO1649" s="365">
        <f t="shared" si="1404"/>
        <v>0</v>
      </c>
      <c r="CP1649" s="366">
        <f t="shared" si="1405"/>
        <v>0</v>
      </c>
      <c r="CQ1649" s="365">
        <f t="shared" si="1406"/>
        <v>9</v>
      </c>
      <c r="CR1649" s="366">
        <f t="shared" si="1407"/>
        <v>1</v>
      </c>
      <c r="CS1649" s="365">
        <f t="shared" si="1408"/>
        <v>0</v>
      </c>
      <c r="CT1649" s="366">
        <f t="shared" si="1409"/>
        <v>0</v>
      </c>
      <c r="CU1649" s="365">
        <f t="shared" si="1410"/>
        <v>9</v>
      </c>
      <c r="CV1649" s="366">
        <f t="shared" si="1411"/>
        <v>1</v>
      </c>
      <c r="CW1649" s="365">
        <f t="shared" si="1412"/>
        <v>0</v>
      </c>
      <c r="CX1649" s="366">
        <f t="shared" si="1413"/>
        <v>0</v>
      </c>
    </row>
    <row r="1650" spans="17:102" x14ac:dyDescent="0.25">
      <c r="Q1650" s="365">
        <f t="shared" si="1353"/>
        <v>32</v>
      </c>
      <c r="R1650" s="277">
        <v>400</v>
      </c>
      <c r="AN1650" s="365">
        <v>2</v>
      </c>
      <c r="AO1650" s="271">
        <v>1</v>
      </c>
      <c r="AP1650" s="271" t="str">
        <f>+AR1608</f>
        <v/>
      </c>
      <c r="AQ1650" s="366" t="str">
        <f>+AS1608</f>
        <v/>
      </c>
      <c r="AS1650" s="365">
        <f t="shared" si="1366"/>
        <v>21</v>
      </c>
      <c r="AT1650" s="366">
        <f t="shared" si="1367"/>
        <v>0</v>
      </c>
      <c r="AU1650" s="271">
        <f t="shared" si="1354"/>
        <v>100</v>
      </c>
      <c r="AV1650" s="366">
        <f t="shared" si="1368"/>
        <v>0</v>
      </c>
      <c r="AW1650" s="385">
        <f t="shared" si="1369"/>
        <v>0</v>
      </c>
      <c r="BK1650" s="365">
        <f t="shared" si="1374"/>
        <v>9</v>
      </c>
      <c r="BL1650" s="366">
        <f t="shared" si="1375"/>
        <v>1</v>
      </c>
      <c r="BM1650" s="365">
        <f t="shared" si="1376"/>
        <v>0</v>
      </c>
      <c r="BN1650" s="366">
        <f t="shared" si="1377"/>
        <v>0</v>
      </c>
      <c r="BO1650" s="365">
        <f t="shared" si="1378"/>
        <v>9</v>
      </c>
      <c r="BP1650" s="366">
        <f t="shared" si="1379"/>
        <v>1</v>
      </c>
      <c r="BQ1650" s="365">
        <f t="shared" si="1380"/>
        <v>0</v>
      </c>
      <c r="BR1650" s="366">
        <f t="shared" si="1381"/>
        <v>0</v>
      </c>
      <c r="BS1650" s="365">
        <f t="shared" si="1382"/>
        <v>9</v>
      </c>
      <c r="BT1650" s="366">
        <f t="shared" si="1383"/>
        <v>1</v>
      </c>
      <c r="BU1650" s="365">
        <f t="shared" si="1384"/>
        <v>0</v>
      </c>
      <c r="BV1650" s="366">
        <f t="shared" si="1385"/>
        <v>0</v>
      </c>
      <c r="BW1650" s="365">
        <f t="shared" si="1386"/>
        <v>9</v>
      </c>
      <c r="BX1650" s="366">
        <f t="shared" si="1387"/>
        <v>1</v>
      </c>
      <c r="BY1650" s="365">
        <f t="shared" si="1388"/>
        <v>0</v>
      </c>
      <c r="BZ1650" s="366">
        <f t="shared" si="1389"/>
        <v>0</v>
      </c>
      <c r="CA1650" s="365">
        <f t="shared" si="1390"/>
        <v>9</v>
      </c>
      <c r="CB1650" s="366">
        <f t="shared" si="1391"/>
        <v>1</v>
      </c>
      <c r="CC1650" s="365">
        <f t="shared" si="1392"/>
        <v>0</v>
      </c>
      <c r="CD1650" s="366">
        <f t="shared" si="1393"/>
        <v>0</v>
      </c>
      <c r="CE1650" s="365">
        <f t="shared" si="1394"/>
        <v>9</v>
      </c>
      <c r="CF1650" s="366">
        <f t="shared" si="1395"/>
        <v>1</v>
      </c>
      <c r="CG1650" s="365">
        <f t="shared" si="1396"/>
        <v>0</v>
      </c>
      <c r="CH1650" s="366">
        <f t="shared" si="1397"/>
        <v>0</v>
      </c>
      <c r="CI1650" s="365">
        <f t="shared" si="1398"/>
        <v>9</v>
      </c>
      <c r="CJ1650" s="366">
        <f t="shared" si="1399"/>
        <v>1</v>
      </c>
      <c r="CK1650" s="365">
        <f t="shared" si="1400"/>
        <v>0</v>
      </c>
      <c r="CL1650" s="366">
        <f t="shared" si="1401"/>
        <v>0</v>
      </c>
      <c r="CM1650" s="365">
        <f t="shared" si="1402"/>
        <v>9</v>
      </c>
      <c r="CN1650" s="366">
        <f t="shared" si="1403"/>
        <v>1</v>
      </c>
      <c r="CO1650" s="365">
        <f t="shared" si="1404"/>
        <v>0</v>
      </c>
      <c r="CP1650" s="366">
        <f t="shared" si="1405"/>
        <v>0</v>
      </c>
      <c r="CQ1650" s="365">
        <f t="shared" si="1406"/>
        <v>9</v>
      </c>
      <c r="CR1650" s="366">
        <f t="shared" si="1407"/>
        <v>1</v>
      </c>
      <c r="CS1650" s="365">
        <f t="shared" si="1408"/>
        <v>0</v>
      </c>
      <c r="CT1650" s="366">
        <f t="shared" si="1409"/>
        <v>0</v>
      </c>
      <c r="CU1650" s="365">
        <f t="shared" si="1410"/>
        <v>9</v>
      </c>
      <c r="CV1650" s="366">
        <f t="shared" si="1411"/>
        <v>1</v>
      </c>
      <c r="CW1650" s="365">
        <f t="shared" si="1412"/>
        <v>0</v>
      </c>
      <c r="CX1650" s="366">
        <f t="shared" si="1413"/>
        <v>0</v>
      </c>
    </row>
    <row r="1651" spans="17:102" ht="15.75" thickBot="1" x14ac:dyDescent="0.3">
      <c r="Q1651" s="365">
        <f t="shared" si="1353"/>
        <v>33</v>
      </c>
      <c r="R1651" s="277">
        <v>800</v>
      </c>
      <c r="AN1651" s="365">
        <f>+AN1650</f>
        <v>2</v>
      </c>
      <c r="AO1651" s="271">
        <f>+AO1650+1</f>
        <v>2</v>
      </c>
      <c r="AP1651" s="271" t="str">
        <f t="shared" ref="AP1651:AP1669" si="1432">+AR1609</f>
        <v/>
      </c>
      <c r="AQ1651" s="366" t="str">
        <f t="shared" ref="AQ1651:AQ1669" si="1433">+AS1609</f>
        <v/>
      </c>
      <c r="AS1651" s="365">
        <f t="shared" si="1366"/>
        <v>22</v>
      </c>
      <c r="AT1651" s="366">
        <f t="shared" si="1367"/>
        <v>0</v>
      </c>
      <c r="AU1651" s="271">
        <f t="shared" si="1354"/>
        <v>200</v>
      </c>
      <c r="AV1651" s="366">
        <f t="shared" si="1368"/>
        <v>0</v>
      </c>
      <c r="AW1651" s="385">
        <f t="shared" si="1369"/>
        <v>0</v>
      </c>
      <c r="BK1651" s="368">
        <f t="shared" si="1374"/>
        <v>9</v>
      </c>
      <c r="BL1651" s="370">
        <f t="shared" si="1375"/>
        <v>1</v>
      </c>
      <c r="BM1651" s="368">
        <f t="shared" si="1376"/>
        <v>0</v>
      </c>
      <c r="BN1651" s="370">
        <f t="shared" si="1377"/>
        <v>0</v>
      </c>
      <c r="BO1651" s="368">
        <f t="shared" si="1378"/>
        <v>9</v>
      </c>
      <c r="BP1651" s="370">
        <f t="shared" si="1379"/>
        <v>1</v>
      </c>
      <c r="BQ1651" s="368">
        <f t="shared" si="1380"/>
        <v>0</v>
      </c>
      <c r="BR1651" s="370">
        <f t="shared" si="1381"/>
        <v>0</v>
      </c>
      <c r="BS1651" s="368">
        <f t="shared" si="1382"/>
        <v>9</v>
      </c>
      <c r="BT1651" s="370">
        <f t="shared" si="1383"/>
        <v>1</v>
      </c>
      <c r="BU1651" s="368">
        <f t="shared" si="1384"/>
        <v>0</v>
      </c>
      <c r="BV1651" s="370">
        <f t="shared" si="1385"/>
        <v>0</v>
      </c>
      <c r="BW1651" s="368">
        <f t="shared" si="1386"/>
        <v>9</v>
      </c>
      <c r="BX1651" s="370">
        <f t="shared" si="1387"/>
        <v>1</v>
      </c>
      <c r="BY1651" s="368">
        <f t="shared" si="1388"/>
        <v>0</v>
      </c>
      <c r="BZ1651" s="370">
        <f t="shared" si="1389"/>
        <v>0</v>
      </c>
      <c r="CA1651" s="368">
        <f t="shared" si="1390"/>
        <v>9</v>
      </c>
      <c r="CB1651" s="370">
        <f t="shared" si="1391"/>
        <v>1</v>
      </c>
      <c r="CC1651" s="368">
        <f t="shared" si="1392"/>
        <v>0</v>
      </c>
      <c r="CD1651" s="370">
        <f t="shared" si="1393"/>
        <v>0</v>
      </c>
      <c r="CE1651" s="368">
        <f t="shared" si="1394"/>
        <v>9</v>
      </c>
      <c r="CF1651" s="370">
        <f t="shared" si="1395"/>
        <v>1</v>
      </c>
      <c r="CG1651" s="368">
        <f t="shared" si="1396"/>
        <v>0</v>
      </c>
      <c r="CH1651" s="370">
        <f t="shared" si="1397"/>
        <v>0</v>
      </c>
      <c r="CI1651" s="368">
        <f t="shared" si="1398"/>
        <v>9</v>
      </c>
      <c r="CJ1651" s="370">
        <f t="shared" si="1399"/>
        <v>1</v>
      </c>
      <c r="CK1651" s="368">
        <f t="shared" si="1400"/>
        <v>0</v>
      </c>
      <c r="CL1651" s="370">
        <f t="shared" si="1401"/>
        <v>0</v>
      </c>
      <c r="CM1651" s="368">
        <f t="shared" si="1402"/>
        <v>9</v>
      </c>
      <c r="CN1651" s="370">
        <f t="shared" si="1403"/>
        <v>1</v>
      </c>
      <c r="CO1651" s="368">
        <f t="shared" si="1404"/>
        <v>0</v>
      </c>
      <c r="CP1651" s="370">
        <f t="shared" si="1405"/>
        <v>0</v>
      </c>
      <c r="CQ1651" s="368">
        <f t="shared" si="1406"/>
        <v>9</v>
      </c>
      <c r="CR1651" s="370">
        <f t="shared" si="1407"/>
        <v>1</v>
      </c>
      <c r="CS1651" s="368">
        <f t="shared" si="1408"/>
        <v>0</v>
      </c>
      <c r="CT1651" s="370">
        <f t="shared" si="1409"/>
        <v>0</v>
      </c>
      <c r="CU1651" s="368">
        <f t="shared" si="1410"/>
        <v>9</v>
      </c>
      <c r="CV1651" s="370">
        <f t="shared" si="1411"/>
        <v>1</v>
      </c>
      <c r="CW1651" s="368">
        <f t="shared" si="1412"/>
        <v>0</v>
      </c>
      <c r="CX1651" s="370">
        <f t="shared" si="1413"/>
        <v>0</v>
      </c>
    </row>
    <row r="1652" spans="17:102" x14ac:dyDescent="0.25">
      <c r="Q1652" s="365">
        <f t="shared" ref="Q1652:Q1683" si="1434">+Q1651+1</f>
        <v>34</v>
      </c>
      <c r="R1652" s="277">
        <v>400</v>
      </c>
      <c r="AN1652" s="365">
        <f t="shared" ref="AN1652:AN1669" si="1435">+AN1651</f>
        <v>2</v>
      </c>
      <c r="AO1652" s="271">
        <f t="shared" ref="AO1652:AO1667" si="1436">+AO1651+1</f>
        <v>3</v>
      </c>
      <c r="AP1652" s="271" t="str">
        <f t="shared" si="1432"/>
        <v/>
      </c>
      <c r="AQ1652" s="366" t="str">
        <f t="shared" si="1433"/>
        <v/>
      </c>
      <c r="AS1652" s="365">
        <f t="shared" si="1366"/>
        <v>23</v>
      </c>
      <c r="AT1652" s="366">
        <f t="shared" si="1367"/>
        <v>0</v>
      </c>
      <c r="AU1652" s="271">
        <f t="shared" si="1354"/>
        <v>400</v>
      </c>
      <c r="AV1652" s="366">
        <f t="shared" si="1368"/>
        <v>0</v>
      </c>
      <c r="AW1652" s="385">
        <f t="shared" si="1369"/>
        <v>0</v>
      </c>
      <c r="BK1652" s="394"/>
      <c r="BL1652" s="394"/>
      <c r="BM1652" s="394"/>
      <c r="BN1652" s="394"/>
      <c r="BO1652" s="394"/>
      <c r="BP1652" s="394"/>
      <c r="BQ1652" s="394"/>
      <c r="BR1652" s="394"/>
      <c r="BS1652" s="394"/>
      <c r="BT1652" s="394"/>
      <c r="BU1652" s="394"/>
      <c r="BV1652" s="394"/>
      <c r="BW1652" s="394"/>
      <c r="BX1652" s="394"/>
      <c r="BY1652" s="394"/>
      <c r="BZ1652" s="394"/>
      <c r="CA1652" s="394"/>
      <c r="CB1652" s="394"/>
      <c r="CC1652" s="394"/>
      <c r="CD1652" s="394"/>
      <c r="CE1652" s="394"/>
      <c r="CF1652" s="394"/>
      <c r="CG1652" s="394"/>
      <c r="CH1652" s="394"/>
      <c r="CI1652" s="394"/>
      <c r="CJ1652" s="394"/>
      <c r="CK1652" s="394"/>
      <c r="CL1652" s="394"/>
      <c r="CM1652" s="394"/>
      <c r="CN1652" s="394"/>
      <c r="CO1652" s="394"/>
      <c r="CP1652" s="394"/>
      <c r="CQ1652" s="394"/>
      <c r="CR1652" s="394"/>
      <c r="CS1652" s="394"/>
      <c r="CT1652" s="394"/>
      <c r="CU1652" s="394"/>
      <c r="CV1652" s="394"/>
      <c r="CW1652" s="394"/>
      <c r="CX1652" s="394"/>
    </row>
    <row r="1653" spans="17:102" x14ac:dyDescent="0.25">
      <c r="Q1653" s="365">
        <f t="shared" si="1434"/>
        <v>35</v>
      </c>
      <c r="R1653" s="277">
        <v>200</v>
      </c>
      <c r="AN1653" s="365">
        <f t="shared" si="1435"/>
        <v>2</v>
      </c>
      <c r="AO1653" s="271">
        <f t="shared" si="1436"/>
        <v>4</v>
      </c>
      <c r="AP1653" s="271" t="str">
        <f t="shared" si="1432"/>
        <v/>
      </c>
      <c r="AQ1653" s="366" t="str">
        <f t="shared" si="1433"/>
        <v/>
      </c>
      <c r="AS1653" s="365">
        <f t="shared" si="1366"/>
        <v>24</v>
      </c>
      <c r="AT1653" s="366">
        <f t="shared" si="1367"/>
        <v>0</v>
      </c>
      <c r="AU1653" s="271">
        <f t="shared" si="1354"/>
        <v>200</v>
      </c>
      <c r="AV1653" s="366">
        <f t="shared" si="1368"/>
        <v>0</v>
      </c>
      <c r="AW1653" s="385">
        <f t="shared" si="1369"/>
        <v>0</v>
      </c>
    </row>
    <row r="1654" spans="17:102" x14ac:dyDescent="0.25">
      <c r="Q1654" s="365">
        <f t="shared" si="1434"/>
        <v>36</v>
      </c>
      <c r="R1654" s="277">
        <v>100</v>
      </c>
      <c r="AN1654" s="365">
        <f t="shared" si="1435"/>
        <v>2</v>
      </c>
      <c r="AO1654" s="271">
        <f t="shared" si="1436"/>
        <v>5</v>
      </c>
      <c r="AP1654" s="271" t="str">
        <f t="shared" si="1432"/>
        <v/>
      </c>
      <c r="AQ1654" s="366" t="str">
        <f t="shared" si="1433"/>
        <v/>
      </c>
      <c r="AS1654" s="365">
        <f t="shared" si="1366"/>
        <v>25</v>
      </c>
      <c r="AT1654" s="366">
        <f t="shared" si="1367"/>
        <v>0</v>
      </c>
      <c r="AU1654" s="271">
        <f t="shared" si="1354"/>
        <v>100</v>
      </c>
      <c r="AV1654" s="366">
        <f t="shared" si="1368"/>
        <v>0</v>
      </c>
      <c r="AW1654" s="385">
        <f t="shared" si="1369"/>
        <v>0</v>
      </c>
    </row>
    <row r="1655" spans="17:102" x14ac:dyDescent="0.25">
      <c r="Q1655" s="365">
        <f t="shared" si="1434"/>
        <v>37</v>
      </c>
      <c r="R1655" s="277">
        <v>50</v>
      </c>
      <c r="AN1655" s="365">
        <f t="shared" si="1435"/>
        <v>2</v>
      </c>
      <c r="AO1655" s="271">
        <f t="shared" si="1436"/>
        <v>6</v>
      </c>
      <c r="AP1655" s="271" t="str">
        <f t="shared" si="1432"/>
        <v/>
      </c>
      <c r="AQ1655" s="366" t="str">
        <f t="shared" si="1433"/>
        <v/>
      </c>
      <c r="AS1655" s="365">
        <f t="shared" si="1366"/>
        <v>26</v>
      </c>
      <c r="AT1655" s="366">
        <f t="shared" si="1367"/>
        <v>0</v>
      </c>
      <c r="AU1655" s="271">
        <f t="shared" si="1354"/>
        <v>50</v>
      </c>
      <c r="AV1655" s="366">
        <f t="shared" si="1368"/>
        <v>0</v>
      </c>
      <c r="AW1655" s="385">
        <f t="shared" si="1369"/>
        <v>0</v>
      </c>
    </row>
    <row r="1656" spans="17:102" x14ac:dyDescent="0.25">
      <c r="Q1656" s="365">
        <f t="shared" si="1434"/>
        <v>38</v>
      </c>
      <c r="R1656" s="277">
        <v>100</v>
      </c>
      <c r="AN1656" s="365">
        <f t="shared" si="1435"/>
        <v>2</v>
      </c>
      <c r="AO1656" s="271">
        <f t="shared" si="1436"/>
        <v>7</v>
      </c>
      <c r="AP1656" s="271" t="str">
        <f t="shared" si="1432"/>
        <v/>
      </c>
      <c r="AQ1656" s="366" t="str">
        <f t="shared" si="1433"/>
        <v/>
      </c>
      <c r="AS1656" s="365">
        <f t="shared" si="1366"/>
        <v>27</v>
      </c>
      <c r="AT1656" s="366">
        <f t="shared" si="1367"/>
        <v>0</v>
      </c>
      <c r="AU1656" s="271">
        <f t="shared" si="1354"/>
        <v>100</v>
      </c>
      <c r="AV1656" s="366">
        <f t="shared" si="1368"/>
        <v>0</v>
      </c>
      <c r="AW1656" s="385">
        <f t="shared" si="1369"/>
        <v>0</v>
      </c>
    </row>
    <row r="1657" spans="17:102" x14ac:dyDescent="0.25">
      <c r="Q1657" s="365">
        <f t="shared" si="1434"/>
        <v>39</v>
      </c>
      <c r="R1657" s="277">
        <v>150</v>
      </c>
      <c r="AN1657" s="365">
        <f t="shared" si="1435"/>
        <v>2</v>
      </c>
      <c r="AO1657" s="271">
        <f t="shared" si="1436"/>
        <v>8</v>
      </c>
      <c r="AP1657" s="271" t="str">
        <f t="shared" si="1432"/>
        <v/>
      </c>
      <c r="AQ1657" s="366" t="str">
        <f t="shared" si="1433"/>
        <v/>
      </c>
      <c r="AS1657" s="365">
        <f t="shared" si="1366"/>
        <v>28</v>
      </c>
      <c r="AT1657" s="366">
        <f t="shared" si="1367"/>
        <v>0</v>
      </c>
      <c r="AU1657" s="271">
        <f t="shared" si="1354"/>
        <v>150</v>
      </c>
      <c r="AV1657" s="366">
        <f t="shared" si="1368"/>
        <v>0</v>
      </c>
      <c r="AW1657" s="385">
        <f t="shared" si="1369"/>
        <v>0</v>
      </c>
    </row>
    <row r="1658" spans="17:102" x14ac:dyDescent="0.25">
      <c r="Q1658" s="365">
        <f t="shared" si="1434"/>
        <v>40</v>
      </c>
      <c r="R1658" s="277">
        <v>300</v>
      </c>
      <c r="AN1658" s="365">
        <f t="shared" si="1435"/>
        <v>2</v>
      </c>
      <c r="AO1658" s="271">
        <f t="shared" si="1436"/>
        <v>9</v>
      </c>
      <c r="AP1658" s="271" t="str">
        <f t="shared" si="1432"/>
        <v/>
      </c>
      <c r="AQ1658" s="366" t="str">
        <f t="shared" si="1433"/>
        <v/>
      </c>
      <c r="AS1658" s="365">
        <f t="shared" si="1366"/>
        <v>29</v>
      </c>
      <c r="AT1658" s="366">
        <f t="shared" si="1367"/>
        <v>0</v>
      </c>
      <c r="AU1658" s="271">
        <f t="shared" si="1354"/>
        <v>300</v>
      </c>
      <c r="AV1658" s="366">
        <f t="shared" si="1368"/>
        <v>0</v>
      </c>
      <c r="AW1658" s="385">
        <f t="shared" si="1369"/>
        <v>0</v>
      </c>
    </row>
    <row r="1659" spans="17:102" x14ac:dyDescent="0.25">
      <c r="Q1659" s="365">
        <f t="shared" si="1434"/>
        <v>41</v>
      </c>
      <c r="R1659" s="277">
        <v>100</v>
      </c>
      <c r="AN1659" s="365">
        <f t="shared" si="1435"/>
        <v>2</v>
      </c>
      <c r="AO1659" s="271">
        <f t="shared" si="1436"/>
        <v>10</v>
      </c>
      <c r="AP1659" s="271" t="str">
        <f t="shared" si="1432"/>
        <v/>
      </c>
      <c r="AQ1659" s="366" t="str">
        <f t="shared" si="1433"/>
        <v/>
      </c>
      <c r="AS1659" s="365">
        <f t="shared" si="1366"/>
        <v>30</v>
      </c>
      <c r="AT1659" s="366">
        <f t="shared" si="1367"/>
        <v>0</v>
      </c>
      <c r="AU1659" s="271">
        <f t="shared" si="1354"/>
        <v>600</v>
      </c>
      <c r="AV1659" s="366">
        <f t="shared" si="1368"/>
        <v>0</v>
      </c>
      <c r="AW1659" s="385">
        <f t="shared" si="1369"/>
        <v>0</v>
      </c>
    </row>
    <row r="1660" spans="17:102" x14ac:dyDescent="0.25">
      <c r="Q1660" s="365">
        <f t="shared" si="1434"/>
        <v>42</v>
      </c>
      <c r="R1660" s="277">
        <v>200</v>
      </c>
      <c r="AN1660" s="365">
        <f t="shared" si="1435"/>
        <v>2</v>
      </c>
      <c r="AO1660" s="271">
        <f t="shared" si="1436"/>
        <v>11</v>
      </c>
      <c r="AP1660" s="271" t="str">
        <f t="shared" si="1432"/>
        <v/>
      </c>
      <c r="AQ1660" s="366" t="str">
        <f t="shared" si="1433"/>
        <v/>
      </c>
      <c r="AS1660" s="365">
        <f t="shared" si="1366"/>
        <v>31</v>
      </c>
      <c r="AT1660" s="366">
        <f t="shared" si="1367"/>
        <v>0</v>
      </c>
      <c r="AU1660" s="271">
        <f t="shared" si="1354"/>
        <v>200</v>
      </c>
      <c r="AV1660" s="366">
        <f t="shared" si="1368"/>
        <v>0</v>
      </c>
      <c r="AW1660" s="385">
        <f t="shared" si="1369"/>
        <v>0</v>
      </c>
    </row>
    <row r="1661" spans="17:102" x14ac:dyDescent="0.25">
      <c r="Q1661" s="365">
        <f t="shared" si="1434"/>
        <v>43</v>
      </c>
      <c r="R1661" s="277">
        <v>400</v>
      </c>
      <c r="AN1661" s="365">
        <f t="shared" si="1435"/>
        <v>2</v>
      </c>
      <c r="AO1661" s="271">
        <f t="shared" si="1436"/>
        <v>12</v>
      </c>
      <c r="AP1661" s="271" t="str">
        <f t="shared" si="1432"/>
        <v/>
      </c>
      <c r="AQ1661" s="366" t="str">
        <f t="shared" si="1433"/>
        <v/>
      </c>
      <c r="AS1661" s="365">
        <f t="shared" si="1366"/>
        <v>32</v>
      </c>
      <c r="AT1661" s="366">
        <f t="shared" si="1367"/>
        <v>0</v>
      </c>
      <c r="AU1661" s="271">
        <f t="shared" si="1354"/>
        <v>400</v>
      </c>
      <c r="AV1661" s="366">
        <f t="shared" si="1368"/>
        <v>0</v>
      </c>
      <c r="AW1661" s="385">
        <f t="shared" si="1369"/>
        <v>0</v>
      </c>
    </row>
    <row r="1662" spans="17:102" x14ac:dyDescent="0.25">
      <c r="Q1662" s="365">
        <f t="shared" si="1434"/>
        <v>44</v>
      </c>
      <c r="R1662" s="277">
        <v>200</v>
      </c>
      <c r="AN1662" s="365">
        <f t="shared" si="1435"/>
        <v>2</v>
      </c>
      <c r="AO1662" s="271">
        <f t="shared" si="1436"/>
        <v>13</v>
      </c>
      <c r="AP1662" s="271" t="str">
        <f t="shared" si="1432"/>
        <v/>
      </c>
      <c r="AQ1662" s="366" t="str">
        <f t="shared" si="1433"/>
        <v/>
      </c>
      <c r="AS1662" s="365">
        <f t="shared" si="1366"/>
        <v>33</v>
      </c>
      <c r="AT1662" s="366">
        <f t="shared" si="1367"/>
        <v>0</v>
      </c>
      <c r="AU1662" s="271">
        <f t="shared" ref="AU1662:AU1693" si="1437">+R1651</f>
        <v>800</v>
      </c>
      <c r="AV1662" s="366">
        <f t="shared" si="1368"/>
        <v>0</v>
      </c>
      <c r="AW1662" s="385">
        <f t="shared" si="1369"/>
        <v>0</v>
      </c>
    </row>
    <row r="1663" spans="17:102" x14ac:dyDescent="0.25">
      <c r="Q1663" s="365">
        <f t="shared" si="1434"/>
        <v>45</v>
      </c>
      <c r="R1663" s="277">
        <v>100</v>
      </c>
      <c r="AN1663" s="365">
        <f t="shared" si="1435"/>
        <v>2</v>
      </c>
      <c r="AO1663" s="271">
        <f t="shared" si="1436"/>
        <v>14</v>
      </c>
      <c r="AP1663" s="271" t="str">
        <f t="shared" si="1432"/>
        <v/>
      </c>
      <c r="AQ1663" s="366" t="str">
        <f t="shared" si="1433"/>
        <v/>
      </c>
      <c r="AS1663" s="365">
        <f t="shared" ref="AS1663:AS1694" si="1438">+AS1662+1</f>
        <v>34</v>
      </c>
      <c r="AT1663" s="366">
        <f t="shared" si="1367"/>
        <v>0</v>
      </c>
      <c r="AU1663" s="271">
        <f t="shared" si="1437"/>
        <v>400</v>
      </c>
      <c r="AV1663" s="366">
        <f t="shared" si="1368"/>
        <v>0</v>
      </c>
      <c r="AW1663" s="385">
        <f t="shared" si="1369"/>
        <v>0</v>
      </c>
    </row>
    <row r="1664" spans="17:102" x14ac:dyDescent="0.25">
      <c r="Q1664" s="365">
        <f t="shared" si="1434"/>
        <v>46</v>
      </c>
      <c r="R1664" s="277">
        <v>50</v>
      </c>
      <c r="AN1664" s="365">
        <f t="shared" si="1435"/>
        <v>2</v>
      </c>
      <c r="AO1664" s="271">
        <f t="shared" si="1436"/>
        <v>15</v>
      </c>
      <c r="AP1664" s="271" t="str">
        <f t="shared" si="1432"/>
        <v/>
      </c>
      <c r="AQ1664" s="366" t="str">
        <f t="shared" si="1433"/>
        <v/>
      </c>
      <c r="AS1664" s="365">
        <f t="shared" si="1438"/>
        <v>35</v>
      </c>
      <c r="AT1664" s="366">
        <f t="shared" si="1367"/>
        <v>0</v>
      </c>
      <c r="AU1664" s="271">
        <f t="shared" si="1437"/>
        <v>200</v>
      </c>
      <c r="AV1664" s="366">
        <f t="shared" si="1368"/>
        <v>0</v>
      </c>
      <c r="AW1664" s="385">
        <f t="shared" si="1369"/>
        <v>0</v>
      </c>
    </row>
    <row r="1665" spans="17:49" x14ac:dyDescent="0.25">
      <c r="Q1665" s="365">
        <f t="shared" si="1434"/>
        <v>47</v>
      </c>
      <c r="R1665" s="277">
        <v>100</v>
      </c>
      <c r="AN1665" s="365">
        <f t="shared" si="1435"/>
        <v>2</v>
      </c>
      <c r="AO1665" s="271">
        <f t="shared" si="1436"/>
        <v>16</v>
      </c>
      <c r="AP1665" s="271" t="str">
        <f t="shared" si="1432"/>
        <v/>
      </c>
      <c r="AQ1665" s="366" t="str">
        <f t="shared" si="1433"/>
        <v/>
      </c>
      <c r="AS1665" s="365">
        <f t="shared" si="1438"/>
        <v>36</v>
      </c>
      <c r="AT1665" s="366">
        <f t="shared" si="1367"/>
        <v>0</v>
      </c>
      <c r="AU1665" s="271">
        <f t="shared" si="1437"/>
        <v>100</v>
      </c>
      <c r="AV1665" s="366">
        <f t="shared" si="1368"/>
        <v>0</v>
      </c>
      <c r="AW1665" s="385">
        <f t="shared" si="1369"/>
        <v>0</v>
      </c>
    </row>
    <row r="1666" spans="17:49" x14ac:dyDescent="0.25">
      <c r="Q1666" s="365">
        <f t="shared" si="1434"/>
        <v>48</v>
      </c>
      <c r="R1666" s="277">
        <v>50</v>
      </c>
      <c r="AN1666" s="365">
        <f t="shared" si="1435"/>
        <v>2</v>
      </c>
      <c r="AO1666" s="271">
        <f t="shared" si="1436"/>
        <v>17</v>
      </c>
      <c r="AP1666" s="271" t="str">
        <f t="shared" si="1432"/>
        <v/>
      </c>
      <c r="AQ1666" s="366" t="str">
        <f t="shared" si="1433"/>
        <v/>
      </c>
      <c r="AS1666" s="365">
        <f t="shared" si="1438"/>
        <v>37</v>
      </c>
      <c r="AT1666" s="366">
        <f t="shared" si="1367"/>
        <v>0</v>
      </c>
      <c r="AU1666" s="271">
        <f t="shared" si="1437"/>
        <v>50</v>
      </c>
      <c r="AV1666" s="366">
        <f t="shared" si="1368"/>
        <v>0</v>
      </c>
      <c r="AW1666" s="385">
        <f t="shared" si="1369"/>
        <v>0</v>
      </c>
    </row>
    <row r="1667" spans="17:49" x14ac:dyDescent="0.25">
      <c r="Q1667" s="365">
        <f t="shared" si="1434"/>
        <v>49</v>
      </c>
      <c r="R1667" s="277">
        <v>100</v>
      </c>
      <c r="AN1667" s="365">
        <f t="shared" si="1435"/>
        <v>2</v>
      </c>
      <c r="AO1667" s="271">
        <f t="shared" si="1436"/>
        <v>18</v>
      </c>
      <c r="AP1667" s="271" t="str">
        <f t="shared" si="1432"/>
        <v/>
      </c>
      <c r="AQ1667" s="366" t="str">
        <f t="shared" si="1433"/>
        <v/>
      </c>
      <c r="AS1667" s="365">
        <f t="shared" si="1438"/>
        <v>38</v>
      </c>
      <c r="AT1667" s="366">
        <f t="shared" si="1367"/>
        <v>0</v>
      </c>
      <c r="AU1667" s="271">
        <f t="shared" si="1437"/>
        <v>100</v>
      </c>
      <c r="AV1667" s="366">
        <f t="shared" si="1368"/>
        <v>0</v>
      </c>
      <c r="AW1667" s="385">
        <f t="shared" si="1369"/>
        <v>0</v>
      </c>
    </row>
    <row r="1668" spans="17:49" x14ac:dyDescent="0.25">
      <c r="Q1668" s="365">
        <f t="shared" si="1434"/>
        <v>50</v>
      </c>
      <c r="R1668" s="277">
        <v>150</v>
      </c>
      <c r="AN1668" s="365">
        <f t="shared" si="1435"/>
        <v>2</v>
      </c>
      <c r="AO1668" s="271">
        <f>+AO1667+1</f>
        <v>19</v>
      </c>
      <c r="AP1668" s="271" t="str">
        <f t="shared" si="1432"/>
        <v/>
      </c>
      <c r="AQ1668" s="366" t="str">
        <f t="shared" si="1433"/>
        <v/>
      </c>
      <c r="AS1668" s="365">
        <f t="shared" si="1438"/>
        <v>39</v>
      </c>
      <c r="AT1668" s="366">
        <f t="shared" si="1367"/>
        <v>0</v>
      </c>
      <c r="AU1668" s="271">
        <f t="shared" si="1437"/>
        <v>150</v>
      </c>
      <c r="AV1668" s="366">
        <f t="shared" si="1368"/>
        <v>0</v>
      </c>
      <c r="AW1668" s="385">
        <f t="shared" si="1369"/>
        <v>0</v>
      </c>
    </row>
    <row r="1669" spans="17:49" x14ac:dyDescent="0.25">
      <c r="Q1669" s="365">
        <f t="shared" si="1434"/>
        <v>51</v>
      </c>
      <c r="R1669" s="277">
        <v>100</v>
      </c>
      <c r="AN1669" s="365">
        <f t="shared" si="1435"/>
        <v>2</v>
      </c>
      <c r="AO1669" s="271">
        <f t="shared" ref="AO1669" si="1439">+AO1668+1</f>
        <v>20</v>
      </c>
      <c r="AP1669" s="271" t="str">
        <f t="shared" si="1432"/>
        <v/>
      </c>
      <c r="AQ1669" s="366" t="str">
        <f t="shared" si="1433"/>
        <v/>
      </c>
      <c r="AS1669" s="365">
        <f t="shared" si="1438"/>
        <v>40</v>
      </c>
      <c r="AT1669" s="366">
        <f t="shared" si="1367"/>
        <v>0</v>
      </c>
      <c r="AU1669" s="271">
        <f t="shared" si="1437"/>
        <v>300</v>
      </c>
      <c r="AV1669" s="366">
        <f t="shared" si="1368"/>
        <v>0</v>
      </c>
      <c r="AW1669" s="385">
        <f t="shared" si="1369"/>
        <v>0</v>
      </c>
    </row>
    <row r="1670" spans="17:49" x14ac:dyDescent="0.25">
      <c r="Q1670" s="365">
        <f t="shared" si="1434"/>
        <v>52</v>
      </c>
      <c r="R1670" s="277">
        <v>150</v>
      </c>
      <c r="AN1670" s="365">
        <v>3</v>
      </c>
      <c r="AO1670" s="271">
        <v>1</v>
      </c>
      <c r="AP1670" s="271" t="str">
        <f>+AT1608</f>
        <v/>
      </c>
      <c r="AQ1670" s="366" t="str">
        <f>+AU1608</f>
        <v/>
      </c>
      <c r="AS1670" s="365">
        <f t="shared" si="1438"/>
        <v>41</v>
      </c>
      <c r="AT1670" s="366">
        <f t="shared" si="1367"/>
        <v>0</v>
      </c>
      <c r="AU1670" s="271">
        <f t="shared" si="1437"/>
        <v>100</v>
      </c>
      <c r="AV1670" s="366">
        <f t="shared" si="1368"/>
        <v>0</v>
      </c>
      <c r="AW1670" s="385">
        <f t="shared" si="1369"/>
        <v>0</v>
      </c>
    </row>
    <row r="1671" spans="17:49" x14ac:dyDescent="0.25">
      <c r="Q1671" s="365">
        <f t="shared" si="1434"/>
        <v>53</v>
      </c>
      <c r="R1671" s="277">
        <v>300</v>
      </c>
      <c r="AN1671" s="365">
        <f t="shared" ref="AN1671:AN1689" si="1440">+AN1670</f>
        <v>3</v>
      </c>
      <c r="AO1671" s="271">
        <f>+AO1670+1</f>
        <v>2</v>
      </c>
      <c r="AP1671" s="271" t="str">
        <f t="shared" ref="AP1671:AP1689" si="1441">+AT1609</f>
        <v/>
      </c>
      <c r="AQ1671" s="366" t="str">
        <f t="shared" ref="AQ1671:AQ1689" si="1442">+AU1609</f>
        <v/>
      </c>
      <c r="AS1671" s="365">
        <f t="shared" si="1438"/>
        <v>42</v>
      </c>
      <c r="AT1671" s="366">
        <f t="shared" si="1367"/>
        <v>0</v>
      </c>
      <c r="AU1671" s="271">
        <f t="shared" si="1437"/>
        <v>200</v>
      </c>
      <c r="AV1671" s="366">
        <f t="shared" si="1368"/>
        <v>0</v>
      </c>
      <c r="AW1671" s="385">
        <f t="shared" si="1369"/>
        <v>0</v>
      </c>
    </row>
    <row r="1672" spans="17:49" x14ac:dyDescent="0.25">
      <c r="Q1672" s="365">
        <f t="shared" si="1434"/>
        <v>54</v>
      </c>
      <c r="R1672" s="277">
        <v>150</v>
      </c>
      <c r="AN1672" s="365">
        <f t="shared" si="1440"/>
        <v>3</v>
      </c>
      <c r="AO1672" s="271">
        <f t="shared" ref="AO1672:AO1687" si="1443">+AO1671+1</f>
        <v>3</v>
      </c>
      <c r="AP1672" s="271" t="str">
        <f t="shared" si="1441"/>
        <v/>
      </c>
      <c r="AQ1672" s="366" t="str">
        <f t="shared" si="1442"/>
        <v/>
      </c>
      <c r="AS1672" s="365">
        <f t="shared" si="1438"/>
        <v>43</v>
      </c>
      <c r="AT1672" s="366">
        <f t="shared" si="1367"/>
        <v>0</v>
      </c>
      <c r="AU1672" s="271">
        <f t="shared" si="1437"/>
        <v>400</v>
      </c>
      <c r="AV1672" s="366">
        <f t="shared" si="1368"/>
        <v>0</v>
      </c>
      <c r="AW1672" s="385">
        <f t="shared" si="1369"/>
        <v>0</v>
      </c>
    </row>
    <row r="1673" spans="17:49" x14ac:dyDescent="0.25">
      <c r="Q1673" s="365">
        <f t="shared" si="1434"/>
        <v>55</v>
      </c>
      <c r="R1673" s="386">
        <v>100</v>
      </c>
      <c r="AN1673" s="365">
        <f t="shared" si="1440"/>
        <v>3</v>
      </c>
      <c r="AO1673" s="271">
        <f t="shared" si="1443"/>
        <v>4</v>
      </c>
      <c r="AP1673" s="271" t="str">
        <f t="shared" si="1441"/>
        <v/>
      </c>
      <c r="AQ1673" s="366" t="str">
        <f t="shared" si="1442"/>
        <v/>
      </c>
      <c r="AS1673" s="365">
        <f t="shared" si="1438"/>
        <v>44</v>
      </c>
      <c r="AT1673" s="366">
        <f t="shared" si="1367"/>
        <v>0</v>
      </c>
      <c r="AU1673" s="271">
        <f t="shared" si="1437"/>
        <v>200</v>
      </c>
      <c r="AV1673" s="366">
        <f t="shared" si="1368"/>
        <v>0</v>
      </c>
      <c r="AW1673" s="385">
        <f t="shared" si="1369"/>
        <v>0</v>
      </c>
    </row>
    <row r="1674" spans="17:49" x14ac:dyDescent="0.25">
      <c r="Q1674" s="365">
        <f t="shared" si="1434"/>
        <v>56</v>
      </c>
      <c r="R1674" s="277">
        <v>50</v>
      </c>
      <c r="AN1674" s="365">
        <f t="shared" si="1440"/>
        <v>3</v>
      </c>
      <c r="AO1674" s="271">
        <f t="shared" si="1443"/>
        <v>5</v>
      </c>
      <c r="AP1674" s="271" t="str">
        <f t="shared" si="1441"/>
        <v/>
      </c>
      <c r="AQ1674" s="366" t="str">
        <f t="shared" si="1442"/>
        <v/>
      </c>
      <c r="AS1674" s="365">
        <f t="shared" si="1438"/>
        <v>45</v>
      </c>
      <c r="AT1674" s="366">
        <f t="shared" si="1367"/>
        <v>0</v>
      </c>
      <c r="AU1674" s="271">
        <f t="shared" si="1437"/>
        <v>100</v>
      </c>
      <c r="AV1674" s="366">
        <f t="shared" si="1368"/>
        <v>0</v>
      </c>
      <c r="AW1674" s="385">
        <f t="shared" si="1369"/>
        <v>0</v>
      </c>
    </row>
    <row r="1675" spans="17:49" x14ac:dyDescent="0.25">
      <c r="Q1675" s="365">
        <f t="shared" si="1434"/>
        <v>57</v>
      </c>
      <c r="R1675" s="277">
        <v>50</v>
      </c>
      <c r="AN1675" s="365">
        <f t="shared" si="1440"/>
        <v>3</v>
      </c>
      <c r="AO1675" s="271">
        <f t="shared" si="1443"/>
        <v>6</v>
      </c>
      <c r="AP1675" s="271" t="str">
        <f t="shared" si="1441"/>
        <v/>
      </c>
      <c r="AQ1675" s="366" t="str">
        <f t="shared" si="1442"/>
        <v/>
      </c>
      <c r="AS1675" s="365">
        <f t="shared" si="1438"/>
        <v>46</v>
      </c>
      <c r="AT1675" s="366">
        <f t="shared" si="1367"/>
        <v>0</v>
      </c>
      <c r="AU1675" s="271">
        <f t="shared" si="1437"/>
        <v>50</v>
      </c>
      <c r="AV1675" s="366">
        <f t="shared" si="1368"/>
        <v>0</v>
      </c>
      <c r="AW1675" s="385">
        <f t="shared" si="1369"/>
        <v>0</v>
      </c>
    </row>
    <row r="1676" spans="17:49" x14ac:dyDescent="0.25">
      <c r="Q1676" s="365">
        <f t="shared" si="1434"/>
        <v>58</v>
      </c>
      <c r="R1676" s="277">
        <v>100</v>
      </c>
      <c r="AN1676" s="365">
        <f t="shared" si="1440"/>
        <v>3</v>
      </c>
      <c r="AO1676" s="271">
        <f t="shared" si="1443"/>
        <v>7</v>
      </c>
      <c r="AP1676" s="271" t="str">
        <f t="shared" si="1441"/>
        <v/>
      </c>
      <c r="AQ1676" s="366" t="str">
        <f t="shared" si="1442"/>
        <v/>
      </c>
      <c r="AS1676" s="365">
        <f t="shared" si="1438"/>
        <v>47</v>
      </c>
      <c r="AT1676" s="366">
        <f t="shared" si="1367"/>
        <v>0</v>
      </c>
      <c r="AU1676" s="271">
        <f t="shared" si="1437"/>
        <v>100</v>
      </c>
      <c r="AV1676" s="366">
        <f t="shared" si="1368"/>
        <v>0</v>
      </c>
      <c r="AW1676" s="385">
        <f t="shared" si="1369"/>
        <v>0</v>
      </c>
    </row>
    <row r="1677" spans="17:49" x14ac:dyDescent="0.25">
      <c r="Q1677" s="365">
        <f t="shared" si="1434"/>
        <v>59</v>
      </c>
      <c r="R1677" s="277">
        <v>50</v>
      </c>
      <c r="AN1677" s="365">
        <f t="shared" si="1440"/>
        <v>3</v>
      </c>
      <c r="AO1677" s="271">
        <f t="shared" si="1443"/>
        <v>8</v>
      </c>
      <c r="AP1677" s="271" t="str">
        <f t="shared" si="1441"/>
        <v/>
      </c>
      <c r="AQ1677" s="366" t="str">
        <f t="shared" si="1442"/>
        <v/>
      </c>
      <c r="AS1677" s="365">
        <f t="shared" si="1438"/>
        <v>48</v>
      </c>
      <c r="AT1677" s="366">
        <f t="shared" si="1367"/>
        <v>0</v>
      </c>
      <c r="AU1677" s="271">
        <f t="shared" si="1437"/>
        <v>50</v>
      </c>
      <c r="AV1677" s="366">
        <f t="shared" si="1368"/>
        <v>0</v>
      </c>
      <c r="AW1677" s="385">
        <f t="shared" si="1369"/>
        <v>0</v>
      </c>
    </row>
    <row r="1678" spans="17:49" x14ac:dyDescent="0.25">
      <c r="Q1678" s="365">
        <f t="shared" si="1434"/>
        <v>60</v>
      </c>
      <c r="R1678" s="277">
        <v>100</v>
      </c>
      <c r="AN1678" s="365">
        <f t="shared" si="1440"/>
        <v>3</v>
      </c>
      <c r="AO1678" s="271">
        <f t="shared" si="1443"/>
        <v>9</v>
      </c>
      <c r="AP1678" s="271" t="str">
        <f t="shared" si="1441"/>
        <v/>
      </c>
      <c r="AQ1678" s="366" t="str">
        <f t="shared" si="1442"/>
        <v/>
      </c>
      <c r="AS1678" s="365">
        <f t="shared" si="1438"/>
        <v>49</v>
      </c>
      <c r="AT1678" s="366">
        <f t="shared" si="1367"/>
        <v>0</v>
      </c>
      <c r="AU1678" s="271">
        <f t="shared" si="1437"/>
        <v>100</v>
      </c>
      <c r="AV1678" s="366">
        <f t="shared" si="1368"/>
        <v>0</v>
      </c>
      <c r="AW1678" s="385">
        <f t="shared" si="1369"/>
        <v>0</v>
      </c>
    </row>
    <row r="1679" spans="17:49" x14ac:dyDescent="0.25">
      <c r="Q1679" s="365">
        <f t="shared" si="1434"/>
        <v>61</v>
      </c>
      <c r="R1679" s="277">
        <v>150</v>
      </c>
      <c r="AN1679" s="365">
        <f t="shared" si="1440"/>
        <v>3</v>
      </c>
      <c r="AO1679" s="271">
        <f t="shared" si="1443"/>
        <v>10</v>
      </c>
      <c r="AP1679" s="271" t="str">
        <f t="shared" si="1441"/>
        <v/>
      </c>
      <c r="AQ1679" s="366" t="str">
        <f t="shared" si="1442"/>
        <v/>
      </c>
      <c r="AS1679" s="365">
        <f t="shared" si="1438"/>
        <v>50</v>
      </c>
      <c r="AT1679" s="366">
        <f t="shared" si="1367"/>
        <v>0</v>
      </c>
      <c r="AU1679" s="271">
        <f t="shared" si="1437"/>
        <v>150</v>
      </c>
      <c r="AV1679" s="366">
        <f t="shared" si="1368"/>
        <v>0</v>
      </c>
      <c r="AW1679" s="385">
        <f t="shared" si="1369"/>
        <v>0</v>
      </c>
    </row>
    <row r="1680" spans="17:49" x14ac:dyDescent="0.25">
      <c r="Q1680" s="365">
        <f t="shared" si="1434"/>
        <v>62</v>
      </c>
      <c r="R1680" s="277">
        <v>300</v>
      </c>
      <c r="AN1680" s="365">
        <f t="shared" si="1440"/>
        <v>3</v>
      </c>
      <c r="AO1680" s="271">
        <f t="shared" si="1443"/>
        <v>11</v>
      </c>
      <c r="AP1680" s="271" t="str">
        <f t="shared" si="1441"/>
        <v/>
      </c>
      <c r="AQ1680" s="366" t="str">
        <f t="shared" si="1442"/>
        <v/>
      </c>
      <c r="AS1680" s="365">
        <f t="shared" si="1438"/>
        <v>51</v>
      </c>
      <c r="AT1680" s="366">
        <f t="shared" si="1367"/>
        <v>0</v>
      </c>
      <c r="AU1680" s="271">
        <f t="shared" si="1437"/>
        <v>100</v>
      </c>
      <c r="AV1680" s="366">
        <f t="shared" si="1368"/>
        <v>0</v>
      </c>
      <c r="AW1680" s="385">
        <f t="shared" si="1369"/>
        <v>0</v>
      </c>
    </row>
    <row r="1681" spans="17:49" x14ac:dyDescent="0.25">
      <c r="Q1681" s="365">
        <f t="shared" si="1434"/>
        <v>63</v>
      </c>
      <c r="R1681" s="277">
        <v>600</v>
      </c>
      <c r="AN1681" s="365">
        <f t="shared" si="1440"/>
        <v>3</v>
      </c>
      <c r="AO1681" s="271">
        <f t="shared" si="1443"/>
        <v>12</v>
      </c>
      <c r="AP1681" s="271" t="str">
        <f t="shared" si="1441"/>
        <v/>
      </c>
      <c r="AQ1681" s="366" t="str">
        <f t="shared" si="1442"/>
        <v/>
      </c>
      <c r="AS1681" s="365">
        <f t="shared" si="1438"/>
        <v>52</v>
      </c>
      <c r="AT1681" s="366">
        <f t="shared" si="1367"/>
        <v>0</v>
      </c>
      <c r="AU1681" s="271">
        <f t="shared" si="1437"/>
        <v>150</v>
      </c>
      <c r="AV1681" s="366">
        <f t="shared" si="1368"/>
        <v>0</v>
      </c>
      <c r="AW1681" s="385">
        <f t="shared" si="1369"/>
        <v>0</v>
      </c>
    </row>
    <row r="1682" spans="17:49" x14ac:dyDescent="0.25">
      <c r="Q1682" s="365">
        <f t="shared" si="1434"/>
        <v>64</v>
      </c>
      <c r="R1682" s="277">
        <v>300</v>
      </c>
      <c r="AN1682" s="365">
        <f t="shared" si="1440"/>
        <v>3</v>
      </c>
      <c r="AO1682" s="271">
        <f t="shared" si="1443"/>
        <v>13</v>
      </c>
      <c r="AP1682" s="271" t="str">
        <f t="shared" si="1441"/>
        <v/>
      </c>
      <c r="AQ1682" s="366" t="str">
        <f t="shared" si="1442"/>
        <v/>
      </c>
      <c r="AS1682" s="365">
        <f t="shared" si="1438"/>
        <v>53</v>
      </c>
      <c r="AT1682" s="366">
        <f t="shared" si="1367"/>
        <v>0</v>
      </c>
      <c r="AU1682" s="271">
        <f t="shared" si="1437"/>
        <v>300</v>
      </c>
      <c r="AV1682" s="366">
        <f t="shared" si="1368"/>
        <v>0</v>
      </c>
      <c r="AW1682" s="385">
        <f t="shared" si="1369"/>
        <v>0</v>
      </c>
    </row>
    <row r="1683" spans="17:49" x14ac:dyDescent="0.25">
      <c r="Q1683" s="365">
        <f t="shared" si="1434"/>
        <v>65</v>
      </c>
      <c r="R1683" s="277">
        <v>150</v>
      </c>
      <c r="AN1683" s="365">
        <f t="shared" si="1440"/>
        <v>3</v>
      </c>
      <c r="AO1683" s="271">
        <f t="shared" si="1443"/>
        <v>14</v>
      </c>
      <c r="AP1683" s="271" t="str">
        <f t="shared" si="1441"/>
        <v/>
      </c>
      <c r="AQ1683" s="366" t="str">
        <f t="shared" si="1442"/>
        <v/>
      </c>
      <c r="AS1683" s="365">
        <f t="shared" si="1438"/>
        <v>54</v>
      </c>
      <c r="AT1683" s="366">
        <f t="shared" si="1367"/>
        <v>0</v>
      </c>
      <c r="AU1683" s="271">
        <f t="shared" si="1437"/>
        <v>150</v>
      </c>
      <c r="AV1683" s="366">
        <f t="shared" si="1368"/>
        <v>0</v>
      </c>
      <c r="AW1683" s="385">
        <f t="shared" si="1369"/>
        <v>0</v>
      </c>
    </row>
    <row r="1684" spans="17:49" x14ac:dyDescent="0.25">
      <c r="Q1684" s="365">
        <f t="shared" ref="Q1684:Q1718" si="1444">+Q1683+1</f>
        <v>66</v>
      </c>
      <c r="R1684" s="277">
        <v>50</v>
      </c>
      <c r="AN1684" s="365">
        <f t="shared" si="1440"/>
        <v>3</v>
      </c>
      <c r="AO1684" s="271">
        <f t="shared" si="1443"/>
        <v>15</v>
      </c>
      <c r="AP1684" s="271" t="str">
        <f t="shared" si="1441"/>
        <v/>
      </c>
      <c r="AQ1684" s="366" t="str">
        <f t="shared" si="1442"/>
        <v/>
      </c>
      <c r="AS1684" s="365">
        <f t="shared" si="1438"/>
        <v>55</v>
      </c>
      <c r="AT1684" s="366">
        <f t="shared" si="1367"/>
        <v>0</v>
      </c>
      <c r="AU1684" s="271">
        <f t="shared" si="1437"/>
        <v>100</v>
      </c>
      <c r="AV1684" s="366">
        <f t="shared" si="1368"/>
        <v>0</v>
      </c>
      <c r="AW1684" s="385">
        <f t="shared" si="1369"/>
        <v>0</v>
      </c>
    </row>
    <row r="1685" spans="17:49" x14ac:dyDescent="0.25">
      <c r="Q1685" s="365">
        <f t="shared" si="1444"/>
        <v>67</v>
      </c>
      <c r="R1685" s="277">
        <v>100</v>
      </c>
      <c r="AN1685" s="365">
        <f t="shared" si="1440"/>
        <v>3</v>
      </c>
      <c r="AO1685" s="271">
        <f t="shared" si="1443"/>
        <v>16</v>
      </c>
      <c r="AP1685" s="271" t="str">
        <f t="shared" si="1441"/>
        <v/>
      </c>
      <c r="AQ1685" s="366" t="str">
        <f t="shared" si="1442"/>
        <v/>
      </c>
      <c r="AS1685" s="365">
        <f t="shared" si="1438"/>
        <v>56</v>
      </c>
      <c r="AT1685" s="366">
        <f t="shared" si="1367"/>
        <v>0</v>
      </c>
      <c r="AU1685" s="271">
        <f t="shared" si="1437"/>
        <v>50</v>
      </c>
      <c r="AV1685" s="366">
        <f t="shared" si="1368"/>
        <v>0</v>
      </c>
      <c r="AW1685" s="385">
        <f t="shared" si="1369"/>
        <v>0</v>
      </c>
    </row>
    <row r="1686" spans="17:49" x14ac:dyDescent="0.25">
      <c r="Q1686" s="365">
        <f t="shared" si="1444"/>
        <v>68</v>
      </c>
      <c r="R1686" s="277">
        <v>200</v>
      </c>
      <c r="AN1686" s="365">
        <f t="shared" si="1440"/>
        <v>3</v>
      </c>
      <c r="AO1686" s="271">
        <f t="shared" si="1443"/>
        <v>17</v>
      </c>
      <c r="AP1686" s="271" t="str">
        <f t="shared" si="1441"/>
        <v/>
      </c>
      <c r="AQ1686" s="366" t="str">
        <f t="shared" si="1442"/>
        <v/>
      </c>
      <c r="AS1686" s="365">
        <f t="shared" si="1438"/>
        <v>57</v>
      </c>
      <c r="AT1686" s="366">
        <f t="shared" si="1367"/>
        <v>0</v>
      </c>
      <c r="AU1686" s="271">
        <f t="shared" si="1437"/>
        <v>50</v>
      </c>
      <c r="AV1686" s="366">
        <f t="shared" si="1368"/>
        <v>0</v>
      </c>
      <c r="AW1686" s="385">
        <f t="shared" si="1369"/>
        <v>0</v>
      </c>
    </row>
    <row r="1687" spans="17:49" x14ac:dyDescent="0.25">
      <c r="Q1687" s="365">
        <f t="shared" si="1444"/>
        <v>69</v>
      </c>
      <c r="R1687" s="277">
        <v>100</v>
      </c>
      <c r="AN1687" s="365">
        <f t="shared" si="1440"/>
        <v>3</v>
      </c>
      <c r="AO1687" s="271">
        <f t="shared" si="1443"/>
        <v>18</v>
      </c>
      <c r="AP1687" s="271" t="str">
        <f t="shared" si="1441"/>
        <v/>
      </c>
      <c r="AQ1687" s="366" t="str">
        <f t="shared" si="1442"/>
        <v/>
      </c>
      <c r="AS1687" s="365">
        <f t="shared" si="1438"/>
        <v>58</v>
      </c>
      <c r="AT1687" s="366">
        <f t="shared" si="1367"/>
        <v>0</v>
      </c>
      <c r="AU1687" s="271">
        <f t="shared" si="1437"/>
        <v>100</v>
      </c>
      <c r="AV1687" s="366">
        <f t="shared" si="1368"/>
        <v>0</v>
      </c>
      <c r="AW1687" s="385">
        <f t="shared" si="1369"/>
        <v>0</v>
      </c>
    </row>
    <row r="1688" spans="17:49" x14ac:dyDescent="0.25">
      <c r="Q1688" s="365">
        <f t="shared" si="1444"/>
        <v>70</v>
      </c>
      <c r="R1688" s="277">
        <v>50</v>
      </c>
      <c r="AN1688" s="365">
        <f t="shared" si="1440"/>
        <v>3</v>
      </c>
      <c r="AO1688" s="271">
        <f>+AO1687+1</f>
        <v>19</v>
      </c>
      <c r="AP1688" s="271" t="str">
        <f t="shared" si="1441"/>
        <v/>
      </c>
      <c r="AQ1688" s="366" t="str">
        <f t="shared" si="1442"/>
        <v/>
      </c>
      <c r="AS1688" s="365">
        <f t="shared" si="1438"/>
        <v>59</v>
      </c>
      <c r="AT1688" s="366">
        <f t="shared" si="1367"/>
        <v>0</v>
      </c>
      <c r="AU1688" s="271">
        <f t="shared" si="1437"/>
        <v>50</v>
      </c>
      <c r="AV1688" s="366">
        <f t="shared" si="1368"/>
        <v>0</v>
      </c>
      <c r="AW1688" s="385">
        <f t="shared" si="1369"/>
        <v>0</v>
      </c>
    </row>
    <row r="1689" spans="17:49" x14ac:dyDescent="0.25">
      <c r="Q1689" s="365">
        <f t="shared" si="1444"/>
        <v>71</v>
      </c>
      <c r="R1689" s="277">
        <v>300</v>
      </c>
      <c r="AN1689" s="365">
        <f t="shared" si="1440"/>
        <v>3</v>
      </c>
      <c r="AO1689" s="271">
        <f t="shared" ref="AO1689" si="1445">+AO1688+1</f>
        <v>20</v>
      </c>
      <c r="AP1689" s="271" t="str">
        <f t="shared" si="1441"/>
        <v/>
      </c>
      <c r="AQ1689" s="366" t="str">
        <f t="shared" si="1442"/>
        <v/>
      </c>
      <c r="AS1689" s="365">
        <f t="shared" si="1438"/>
        <v>60</v>
      </c>
      <c r="AT1689" s="366">
        <f t="shared" si="1367"/>
        <v>0</v>
      </c>
      <c r="AU1689" s="271">
        <f t="shared" si="1437"/>
        <v>100</v>
      </c>
      <c r="AV1689" s="366">
        <f t="shared" si="1368"/>
        <v>0</v>
      </c>
      <c r="AW1689" s="385">
        <f t="shared" si="1369"/>
        <v>0</v>
      </c>
    </row>
    <row r="1690" spans="17:49" x14ac:dyDescent="0.25">
      <c r="Q1690" s="365">
        <f t="shared" si="1444"/>
        <v>72</v>
      </c>
      <c r="R1690" s="277">
        <v>600</v>
      </c>
      <c r="AN1690" s="365">
        <v>4</v>
      </c>
      <c r="AO1690" s="271">
        <v>1</v>
      </c>
      <c r="AP1690" s="271" t="str">
        <f>+AV1608</f>
        <v/>
      </c>
      <c r="AQ1690" s="366" t="str">
        <f>+AW1608</f>
        <v/>
      </c>
      <c r="AS1690" s="365">
        <f t="shared" si="1438"/>
        <v>61</v>
      </c>
      <c r="AT1690" s="366">
        <f t="shared" si="1367"/>
        <v>0</v>
      </c>
      <c r="AU1690" s="271">
        <f t="shared" si="1437"/>
        <v>150</v>
      </c>
      <c r="AV1690" s="366">
        <f t="shared" si="1368"/>
        <v>0</v>
      </c>
      <c r="AW1690" s="385">
        <f t="shared" si="1369"/>
        <v>0</v>
      </c>
    </row>
    <row r="1691" spans="17:49" x14ac:dyDescent="0.25">
      <c r="Q1691" s="365">
        <f t="shared" si="1444"/>
        <v>73</v>
      </c>
      <c r="R1691" s="277">
        <v>1000</v>
      </c>
      <c r="AN1691" s="365">
        <f t="shared" ref="AN1691:AN1709" si="1446">+AN1690</f>
        <v>4</v>
      </c>
      <c r="AO1691" s="271">
        <f>+AO1690+1</f>
        <v>2</v>
      </c>
      <c r="AP1691" s="271" t="str">
        <f t="shared" ref="AP1691:AP1709" si="1447">+AV1609</f>
        <v/>
      </c>
      <c r="AQ1691" s="366" t="str">
        <f t="shared" ref="AQ1691:AQ1709" si="1448">+AW1609</f>
        <v/>
      </c>
      <c r="AS1691" s="365">
        <f t="shared" si="1438"/>
        <v>62</v>
      </c>
      <c r="AT1691" s="366">
        <f t="shared" si="1367"/>
        <v>0</v>
      </c>
      <c r="AU1691" s="271">
        <f t="shared" si="1437"/>
        <v>300</v>
      </c>
      <c r="AV1691" s="366">
        <f t="shared" si="1368"/>
        <v>0</v>
      </c>
      <c r="AW1691" s="385">
        <f t="shared" si="1369"/>
        <v>0</v>
      </c>
    </row>
    <row r="1692" spans="17:49" x14ac:dyDescent="0.25">
      <c r="Q1692" s="365">
        <f t="shared" si="1444"/>
        <v>74</v>
      </c>
      <c r="R1692" s="277">
        <v>600</v>
      </c>
      <c r="AN1692" s="365">
        <f t="shared" si="1446"/>
        <v>4</v>
      </c>
      <c r="AO1692" s="271">
        <f t="shared" ref="AO1692:AO1707" si="1449">+AO1691+1</f>
        <v>3</v>
      </c>
      <c r="AP1692" s="271" t="str">
        <f t="shared" si="1447"/>
        <v/>
      </c>
      <c r="AQ1692" s="366" t="str">
        <f t="shared" si="1448"/>
        <v/>
      </c>
      <c r="AS1692" s="365">
        <f t="shared" si="1438"/>
        <v>63</v>
      </c>
      <c r="AT1692" s="366">
        <f t="shared" si="1367"/>
        <v>0</v>
      </c>
      <c r="AU1692" s="271">
        <f t="shared" si="1437"/>
        <v>600</v>
      </c>
      <c r="AV1692" s="366">
        <f t="shared" si="1368"/>
        <v>0</v>
      </c>
      <c r="AW1692" s="385">
        <f t="shared" si="1369"/>
        <v>0</v>
      </c>
    </row>
    <row r="1693" spans="17:49" x14ac:dyDescent="0.25">
      <c r="Q1693" s="365">
        <f t="shared" si="1444"/>
        <v>75</v>
      </c>
      <c r="R1693" s="277">
        <v>300</v>
      </c>
      <c r="AN1693" s="365">
        <f t="shared" si="1446"/>
        <v>4</v>
      </c>
      <c r="AO1693" s="271">
        <f t="shared" si="1449"/>
        <v>4</v>
      </c>
      <c r="AP1693" s="271" t="str">
        <f t="shared" si="1447"/>
        <v/>
      </c>
      <c r="AQ1693" s="366" t="str">
        <f t="shared" si="1448"/>
        <v/>
      </c>
      <c r="AS1693" s="365">
        <f t="shared" si="1438"/>
        <v>64</v>
      </c>
      <c r="AT1693" s="366">
        <f t="shared" si="1367"/>
        <v>0</v>
      </c>
      <c r="AU1693" s="271">
        <f t="shared" si="1437"/>
        <v>300</v>
      </c>
      <c r="AV1693" s="366">
        <f t="shared" si="1368"/>
        <v>0</v>
      </c>
      <c r="AW1693" s="385">
        <f t="shared" si="1369"/>
        <v>0</v>
      </c>
    </row>
    <row r="1694" spans="17:49" x14ac:dyDescent="0.25">
      <c r="Q1694" s="365">
        <f t="shared" si="1444"/>
        <v>76</v>
      </c>
      <c r="R1694" s="277">
        <v>100</v>
      </c>
      <c r="AN1694" s="365">
        <f t="shared" si="1446"/>
        <v>4</v>
      </c>
      <c r="AO1694" s="271">
        <f t="shared" si="1449"/>
        <v>5</v>
      </c>
      <c r="AP1694" s="271" t="str">
        <f t="shared" si="1447"/>
        <v/>
      </c>
      <c r="AQ1694" s="366" t="str">
        <f t="shared" si="1448"/>
        <v/>
      </c>
      <c r="AS1694" s="365">
        <f t="shared" si="1438"/>
        <v>65</v>
      </c>
      <c r="AT1694" s="366">
        <f t="shared" si="1367"/>
        <v>0</v>
      </c>
      <c r="AU1694" s="271">
        <f t="shared" ref="AU1694:AU1725" si="1450">+R1683</f>
        <v>150</v>
      </c>
      <c r="AV1694" s="366">
        <f t="shared" si="1368"/>
        <v>0</v>
      </c>
      <c r="AW1694" s="385">
        <f t="shared" si="1369"/>
        <v>0</v>
      </c>
    </row>
    <row r="1695" spans="17:49" x14ac:dyDescent="0.25">
      <c r="Q1695" s="365">
        <f t="shared" si="1444"/>
        <v>77</v>
      </c>
      <c r="R1695" s="277">
        <v>200</v>
      </c>
      <c r="AN1695" s="365">
        <f t="shared" si="1446"/>
        <v>4</v>
      </c>
      <c r="AO1695" s="271">
        <f t="shared" si="1449"/>
        <v>6</v>
      </c>
      <c r="AP1695" s="271" t="str">
        <f t="shared" si="1447"/>
        <v/>
      </c>
      <c r="AQ1695" s="366" t="str">
        <f t="shared" si="1448"/>
        <v/>
      </c>
      <c r="AS1695" s="365">
        <f t="shared" ref="AS1695:AS1729" si="1451">+AS1694+1</f>
        <v>66</v>
      </c>
      <c r="AT1695" s="366">
        <f t="shared" ref="AT1695:AT1729" si="1452">COUNTIF(AP$1630:AP$1829,AS1695)</f>
        <v>0</v>
      </c>
      <c r="AU1695" s="271">
        <f t="shared" si="1450"/>
        <v>50</v>
      </c>
      <c r="AV1695" s="366">
        <f t="shared" ref="AV1695:AV1729" si="1453">ROUND(IF(AT1695&gt;0,AU1695/AT1695,0),0)</f>
        <v>0</v>
      </c>
      <c r="AW1695" s="385">
        <f t="shared" ref="AW1695:AW1729" si="1454">+AV1695*AT1695</f>
        <v>0</v>
      </c>
    </row>
    <row r="1696" spans="17:49" x14ac:dyDescent="0.25">
      <c r="Q1696" s="365">
        <f t="shared" si="1444"/>
        <v>78</v>
      </c>
      <c r="R1696" s="277">
        <v>400</v>
      </c>
      <c r="AN1696" s="365">
        <f t="shared" si="1446"/>
        <v>4</v>
      </c>
      <c r="AO1696" s="271">
        <f t="shared" si="1449"/>
        <v>7</v>
      </c>
      <c r="AP1696" s="271" t="str">
        <f t="shared" si="1447"/>
        <v/>
      </c>
      <c r="AQ1696" s="366" t="str">
        <f t="shared" si="1448"/>
        <v/>
      </c>
      <c r="AS1696" s="365">
        <f t="shared" si="1451"/>
        <v>67</v>
      </c>
      <c r="AT1696" s="366">
        <f t="shared" si="1452"/>
        <v>0</v>
      </c>
      <c r="AU1696" s="271">
        <f t="shared" si="1450"/>
        <v>100</v>
      </c>
      <c r="AV1696" s="366">
        <f t="shared" si="1453"/>
        <v>0</v>
      </c>
      <c r="AW1696" s="385">
        <f t="shared" si="1454"/>
        <v>0</v>
      </c>
    </row>
    <row r="1697" spans="17:49" x14ac:dyDescent="0.25">
      <c r="Q1697" s="365">
        <f t="shared" si="1444"/>
        <v>79</v>
      </c>
      <c r="R1697" s="277">
        <v>200</v>
      </c>
      <c r="AN1697" s="365">
        <f t="shared" si="1446"/>
        <v>4</v>
      </c>
      <c r="AO1697" s="271">
        <f t="shared" si="1449"/>
        <v>8</v>
      </c>
      <c r="AP1697" s="271" t="str">
        <f t="shared" si="1447"/>
        <v/>
      </c>
      <c r="AQ1697" s="366" t="str">
        <f t="shared" si="1448"/>
        <v/>
      </c>
      <c r="AS1697" s="365">
        <f t="shared" si="1451"/>
        <v>68</v>
      </c>
      <c r="AT1697" s="366">
        <f t="shared" si="1452"/>
        <v>0</v>
      </c>
      <c r="AU1697" s="271">
        <f t="shared" si="1450"/>
        <v>200</v>
      </c>
      <c r="AV1697" s="366">
        <f t="shared" si="1453"/>
        <v>0</v>
      </c>
      <c r="AW1697" s="385">
        <f t="shared" si="1454"/>
        <v>0</v>
      </c>
    </row>
    <row r="1698" spans="17:49" x14ac:dyDescent="0.25">
      <c r="Q1698" s="365">
        <f t="shared" si="1444"/>
        <v>80</v>
      </c>
      <c r="R1698" s="277">
        <v>100</v>
      </c>
      <c r="AN1698" s="365">
        <f t="shared" si="1446"/>
        <v>4</v>
      </c>
      <c r="AO1698" s="271">
        <f t="shared" si="1449"/>
        <v>9</v>
      </c>
      <c r="AP1698" s="271" t="str">
        <f t="shared" si="1447"/>
        <v/>
      </c>
      <c r="AQ1698" s="366" t="str">
        <f t="shared" si="1448"/>
        <v/>
      </c>
      <c r="AS1698" s="365">
        <f t="shared" si="1451"/>
        <v>69</v>
      </c>
      <c r="AT1698" s="366">
        <f t="shared" si="1452"/>
        <v>0</v>
      </c>
      <c r="AU1698" s="271">
        <f t="shared" si="1450"/>
        <v>100</v>
      </c>
      <c r="AV1698" s="366">
        <f t="shared" si="1453"/>
        <v>0</v>
      </c>
      <c r="AW1698" s="385">
        <f t="shared" si="1454"/>
        <v>0</v>
      </c>
    </row>
    <row r="1699" spans="17:49" x14ac:dyDescent="0.25">
      <c r="Q1699" s="365">
        <f t="shared" si="1444"/>
        <v>81</v>
      </c>
      <c r="R1699" s="277">
        <v>150</v>
      </c>
      <c r="AN1699" s="365">
        <f t="shared" si="1446"/>
        <v>4</v>
      </c>
      <c r="AO1699" s="271">
        <f t="shared" si="1449"/>
        <v>10</v>
      </c>
      <c r="AP1699" s="271" t="str">
        <f t="shared" si="1447"/>
        <v/>
      </c>
      <c r="AQ1699" s="366" t="str">
        <f t="shared" si="1448"/>
        <v/>
      </c>
      <c r="AS1699" s="365">
        <f t="shared" si="1451"/>
        <v>70</v>
      </c>
      <c r="AT1699" s="366">
        <f t="shared" si="1452"/>
        <v>0</v>
      </c>
      <c r="AU1699" s="271">
        <f t="shared" si="1450"/>
        <v>50</v>
      </c>
      <c r="AV1699" s="366">
        <f t="shared" si="1453"/>
        <v>0</v>
      </c>
      <c r="AW1699" s="385">
        <f t="shared" si="1454"/>
        <v>0</v>
      </c>
    </row>
    <row r="1700" spans="17:49" x14ac:dyDescent="0.25">
      <c r="Q1700" s="365">
        <f t="shared" si="1444"/>
        <v>82</v>
      </c>
      <c r="R1700" s="277">
        <v>300</v>
      </c>
      <c r="AN1700" s="365">
        <f t="shared" si="1446"/>
        <v>4</v>
      </c>
      <c r="AO1700" s="271">
        <f t="shared" si="1449"/>
        <v>11</v>
      </c>
      <c r="AP1700" s="271" t="str">
        <f t="shared" si="1447"/>
        <v/>
      </c>
      <c r="AQ1700" s="366" t="str">
        <f t="shared" si="1448"/>
        <v/>
      </c>
      <c r="AS1700" s="365">
        <f t="shared" si="1451"/>
        <v>71</v>
      </c>
      <c r="AT1700" s="366">
        <f t="shared" si="1452"/>
        <v>0</v>
      </c>
      <c r="AU1700" s="271">
        <f t="shared" si="1450"/>
        <v>300</v>
      </c>
      <c r="AV1700" s="366">
        <f t="shared" si="1453"/>
        <v>0</v>
      </c>
      <c r="AW1700" s="385">
        <f t="shared" si="1454"/>
        <v>0</v>
      </c>
    </row>
    <row r="1701" spans="17:49" x14ac:dyDescent="0.25">
      <c r="Q1701" s="365">
        <f t="shared" si="1444"/>
        <v>83</v>
      </c>
      <c r="R1701" s="277">
        <v>600</v>
      </c>
      <c r="AN1701" s="365">
        <f t="shared" si="1446"/>
        <v>4</v>
      </c>
      <c r="AO1701" s="271">
        <f t="shared" si="1449"/>
        <v>12</v>
      </c>
      <c r="AP1701" s="271" t="str">
        <f t="shared" si="1447"/>
        <v/>
      </c>
      <c r="AQ1701" s="366" t="str">
        <f t="shared" si="1448"/>
        <v/>
      </c>
      <c r="AS1701" s="365">
        <f t="shared" si="1451"/>
        <v>72</v>
      </c>
      <c r="AT1701" s="366">
        <f t="shared" si="1452"/>
        <v>0</v>
      </c>
      <c r="AU1701" s="271">
        <f t="shared" si="1450"/>
        <v>600</v>
      </c>
      <c r="AV1701" s="366">
        <f t="shared" si="1453"/>
        <v>0</v>
      </c>
      <c r="AW1701" s="385">
        <f t="shared" si="1454"/>
        <v>0</v>
      </c>
    </row>
    <row r="1702" spans="17:49" x14ac:dyDescent="0.25">
      <c r="Q1702" s="365">
        <f t="shared" si="1444"/>
        <v>84</v>
      </c>
      <c r="R1702" s="277">
        <v>300</v>
      </c>
      <c r="AN1702" s="365">
        <f t="shared" si="1446"/>
        <v>4</v>
      </c>
      <c r="AO1702" s="271">
        <f t="shared" si="1449"/>
        <v>13</v>
      </c>
      <c r="AP1702" s="271" t="str">
        <f t="shared" si="1447"/>
        <v/>
      </c>
      <c r="AQ1702" s="366" t="str">
        <f t="shared" si="1448"/>
        <v/>
      </c>
      <c r="AS1702" s="365">
        <f t="shared" si="1451"/>
        <v>73</v>
      </c>
      <c r="AT1702" s="366">
        <f t="shared" si="1452"/>
        <v>0</v>
      </c>
      <c r="AU1702" s="271">
        <f t="shared" si="1450"/>
        <v>1000</v>
      </c>
      <c r="AV1702" s="366">
        <f t="shared" si="1453"/>
        <v>0</v>
      </c>
      <c r="AW1702" s="385">
        <f t="shared" si="1454"/>
        <v>0</v>
      </c>
    </row>
    <row r="1703" spans="17:49" x14ac:dyDescent="0.25">
      <c r="Q1703" s="365">
        <f t="shared" si="1444"/>
        <v>85</v>
      </c>
      <c r="R1703" s="277">
        <v>150</v>
      </c>
      <c r="AN1703" s="365">
        <f t="shared" si="1446"/>
        <v>4</v>
      </c>
      <c r="AO1703" s="271">
        <f t="shared" si="1449"/>
        <v>14</v>
      </c>
      <c r="AP1703" s="271" t="str">
        <f t="shared" si="1447"/>
        <v/>
      </c>
      <c r="AQ1703" s="366" t="str">
        <f t="shared" si="1448"/>
        <v/>
      </c>
      <c r="AS1703" s="365">
        <f t="shared" si="1451"/>
        <v>74</v>
      </c>
      <c r="AT1703" s="366">
        <f t="shared" si="1452"/>
        <v>0</v>
      </c>
      <c r="AU1703" s="271">
        <f t="shared" si="1450"/>
        <v>600</v>
      </c>
      <c r="AV1703" s="366">
        <f t="shared" si="1453"/>
        <v>0</v>
      </c>
      <c r="AW1703" s="385">
        <f t="shared" si="1454"/>
        <v>0</v>
      </c>
    </row>
    <row r="1704" spans="17:49" x14ac:dyDescent="0.25">
      <c r="Q1704" s="365">
        <f t="shared" si="1444"/>
        <v>86</v>
      </c>
      <c r="R1704" s="277">
        <v>200</v>
      </c>
      <c r="AN1704" s="365">
        <f t="shared" si="1446"/>
        <v>4</v>
      </c>
      <c r="AO1704" s="271">
        <f t="shared" si="1449"/>
        <v>15</v>
      </c>
      <c r="AP1704" s="271" t="str">
        <f t="shared" si="1447"/>
        <v/>
      </c>
      <c r="AQ1704" s="366" t="str">
        <f t="shared" si="1448"/>
        <v/>
      </c>
      <c r="AS1704" s="365">
        <f t="shared" si="1451"/>
        <v>75</v>
      </c>
      <c r="AT1704" s="366">
        <f t="shared" si="1452"/>
        <v>0</v>
      </c>
      <c r="AU1704" s="271">
        <f t="shared" si="1450"/>
        <v>300</v>
      </c>
      <c r="AV1704" s="366">
        <f t="shared" si="1453"/>
        <v>0</v>
      </c>
      <c r="AW1704" s="385">
        <f t="shared" si="1454"/>
        <v>0</v>
      </c>
    </row>
    <row r="1705" spans="17:49" x14ac:dyDescent="0.25">
      <c r="Q1705" s="365">
        <f t="shared" si="1444"/>
        <v>87</v>
      </c>
      <c r="R1705" s="277">
        <v>400</v>
      </c>
      <c r="AN1705" s="365">
        <f t="shared" si="1446"/>
        <v>4</v>
      </c>
      <c r="AO1705" s="271">
        <f t="shared" si="1449"/>
        <v>16</v>
      </c>
      <c r="AP1705" s="271" t="str">
        <f t="shared" si="1447"/>
        <v/>
      </c>
      <c r="AQ1705" s="366" t="str">
        <f t="shared" si="1448"/>
        <v/>
      </c>
      <c r="AS1705" s="365">
        <f t="shared" si="1451"/>
        <v>76</v>
      </c>
      <c r="AT1705" s="366">
        <f t="shared" si="1452"/>
        <v>0</v>
      </c>
      <c r="AU1705" s="271">
        <f t="shared" si="1450"/>
        <v>100</v>
      </c>
      <c r="AV1705" s="366">
        <f t="shared" si="1453"/>
        <v>0</v>
      </c>
      <c r="AW1705" s="385">
        <f t="shared" si="1454"/>
        <v>0</v>
      </c>
    </row>
    <row r="1706" spans="17:49" x14ac:dyDescent="0.25">
      <c r="Q1706" s="365">
        <f t="shared" si="1444"/>
        <v>88</v>
      </c>
      <c r="R1706" s="277">
        <v>800</v>
      </c>
      <c r="AN1706" s="365">
        <f t="shared" si="1446"/>
        <v>4</v>
      </c>
      <c r="AO1706" s="271">
        <f t="shared" si="1449"/>
        <v>17</v>
      </c>
      <c r="AP1706" s="271" t="str">
        <f t="shared" si="1447"/>
        <v/>
      </c>
      <c r="AQ1706" s="366" t="str">
        <f t="shared" si="1448"/>
        <v/>
      </c>
      <c r="AS1706" s="365">
        <f t="shared" si="1451"/>
        <v>77</v>
      </c>
      <c r="AT1706" s="366">
        <f t="shared" si="1452"/>
        <v>0</v>
      </c>
      <c r="AU1706" s="271">
        <f t="shared" si="1450"/>
        <v>200</v>
      </c>
      <c r="AV1706" s="366">
        <f t="shared" si="1453"/>
        <v>0</v>
      </c>
      <c r="AW1706" s="385">
        <f t="shared" si="1454"/>
        <v>0</v>
      </c>
    </row>
    <row r="1707" spans="17:49" x14ac:dyDescent="0.25">
      <c r="Q1707" s="365">
        <f t="shared" si="1444"/>
        <v>89</v>
      </c>
      <c r="R1707" s="277">
        <v>400</v>
      </c>
      <c r="AN1707" s="365">
        <f t="shared" si="1446"/>
        <v>4</v>
      </c>
      <c r="AO1707" s="271">
        <f t="shared" si="1449"/>
        <v>18</v>
      </c>
      <c r="AP1707" s="271" t="str">
        <f t="shared" si="1447"/>
        <v/>
      </c>
      <c r="AQ1707" s="366" t="str">
        <f t="shared" si="1448"/>
        <v/>
      </c>
      <c r="AS1707" s="365">
        <f t="shared" si="1451"/>
        <v>78</v>
      </c>
      <c r="AT1707" s="366">
        <f t="shared" si="1452"/>
        <v>0</v>
      </c>
      <c r="AU1707" s="271">
        <f t="shared" si="1450"/>
        <v>400</v>
      </c>
      <c r="AV1707" s="366">
        <f t="shared" si="1453"/>
        <v>0</v>
      </c>
      <c r="AW1707" s="385">
        <f t="shared" si="1454"/>
        <v>0</v>
      </c>
    </row>
    <row r="1708" spans="17:49" x14ac:dyDescent="0.25">
      <c r="Q1708" s="365">
        <f t="shared" si="1444"/>
        <v>90</v>
      </c>
      <c r="R1708" s="277">
        <v>200</v>
      </c>
      <c r="AN1708" s="365">
        <f t="shared" si="1446"/>
        <v>4</v>
      </c>
      <c r="AO1708" s="271">
        <f>+AO1707+1</f>
        <v>19</v>
      </c>
      <c r="AP1708" s="271" t="str">
        <f t="shared" si="1447"/>
        <v/>
      </c>
      <c r="AQ1708" s="366" t="str">
        <f t="shared" si="1448"/>
        <v/>
      </c>
      <c r="AS1708" s="365">
        <f t="shared" si="1451"/>
        <v>79</v>
      </c>
      <c r="AT1708" s="366">
        <f t="shared" si="1452"/>
        <v>0</v>
      </c>
      <c r="AU1708" s="271">
        <f t="shared" si="1450"/>
        <v>200</v>
      </c>
      <c r="AV1708" s="366">
        <f t="shared" si="1453"/>
        <v>0</v>
      </c>
      <c r="AW1708" s="385">
        <f t="shared" si="1454"/>
        <v>0</v>
      </c>
    </row>
    <row r="1709" spans="17:49" x14ac:dyDescent="0.25">
      <c r="Q1709" s="365">
        <f t="shared" si="1444"/>
        <v>91</v>
      </c>
      <c r="R1709" s="386">
        <v>0</v>
      </c>
      <c r="AN1709" s="365">
        <f t="shared" si="1446"/>
        <v>4</v>
      </c>
      <c r="AO1709" s="271">
        <f t="shared" ref="AO1709" si="1455">+AO1708+1</f>
        <v>20</v>
      </c>
      <c r="AP1709" s="271" t="str">
        <f t="shared" si="1447"/>
        <v/>
      </c>
      <c r="AQ1709" s="366" t="str">
        <f t="shared" si="1448"/>
        <v/>
      </c>
      <c r="AS1709" s="365">
        <f t="shared" si="1451"/>
        <v>80</v>
      </c>
      <c r="AT1709" s="366">
        <f t="shared" si="1452"/>
        <v>0</v>
      </c>
      <c r="AU1709" s="271">
        <f t="shared" si="1450"/>
        <v>100</v>
      </c>
      <c r="AV1709" s="366">
        <f t="shared" si="1453"/>
        <v>0</v>
      </c>
      <c r="AW1709" s="385">
        <f t="shared" si="1454"/>
        <v>0</v>
      </c>
    </row>
    <row r="1710" spans="17:49" x14ac:dyDescent="0.25">
      <c r="Q1710" s="365">
        <f t="shared" si="1444"/>
        <v>92</v>
      </c>
      <c r="R1710" s="277">
        <v>150</v>
      </c>
      <c r="AN1710" s="365">
        <v>5</v>
      </c>
      <c r="AO1710" s="271">
        <v>1</v>
      </c>
      <c r="AP1710" s="271" t="str">
        <f>+AX1608</f>
        <v/>
      </c>
      <c r="AQ1710" s="366" t="str">
        <f>+AY1608</f>
        <v/>
      </c>
      <c r="AS1710" s="365">
        <f t="shared" si="1451"/>
        <v>81</v>
      </c>
      <c r="AT1710" s="366">
        <f t="shared" si="1452"/>
        <v>0</v>
      </c>
      <c r="AU1710" s="271">
        <f t="shared" si="1450"/>
        <v>150</v>
      </c>
      <c r="AV1710" s="366">
        <f t="shared" si="1453"/>
        <v>0</v>
      </c>
      <c r="AW1710" s="385">
        <f t="shared" si="1454"/>
        <v>0</v>
      </c>
    </row>
    <row r="1711" spans="17:49" x14ac:dyDescent="0.25">
      <c r="Q1711" s="365">
        <f t="shared" si="1444"/>
        <v>93</v>
      </c>
      <c r="R1711" s="277">
        <v>300</v>
      </c>
      <c r="AN1711" s="365">
        <f t="shared" ref="AN1711:AN1729" si="1456">+AN1710</f>
        <v>5</v>
      </c>
      <c r="AO1711" s="271">
        <f>+AO1710+1</f>
        <v>2</v>
      </c>
      <c r="AP1711" s="271" t="str">
        <f t="shared" ref="AP1711:AP1729" si="1457">+AX1609</f>
        <v/>
      </c>
      <c r="AQ1711" s="366" t="str">
        <f t="shared" ref="AQ1711:AQ1729" si="1458">+AY1609</f>
        <v/>
      </c>
      <c r="AS1711" s="365">
        <f t="shared" si="1451"/>
        <v>82</v>
      </c>
      <c r="AT1711" s="366">
        <f t="shared" si="1452"/>
        <v>0</v>
      </c>
      <c r="AU1711" s="271">
        <f t="shared" si="1450"/>
        <v>300</v>
      </c>
      <c r="AV1711" s="366">
        <f t="shared" si="1453"/>
        <v>0</v>
      </c>
      <c r="AW1711" s="385">
        <f t="shared" si="1454"/>
        <v>0</v>
      </c>
    </row>
    <row r="1712" spans="17:49" x14ac:dyDescent="0.25">
      <c r="Q1712" s="365">
        <f t="shared" si="1444"/>
        <v>94</v>
      </c>
      <c r="R1712" s="277">
        <v>150</v>
      </c>
      <c r="AN1712" s="365">
        <f t="shared" si="1456"/>
        <v>5</v>
      </c>
      <c r="AO1712" s="271">
        <f t="shared" ref="AO1712:AO1727" si="1459">+AO1711+1</f>
        <v>3</v>
      </c>
      <c r="AP1712" s="271" t="str">
        <f t="shared" si="1457"/>
        <v/>
      </c>
      <c r="AQ1712" s="366" t="str">
        <f t="shared" si="1458"/>
        <v/>
      </c>
      <c r="AS1712" s="365">
        <f t="shared" si="1451"/>
        <v>83</v>
      </c>
      <c r="AT1712" s="366">
        <f t="shared" si="1452"/>
        <v>0</v>
      </c>
      <c r="AU1712" s="271">
        <f t="shared" si="1450"/>
        <v>600</v>
      </c>
      <c r="AV1712" s="366">
        <f t="shared" si="1453"/>
        <v>0</v>
      </c>
      <c r="AW1712" s="385">
        <f t="shared" si="1454"/>
        <v>0</v>
      </c>
    </row>
    <row r="1713" spans="17:49" x14ac:dyDescent="0.25">
      <c r="Q1713" s="365">
        <f t="shared" si="1444"/>
        <v>95</v>
      </c>
      <c r="R1713" s="277">
        <v>50</v>
      </c>
      <c r="AN1713" s="365">
        <f t="shared" si="1456"/>
        <v>5</v>
      </c>
      <c r="AO1713" s="271">
        <f t="shared" si="1459"/>
        <v>4</v>
      </c>
      <c r="AP1713" s="271" t="str">
        <f t="shared" si="1457"/>
        <v/>
      </c>
      <c r="AQ1713" s="366" t="str">
        <f t="shared" si="1458"/>
        <v/>
      </c>
      <c r="AS1713" s="365">
        <f t="shared" si="1451"/>
        <v>84</v>
      </c>
      <c r="AT1713" s="366">
        <f t="shared" si="1452"/>
        <v>0</v>
      </c>
      <c r="AU1713" s="271">
        <f t="shared" si="1450"/>
        <v>300</v>
      </c>
      <c r="AV1713" s="366">
        <f t="shared" si="1453"/>
        <v>0</v>
      </c>
      <c r="AW1713" s="385">
        <f t="shared" si="1454"/>
        <v>0</v>
      </c>
    </row>
    <row r="1714" spans="17:49" x14ac:dyDescent="0.25">
      <c r="Q1714" s="365">
        <f t="shared" si="1444"/>
        <v>96</v>
      </c>
      <c r="R1714" s="277">
        <v>100</v>
      </c>
      <c r="AN1714" s="365">
        <f t="shared" si="1456"/>
        <v>5</v>
      </c>
      <c r="AO1714" s="271">
        <f t="shared" si="1459"/>
        <v>5</v>
      </c>
      <c r="AP1714" s="271" t="str">
        <f t="shared" si="1457"/>
        <v/>
      </c>
      <c r="AQ1714" s="366" t="str">
        <f t="shared" si="1458"/>
        <v/>
      </c>
      <c r="AS1714" s="365">
        <f t="shared" si="1451"/>
        <v>85</v>
      </c>
      <c r="AT1714" s="366">
        <f t="shared" si="1452"/>
        <v>0</v>
      </c>
      <c r="AU1714" s="271">
        <f t="shared" si="1450"/>
        <v>150</v>
      </c>
      <c r="AV1714" s="366">
        <f t="shared" si="1453"/>
        <v>0</v>
      </c>
      <c r="AW1714" s="385">
        <f t="shared" si="1454"/>
        <v>0</v>
      </c>
    </row>
    <row r="1715" spans="17:49" x14ac:dyDescent="0.25">
      <c r="Q1715" s="365">
        <f t="shared" si="1444"/>
        <v>97</v>
      </c>
      <c r="R1715" s="277">
        <v>200</v>
      </c>
      <c r="AN1715" s="365">
        <f t="shared" si="1456"/>
        <v>5</v>
      </c>
      <c r="AO1715" s="271">
        <f t="shared" si="1459"/>
        <v>6</v>
      </c>
      <c r="AP1715" s="271" t="str">
        <f t="shared" si="1457"/>
        <v/>
      </c>
      <c r="AQ1715" s="366" t="str">
        <f t="shared" si="1458"/>
        <v/>
      </c>
      <c r="AS1715" s="365">
        <f t="shared" si="1451"/>
        <v>86</v>
      </c>
      <c r="AT1715" s="366">
        <f t="shared" si="1452"/>
        <v>0</v>
      </c>
      <c r="AU1715" s="271">
        <f t="shared" si="1450"/>
        <v>200</v>
      </c>
      <c r="AV1715" s="366">
        <f t="shared" si="1453"/>
        <v>0</v>
      </c>
      <c r="AW1715" s="385">
        <f t="shared" si="1454"/>
        <v>0</v>
      </c>
    </row>
    <row r="1716" spans="17:49" x14ac:dyDescent="0.25">
      <c r="Q1716" s="365">
        <f t="shared" si="1444"/>
        <v>98</v>
      </c>
      <c r="R1716" s="277">
        <v>400</v>
      </c>
      <c r="AN1716" s="365">
        <f t="shared" si="1456"/>
        <v>5</v>
      </c>
      <c r="AO1716" s="271">
        <f t="shared" si="1459"/>
        <v>7</v>
      </c>
      <c r="AP1716" s="271" t="str">
        <f t="shared" si="1457"/>
        <v/>
      </c>
      <c r="AQ1716" s="366" t="str">
        <f t="shared" si="1458"/>
        <v/>
      </c>
      <c r="AS1716" s="365">
        <f t="shared" si="1451"/>
        <v>87</v>
      </c>
      <c r="AT1716" s="366">
        <f t="shared" si="1452"/>
        <v>0</v>
      </c>
      <c r="AU1716" s="271">
        <f t="shared" si="1450"/>
        <v>400</v>
      </c>
      <c r="AV1716" s="366">
        <f t="shared" si="1453"/>
        <v>0</v>
      </c>
      <c r="AW1716" s="385">
        <f t="shared" si="1454"/>
        <v>0</v>
      </c>
    </row>
    <row r="1717" spans="17:49" x14ac:dyDescent="0.25">
      <c r="Q1717" s="365">
        <f t="shared" si="1444"/>
        <v>99</v>
      </c>
      <c r="R1717" s="277">
        <v>200</v>
      </c>
      <c r="AN1717" s="365">
        <f t="shared" si="1456"/>
        <v>5</v>
      </c>
      <c r="AO1717" s="271">
        <f t="shared" si="1459"/>
        <v>8</v>
      </c>
      <c r="AP1717" s="271" t="str">
        <f t="shared" si="1457"/>
        <v/>
      </c>
      <c r="AQ1717" s="366" t="str">
        <f t="shared" si="1458"/>
        <v/>
      </c>
      <c r="AS1717" s="365">
        <f t="shared" si="1451"/>
        <v>88</v>
      </c>
      <c r="AT1717" s="366">
        <f t="shared" si="1452"/>
        <v>0</v>
      </c>
      <c r="AU1717" s="271">
        <f t="shared" si="1450"/>
        <v>800</v>
      </c>
      <c r="AV1717" s="366">
        <f t="shared" si="1453"/>
        <v>0</v>
      </c>
      <c r="AW1717" s="385">
        <f t="shared" si="1454"/>
        <v>0</v>
      </c>
    </row>
    <row r="1718" spans="17:49" ht="15.75" thickBot="1" x14ac:dyDescent="0.3">
      <c r="Q1718" s="368">
        <f t="shared" si="1444"/>
        <v>100</v>
      </c>
      <c r="R1718" s="280">
        <v>100</v>
      </c>
      <c r="AN1718" s="365">
        <f t="shared" si="1456"/>
        <v>5</v>
      </c>
      <c r="AO1718" s="271">
        <f t="shared" si="1459"/>
        <v>9</v>
      </c>
      <c r="AP1718" s="271" t="str">
        <f t="shared" si="1457"/>
        <v/>
      </c>
      <c r="AQ1718" s="366" t="str">
        <f t="shared" si="1458"/>
        <v/>
      </c>
      <c r="AS1718" s="365">
        <f t="shared" si="1451"/>
        <v>89</v>
      </c>
      <c r="AT1718" s="366">
        <f t="shared" si="1452"/>
        <v>0</v>
      </c>
      <c r="AU1718" s="271">
        <f t="shared" si="1450"/>
        <v>400</v>
      </c>
      <c r="AV1718" s="366">
        <f t="shared" si="1453"/>
        <v>0</v>
      </c>
      <c r="AW1718" s="385">
        <f t="shared" si="1454"/>
        <v>0</v>
      </c>
    </row>
    <row r="1719" spans="17:49" x14ac:dyDescent="0.25">
      <c r="AN1719" s="365">
        <f t="shared" si="1456"/>
        <v>5</v>
      </c>
      <c r="AO1719" s="271">
        <f t="shared" si="1459"/>
        <v>10</v>
      </c>
      <c r="AP1719" s="271" t="str">
        <f t="shared" si="1457"/>
        <v/>
      </c>
      <c r="AQ1719" s="366" t="str">
        <f t="shared" si="1458"/>
        <v/>
      </c>
      <c r="AS1719" s="365">
        <f t="shared" si="1451"/>
        <v>90</v>
      </c>
      <c r="AT1719" s="366">
        <f t="shared" si="1452"/>
        <v>0</v>
      </c>
      <c r="AU1719" s="271">
        <f t="shared" si="1450"/>
        <v>200</v>
      </c>
      <c r="AV1719" s="366">
        <f t="shared" si="1453"/>
        <v>0</v>
      </c>
      <c r="AW1719" s="385">
        <f t="shared" si="1454"/>
        <v>0</v>
      </c>
    </row>
    <row r="1720" spans="17:49" x14ac:dyDescent="0.25">
      <c r="AN1720" s="365">
        <f t="shared" si="1456"/>
        <v>5</v>
      </c>
      <c r="AO1720" s="271">
        <f t="shared" si="1459"/>
        <v>11</v>
      </c>
      <c r="AP1720" s="271" t="str">
        <f t="shared" si="1457"/>
        <v/>
      </c>
      <c r="AQ1720" s="366" t="str">
        <f t="shared" si="1458"/>
        <v/>
      </c>
      <c r="AS1720" s="365">
        <f t="shared" si="1451"/>
        <v>91</v>
      </c>
      <c r="AT1720" s="366">
        <f t="shared" si="1452"/>
        <v>0</v>
      </c>
      <c r="AU1720" s="271">
        <f t="shared" si="1450"/>
        <v>0</v>
      </c>
      <c r="AV1720" s="366">
        <f t="shared" si="1453"/>
        <v>0</v>
      </c>
      <c r="AW1720" s="385">
        <f t="shared" si="1454"/>
        <v>0</v>
      </c>
    </row>
    <row r="1721" spans="17:49" x14ac:dyDescent="0.25">
      <c r="AN1721" s="365">
        <f t="shared" si="1456"/>
        <v>5</v>
      </c>
      <c r="AO1721" s="271">
        <f t="shared" si="1459"/>
        <v>12</v>
      </c>
      <c r="AP1721" s="271" t="str">
        <f t="shared" si="1457"/>
        <v/>
      </c>
      <c r="AQ1721" s="366" t="str">
        <f t="shared" si="1458"/>
        <v/>
      </c>
      <c r="AS1721" s="365">
        <f t="shared" si="1451"/>
        <v>92</v>
      </c>
      <c r="AT1721" s="366">
        <f t="shared" si="1452"/>
        <v>0</v>
      </c>
      <c r="AU1721" s="271">
        <f t="shared" si="1450"/>
        <v>150</v>
      </c>
      <c r="AV1721" s="366">
        <f t="shared" si="1453"/>
        <v>0</v>
      </c>
      <c r="AW1721" s="385">
        <f t="shared" si="1454"/>
        <v>0</v>
      </c>
    </row>
    <row r="1722" spans="17:49" x14ac:dyDescent="0.25">
      <c r="AN1722" s="365">
        <f t="shared" si="1456"/>
        <v>5</v>
      </c>
      <c r="AO1722" s="271">
        <f t="shared" si="1459"/>
        <v>13</v>
      </c>
      <c r="AP1722" s="271" t="str">
        <f t="shared" si="1457"/>
        <v/>
      </c>
      <c r="AQ1722" s="366" t="str">
        <f t="shared" si="1458"/>
        <v/>
      </c>
      <c r="AS1722" s="365">
        <f t="shared" si="1451"/>
        <v>93</v>
      </c>
      <c r="AT1722" s="366">
        <f t="shared" si="1452"/>
        <v>0</v>
      </c>
      <c r="AU1722" s="271">
        <f t="shared" si="1450"/>
        <v>300</v>
      </c>
      <c r="AV1722" s="366">
        <f t="shared" si="1453"/>
        <v>0</v>
      </c>
      <c r="AW1722" s="385">
        <f t="shared" si="1454"/>
        <v>0</v>
      </c>
    </row>
    <row r="1723" spans="17:49" x14ac:dyDescent="0.25">
      <c r="AN1723" s="365">
        <f t="shared" si="1456"/>
        <v>5</v>
      </c>
      <c r="AO1723" s="271">
        <f t="shared" si="1459"/>
        <v>14</v>
      </c>
      <c r="AP1723" s="271" t="str">
        <f t="shared" si="1457"/>
        <v/>
      </c>
      <c r="AQ1723" s="366" t="str">
        <f t="shared" si="1458"/>
        <v/>
      </c>
      <c r="AS1723" s="365">
        <f t="shared" si="1451"/>
        <v>94</v>
      </c>
      <c r="AT1723" s="366">
        <f t="shared" si="1452"/>
        <v>0</v>
      </c>
      <c r="AU1723" s="271">
        <f t="shared" si="1450"/>
        <v>150</v>
      </c>
      <c r="AV1723" s="366">
        <f t="shared" si="1453"/>
        <v>0</v>
      </c>
      <c r="AW1723" s="385">
        <f t="shared" si="1454"/>
        <v>0</v>
      </c>
    </row>
    <row r="1724" spans="17:49" x14ac:dyDescent="0.25">
      <c r="AN1724" s="365">
        <f t="shared" si="1456"/>
        <v>5</v>
      </c>
      <c r="AO1724" s="271">
        <f t="shared" si="1459"/>
        <v>15</v>
      </c>
      <c r="AP1724" s="271" t="str">
        <f t="shared" si="1457"/>
        <v/>
      </c>
      <c r="AQ1724" s="366" t="str">
        <f t="shared" si="1458"/>
        <v/>
      </c>
      <c r="AS1724" s="365">
        <f t="shared" si="1451"/>
        <v>95</v>
      </c>
      <c r="AT1724" s="366">
        <f t="shared" si="1452"/>
        <v>0</v>
      </c>
      <c r="AU1724" s="271">
        <f t="shared" si="1450"/>
        <v>50</v>
      </c>
      <c r="AV1724" s="366">
        <f t="shared" si="1453"/>
        <v>0</v>
      </c>
      <c r="AW1724" s="385">
        <f t="shared" si="1454"/>
        <v>0</v>
      </c>
    </row>
    <row r="1725" spans="17:49" x14ac:dyDescent="0.25">
      <c r="AN1725" s="365">
        <f t="shared" si="1456"/>
        <v>5</v>
      </c>
      <c r="AO1725" s="271">
        <f t="shared" si="1459"/>
        <v>16</v>
      </c>
      <c r="AP1725" s="271" t="str">
        <f t="shared" si="1457"/>
        <v/>
      </c>
      <c r="AQ1725" s="366" t="str">
        <f t="shared" si="1458"/>
        <v/>
      </c>
      <c r="AS1725" s="365">
        <f t="shared" si="1451"/>
        <v>96</v>
      </c>
      <c r="AT1725" s="366">
        <f t="shared" si="1452"/>
        <v>0</v>
      </c>
      <c r="AU1725" s="271">
        <f t="shared" si="1450"/>
        <v>100</v>
      </c>
      <c r="AV1725" s="366">
        <f t="shared" si="1453"/>
        <v>0</v>
      </c>
      <c r="AW1725" s="385">
        <f t="shared" si="1454"/>
        <v>0</v>
      </c>
    </row>
    <row r="1726" spans="17:49" x14ac:dyDescent="0.25">
      <c r="AN1726" s="365">
        <f t="shared" si="1456"/>
        <v>5</v>
      </c>
      <c r="AO1726" s="271">
        <f t="shared" si="1459"/>
        <v>17</v>
      </c>
      <c r="AP1726" s="271" t="str">
        <f t="shared" si="1457"/>
        <v/>
      </c>
      <c r="AQ1726" s="366" t="str">
        <f t="shared" si="1458"/>
        <v/>
      </c>
      <c r="AS1726" s="365">
        <f t="shared" si="1451"/>
        <v>97</v>
      </c>
      <c r="AT1726" s="366">
        <f t="shared" si="1452"/>
        <v>0</v>
      </c>
      <c r="AU1726" s="271">
        <f t="shared" ref="AU1726:AU1729" si="1460">+R1715</f>
        <v>200</v>
      </c>
      <c r="AV1726" s="366">
        <f t="shared" si="1453"/>
        <v>0</v>
      </c>
      <c r="AW1726" s="385">
        <f t="shared" si="1454"/>
        <v>0</v>
      </c>
    </row>
    <row r="1727" spans="17:49" x14ac:dyDescent="0.25">
      <c r="AN1727" s="365">
        <f t="shared" si="1456"/>
        <v>5</v>
      </c>
      <c r="AO1727" s="271">
        <f t="shared" si="1459"/>
        <v>18</v>
      </c>
      <c r="AP1727" s="271" t="str">
        <f t="shared" si="1457"/>
        <v/>
      </c>
      <c r="AQ1727" s="366" t="str">
        <f t="shared" si="1458"/>
        <v/>
      </c>
      <c r="AS1727" s="365">
        <f t="shared" si="1451"/>
        <v>98</v>
      </c>
      <c r="AT1727" s="366">
        <f t="shared" si="1452"/>
        <v>0</v>
      </c>
      <c r="AU1727" s="271">
        <f t="shared" si="1460"/>
        <v>400</v>
      </c>
      <c r="AV1727" s="366">
        <f t="shared" si="1453"/>
        <v>0</v>
      </c>
      <c r="AW1727" s="385">
        <f t="shared" si="1454"/>
        <v>0</v>
      </c>
    </row>
    <row r="1728" spans="17:49" x14ac:dyDescent="0.25">
      <c r="AN1728" s="365">
        <f t="shared" si="1456"/>
        <v>5</v>
      </c>
      <c r="AO1728" s="271">
        <f>+AO1727+1</f>
        <v>19</v>
      </c>
      <c r="AP1728" s="271" t="str">
        <f t="shared" si="1457"/>
        <v/>
      </c>
      <c r="AQ1728" s="366" t="str">
        <f t="shared" si="1458"/>
        <v/>
      </c>
      <c r="AS1728" s="365">
        <f t="shared" si="1451"/>
        <v>99</v>
      </c>
      <c r="AT1728" s="366">
        <f t="shared" si="1452"/>
        <v>0</v>
      </c>
      <c r="AU1728" s="271">
        <f t="shared" si="1460"/>
        <v>200</v>
      </c>
      <c r="AV1728" s="366">
        <f t="shared" si="1453"/>
        <v>0</v>
      </c>
      <c r="AW1728" s="385">
        <f t="shared" si="1454"/>
        <v>0</v>
      </c>
    </row>
    <row r="1729" spans="40:49" ht="15.75" thickBot="1" x14ac:dyDescent="0.3">
      <c r="AN1729" s="365">
        <f t="shared" si="1456"/>
        <v>5</v>
      </c>
      <c r="AO1729" s="271">
        <f t="shared" ref="AO1729" si="1461">+AO1728+1</f>
        <v>20</v>
      </c>
      <c r="AP1729" s="271" t="str">
        <f t="shared" si="1457"/>
        <v/>
      </c>
      <c r="AQ1729" s="366" t="str">
        <f t="shared" si="1458"/>
        <v/>
      </c>
      <c r="AS1729" s="368">
        <f t="shared" si="1451"/>
        <v>100</v>
      </c>
      <c r="AT1729" s="370">
        <f t="shared" si="1452"/>
        <v>0</v>
      </c>
      <c r="AU1729" s="369">
        <f t="shared" si="1460"/>
        <v>100</v>
      </c>
      <c r="AV1729" s="370">
        <f t="shared" si="1453"/>
        <v>0</v>
      </c>
      <c r="AW1729" s="385">
        <f t="shared" si="1454"/>
        <v>0</v>
      </c>
    </row>
    <row r="1730" spans="40:49" ht="15.75" thickBot="1" x14ac:dyDescent="0.3">
      <c r="AN1730" s="365">
        <v>6</v>
      </c>
      <c r="AO1730" s="271">
        <v>1</v>
      </c>
      <c r="AP1730" s="271" t="str">
        <f>+AZ1608</f>
        <v/>
      </c>
      <c r="AQ1730" s="366" t="str">
        <f>+BA1608</f>
        <v/>
      </c>
      <c r="AS1730" s="388" t="s">
        <v>49</v>
      </c>
      <c r="AT1730" s="389">
        <f>SUM(AT1630:AT1729)</f>
        <v>0</v>
      </c>
      <c r="AU1730" s="371">
        <f>SUM(AU1630:AU1729)</f>
        <v>25000</v>
      </c>
      <c r="AV1730" s="356"/>
      <c r="AW1730" s="390">
        <f>SUM(AW1630:AW1729)</f>
        <v>0</v>
      </c>
    </row>
    <row r="1731" spans="40:49" x14ac:dyDescent="0.25">
      <c r="AN1731" s="365">
        <f t="shared" ref="AN1731:AN1749" si="1462">+AN1730</f>
        <v>6</v>
      </c>
      <c r="AO1731" s="271">
        <f>+AO1730+1</f>
        <v>2</v>
      </c>
      <c r="AP1731" s="271" t="str">
        <f t="shared" ref="AP1731:AP1749" si="1463">+AZ1609</f>
        <v/>
      </c>
      <c r="AQ1731" s="366" t="str">
        <f t="shared" ref="AQ1731:AQ1749" si="1464">+BA1609</f>
        <v/>
      </c>
    </row>
    <row r="1732" spans="40:49" x14ac:dyDescent="0.25">
      <c r="AN1732" s="365">
        <f t="shared" si="1462"/>
        <v>6</v>
      </c>
      <c r="AO1732" s="271">
        <f t="shared" ref="AO1732:AO1747" si="1465">+AO1731+1</f>
        <v>3</v>
      </c>
      <c r="AP1732" s="271" t="str">
        <f t="shared" si="1463"/>
        <v/>
      </c>
      <c r="AQ1732" s="366" t="str">
        <f t="shared" si="1464"/>
        <v/>
      </c>
    </row>
    <row r="1733" spans="40:49" x14ac:dyDescent="0.25">
      <c r="AN1733" s="365">
        <f t="shared" si="1462"/>
        <v>6</v>
      </c>
      <c r="AO1733" s="271">
        <f t="shared" si="1465"/>
        <v>4</v>
      </c>
      <c r="AP1733" s="271" t="str">
        <f t="shared" si="1463"/>
        <v/>
      </c>
      <c r="AQ1733" s="366" t="str">
        <f t="shared" si="1464"/>
        <v/>
      </c>
    </row>
    <row r="1734" spans="40:49" x14ac:dyDescent="0.25">
      <c r="AN1734" s="365">
        <f t="shared" si="1462"/>
        <v>6</v>
      </c>
      <c r="AO1734" s="271">
        <f t="shared" si="1465"/>
        <v>5</v>
      </c>
      <c r="AP1734" s="271" t="str">
        <f t="shared" si="1463"/>
        <v/>
      </c>
      <c r="AQ1734" s="366" t="str">
        <f t="shared" si="1464"/>
        <v/>
      </c>
    </row>
    <row r="1735" spans="40:49" x14ac:dyDescent="0.25">
      <c r="AN1735" s="365">
        <f t="shared" si="1462"/>
        <v>6</v>
      </c>
      <c r="AO1735" s="271">
        <f t="shared" si="1465"/>
        <v>6</v>
      </c>
      <c r="AP1735" s="271" t="str">
        <f t="shared" si="1463"/>
        <v/>
      </c>
      <c r="AQ1735" s="366" t="str">
        <f t="shared" si="1464"/>
        <v/>
      </c>
    </row>
    <row r="1736" spans="40:49" x14ac:dyDescent="0.25">
      <c r="AN1736" s="365">
        <f t="shared" si="1462"/>
        <v>6</v>
      </c>
      <c r="AO1736" s="271">
        <f t="shared" si="1465"/>
        <v>7</v>
      </c>
      <c r="AP1736" s="271" t="str">
        <f t="shared" si="1463"/>
        <v/>
      </c>
      <c r="AQ1736" s="366" t="str">
        <f t="shared" si="1464"/>
        <v/>
      </c>
    </row>
    <row r="1737" spans="40:49" x14ac:dyDescent="0.25">
      <c r="AN1737" s="365">
        <f t="shared" si="1462"/>
        <v>6</v>
      </c>
      <c r="AO1737" s="271">
        <f t="shared" si="1465"/>
        <v>8</v>
      </c>
      <c r="AP1737" s="271" t="str">
        <f t="shared" si="1463"/>
        <v/>
      </c>
      <c r="AQ1737" s="366" t="str">
        <f t="shared" si="1464"/>
        <v/>
      </c>
    </row>
    <row r="1738" spans="40:49" x14ac:dyDescent="0.25">
      <c r="AN1738" s="365">
        <f t="shared" si="1462"/>
        <v>6</v>
      </c>
      <c r="AO1738" s="271">
        <f t="shared" si="1465"/>
        <v>9</v>
      </c>
      <c r="AP1738" s="271" t="str">
        <f t="shared" si="1463"/>
        <v/>
      </c>
      <c r="AQ1738" s="366" t="str">
        <f t="shared" si="1464"/>
        <v/>
      </c>
    </row>
    <row r="1739" spans="40:49" x14ac:dyDescent="0.25">
      <c r="AN1739" s="365">
        <f t="shared" si="1462"/>
        <v>6</v>
      </c>
      <c r="AO1739" s="271">
        <f t="shared" si="1465"/>
        <v>10</v>
      </c>
      <c r="AP1739" s="271" t="str">
        <f t="shared" si="1463"/>
        <v/>
      </c>
      <c r="AQ1739" s="366" t="str">
        <f t="shared" si="1464"/>
        <v/>
      </c>
    </row>
    <row r="1740" spans="40:49" x14ac:dyDescent="0.25">
      <c r="AN1740" s="365">
        <f t="shared" si="1462"/>
        <v>6</v>
      </c>
      <c r="AO1740" s="271">
        <f t="shared" si="1465"/>
        <v>11</v>
      </c>
      <c r="AP1740" s="271" t="str">
        <f t="shared" si="1463"/>
        <v/>
      </c>
      <c r="AQ1740" s="366" t="str">
        <f t="shared" si="1464"/>
        <v/>
      </c>
    </row>
    <row r="1741" spans="40:49" x14ac:dyDescent="0.25">
      <c r="AN1741" s="365">
        <f t="shared" si="1462"/>
        <v>6</v>
      </c>
      <c r="AO1741" s="271">
        <f t="shared" si="1465"/>
        <v>12</v>
      </c>
      <c r="AP1741" s="271" t="str">
        <f t="shared" si="1463"/>
        <v/>
      </c>
      <c r="AQ1741" s="366" t="str">
        <f t="shared" si="1464"/>
        <v/>
      </c>
    </row>
    <row r="1742" spans="40:49" x14ac:dyDescent="0.25">
      <c r="AN1742" s="365">
        <f t="shared" si="1462"/>
        <v>6</v>
      </c>
      <c r="AO1742" s="271">
        <f t="shared" si="1465"/>
        <v>13</v>
      </c>
      <c r="AP1742" s="271" t="str">
        <f t="shared" si="1463"/>
        <v/>
      </c>
      <c r="AQ1742" s="366" t="str">
        <f t="shared" si="1464"/>
        <v/>
      </c>
    </row>
    <row r="1743" spans="40:49" x14ac:dyDescent="0.25">
      <c r="AN1743" s="365">
        <f t="shared" si="1462"/>
        <v>6</v>
      </c>
      <c r="AO1743" s="271">
        <f t="shared" si="1465"/>
        <v>14</v>
      </c>
      <c r="AP1743" s="271" t="str">
        <f t="shared" si="1463"/>
        <v/>
      </c>
      <c r="AQ1743" s="366" t="str">
        <f t="shared" si="1464"/>
        <v/>
      </c>
    </row>
    <row r="1744" spans="40:49" x14ac:dyDescent="0.25">
      <c r="AN1744" s="365">
        <f t="shared" si="1462"/>
        <v>6</v>
      </c>
      <c r="AO1744" s="271">
        <f t="shared" si="1465"/>
        <v>15</v>
      </c>
      <c r="AP1744" s="271" t="str">
        <f t="shared" si="1463"/>
        <v/>
      </c>
      <c r="AQ1744" s="366" t="str">
        <f t="shared" si="1464"/>
        <v/>
      </c>
    </row>
    <row r="1745" spans="40:43" x14ac:dyDescent="0.25">
      <c r="AN1745" s="365">
        <f t="shared" si="1462"/>
        <v>6</v>
      </c>
      <c r="AO1745" s="271">
        <f t="shared" si="1465"/>
        <v>16</v>
      </c>
      <c r="AP1745" s="271" t="str">
        <f t="shared" si="1463"/>
        <v/>
      </c>
      <c r="AQ1745" s="366" t="str">
        <f t="shared" si="1464"/>
        <v/>
      </c>
    </row>
    <row r="1746" spans="40:43" x14ac:dyDescent="0.25">
      <c r="AN1746" s="365">
        <f t="shared" si="1462"/>
        <v>6</v>
      </c>
      <c r="AO1746" s="271">
        <f t="shared" si="1465"/>
        <v>17</v>
      </c>
      <c r="AP1746" s="271" t="str">
        <f t="shared" si="1463"/>
        <v/>
      </c>
      <c r="AQ1746" s="366" t="str">
        <f t="shared" si="1464"/>
        <v/>
      </c>
    </row>
    <row r="1747" spans="40:43" x14ac:dyDescent="0.25">
      <c r="AN1747" s="365">
        <f t="shared" si="1462"/>
        <v>6</v>
      </c>
      <c r="AO1747" s="271">
        <f t="shared" si="1465"/>
        <v>18</v>
      </c>
      <c r="AP1747" s="271" t="str">
        <f t="shared" si="1463"/>
        <v/>
      </c>
      <c r="AQ1747" s="366" t="str">
        <f t="shared" si="1464"/>
        <v/>
      </c>
    </row>
    <row r="1748" spans="40:43" x14ac:dyDescent="0.25">
      <c r="AN1748" s="365">
        <f t="shared" si="1462"/>
        <v>6</v>
      </c>
      <c r="AO1748" s="271">
        <f>+AO1747+1</f>
        <v>19</v>
      </c>
      <c r="AP1748" s="271" t="str">
        <f t="shared" si="1463"/>
        <v/>
      </c>
      <c r="AQ1748" s="366" t="str">
        <f t="shared" si="1464"/>
        <v/>
      </c>
    </row>
    <row r="1749" spans="40:43" x14ac:dyDescent="0.25">
      <c r="AN1749" s="365">
        <f t="shared" si="1462"/>
        <v>6</v>
      </c>
      <c r="AO1749" s="271">
        <f t="shared" ref="AO1749" si="1466">+AO1748+1</f>
        <v>20</v>
      </c>
      <c r="AP1749" s="271" t="str">
        <f t="shared" si="1463"/>
        <v/>
      </c>
      <c r="AQ1749" s="366" t="str">
        <f t="shared" si="1464"/>
        <v/>
      </c>
    </row>
    <row r="1750" spans="40:43" x14ac:dyDescent="0.25">
      <c r="AN1750" s="365">
        <v>7</v>
      </c>
      <c r="AO1750" s="271">
        <v>1</v>
      </c>
      <c r="AP1750" s="271" t="str">
        <f>+BB1608</f>
        <v/>
      </c>
      <c r="AQ1750" s="366" t="str">
        <f>+BC1608</f>
        <v/>
      </c>
    </row>
    <row r="1751" spans="40:43" x14ac:dyDescent="0.25">
      <c r="AN1751" s="365">
        <f t="shared" ref="AN1751:AN1769" si="1467">+AN1750</f>
        <v>7</v>
      </c>
      <c r="AO1751" s="271">
        <f>+AO1750+1</f>
        <v>2</v>
      </c>
      <c r="AP1751" s="271" t="str">
        <f t="shared" ref="AP1751:AP1769" si="1468">+BB1609</f>
        <v/>
      </c>
      <c r="AQ1751" s="366" t="str">
        <f t="shared" ref="AQ1751:AQ1769" si="1469">+BC1609</f>
        <v/>
      </c>
    </row>
    <row r="1752" spans="40:43" x14ac:dyDescent="0.25">
      <c r="AN1752" s="365">
        <f t="shared" si="1467"/>
        <v>7</v>
      </c>
      <c r="AO1752" s="271">
        <f t="shared" ref="AO1752:AO1767" si="1470">+AO1751+1</f>
        <v>3</v>
      </c>
      <c r="AP1752" s="271" t="str">
        <f t="shared" si="1468"/>
        <v/>
      </c>
      <c r="AQ1752" s="366" t="str">
        <f t="shared" si="1469"/>
        <v/>
      </c>
    </row>
    <row r="1753" spans="40:43" x14ac:dyDescent="0.25">
      <c r="AN1753" s="365">
        <f t="shared" si="1467"/>
        <v>7</v>
      </c>
      <c r="AO1753" s="271">
        <f t="shared" si="1470"/>
        <v>4</v>
      </c>
      <c r="AP1753" s="271" t="str">
        <f t="shared" si="1468"/>
        <v/>
      </c>
      <c r="AQ1753" s="366" t="str">
        <f t="shared" si="1469"/>
        <v/>
      </c>
    </row>
    <row r="1754" spans="40:43" x14ac:dyDescent="0.25">
      <c r="AN1754" s="365">
        <f t="shared" si="1467"/>
        <v>7</v>
      </c>
      <c r="AO1754" s="271">
        <f t="shared" si="1470"/>
        <v>5</v>
      </c>
      <c r="AP1754" s="271" t="str">
        <f t="shared" si="1468"/>
        <v/>
      </c>
      <c r="AQ1754" s="366" t="str">
        <f t="shared" si="1469"/>
        <v/>
      </c>
    </row>
    <row r="1755" spans="40:43" x14ac:dyDescent="0.25">
      <c r="AN1755" s="365">
        <f t="shared" si="1467"/>
        <v>7</v>
      </c>
      <c r="AO1755" s="271">
        <f t="shared" si="1470"/>
        <v>6</v>
      </c>
      <c r="AP1755" s="271" t="str">
        <f t="shared" si="1468"/>
        <v/>
      </c>
      <c r="AQ1755" s="366" t="str">
        <f t="shared" si="1469"/>
        <v/>
      </c>
    </row>
    <row r="1756" spans="40:43" x14ac:dyDescent="0.25">
      <c r="AN1756" s="365">
        <f t="shared" si="1467"/>
        <v>7</v>
      </c>
      <c r="AO1756" s="271">
        <f t="shared" si="1470"/>
        <v>7</v>
      </c>
      <c r="AP1756" s="271" t="str">
        <f t="shared" si="1468"/>
        <v/>
      </c>
      <c r="AQ1756" s="366" t="str">
        <f t="shared" si="1469"/>
        <v/>
      </c>
    </row>
    <row r="1757" spans="40:43" x14ac:dyDescent="0.25">
      <c r="AN1757" s="365">
        <f t="shared" si="1467"/>
        <v>7</v>
      </c>
      <c r="AO1757" s="271">
        <f t="shared" si="1470"/>
        <v>8</v>
      </c>
      <c r="AP1757" s="271" t="str">
        <f t="shared" si="1468"/>
        <v/>
      </c>
      <c r="AQ1757" s="366" t="str">
        <f t="shared" si="1469"/>
        <v/>
      </c>
    </row>
    <row r="1758" spans="40:43" x14ac:dyDescent="0.25">
      <c r="AN1758" s="365">
        <f t="shared" si="1467"/>
        <v>7</v>
      </c>
      <c r="AO1758" s="271">
        <f t="shared" si="1470"/>
        <v>9</v>
      </c>
      <c r="AP1758" s="271" t="str">
        <f t="shared" si="1468"/>
        <v/>
      </c>
      <c r="AQ1758" s="366" t="str">
        <f t="shared" si="1469"/>
        <v/>
      </c>
    </row>
    <row r="1759" spans="40:43" x14ac:dyDescent="0.25">
      <c r="AN1759" s="365">
        <f t="shared" si="1467"/>
        <v>7</v>
      </c>
      <c r="AO1759" s="271">
        <f t="shared" si="1470"/>
        <v>10</v>
      </c>
      <c r="AP1759" s="271" t="str">
        <f t="shared" si="1468"/>
        <v/>
      </c>
      <c r="AQ1759" s="366" t="str">
        <f t="shared" si="1469"/>
        <v/>
      </c>
    </row>
    <row r="1760" spans="40:43" x14ac:dyDescent="0.25">
      <c r="AN1760" s="365">
        <f t="shared" si="1467"/>
        <v>7</v>
      </c>
      <c r="AO1760" s="271">
        <f t="shared" si="1470"/>
        <v>11</v>
      </c>
      <c r="AP1760" s="271" t="str">
        <f t="shared" si="1468"/>
        <v/>
      </c>
      <c r="AQ1760" s="366" t="str">
        <f t="shared" si="1469"/>
        <v/>
      </c>
    </row>
    <row r="1761" spans="40:43" x14ac:dyDescent="0.25">
      <c r="AN1761" s="365">
        <f t="shared" si="1467"/>
        <v>7</v>
      </c>
      <c r="AO1761" s="271">
        <f t="shared" si="1470"/>
        <v>12</v>
      </c>
      <c r="AP1761" s="271" t="str">
        <f t="shared" si="1468"/>
        <v/>
      </c>
      <c r="AQ1761" s="366" t="str">
        <f t="shared" si="1469"/>
        <v/>
      </c>
    </row>
    <row r="1762" spans="40:43" x14ac:dyDescent="0.25">
      <c r="AN1762" s="365">
        <f t="shared" si="1467"/>
        <v>7</v>
      </c>
      <c r="AO1762" s="271">
        <f t="shared" si="1470"/>
        <v>13</v>
      </c>
      <c r="AP1762" s="271" t="str">
        <f t="shared" si="1468"/>
        <v/>
      </c>
      <c r="AQ1762" s="366" t="str">
        <f t="shared" si="1469"/>
        <v/>
      </c>
    </row>
    <row r="1763" spans="40:43" x14ac:dyDescent="0.25">
      <c r="AN1763" s="365">
        <f t="shared" si="1467"/>
        <v>7</v>
      </c>
      <c r="AO1763" s="271">
        <f t="shared" si="1470"/>
        <v>14</v>
      </c>
      <c r="AP1763" s="271" t="str">
        <f t="shared" si="1468"/>
        <v/>
      </c>
      <c r="AQ1763" s="366" t="str">
        <f t="shared" si="1469"/>
        <v/>
      </c>
    </row>
    <row r="1764" spans="40:43" x14ac:dyDescent="0.25">
      <c r="AN1764" s="365">
        <f t="shared" si="1467"/>
        <v>7</v>
      </c>
      <c r="AO1764" s="271">
        <f t="shared" si="1470"/>
        <v>15</v>
      </c>
      <c r="AP1764" s="271" t="str">
        <f t="shared" si="1468"/>
        <v/>
      </c>
      <c r="AQ1764" s="366" t="str">
        <f t="shared" si="1469"/>
        <v/>
      </c>
    </row>
    <row r="1765" spans="40:43" x14ac:dyDescent="0.25">
      <c r="AN1765" s="365">
        <f t="shared" si="1467"/>
        <v>7</v>
      </c>
      <c r="AO1765" s="271">
        <f t="shared" si="1470"/>
        <v>16</v>
      </c>
      <c r="AP1765" s="271" t="str">
        <f t="shared" si="1468"/>
        <v/>
      </c>
      <c r="AQ1765" s="366" t="str">
        <f t="shared" si="1469"/>
        <v/>
      </c>
    </row>
    <row r="1766" spans="40:43" x14ac:dyDescent="0.25">
      <c r="AN1766" s="365">
        <f t="shared" si="1467"/>
        <v>7</v>
      </c>
      <c r="AO1766" s="271">
        <f t="shared" si="1470"/>
        <v>17</v>
      </c>
      <c r="AP1766" s="271" t="str">
        <f t="shared" si="1468"/>
        <v/>
      </c>
      <c r="AQ1766" s="366" t="str">
        <f t="shared" si="1469"/>
        <v/>
      </c>
    </row>
    <row r="1767" spans="40:43" x14ac:dyDescent="0.25">
      <c r="AN1767" s="365">
        <f t="shared" si="1467"/>
        <v>7</v>
      </c>
      <c r="AO1767" s="271">
        <f t="shared" si="1470"/>
        <v>18</v>
      </c>
      <c r="AP1767" s="271" t="str">
        <f t="shared" si="1468"/>
        <v/>
      </c>
      <c r="AQ1767" s="366" t="str">
        <f t="shared" si="1469"/>
        <v/>
      </c>
    </row>
    <row r="1768" spans="40:43" x14ac:dyDescent="0.25">
      <c r="AN1768" s="365">
        <f t="shared" si="1467"/>
        <v>7</v>
      </c>
      <c r="AO1768" s="271">
        <f>+AO1767+1</f>
        <v>19</v>
      </c>
      <c r="AP1768" s="271" t="str">
        <f t="shared" si="1468"/>
        <v/>
      </c>
      <c r="AQ1768" s="366" t="str">
        <f t="shared" si="1469"/>
        <v/>
      </c>
    </row>
    <row r="1769" spans="40:43" x14ac:dyDescent="0.25">
      <c r="AN1769" s="365">
        <f t="shared" si="1467"/>
        <v>7</v>
      </c>
      <c r="AO1769" s="271">
        <f t="shared" ref="AO1769" si="1471">+AO1768+1</f>
        <v>20</v>
      </c>
      <c r="AP1769" s="271" t="str">
        <f t="shared" si="1468"/>
        <v/>
      </c>
      <c r="AQ1769" s="366" t="str">
        <f t="shared" si="1469"/>
        <v/>
      </c>
    </row>
    <row r="1770" spans="40:43" x14ac:dyDescent="0.25">
      <c r="AN1770" s="365">
        <v>8</v>
      </c>
      <c r="AO1770" s="271">
        <v>1</v>
      </c>
      <c r="AP1770" s="271" t="str">
        <f>+BD1608</f>
        <v/>
      </c>
      <c r="AQ1770" s="366" t="str">
        <f>+BE1608</f>
        <v/>
      </c>
    </row>
    <row r="1771" spans="40:43" x14ac:dyDescent="0.25">
      <c r="AN1771" s="365">
        <f t="shared" ref="AN1771:AN1789" si="1472">+AN1770</f>
        <v>8</v>
      </c>
      <c r="AO1771" s="271">
        <f>+AO1770+1</f>
        <v>2</v>
      </c>
      <c r="AP1771" s="271" t="str">
        <f t="shared" ref="AP1771:AP1789" si="1473">+BD1609</f>
        <v/>
      </c>
      <c r="AQ1771" s="366" t="str">
        <f t="shared" ref="AQ1771:AQ1789" si="1474">+BE1609</f>
        <v/>
      </c>
    </row>
    <row r="1772" spans="40:43" x14ac:dyDescent="0.25">
      <c r="AN1772" s="365">
        <f t="shared" si="1472"/>
        <v>8</v>
      </c>
      <c r="AO1772" s="271">
        <f t="shared" ref="AO1772:AO1787" si="1475">+AO1771+1</f>
        <v>3</v>
      </c>
      <c r="AP1772" s="271" t="str">
        <f t="shared" si="1473"/>
        <v/>
      </c>
      <c r="AQ1772" s="366" t="str">
        <f t="shared" si="1474"/>
        <v/>
      </c>
    </row>
    <row r="1773" spans="40:43" x14ac:dyDescent="0.25">
      <c r="AN1773" s="365">
        <f t="shared" si="1472"/>
        <v>8</v>
      </c>
      <c r="AO1773" s="271">
        <f t="shared" si="1475"/>
        <v>4</v>
      </c>
      <c r="AP1773" s="271" t="str">
        <f t="shared" si="1473"/>
        <v/>
      </c>
      <c r="AQ1773" s="366" t="str">
        <f t="shared" si="1474"/>
        <v/>
      </c>
    </row>
    <row r="1774" spans="40:43" x14ac:dyDescent="0.25">
      <c r="AN1774" s="365">
        <f t="shared" si="1472"/>
        <v>8</v>
      </c>
      <c r="AO1774" s="271">
        <f t="shared" si="1475"/>
        <v>5</v>
      </c>
      <c r="AP1774" s="271" t="str">
        <f t="shared" si="1473"/>
        <v/>
      </c>
      <c r="AQ1774" s="366" t="str">
        <f t="shared" si="1474"/>
        <v/>
      </c>
    </row>
    <row r="1775" spans="40:43" x14ac:dyDescent="0.25">
      <c r="AN1775" s="365">
        <f t="shared" si="1472"/>
        <v>8</v>
      </c>
      <c r="AO1775" s="271">
        <f t="shared" si="1475"/>
        <v>6</v>
      </c>
      <c r="AP1775" s="271" t="str">
        <f t="shared" si="1473"/>
        <v/>
      </c>
      <c r="AQ1775" s="366" t="str">
        <f t="shared" si="1474"/>
        <v/>
      </c>
    </row>
    <row r="1776" spans="40:43" x14ac:dyDescent="0.25">
      <c r="AN1776" s="365">
        <f t="shared" si="1472"/>
        <v>8</v>
      </c>
      <c r="AO1776" s="271">
        <f t="shared" si="1475"/>
        <v>7</v>
      </c>
      <c r="AP1776" s="271" t="str">
        <f t="shared" si="1473"/>
        <v/>
      </c>
      <c r="AQ1776" s="366" t="str">
        <f t="shared" si="1474"/>
        <v/>
      </c>
    </row>
    <row r="1777" spans="40:43" x14ac:dyDescent="0.25">
      <c r="AN1777" s="365">
        <f t="shared" si="1472"/>
        <v>8</v>
      </c>
      <c r="AO1777" s="271">
        <f t="shared" si="1475"/>
        <v>8</v>
      </c>
      <c r="AP1777" s="271" t="str">
        <f t="shared" si="1473"/>
        <v/>
      </c>
      <c r="AQ1777" s="366" t="str">
        <f t="shared" si="1474"/>
        <v/>
      </c>
    </row>
    <row r="1778" spans="40:43" x14ac:dyDescent="0.25">
      <c r="AN1778" s="365">
        <f t="shared" si="1472"/>
        <v>8</v>
      </c>
      <c r="AO1778" s="271">
        <f t="shared" si="1475"/>
        <v>9</v>
      </c>
      <c r="AP1778" s="271" t="str">
        <f t="shared" si="1473"/>
        <v/>
      </c>
      <c r="AQ1778" s="366" t="str">
        <f t="shared" si="1474"/>
        <v/>
      </c>
    </row>
    <row r="1779" spans="40:43" x14ac:dyDescent="0.25">
      <c r="AN1779" s="365">
        <f t="shared" si="1472"/>
        <v>8</v>
      </c>
      <c r="AO1779" s="271">
        <f t="shared" si="1475"/>
        <v>10</v>
      </c>
      <c r="AP1779" s="271" t="str">
        <f t="shared" si="1473"/>
        <v/>
      </c>
      <c r="AQ1779" s="366" t="str">
        <f t="shared" si="1474"/>
        <v/>
      </c>
    </row>
    <row r="1780" spans="40:43" x14ac:dyDescent="0.25">
      <c r="AN1780" s="365">
        <f t="shared" si="1472"/>
        <v>8</v>
      </c>
      <c r="AO1780" s="271">
        <f t="shared" si="1475"/>
        <v>11</v>
      </c>
      <c r="AP1780" s="271" t="str">
        <f t="shared" si="1473"/>
        <v/>
      </c>
      <c r="AQ1780" s="366" t="str">
        <f t="shared" si="1474"/>
        <v/>
      </c>
    </row>
    <row r="1781" spans="40:43" x14ac:dyDescent="0.25">
      <c r="AN1781" s="365">
        <f t="shared" si="1472"/>
        <v>8</v>
      </c>
      <c r="AO1781" s="271">
        <f t="shared" si="1475"/>
        <v>12</v>
      </c>
      <c r="AP1781" s="271" t="str">
        <f t="shared" si="1473"/>
        <v/>
      </c>
      <c r="AQ1781" s="366" t="str">
        <f t="shared" si="1474"/>
        <v/>
      </c>
    </row>
    <row r="1782" spans="40:43" x14ac:dyDescent="0.25">
      <c r="AN1782" s="365">
        <f t="shared" si="1472"/>
        <v>8</v>
      </c>
      <c r="AO1782" s="271">
        <f t="shared" si="1475"/>
        <v>13</v>
      </c>
      <c r="AP1782" s="271" t="str">
        <f t="shared" si="1473"/>
        <v/>
      </c>
      <c r="AQ1782" s="366" t="str">
        <f t="shared" si="1474"/>
        <v/>
      </c>
    </row>
    <row r="1783" spans="40:43" x14ac:dyDescent="0.25">
      <c r="AN1783" s="365">
        <f t="shared" si="1472"/>
        <v>8</v>
      </c>
      <c r="AO1783" s="271">
        <f t="shared" si="1475"/>
        <v>14</v>
      </c>
      <c r="AP1783" s="271" t="str">
        <f t="shared" si="1473"/>
        <v/>
      </c>
      <c r="AQ1783" s="366" t="str">
        <f t="shared" si="1474"/>
        <v/>
      </c>
    </row>
    <row r="1784" spans="40:43" x14ac:dyDescent="0.25">
      <c r="AN1784" s="365">
        <f t="shared" si="1472"/>
        <v>8</v>
      </c>
      <c r="AO1784" s="271">
        <f t="shared" si="1475"/>
        <v>15</v>
      </c>
      <c r="AP1784" s="271" t="str">
        <f t="shared" si="1473"/>
        <v/>
      </c>
      <c r="AQ1784" s="366" t="str">
        <f t="shared" si="1474"/>
        <v/>
      </c>
    </row>
    <row r="1785" spans="40:43" x14ac:dyDescent="0.25">
      <c r="AN1785" s="365">
        <f t="shared" si="1472"/>
        <v>8</v>
      </c>
      <c r="AO1785" s="271">
        <f t="shared" si="1475"/>
        <v>16</v>
      </c>
      <c r="AP1785" s="271" t="str">
        <f t="shared" si="1473"/>
        <v/>
      </c>
      <c r="AQ1785" s="366" t="str">
        <f t="shared" si="1474"/>
        <v/>
      </c>
    </row>
    <row r="1786" spans="40:43" x14ac:dyDescent="0.25">
      <c r="AN1786" s="365">
        <f t="shared" si="1472"/>
        <v>8</v>
      </c>
      <c r="AO1786" s="271">
        <f t="shared" si="1475"/>
        <v>17</v>
      </c>
      <c r="AP1786" s="271" t="str">
        <f t="shared" si="1473"/>
        <v/>
      </c>
      <c r="AQ1786" s="366" t="str">
        <f t="shared" si="1474"/>
        <v/>
      </c>
    </row>
    <row r="1787" spans="40:43" x14ac:dyDescent="0.25">
      <c r="AN1787" s="365">
        <f t="shared" si="1472"/>
        <v>8</v>
      </c>
      <c r="AO1787" s="271">
        <f t="shared" si="1475"/>
        <v>18</v>
      </c>
      <c r="AP1787" s="271" t="str">
        <f t="shared" si="1473"/>
        <v/>
      </c>
      <c r="AQ1787" s="366" t="str">
        <f t="shared" si="1474"/>
        <v/>
      </c>
    </row>
    <row r="1788" spans="40:43" x14ac:dyDescent="0.25">
      <c r="AN1788" s="365">
        <f t="shared" si="1472"/>
        <v>8</v>
      </c>
      <c r="AO1788" s="271">
        <f>+AO1787+1</f>
        <v>19</v>
      </c>
      <c r="AP1788" s="271" t="str">
        <f t="shared" si="1473"/>
        <v/>
      </c>
      <c r="AQ1788" s="366" t="str">
        <f t="shared" si="1474"/>
        <v/>
      </c>
    </row>
    <row r="1789" spans="40:43" x14ac:dyDescent="0.25">
      <c r="AN1789" s="365">
        <f t="shared" si="1472"/>
        <v>8</v>
      </c>
      <c r="AO1789" s="271">
        <f t="shared" ref="AO1789" si="1476">+AO1788+1</f>
        <v>20</v>
      </c>
      <c r="AP1789" s="271" t="str">
        <f t="shared" si="1473"/>
        <v/>
      </c>
      <c r="AQ1789" s="366" t="str">
        <f t="shared" si="1474"/>
        <v/>
      </c>
    </row>
    <row r="1790" spans="40:43" x14ac:dyDescent="0.25">
      <c r="AN1790" s="365">
        <v>9</v>
      </c>
      <c r="AO1790" s="271">
        <v>1</v>
      </c>
      <c r="AP1790" s="271" t="str">
        <f>+BF1608</f>
        <v/>
      </c>
      <c r="AQ1790" s="366" t="str">
        <f>+BG1608</f>
        <v/>
      </c>
    </row>
    <row r="1791" spans="40:43" x14ac:dyDescent="0.25">
      <c r="AN1791" s="365">
        <f t="shared" ref="AN1791:AN1809" si="1477">+AN1790</f>
        <v>9</v>
      </c>
      <c r="AO1791" s="271">
        <f>+AO1790+1</f>
        <v>2</v>
      </c>
      <c r="AP1791" s="271" t="str">
        <f t="shared" ref="AP1791:AP1809" si="1478">+BF1609</f>
        <v/>
      </c>
      <c r="AQ1791" s="366" t="str">
        <f t="shared" ref="AQ1791:AQ1809" si="1479">+BG1609</f>
        <v/>
      </c>
    </row>
    <row r="1792" spans="40:43" x14ac:dyDescent="0.25">
      <c r="AN1792" s="365">
        <f t="shared" si="1477"/>
        <v>9</v>
      </c>
      <c r="AO1792" s="271">
        <f t="shared" ref="AO1792:AO1807" si="1480">+AO1791+1</f>
        <v>3</v>
      </c>
      <c r="AP1792" s="271" t="str">
        <f t="shared" si="1478"/>
        <v/>
      </c>
      <c r="AQ1792" s="366" t="str">
        <f t="shared" si="1479"/>
        <v/>
      </c>
    </row>
    <row r="1793" spans="40:43" x14ac:dyDescent="0.25">
      <c r="AN1793" s="365">
        <f t="shared" si="1477"/>
        <v>9</v>
      </c>
      <c r="AO1793" s="271">
        <f t="shared" si="1480"/>
        <v>4</v>
      </c>
      <c r="AP1793" s="271" t="str">
        <f t="shared" si="1478"/>
        <v/>
      </c>
      <c r="AQ1793" s="366" t="str">
        <f t="shared" si="1479"/>
        <v/>
      </c>
    </row>
    <row r="1794" spans="40:43" x14ac:dyDescent="0.25">
      <c r="AN1794" s="365">
        <f t="shared" si="1477"/>
        <v>9</v>
      </c>
      <c r="AO1794" s="271">
        <f t="shared" si="1480"/>
        <v>5</v>
      </c>
      <c r="AP1794" s="271" t="str">
        <f t="shared" si="1478"/>
        <v/>
      </c>
      <c r="AQ1794" s="366" t="str">
        <f t="shared" si="1479"/>
        <v/>
      </c>
    </row>
    <row r="1795" spans="40:43" x14ac:dyDescent="0.25">
      <c r="AN1795" s="365">
        <f t="shared" si="1477"/>
        <v>9</v>
      </c>
      <c r="AO1795" s="271">
        <f t="shared" si="1480"/>
        <v>6</v>
      </c>
      <c r="AP1795" s="271" t="str">
        <f t="shared" si="1478"/>
        <v/>
      </c>
      <c r="AQ1795" s="366" t="str">
        <f t="shared" si="1479"/>
        <v/>
      </c>
    </row>
    <row r="1796" spans="40:43" x14ac:dyDescent="0.25">
      <c r="AN1796" s="365">
        <f t="shared" si="1477"/>
        <v>9</v>
      </c>
      <c r="AO1796" s="271">
        <f t="shared" si="1480"/>
        <v>7</v>
      </c>
      <c r="AP1796" s="271" t="str">
        <f t="shared" si="1478"/>
        <v/>
      </c>
      <c r="AQ1796" s="366" t="str">
        <f t="shared" si="1479"/>
        <v/>
      </c>
    </row>
    <row r="1797" spans="40:43" x14ac:dyDescent="0.25">
      <c r="AN1797" s="365">
        <f t="shared" si="1477"/>
        <v>9</v>
      </c>
      <c r="AO1797" s="271">
        <f t="shared" si="1480"/>
        <v>8</v>
      </c>
      <c r="AP1797" s="271" t="str">
        <f t="shared" si="1478"/>
        <v/>
      </c>
      <c r="AQ1797" s="366" t="str">
        <f t="shared" si="1479"/>
        <v/>
      </c>
    </row>
    <row r="1798" spans="40:43" x14ac:dyDescent="0.25">
      <c r="AN1798" s="365">
        <f t="shared" si="1477"/>
        <v>9</v>
      </c>
      <c r="AO1798" s="271">
        <f t="shared" si="1480"/>
        <v>9</v>
      </c>
      <c r="AP1798" s="271" t="str">
        <f t="shared" si="1478"/>
        <v/>
      </c>
      <c r="AQ1798" s="366" t="str">
        <f t="shared" si="1479"/>
        <v/>
      </c>
    </row>
    <row r="1799" spans="40:43" x14ac:dyDescent="0.25">
      <c r="AN1799" s="365">
        <f t="shared" si="1477"/>
        <v>9</v>
      </c>
      <c r="AO1799" s="271">
        <f t="shared" si="1480"/>
        <v>10</v>
      </c>
      <c r="AP1799" s="271" t="str">
        <f t="shared" si="1478"/>
        <v/>
      </c>
      <c r="AQ1799" s="366" t="str">
        <f t="shared" si="1479"/>
        <v/>
      </c>
    </row>
    <row r="1800" spans="40:43" x14ac:dyDescent="0.25">
      <c r="AN1800" s="365">
        <f t="shared" si="1477"/>
        <v>9</v>
      </c>
      <c r="AO1800" s="271">
        <f t="shared" si="1480"/>
        <v>11</v>
      </c>
      <c r="AP1800" s="271" t="str">
        <f t="shared" si="1478"/>
        <v/>
      </c>
      <c r="AQ1800" s="366" t="str">
        <f t="shared" si="1479"/>
        <v/>
      </c>
    </row>
    <row r="1801" spans="40:43" x14ac:dyDescent="0.25">
      <c r="AN1801" s="365">
        <f t="shared" si="1477"/>
        <v>9</v>
      </c>
      <c r="AO1801" s="271">
        <f t="shared" si="1480"/>
        <v>12</v>
      </c>
      <c r="AP1801" s="271" t="str">
        <f t="shared" si="1478"/>
        <v/>
      </c>
      <c r="AQ1801" s="366" t="str">
        <f t="shared" si="1479"/>
        <v/>
      </c>
    </row>
    <row r="1802" spans="40:43" x14ac:dyDescent="0.25">
      <c r="AN1802" s="365">
        <f t="shared" si="1477"/>
        <v>9</v>
      </c>
      <c r="AO1802" s="271">
        <f t="shared" si="1480"/>
        <v>13</v>
      </c>
      <c r="AP1802" s="271" t="str">
        <f t="shared" si="1478"/>
        <v/>
      </c>
      <c r="AQ1802" s="366" t="str">
        <f t="shared" si="1479"/>
        <v/>
      </c>
    </row>
    <row r="1803" spans="40:43" x14ac:dyDescent="0.25">
      <c r="AN1803" s="365">
        <f t="shared" si="1477"/>
        <v>9</v>
      </c>
      <c r="AO1803" s="271">
        <f t="shared" si="1480"/>
        <v>14</v>
      </c>
      <c r="AP1803" s="271" t="str">
        <f t="shared" si="1478"/>
        <v/>
      </c>
      <c r="AQ1803" s="366" t="str">
        <f t="shared" si="1479"/>
        <v/>
      </c>
    </row>
    <row r="1804" spans="40:43" x14ac:dyDescent="0.25">
      <c r="AN1804" s="365">
        <f t="shared" si="1477"/>
        <v>9</v>
      </c>
      <c r="AO1804" s="271">
        <f t="shared" si="1480"/>
        <v>15</v>
      </c>
      <c r="AP1804" s="271" t="str">
        <f t="shared" si="1478"/>
        <v/>
      </c>
      <c r="AQ1804" s="366" t="str">
        <f t="shared" si="1479"/>
        <v/>
      </c>
    </row>
    <row r="1805" spans="40:43" x14ac:dyDescent="0.25">
      <c r="AN1805" s="365">
        <f t="shared" si="1477"/>
        <v>9</v>
      </c>
      <c r="AO1805" s="271">
        <f t="shared" si="1480"/>
        <v>16</v>
      </c>
      <c r="AP1805" s="271" t="str">
        <f t="shared" si="1478"/>
        <v/>
      </c>
      <c r="AQ1805" s="366" t="str">
        <f t="shared" si="1479"/>
        <v/>
      </c>
    </row>
    <row r="1806" spans="40:43" x14ac:dyDescent="0.25">
      <c r="AN1806" s="365">
        <f t="shared" si="1477"/>
        <v>9</v>
      </c>
      <c r="AO1806" s="271">
        <f t="shared" si="1480"/>
        <v>17</v>
      </c>
      <c r="AP1806" s="271" t="str">
        <f t="shared" si="1478"/>
        <v/>
      </c>
      <c r="AQ1806" s="366" t="str">
        <f t="shared" si="1479"/>
        <v/>
      </c>
    </row>
    <row r="1807" spans="40:43" x14ac:dyDescent="0.25">
      <c r="AN1807" s="365">
        <f t="shared" si="1477"/>
        <v>9</v>
      </c>
      <c r="AO1807" s="271">
        <f t="shared" si="1480"/>
        <v>18</v>
      </c>
      <c r="AP1807" s="271" t="str">
        <f t="shared" si="1478"/>
        <v/>
      </c>
      <c r="AQ1807" s="366" t="str">
        <f t="shared" si="1479"/>
        <v/>
      </c>
    </row>
    <row r="1808" spans="40:43" x14ac:dyDescent="0.25">
      <c r="AN1808" s="365">
        <f t="shared" si="1477"/>
        <v>9</v>
      </c>
      <c r="AO1808" s="271">
        <f>+AO1807+1</f>
        <v>19</v>
      </c>
      <c r="AP1808" s="271" t="str">
        <f t="shared" si="1478"/>
        <v/>
      </c>
      <c r="AQ1808" s="366" t="str">
        <f t="shared" si="1479"/>
        <v/>
      </c>
    </row>
    <row r="1809" spans="40:43" x14ac:dyDescent="0.25">
      <c r="AN1809" s="365">
        <f t="shared" si="1477"/>
        <v>9</v>
      </c>
      <c r="AO1809" s="271">
        <f t="shared" ref="AO1809" si="1481">+AO1808+1</f>
        <v>20</v>
      </c>
      <c r="AP1809" s="271" t="str">
        <f t="shared" si="1478"/>
        <v/>
      </c>
      <c r="AQ1809" s="366" t="str">
        <f t="shared" si="1479"/>
        <v/>
      </c>
    </row>
    <row r="1810" spans="40:43" x14ac:dyDescent="0.25">
      <c r="AN1810" s="365">
        <v>10</v>
      </c>
      <c r="AO1810" s="271">
        <v>1</v>
      </c>
      <c r="AP1810" s="271" t="str">
        <f>+BH1608</f>
        <v/>
      </c>
      <c r="AQ1810" s="366" t="str">
        <f>+BI1608</f>
        <v/>
      </c>
    </row>
    <row r="1811" spans="40:43" x14ac:dyDescent="0.25">
      <c r="AN1811" s="365">
        <f t="shared" ref="AN1811:AN1829" si="1482">+AN1810</f>
        <v>10</v>
      </c>
      <c r="AO1811" s="271">
        <f>+AO1810+1</f>
        <v>2</v>
      </c>
      <c r="AP1811" s="271" t="str">
        <f t="shared" ref="AP1811:AP1829" si="1483">+BH1609</f>
        <v/>
      </c>
      <c r="AQ1811" s="366" t="str">
        <f t="shared" ref="AQ1811:AQ1829" si="1484">+BI1609</f>
        <v/>
      </c>
    </row>
    <row r="1812" spans="40:43" x14ac:dyDescent="0.25">
      <c r="AN1812" s="365">
        <f t="shared" si="1482"/>
        <v>10</v>
      </c>
      <c r="AO1812" s="271">
        <f t="shared" ref="AO1812:AO1827" si="1485">+AO1811+1</f>
        <v>3</v>
      </c>
      <c r="AP1812" s="271" t="str">
        <f t="shared" si="1483"/>
        <v/>
      </c>
      <c r="AQ1812" s="366" t="str">
        <f t="shared" si="1484"/>
        <v/>
      </c>
    </row>
    <row r="1813" spans="40:43" x14ac:dyDescent="0.25">
      <c r="AN1813" s="365">
        <f t="shared" si="1482"/>
        <v>10</v>
      </c>
      <c r="AO1813" s="271">
        <f t="shared" si="1485"/>
        <v>4</v>
      </c>
      <c r="AP1813" s="271" t="str">
        <f t="shared" si="1483"/>
        <v/>
      </c>
      <c r="AQ1813" s="366" t="str">
        <f t="shared" si="1484"/>
        <v/>
      </c>
    </row>
    <row r="1814" spans="40:43" x14ac:dyDescent="0.25">
      <c r="AN1814" s="365">
        <f t="shared" si="1482"/>
        <v>10</v>
      </c>
      <c r="AO1814" s="271">
        <f t="shared" si="1485"/>
        <v>5</v>
      </c>
      <c r="AP1814" s="271" t="str">
        <f t="shared" si="1483"/>
        <v/>
      </c>
      <c r="AQ1814" s="366" t="str">
        <f t="shared" si="1484"/>
        <v/>
      </c>
    </row>
    <row r="1815" spans="40:43" x14ac:dyDescent="0.25">
      <c r="AN1815" s="365">
        <f t="shared" si="1482"/>
        <v>10</v>
      </c>
      <c r="AO1815" s="271">
        <f t="shared" si="1485"/>
        <v>6</v>
      </c>
      <c r="AP1815" s="271" t="str">
        <f t="shared" si="1483"/>
        <v/>
      </c>
      <c r="AQ1815" s="366" t="str">
        <f t="shared" si="1484"/>
        <v/>
      </c>
    </row>
    <row r="1816" spans="40:43" x14ac:dyDescent="0.25">
      <c r="AN1816" s="365">
        <f t="shared" si="1482"/>
        <v>10</v>
      </c>
      <c r="AO1816" s="271">
        <f t="shared" si="1485"/>
        <v>7</v>
      </c>
      <c r="AP1816" s="271" t="str">
        <f t="shared" si="1483"/>
        <v/>
      </c>
      <c r="AQ1816" s="366" t="str">
        <f t="shared" si="1484"/>
        <v/>
      </c>
    </row>
    <row r="1817" spans="40:43" x14ac:dyDescent="0.25">
      <c r="AN1817" s="365">
        <f t="shared" si="1482"/>
        <v>10</v>
      </c>
      <c r="AO1817" s="271">
        <f t="shared" si="1485"/>
        <v>8</v>
      </c>
      <c r="AP1817" s="271" t="str">
        <f t="shared" si="1483"/>
        <v/>
      </c>
      <c r="AQ1817" s="366" t="str">
        <f t="shared" si="1484"/>
        <v/>
      </c>
    </row>
    <row r="1818" spans="40:43" x14ac:dyDescent="0.25">
      <c r="AN1818" s="365">
        <f t="shared" si="1482"/>
        <v>10</v>
      </c>
      <c r="AO1818" s="271">
        <f t="shared" si="1485"/>
        <v>9</v>
      </c>
      <c r="AP1818" s="271" t="str">
        <f t="shared" si="1483"/>
        <v/>
      </c>
      <c r="AQ1818" s="366" t="str">
        <f t="shared" si="1484"/>
        <v/>
      </c>
    </row>
    <row r="1819" spans="40:43" x14ac:dyDescent="0.25">
      <c r="AN1819" s="365">
        <f t="shared" si="1482"/>
        <v>10</v>
      </c>
      <c r="AO1819" s="271">
        <f t="shared" si="1485"/>
        <v>10</v>
      </c>
      <c r="AP1819" s="271" t="str">
        <f t="shared" si="1483"/>
        <v/>
      </c>
      <c r="AQ1819" s="366" t="str">
        <f t="shared" si="1484"/>
        <v/>
      </c>
    </row>
    <row r="1820" spans="40:43" x14ac:dyDescent="0.25">
      <c r="AN1820" s="365">
        <f t="shared" si="1482"/>
        <v>10</v>
      </c>
      <c r="AO1820" s="271">
        <f t="shared" si="1485"/>
        <v>11</v>
      </c>
      <c r="AP1820" s="271" t="str">
        <f t="shared" si="1483"/>
        <v/>
      </c>
      <c r="AQ1820" s="366" t="str">
        <f t="shared" si="1484"/>
        <v/>
      </c>
    </row>
    <row r="1821" spans="40:43" x14ac:dyDescent="0.25">
      <c r="AN1821" s="365">
        <f t="shared" si="1482"/>
        <v>10</v>
      </c>
      <c r="AO1821" s="271">
        <f t="shared" si="1485"/>
        <v>12</v>
      </c>
      <c r="AP1821" s="271" t="str">
        <f t="shared" si="1483"/>
        <v/>
      </c>
      <c r="AQ1821" s="366" t="str">
        <f t="shared" si="1484"/>
        <v/>
      </c>
    </row>
    <row r="1822" spans="40:43" x14ac:dyDescent="0.25">
      <c r="AN1822" s="365">
        <f t="shared" si="1482"/>
        <v>10</v>
      </c>
      <c r="AO1822" s="271">
        <f t="shared" si="1485"/>
        <v>13</v>
      </c>
      <c r="AP1822" s="271" t="str">
        <f t="shared" si="1483"/>
        <v/>
      </c>
      <c r="AQ1822" s="366" t="str">
        <f t="shared" si="1484"/>
        <v/>
      </c>
    </row>
    <row r="1823" spans="40:43" x14ac:dyDescent="0.25">
      <c r="AN1823" s="365">
        <f t="shared" si="1482"/>
        <v>10</v>
      </c>
      <c r="AO1823" s="271">
        <f t="shared" si="1485"/>
        <v>14</v>
      </c>
      <c r="AP1823" s="271" t="str">
        <f t="shared" si="1483"/>
        <v/>
      </c>
      <c r="AQ1823" s="366" t="str">
        <f t="shared" si="1484"/>
        <v/>
      </c>
    </row>
    <row r="1824" spans="40:43" x14ac:dyDescent="0.25">
      <c r="AN1824" s="365">
        <f t="shared" si="1482"/>
        <v>10</v>
      </c>
      <c r="AO1824" s="271">
        <f t="shared" si="1485"/>
        <v>15</v>
      </c>
      <c r="AP1824" s="271" t="str">
        <f t="shared" si="1483"/>
        <v/>
      </c>
      <c r="AQ1824" s="366" t="str">
        <f t="shared" si="1484"/>
        <v/>
      </c>
    </row>
    <row r="1825" spans="40:43" x14ac:dyDescent="0.25">
      <c r="AN1825" s="365">
        <f t="shared" si="1482"/>
        <v>10</v>
      </c>
      <c r="AO1825" s="271">
        <f t="shared" si="1485"/>
        <v>16</v>
      </c>
      <c r="AP1825" s="271" t="str">
        <f t="shared" si="1483"/>
        <v/>
      </c>
      <c r="AQ1825" s="366" t="str">
        <f t="shared" si="1484"/>
        <v/>
      </c>
    </row>
    <row r="1826" spans="40:43" x14ac:dyDescent="0.25">
      <c r="AN1826" s="365">
        <f t="shared" si="1482"/>
        <v>10</v>
      </c>
      <c r="AO1826" s="271">
        <f t="shared" si="1485"/>
        <v>17</v>
      </c>
      <c r="AP1826" s="271" t="str">
        <f t="shared" si="1483"/>
        <v/>
      </c>
      <c r="AQ1826" s="366" t="str">
        <f t="shared" si="1484"/>
        <v/>
      </c>
    </row>
    <row r="1827" spans="40:43" x14ac:dyDescent="0.25">
      <c r="AN1827" s="365">
        <f t="shared" si="1482"/>
        <v>10</v>
      </c>
      <c r="AO1827" s="271">
        <f t="shared" si="1485"/>
        <v>18</v>
      </c>
      <c r="AP1827" s="271" t="str">
        <f t="shared" si="1483"/>
        <v/>
      </c>
      <c r="AQ1827" s="366" t="str">
        <f t="shared" si="1484"/>
        <v/>
      </c>
    </row>
    <row r="1828" spans="40:43" x14ac:dyDescent="0.25">
      <c r="AN1828" s="365">
        <f t="shared" si="1482"/>
        <v>10</v>
      </c>
      <c r="AO1828" s="271">
        <f>+AO1827+1</f>
        <v>19</v>
      </c>
      <c r="AP1828" s="271" t="str">
        <f t="shared" si="1483"/>
        <v/>
      </c>
      <c r="AQ1828" s="366" t="str">
        <f t="shared" si="1484"/>
        <v/>
      </c>
    </row>
    <row r="1829" spans="40:43" x14ac:dyDescent="0.25">
      <c r="AN1829" s="365">
        <f t="shared" si="1482"/>
        <v>10</v>
      </c>
      <c r="AO1829" s="271">
        <f t="shared" ref="AO1829" si="1486">+AO1828+1</f>
        <v>20</v>
      </c>
      <c r="AP1829" s="271" t="str">
        <f t="shared" si="1483"/>
        <v/>
      </c>
      <c r="AQ1829" s="366" t="str">
        <f t="shared" si="1484"/>
        <v/>
      </c>
    </row>
    <row r="1830" spans="40:43" ht="15.75" thickBot="1" x14ac:dyDescent="0.3">
      <c r="AN1830" s="368"/>
      <c r="AO1830" s="391" t="s">
        <v>51</v>
      </c>
      <c r="AP1830" s="369">
        <f>COUNTIF(AP1630:AP1829,"&gt;0")</f>
        <v>0</v>
      </c>
      <c r="AQ1830" s="370">
        <f>SUM(AQ1630:AQ1829)</f>
        <v>0</v>
      </c>
    </row>
    <row r="1831" spans="40:43" s="139" customFormat="1" x14ac:dyDescent="0.25"/>
    <row r="1832" spans="40:43" s="139" customFormat="1" x14ac:dyDescent="0.25"/>
    <row r="1833" spans="40:43" s="394" customFormat="1" x14ac:dyDescent="0.25"/>
    <row r="1834" spans="40:43" s="394" customFormat="1" x14ac:dyDescent="0.25"/>
  </sheetData>
  <sheetProtection password="84AD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100</vt:i4>
      </vt:variant>
    </vt:vector>
  </HeadingPairs>
  <TitlesOfParts>
    <vt:vector size="107" baseType="lpstr">
      <vt:lpstr>Welcome</vt:lpstr>
      <vt:lpstr>Information</vt:lpstr>
      <vt:lpstr>Decisions</vt:lpstr>
      <vt:lpstr>Results</vt:lpstr>
      <vt:lpstr>Competitive map</vt:lpstr>
      <vt:lpstr>Competitor targets</vt:lpstr>
      <vt:lpstr>Calcs</vt:lpstr>
      <vt:lpstr>cells</vt:lpstr>
      <vt:lpstr>cellscore</vt:lpstr>
      <vt:lpstr>letternum</vt:lpstr>
      <vt:lpstr>list</vt:lpstr>
      <vt:lpstr>rd1tm1</vt:lpstr>
      <vt:lpstr>rd1tm10</vt:lpstr>
      <vt:lpstr>rd1tm2</vt:lpstr>
      <vt:lpstr>rd1tm3</vt:lpstr>
      <vt:lpstr>rd1tm4</vt:lpstr>
      <vt:lpstr>rd1tm5</vt:lpstr>
      <vt:lpstr>rd1tm6</vt:lpstr>
      <vt:lpstr>rd1tm7</vt:lpstr>
      <vt:lpstr>rd1tm8</vt:lpstr>
      <vt:lpstr>rd1tm9</vt:lpstr>
      <vt:lpstr>rd2tm1</vt:lpstr>
      <vt:lpstr>rd2tm10</vt:lpstr>
      <vt:lpstr>rd2tm2</vt:lpstr>
      <vt:lpstr>rd2tm3</vt:lpstr>
      <vt:lpstr>rd2tm4</vt:lpstr>
      <vt:lpstr>rd2tm5</vt:lpstr>
      <vt:lpstr>rd2tm6</vt:lpstr>
      <vt:lpstr>rd2tm7</vt:lpstr>
      <vt:lpstr>rd2tm8</vt:lpstr>
      <vt:lpstr>rd2tm9</vt:lpstr>
      <vt:lpstr>rd3tm1</vt:lpstr>
      <vt:lpstr>rd3tm10</vt:lpstr>
      <vt:lpstr>rd3tm2</vt:lpstr>
      <vt:lpstr>rd3tm3</vt:lpstr>
      <vt:lpstr>rd3tm4</vt:lpstr>
      <vt:lpstr>rd3tm5</vt:lpstr>
      <vt:lpstr>rd3tm6</vt:lpstr>
      <vt:lpstr>rd3tm7</vt:lpstr>
      <vt:lpstr>rd3tm8</vt:lpstr>
      <vt:lpstr>rd3tm9</vt:lpstr>
      <vt:lpstr>rd4tm1</vt:lpstr>
      <vt:lpstr>rd4tm10</vt:lpstr>
      <vt:lpstr>rd4tm2</vt:lpstr>
      <vt:lpstr>rd4tm3</vt:lpstr>
      <vt:lpstr>rd4tm4</vt:lpstr>
      <vt:lpstr>rd4tm5</vt:lpstr>
      <vt:lpstr>rd4tm6</vt:lpstr>
      <vt:lpstr>rd4tm7</vt:lpstr>
      <vt:lpstr>rd4tm8</vt:lpstr>
      <vt:lpstr>rd4tm9</vt:lpstr>
      <vt:lpstr>rd5tm1</vt:lpstr>
      <vt:lpstr>rd5tm10</vt:lpstr>
      <vt:lpstr>rd5tm2</vt:lpstr>
      <vt:lpstr>rd5tm3</vt:lpstr>
      <vt:lpstr>rd5tm4</vt:lpstr>
      <vt:lpstr>rd5tm5</vt:lpstr>
      <vt:lpstr>rd5tm6</vt:lpstr>
      <vt:lpstr>rd5tm7</vt:lpstr>
      <vt:lpstr>rd5tm8</vt:lpstr>
      <vt:lpstr>rd5tm9</vt:lpstr>
      <vt:lpstr>rd6tm1</vt:lpstr>
      <vt:lpstr>rd6tm10</vt:lpstr>
      <vt:lpstr>rd6tm2</vt:lpstr>
      <vt:lpstr>rd6tm3</vt:lpstr>
      <vt:lpstr>rd6tm4</vt:lpstr>
      <vt:lpstr>rd6tm5</vt:lpstr>
      <vt:lpstr>rd6tm6</vt:lpstr>
      <vt:lpstr>rd6tm7</vt:lpstr>
      <vt:lpstr>rd6tm8</vt:lpstr>
      <vt:lpstr>rd6tm9</vt:lpstr>
      <vt:lpstr>rd7tm1</vt:lpstr>
      <vt:lpstr>rd7tm10</vt:lpstr>
      <vt:lpstr>rd7tm2</vt:lpstr>
      <vt:lpstr>rd7tm3</vt:lpstr>
      <vt:lpstr>rd7tm4</vt:lpstr>
      <vt:lpstr>rd7tm5</vt:lpstr>
      <vt:lpstr>rd7tm6</vt:lpstr>
      <vt:lpstr>rd7tm7</vt:lpstr>
      <vt:lpstr>rd7tm8</vt:lpstr>
      <vt:lpstr>rd7tm9</vt:lpstr>
      <vt:lpstr>rd8tm1</vt:lpstr>
      <vt:lpstr>rd8tm10</vt:lpstr>
      <vt:lpstr>rd8tm2</vt:lpstr>
      <vt:lpstr>rd8tm3</vt:lpstr>
      <vt:lpstr>rd8tm4</vt:lpstr>
      <vt:lpstr>rd8tm5</vt:lpstr>
      <vt:lpstr>rd8tm6</vt:lpstr>
      <vt:lpstr>rd8tm7</vt:lpstr>
      <vt:lpstr>rd8tm8</vt:lpstr>
      <vt:lpstr>rd8tm9</vt:lpstr>
      <vt:lpstr>realsales</vt:lpstr>
      <vt:lpstr>realsales2</vt:lpstr>
      <vt:lpstr>realsales3</vt:lpstr>
      <vt:lpstr>realsales4</vt:lpstr>
      <vt:lpstr>realsales5</vt:lpstr>
      <vt:lpstr>realsales6</vt:lpstr>
      <vt:lpstr>realsales7</vt:lpstr>
      <vt:lpstr>realsales8</vt:lpstr>
      <vt:lpstr>round1</vt:lpstr>
      <vt:lpstr>round2</vt:lpstr>
      <vt:lpstr>round3</vt:lpstr>
      <vt:lpstr>round4</vt:lpstr>
      <vt:lpstr>round5</vt:lpstr>
      <vt:lpstr>round6</vt:lpstr>
      <vt:lpstr>round7</vt:lpstr>
      <vt:lpstr>round8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2017-01-19T05:20:35Z</dcterms:created>
  <dcterms:modified xsi:type="dcterms:W3CDTF">2017-04-25T03:24:37Z</dcterms:modified>
</cp:coreProperties>
</file>